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saedu-my.sharepoint.com/personal/miguel_bello_cesa_edu_co/Documents/iCloud Drive/Estudio de eventos articulo/Event Studies COVID MILA/MEXBOL/2.Models/"/>
    </mc:Choice>
  </mc:AlternateContent>
  <xr:revisionPtr revIDLastSave="0" documentId="13_ncr:1_{38F23E8A-B0EE-4A63-981E-64FBB7DDACAF}" xr6:coauthVersionLast="47" xr6:coauthVersionMax="47" xr10:uidLastSave="{00000000-0000-0000-0000-000000000000}"/>
  <bookViews>
    <workbookView xWindow="-108" yWindow="-108" windowWidth="23256" windowHeight="12576" tabRatio="914" xr2:uid="{00000000-000D-0000-FFFF-FFFF00000000}"/>
  </bookViews>
  <sheets>
    <sheet name="OMS Declara COVID (2)" sheetId="8" r:id="rId1"/>
    <sheet name="Primer Confinamiento (2)" sheetId="9" r:id="rId2"/>
    <sheet name="Primer día Vacunación (2)" sheetId="10" r:id="rId3"/>
    <sheet name="eventoscompletos" sheetId="1" r:id="rId4"/>
    <sheet name="OMS Declara COVID" sheetId="2" r:id="rId5"/>
    <sheet name="Primer Confinamiento" sheetId="3" r:id="rId6"/>
    <sheet name="Primer día Vacunación" sheetId="4" r:id="rId7"/>
    <sheet name="Estat_var_AR" sheetId="5" r:id="rId8"/>
    <sheet name="GRAFICOS" sheetId="6" r:id="rId9"/>
    <sheet name="GRAFICOS (2)" sheetId="11" r:id="rId10"/>
    <sheet name="Resultado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4" i="7" l="1"/>
  <c r="AE43" i="7" l="1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W3" i="7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3" i="7"/>
  <c r="AG6" i="7"/>
  <c r="AH5" i="7"/>
  <c r="AG5" i="7"/>
  <c r="AH4" i="7"/>
  <c r="AG4" i="7"/>
  <c r="AD5" i="7"/>
  <c r="AD7" i="7"/>
  <c r="AD9" i="7"/>
  <c r="AD11" i="7"/>
  <c r="AD13" i="7"/>
  <c r="AD15" i="7"/>
  <c r="AD17" i="7"/>
  <c r="AD19" i="7"/>
  <c r="AD21" i="7"/>
  <c r="AD23" i="7"/>
  <c r="AD25" i="7"/>
  <c r="AD27" i="7"/>
  <c r="AD29" i="7"/>
  <c r="AD31" i="7"/>
  <c r="AD33" i="7"/>
  <c r="AD35" i="7"/>
  <c r="AD37" i="7"/>
  <c r="AD39" i="7"/>
  <c r="AD41" i="7"/>
  <c r="AD43" i="7"/>
  <c r="AD3" i="7"/>
  <c r="AB5" i="7"/>
  <c r="AB7" i="7"/>
  <c r="AB9" i="7"/>
  <c r="AB11" i="7"/>
  <c r="AB13" i="7"/>
  <c r="AB15" i="7"/>
  <c r="AB17" i="7"/>
  <c r="AB19" i="7"/>
  <c r="AB21" i="7"/>
  <c r="AB23" i="7"/>
  <c r="AB25" i="7"/>
  <c r="AB27" i="7"/>
  <c r="AB29" i="7"/>
  <c r="AB31" i="7"/>
  <c r="AB33" i="7"/>
  <c r="AB35" i="7"/>
  <c r="AB37" i="7"/>
  <c r="AB39" i="7"/>
  <c r="AB41" i="7"/>
  <c r="AB43" i="7"/>
  <c r="AB3" i="7"/>
  <c r="Z5" i="7"/>
  <c r="Z7" i="7"/>
  <c r="Z9" i="7"/>
  <c r="Z11" i="7"/>
  <c r="Z13" i="7"/>
  <c r="Z15" i="7"/>
  <c r="Z17" i="7"/>
  <c r="Z19" i="7"/>
  <c r="Z21" i="7"/>
  <c r="Z23" i="7"/>
  <c r="Z25" i="7"/>
  <c r="Z27" i="7"/>
  <c r="Z29" i="7"/>
  <c r="Z31" i="7"/>
  <c r="Z33" i="7"/>
  <c r="Z35" i="7"/>
  <c r="Z37" i="7"/>
  <c r="Z39" i="7"/>
  <c r="Z41" i="7"/>
  <c r="Z43" i="7"/>
  <c r="Z3" i="7"/>
  <c r="V5" i="7"/>
  <c r="V7" i="7"/>
  <c r="V9" i="7"/>
  <c r="V11" i="7"/>
  <c r="V13" i="7"/>
  <c r="V15" i="7"/>
  <c r="V17" i="7"/>
  <c r="V19" i="7"/>
  <c r="V21" i="7"/>
  <c r="V23" i="7"/>
  <c r="V25" i="7"/>
  <c r="V27" i="7"/>
  <c r="V29" i="7"/>
  <c r="V31" i="7"/>
  <c r="V33" i="7"/>
  <c r="V35" i="7"/>
  <c r="V37" i="7"/>
  <c r="V39" i="7"/>
  <c r="V41" i="7"/>
  <c r="V43" i="7"/>
  <c r="V3" i="7"/>
  <c r="T5" i="7"/>
  <c r="T7" i="7"/>
  <c r="T9" i="7"/>
  <c r="T11" i="7"/>
  <c r="T13" i="7"/>
  <c r="T15" i="7"/>
  <c r="T17" i="7"/>
  <c r="T19" i="7"/>
  <c r="T21" i="7"/>
  <c r="T23" i="7"/>
  <c r="T25" i="7"/>
  <c r="T27" i="7"/>
  <c r="T29" i="7"/>
  <c r="T31" i="7"/>
  <c r="T33" i="7"/>
  <c r="T35" i="7"/>
  <c r="T37" i="7"/>
  <c r="T39" i="7"/>
  <c r="T41" i="7"/>
  <c r="T43" i="7"/>
  <c r="T3" i="7"/>
  <c r="R5" i="7"/>
  <c r="R7" i="7"/>
  <c r="R9" i="7"/>
  <c r="R11" i="7"/>
  <c r="R13" i="7"/>
  <c r="R15" i="7"/>
  <c r="R17" i="7"/>
  <c r="R19" i="7"/>
  <c r="R21" i="7"/>
  <c r="R23" i="7"/>
  <c r="R25" i="7"/>
  <c r="R27" i="7"/>
  <c r="R29" i="7"/>
  <c r="R31" i="7"/>
  <c r="R33" i="7"/>
  <c r="R35" i="7"/>
  <c r="R37" i="7"/>
  <c r="R39" i="7"/>
  <c r="R41" i="7"/>
  <c r="R43" i="7"/>
  <c r="R3" i="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O44" i="7"/>
  <c r="O43" i="7"/>
  <c r="N43" i="7"/>
  <c r="O42" i="7"/>
  <c r="O41" i="7"/>
  <c r="N41" i="7"/>
  <c r="O40" i="7"/>
  <c r="O39" i="7"/>
  <c r="N39" i="7"/>
  <c r="O38" i="7"/>
  <c r="O37" i="7"/>
  <c r="N37" i="7"/>
  <c r="O36" i="7"/>
  <c r="O35" i="7"/>
  <c r="N35" i="7"/>
  <c r="O34" i="7"/>
  <c r="O33" i="7"/>
  <c r="N33" i="7"/>
  <c r="O32" i="7"/>
  <c r="O31" i="7"/>
  <c r="N31" i="7"/>
  <c r="O30" i="7"/>
  <c r="O29" i="7"/>
  <c r="N29" i="7"/>
  <c r="O28" i="7"/>
  <c r="O27" i="7"/>
  <c r="N27" i="7"/>
  <c r="O26" i="7"/>
  <c r="O25" i="7"/>
  <c r="N25" i="7"/>
  <c r="N23" i="7"/>
  <c r="O22" i="7"/>
  <c r="O21" i="7"/>
  <c r="N21" i="7"/>
  <c r="O20" i="7"/>
  <c r="O19" i="7"/>
  <c r="N19" i="7"/>
  <c r="O18" i="7"/>
  <c r="O17" i="7"/>
  <c r="N17" i="7"/>
  <c r="O16" i="7"/>
  <c r="O15" i="7"/>
  <c r="N15" i="7"/>
  <c r="O14" i="7"/>
  <c r="O13" i="7"/>
  <c r="N13" i="7"/>
  <c r="O12" i="7"/>
  <c r="O11" i="7"/>
  <c r="N11" i="7"/>
  <c r="O10" i="7"/>
  <c r="O9" i="7"/>
  <c r="N9" i="7"/>
  <c r="O8" i="7"/>
  <c r="O7" i="7"/>
  <c r="N7" i="7"/>
  <c r="O6" i="7"/>
  <c r="O5" i="7"/>
  <c r="N5" i="7"/>
  <c r="O4" i="7"/>
  <c r="O3" i="7"/>
  <c r="N3" i="7"/>
  <c r="M44" i="7"/>
  <c r="M43" i="7"/>
  <c r="L43" i="7"/>
  <c r="M42" i="7"/>
  <c r="M41" i="7"/>
  <c r="L41" i="7"/>
  <c r="M40" i="7"/>
  <c r="M39" i="7"/>
  <c r="L39" i="7"/>
  <c r="M38" i="7"/>
  <c r="M37" i="7"/>
  <c r="L37" i="7"/>
  <c r="M36" i="7"/>
  <c r="M35" i="7"/>
  <c r="L35" i="7"/>
  <c r="M34" i="7"/>
  <c r="M33" i="7"/>
  <c r="L33" i="7"/>
  <c r="M32" i="7"/>
  <c r="M31" i="7"/>
  <c r="L31" i="7"/>
  <c r="M30" i="7"/>
  <c r="M29" i="7"/>
  <c r="L29" i="7"/>
  <c r="M28" i="7"/>
  <c r="M27" i="7"/>
  <c r="L27" i="7"/>
  <c r="M26" i="7"/>
  <c r="M25" i="7"/>
  <c r="L25" i="7"/>
  <c r="L23" i="7"/>
  <c r="M22" i="7"/>
  <c r="M21" i="7"/>
  <c r="L21" i="7"/>
  <c r="M20" i="7"/>
  <c r="M19" i="7"/>
  <c r="L19" i="7"/>
  <c r="M18" i="7"/>
  <c r="M17" i="7"/>
  <c r="L17" i="7"/>
  <c r="M16" i="7"/>
  <c r="M15" i="7"/>
  <c r="L15" i="7"/>
  <c r="M14" i="7"/>
  <c r="M13" i="7"/>
  <c r="L13" i="7"/>
  <c r="M12" i="7"/>
  <c r="M11" i="7"/>
  <c r="L11" i="7"/>
  <c r="M10" i="7"/>
  <c r="M9" i="7"/>
  <c r="L9" i="7"/>
  <c r="M8" i="7"/>
  <c r="M7" i="7"/>
  <c r="L7" i="7"/>
  <c r="M6" i="7"/>
  <c r="M5" i="7"/>
  <c r="L5" i="7"/>
  <c r="M4" i="7"/>
  <c r="M3" i="7"/>
  <c r="L3" i="7"/>
  <c r="K44" i="7"/>
  <c r="K43" i="7"/>
  <c r="J43" i="7"/>
  <c r="K42" i="7"/>
  <c r="K41" i="7"/>
  <c r="J41" i="7"/>
  <c r="K40" i="7"/>
  <c r="K39" i="7"/>
  <c r="J39" i="7"/>
  <c r="K38" i="7"/>
  <c r="K37" i="7"/>
  <c r="J37" i="7"/>
  <c r="K36" i="7"/>
  <c r="K35" i="7"/>
  <c r="J35" i="7"/>
  <c r="K34" i="7"/>
  <c r="K33" i="7"/>
  <c r="J33" i="7"/>
  <c r="K32" i="7"/>
  <c r="K31" i="7"/>
  <c r="J31" i="7"/>
  <c r="K30" i="7"/>
  <c r="K29" i="7"/>
  <c r="J29" i="7"/>
  <c r="K28" i="7"/>
  <c r="K27" i="7"/>
  <c r="J27" i="7"/>
  <c r="K26" i="7"/>
  <c r="K25" i="7"/>
  <c r="J25" i="7"/>
  <c r="J23" i="7"/>
  <c r="K22" i="7"/>
  <c r="K21" i="7"/>
  <c r="J21" i="7"/>
  <c r="K20" i="7"/>
  <c r="K19" i="7"/>
  <c r="J19" i="7"/>
  <c r="K18" i="7"/>
  <c r="K17" i="7"/>
  <c r="J17" i="7"/>
  <c r="K16" i="7"/>
  <c r="K15" i="7"/>
  <c r="J15" i="7"/>
  <c r="K14" i="7"/>
  <c r="K13" i="7"/>
  <c r="J13" i="7"/>
  <c r="K12" i="7"/>
  <c r="K11" i="7"/>
  <c r="J11" i="7"/>
  <c r="K10" i="7"/>
  <c r="K9" i="7"/>
  <c r="J9" i="7"/>
  <c r="K8" i="7"/>
  <c r="K7" i="7"/>
  <c r="J7" i="7"/>
  <c r="K6" i="7"/>
  <c r="K5" i="7"/>
  <c r="J5" i="7"/>
  <c r="K4" i="7"/>
  <c r="K3" i="7"/>
  <c r="J3" i="7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W3" i="9"/>
  <c r="V3" i="9"/>
  <c r="U3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C3" i="9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D3" i="8"/>
  <c r="C3" i="8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M4" i="10" s="1"/>
  <c r="M5" i="10" s="1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13" i="10" s="1"/>
  <c r="O14" i="10" s="1"/>
  <c r="O15" i="10" s="1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W4" i="9" s="1"/>
  <c r="W5" i="9" s="1"/>
  <c r="W8" i="9" s="1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O4" i="8" s="1"/>
  <c r="O5" i="8" s="1"/>
  <c r="Y32" i="8"/>
  <c r="Y31" i="8"/>
  <c r="Y30" i="8"/>
  <c r="Y29" i="8"/>
  <c r="Y28" i="8"/>
  <c r="Y27" i="8"/>
  <c r="Y26" i="8"/>
  <c r="Y25" i="8"/>
  <c r="Y24" i="8"/>
  <c r="R4" i="8" s="1"/>
  <c r="R5" i="8" s="1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F4" i="8"/>
  <c r="F5" i="8" s="1"/>
  <c r="G44" i="7"/>
  <c r="G43" i="7"/>
  <c r="F43" i="7"/>
  <c r="G42" i="7"/>
  <c r="G41" i="7"/>
  <c r="F41" i="7"/>
  <c r="G40" i="7"/>
  <c r="G39" i="7"/>
  <c r="F39" i="7"/>
  <c r="G38" i="7"/>
  <c r="G37" i="7"/>
  <c r="F37" i="7"/>
  <c r="G36" i="7"/>
  <c r="G35" i="7"/>
  <c r="F35" i="7"/>
  <c r="G34" i="7"/>
  <c r="G33" i="7"/>
  <c r="F33" i="7"/>
  <c r="G32" i="7"/>
  <c r="G31" i="7"/>
  <c r="F31" i="7"/>
  <c r="G30" i="7"/>
  <c r="G29" i="7"/>
  <c r="F29" i="7"/>
  <c r="G28" i="7"/>
  <c r="G27" i="7"/>
  <c r="F27" i="7"/>
  <c r="G26" i="7"/>
  <c r="G25" i="7"/>
  <c r="F25" i="7"/>
  <c r="G24" i="7"/>
  <c r="G23" i="7"/>
  <c r="F23" i="7"/>
  <c r="G22" i="7"/>
  <c r="G21" i="7"/>
  <c r="F21" i="7"/>
  <c r="G20" i="7"/>
  <c r="G19" i="7"/>
  <c r="F19" i="7"/>
  <c r="G18" i="7"/>
  <c r="G17" i="7"/>
  <c r="F17" i="7"/>
  <c r="G16" i="7"/>
  <c r="G15" i="7"/>
  <c r="F15" i="7"/>
  <c r="G14" i="7"/>
  <c r="G13" i="7"/>
  <c r="F13" i="7"/>
  <c r="G12" i="7"/>
  <c r="G11" i="7"/>
  <c r="F11" i="7"/>
  <c r="G10" i="7"/>
  <c r="G9" i="7"/>
  <c r="F9" i="7"/>
  <c r="G8" i="7"/>
  <c r="G7" i="7"/>
  <c r="F7" i="7"/>
  <c r="G6" i="7"/>
  <c r="G5" i="7"/>
  <c r="F5" i="7"/>
  <c r="G4" i="7"/>
  <c r="G3" i="7"/>
  <c r="F3" i="7"/>
  <c r="E44" i="7"/>
  <c r="E43" i="7"/>
  <c r="D43" i="7"/>
  <c r="E42" i="7"/>
  <c r="E41" i="7"/>
  <c r="D41" i="7"/>
  <c r="E40" i="7"/>
  <c r="E39" i="7"/>
  <c r="D39" i="7"/>
  <c r="E38" i="7"/>
  <c r="E37" i="7"/>
  <c r="D37" i="7"/>
  <c r="E36" i="7"/>
  <c r="E35" i="7"/>
  <c r="D35" i="7"/>
  <c r="E34" i="7"/>
  <c r="E33" i="7"/>
  <c r="D33" i="7"/>
  <c r="E32" i="7"/>
  <c r="E31" i="7"/>
  <c r="D31" i="7"/>
  <c r="E30" i="7"/>
  <c r="E29" i="7"/>
  <c r="D29" i="7"/>
  <c r="E28" i="7"/>
  <c r="E27" i="7"/>
  <c r="D27" i="7"/>
  <c r="E26" i="7"/>
  <c r="E25" i="7"/>
  <c r="D25" i="7"/>
  <c r="E24" i="7"/>
  <c r="E23" i="7"/>
  <c r="D23" i="7"/>
  <c r="E22" i="7"/>
  <c r="E21" i="7"/>
  <c r="D21" i="7"/>
  <c r="E20" i="7"/>
  <c r="E19" i="7"/>
  <c r="D19" i="7"/>
  <c r="E18" i="7"/>
  <c r="E17" i="7"/>
  <c r="D17" i="7"/>
  <c r="E16" i="7"/>
  <c r="E15" i="7"/>
  <c r="D15" i="7"/>
  <c r="E14" i="7"/>
  <c r="E13" i="7"/>
  <c r="D13" i="7"/>
  <c r="E12" i="7"/>
  <c r="E11" i="7"/>
  <c r="D11" i="7"/>
  <c r="E10" i="7"/>
  <c r="E9" i="7"/>
  <c r="D9" i="7"/>
  <c r="E8" i="7"/>
  <c r="E7" i="7"/>
  <c r="D7" i="7"/>
  <c r="E6" i="7"/>
  <c r="E5" i="7"/>
  <c r="D5" i="7"/>
  <c r="E4" i="7"/>
  <c r="E3" i="7"/>
  <c r="D3" i="7"/>
  <c r="C44" i="7"/>
  <c r="C43" i="7"/>
  <c r="B43" i="7"/>
  <c r="C42" i="7"/>
  <c r="C41" i="7"/>
  <c r="B41" i="7"/>
  <c r="C40" i="7"/>
  <c r="C39" i="7"/>
  <c r="B39" i="7"/>
  <c r="C38" i="7"/>
  <c r="C37" i="7"/>
  <c r="B37" i="7"/>
  <c r="C36" i="7"/>
  <c r="C35" i="7"/>
  <c r="B35" i="7"/>
  <c r="C34" i="7"/>
  <c r="C33" i="7"/>
  <c r="B33" i="7"/>
  <c r="C32" i="7"/>
  <c r="C31" i="7"/>
  <c r="B31" i="7"/>
  <c r="C30" i="7"/>
  <c r="C29" i="7"/>
  <c r="B29" i="7"/>
  <c r="C28" i="7"/>
  <c r="C27" i="7"/>
  <c r="B27" i="7"/>
  <c r="C26" i="7"/>
  <c r="C25" i="7"/>
  <c r="B25" i="7"/>
  <c r="C24" i="7"/>
  <c r="C23" i="7"/>
  <c r="B23" i="7"/>
  <c r="C22" i="7"/>
  <c r="C21" i="7"/>
  <c r="B21" i="7"/>
  <c r="C20" i="7"/>
  <c r="C19" i="7"/>
  <c r="B19" i="7"/>
  <c r="C18" i="7"/>
  <c r="C17" i="7"/>
  <c r="B17" i="7"/>
  <c r="C16" i="7"/>
  <c r="C15" i="7"/>
  <c r="B15" i="7"/>
  <c r="C14" i="7"/>
  <c r="C13" i="7"/>
  <c r="B13" i="7"/>
  <c r="C12" i="7"/>
  <c r="C11" i="7"/>
  <c r="B11" i="7"/>
  <c r="C10" i="7"/>
  <c r="C9" i="7"/>
  <c r="B9" i="7"/>
  <c r="C8" i="7"/>
  <c r="C7" i="7"/>
  <c r="B7" i="7"/>
  <c r="C6" i="7"/>
  <c r="C5" i="7"/>
  <c r="B5" i="7"/>
  <c r="C4" i="7"/>
  <c r="C3" i="7"/>
  <c r="B3" i="7"/>
  <c r="N4" i="10" l="1"/>
  <c r="N5" i="10" s="1"/>
  <c r="N9" i="10" s="1"/>
  <c r="K4" i="9"/>
  <c r="K5" i="9" s="1"/>
  <c r="K8" i="9" s="1"/>
  <c r="L4" i="9"/>
  <c r="L5" i="9" s="1"/>
  <c r="L8" i="9" s="1"/>
  <c r="M4" i="9"/>
  <c r="M5" i="9" s="1"/>
  <c r="M8" i="9" s="1"/>
  <c r="Y13" i="9"/>
  <c r="C4" i="8"/>
  <c r="C5" i="8" s="1"/>
  <c r="Y13" i="8"/>
  <c r="H4" i="8"/>
  <c r="H5" i="8" s="1"/>
  <c r="R9" i="8"/>
  <c r="R10" i="8"/>
  <c r="R8" i="8"/>
  <c r="R11" i="8"/>
  <c r="O8" i="8"/>
  <c r="O9" i="8"/>
  <c r="O11" i="8"/>
  <c r="O10" i="8"/>
  <c r="R14" i="8"/>
  <c r="R15" i="8" s="1"/>
  <c r="T14" i="8"/>
  <c r="T15" i="8" s="1"/>
  <c r="G14" i="8"/>
  <c r="G15" i="8" s="1"/>
  <c r="S14" i="8"/>
  <c r="S15" i="8" s="1"/>
  <c r="F14" i="8"/>
  <c r="F15" i="8" s="1"/>
  <c r="F16" i="8" s="1"/>
  <c r="F17" i="8" s="1"/>
  <c r="E14" i="8"/>
  <c r="E15" i="8" s="1"/>
  <c r="E16" i="8" s="1"/>
  <c r="E17" i="8" s="1"/>
  <c r="H14" i="8"/>
  <c r="H15" i="8" s="1"/>
  <c r="H16" i="8" s="1"/>
  <c r="H17" i="8" s="1"/>
  <c r="Q14" i="8"/>
  <c r="Q15" i="8" s="1"/>
  <c r="Q16" i="8" s="1"/>
  <c r="Q17" i="8" s="1"/>
  <c r="P14" i="8"/>
  <c r="P15" i="8" s="1"/>
  <c r="D14" i="8"/>
  <c r="D15" i="8" s="1"/>
  <c r="U14" i="8"/>
  <c r="U15" i="8" s="1"/>
  <c r="U16" i="8" s="1"/>
  <c r="U17" i="8" s="1"/>
  <c r="O14" i="8"/>
  <c r="O15" i="8" s="1"/>
  <c r="O16" i="8" s="1"/>
  <c r="O17" i="8" s="1"/>
  <c r="C14" i="8"/>
  <c r="C15" i="8" s="1"/>
  <c r="N14" i="8"/>
  <c r="N15" i="8" s="1"/>
  <c r="M14" i="8"/>
  <c r="M15" i="8" s="1"/>
  <c r="W14" i="8"/>
  <c r="W15" i="8" s="1"/>
  <c r="V14" i="8"/>
  <c r="V15" i="8" s="1"/>
  <c r="V16" i="8" s="1"/>
  <c r="V17" i="8" s="1"/>
  <c r="I14" i="8"/>
  <c r="I15" i="8" s="1"/>
  <c r="I16" i="8" s="1"/>
  <c r="I17" i="8" s="1"/>
  <c r="L14" i="8"/>
  <c r="L15" i="8" s="1"/>
  <c r="L16" i="8" s="1"/>
  <c r="L17" i="8" s="1"/>
  <c r="K14" i="8"/>
  <c r="K15" i="8" s="1"/>
  <c r="J14" i="8"/>
  <c r="J15" i="8" s="1"/>
  <c r="J16" i="8" s="1"/>
  <c r="J17" i="8" s="1"/>
  <c r="D16" i="8"/>
  <c r="D17" i="8" s="1"/>
  <c r="M16" i="8"/>
  <c r="M17" i="8" s="1"/>
  <c r="O19" i="10"/>
  <c r="O20" i="10"/>
  <c r="O21" i="10"/>
  <c r="O18" i="10"/>
  <c r="H6" i="8"/>
  <c r="H7" i="8" s="1"/>
  <c r="T16" i="8"/>
  <c r="T17" i="8" s="1"/>
  <c r="S16" i="9"/>
  <c r="S17" i="9" s="1"/>
  <c r="V16" i="9"/>
  <c r="V17" i="9" s="1"/>
  <c r="F6" i="8"/>
  <c r="F7" i="8" s="1"/>
  <c r="H9" i="8"/>
  <c r="H10" i="8"/>
  <c r="H11" i="8"/>
  <c r="H8" i="8"/>
  <c r="L14" i="9"/>
  <c r="L15" i="9" s="1"/>
  <c r="L16" i="9" s="1"/>
  <c r="L17" i="9" s="1"/>
  <c r="W14" i="9"/>
  <c r="W15" i="9" s="1"/>
  <c r="W16" i="9" s="1"/>
  <c r="W17" i="9" s="1"/>
  <c r="K14" i="9"/>
  <c r="K15" i="9" s="1"/>
  <c r="V14" i="9"/>
  <c r="V15" i="9" s="1"/>
  <c r="J14" i="9"/>
  <c r="J15" i="9" s="1"/>
  <c r="J16" i="9" s="1"/>
  <c r="J17" i="9" s="1"/>
  <c r="U14" i="9"/>
  <c r="U15" i="9" s="1"/>
  <c r="U16" i="9" s="1"/>
  <c r="U17" i="9" s="1"/>
  <c r="I14" i="9"/>
  <c r="I15" i="9" s="1"/>
  <c r="T14" i="9"/>
  <c r="T15" i="9" s="1"/>
  <c r="T16" i="9" s="1"/>
  <c r="T17" i="9" s="1"/>
  <c r="H14" i="9"/>
  <c r="H15" i="9" s="1"/>
  <c r="H16" i="9" s="1"/>
  <c r="H17" i="9" s="1"/>
  <c r="S14" i="9"/>
  <c r="S15" i="9" s="1"/>
  <c r="G14" i="9"/>
  <c r="G15" i="9" s="1"/>
  <c r="R14" i="9"/>
  <c r="R15" i="9" s="1"/>
  <c r="R16" i="9" s="1"/>
  <c r="R17" i="9" s="1"/>
  <c r="F14" i="9"/>
  <c r="F15" i="9" s="1"/>
  <c r="Q14" i="9"/>
  <c r="Q15" i="9" s="1"/>
  <c r="E14" i="9"/>
  <c r="E15" i="9" s="1"/>
  <c r="P14" i="9"/>
  <c r="P15" i="9" s="1"/>
  <c r="P16" i="9" s="1"/>
  <c r="P17" i="9" s="1"/>
  <c r="D14" i="9"/>
  <c r="D15" i="9" s="1"/>
  <c r="D16" i="9" s="1"/>
  <c r="D17" i="9" s="1"/>
  <c r="O14" i="9"/>
  <c r="O15" i="9" s="1"/>
  <c r="N14" i="9"/>
  <c r="N15" i="9" s="1"/>
  <c r="N16" i="9" s="1"/>
  <c r="N17" i="9" s="1"/>
  <c r="M14" i="9"/>
  <c r="M15" i="9" s="1"/>
  <c r="M16" i="9" s="1"/>
  <c r="M17" i="9" s="1"/>
  <c r="C14" i="9"/>
  <c r="C15" i="9" s="1"/>
  <c r="R6" i="8"/>
  <c r="R7" i="8" s="1"/>
  <c r="U6" i="8"/>
  <c r="U7" i="8" s="1"/>
  <c r="W16" i="8"/>
  <c r="W17" i="8" s="1"/>
  <c r="G16" i="8"/>
  <c r="G17" i="8" s="1"/>
  <c r="S16" i="8"/>
  <c r="S17" i="8" s="1"/>
  <c r="C8" i="8"/>
  <c r="C11" i="8"/>
  <c r="C9" i="8"/>
  <c r="C10" i="8"/>
  <c r="F9" i="8"/>
  <c r="F10" i="8"/>
  <c r="F8" i="8"/>
  <c r="F11" i="8"/>
  <c r="I4" i="8"/>
  <c r="I5" i="8" s="1"/>
  <c r="I6" i="8" s="1"/>
  <c r="I7" i="8" s="1"/>
  <c r="U4" i="8"/>
  <c r="U5" i="8" s="1"/>
  <c r="C6" i="8"/>
  <c r="C7" i="8" s="1"/>
  <c r="O6" i="8"/>
  <c r="O7" i="8" s="1"/>
  <c r="W9" i="9"/>
  <c r="W10" i="9"/>
  <c r="W11" i="9"/>
  <c r="S4" i="8"/>
  <c r="S5" i="8" s="1"/>
  <c r="S6" i="8" s="1"/>
  <c r="S7" i="8" s="1"/>
  <c r="J4" i="8"/>
  <c r="J5" i="8" s="1"/>
  <c r="V4" i="8"/>
  <c r="V5" i="8" s="1"/>
  <c r="V6" i="8" s="1"/>
  <c r="V7" i="8" s="1"/>
  <c r="G4" i="8"/>
  <c r="G5" i="8" s="1"/>
  <c r="G6" i="8" s="1"/>
  <c r="G7" i="8" s="1"/>
  <c r="T4" i="8"/>
  <c r="T5" i="8" s="1"/>
  <c r="T6" i="8" s="1"/>
  <c r="T7" i="8" s="1"/>
  <c r="K4" i="8"/>
  <c r="K5" i="8" s="1"/>
  <c r="W4" i="8"/>
  <c r="W5" i="8" s="1"/>
  <c r="L4" i="8"/>
  <c r="L5" i="8" s="1"/>
  <c r="M6" i="9"/>
  <c r="M7" i="9" s="1"/>
  <c r="M9" i="10"/>
  <c r="M10" i="10"/>
  <c r="M11" i="10"/>
  <c r="M4" i="8"/>
  <c r="M5" i="8" s="1"/>
  <c r="C14" i="10"/>
  <c r="C15" i="10" s="1"/>
  <c r="C16" i="10" s="1"/>
  <c r="C17" i="10" s="1"/>
  <c r="N4" i="8"/>
  <c r="N5" i="8" s="1"/>
  <c r="N16" i="8"/>
  <c r="N17" i="8" s="1"/>
  <c r="M8" i="10"/>
  <c r="D14" i="10"/>
  <c r="D15" i="10" s="1"/>
  <c r="D16" i="10" s="1"/>
  <c r="D17" i="10" s="1"/>
  <c r="V4" i="9"/>
  <c r="V5" i="9" s="1"/>
  <c r="V6" i="9" s="1"/>
  <c r="V7" i="9" s="1"/>
  <c r="J4" i="9"/>
  <c r="J5" i="9" s="1"/>
  <c r="U4" i="9"/>
  <c r="U5" i="9" s="1"/>
  <c r="I4" i="9"/>
  <c r="I5" i="9" s="1"/>
  <c r="T4" i="9"/>
  <c r="T5" i="9" s="1"/>
  <c r="T6" i="9" s="1"/>
  <c r="T7" i="9" s="1"/>
  <c r="H4" i="9"/>
  <c r="H5" i="9" s="1"/>
  <c r="S4" i="9"/>
  <c r="S5" i="9" s="1"/>
  <c r="G4" i="9"/>
  <c r="G5" i="9" s="1"/>
  <c r="G6" i="9" s="1"/>
  <c r="G7" i="9" s="1"/>
  <c r="R4" i="9"/>
  <c r="R5" i="9" s="1"/>
  <c r="F4" i="9"/>
  <c r="F5" i="9" s="1"/>
  <c r="Q4" i="9"/>
  <c r="Q5" i="9" s="1"/>
  <c r="E4" i="9"/>
  <c r="E5" i="9" s="1"/>
  <c r="P4" i="9"/>
  <c r="P5" i="9" s="1"/>
  <c r="P6" i="9" s="1"/>
  <c r="P7" i="9" s="1"/>
  <c r="D4" i="9"/>
  <c r="D5" i="9" s="1"/>
  <c r="O4" i="9"/>
  <c r="O5" i="9" s="1"/>
  <c r="C4" i="9"/>
  <c r="C5" i="9" s="1"/>
  <c r="N4" i="9"/>
  <c r="N5" i="9" s="1"/>
  <c r="N6" i="9" s="1"/>
  <c r="N7" i="9" s="1"/>
  <c r="P4" i="8"/>
  <c r="P5" i="8" s="1"/>
  <c r="P6" i="8" s="1"/>
  <c r="P7" i="8" s="1"/>
  <c r="U6" i="9"/>
  <c r="U7" i="9" s="1"/>
  <c r="E16" i="9"/>
  <c r="E17" i="9" s="1"/>
  <c r="Q16" i="9"/>
  <c r="Q17" i="9" s="1"/>
  <c r="K6" i="9"/>
  <c r="K7" i="9" s="1"/>
  <c r="K16" i="9"/>
  <c r="K17" i="9" s="1"/>
  <c r="W6" i="9"/>
  <c r="W7" i="9" s="1"/>
  <c r="Q14" i="10"/>
  <c r="Q15" i="10" s="1"/>
  <c r="E14" i="10"/>
  <c r="E15" i="10" s="1"/>
  <c r="N14" i="10"/>
  <c r="N15" i="10" s="1"/>
  <c r="N16" i="10" s="1"/>
  <c r="N17" i="10" s="1"/>
  <c r="M14" i="10"/>
  <c r="M15" i="10" s="1"/>
  <c r="M16" i="10" s="1"/>
  <c r="M17" i="10" s="1"/>
  <c r="L14" i="10"/>
  <c r="L15" i="10" s="1"/>
  <c r="W14" i="10"/>
  <c r="W15" i="10" s="1"/>
  <c r="W16" i="10" s="1"/>
  <c r="W17" i="10" s="1"/>
  <c r="K14" i="10"/>
  <c r="K15" i="10" s="1"/>
  <c r="K16" i="10" s="1"/>
  <c r="K17" i="10" s="1"/>
  <c r="V14" i="10"/>
  <c r="V15" i="10" s="1"/>
  <c r="V16" i="10" s="1"/>
  <c r="V17" i="10" s="1"/>
  <c r="J14" i="10"/>
  <c r="J15" i="10" s="1"/>
  <c r="J16" i="10" s="1"/>
  <c r="J17" i="10" s="1"/>
  <c r="U14" i="10"/>
  <c r="U15" i="10" s="1"/>
  <c r="U16" i="10" s="1"/>
  <c r="U17" i="10" s="1"/>
  <c r="I14" i="10"/>
  <c r="I15" i="10" s="1"/>
  <c r="I16" i="10" s="1"/>
  <c r="I17" i="10" s="1"/>
  <c r="T14" i="10"/>
  <c r="T15" i="10" s="1"/>
  <c r="H14" i="10"/>
  <c r="H15" i="10" s="1"/>
  <c r="S14" i="10"/>
  <c r="S15" i="10" s="1"/>
  <c r="S16" i="10" s="1"/>
  <c r="S17" i="10" s="1"/>
  <c r="G14" i="10"/>
  <c r="G15" i="10" s="1"/>
  <c r="R14" i="10"/>
  <c r="R15" i="10" s="1"/>
  <c r="R16" i="10" s="1"/>
  <c r="R17" i="10" s="1"/>
  <c r="F14" i="10"/>
  <c r="F15" i="10" s="1"/>
  <c r="F16" i="10" s="1"/>
  <c r="F17" i="10" s="1"/>
  <c r="P14" i="10"/>
  <c r="P15" i="10" s="1"/>
  <c r="P16" i="10" s="1"/>
  <c r="P17" i="10" s="1"/>
  <c r="D4" i="8"/>
  <c r="D5" i="8" s="1"/>
  <c r="E4" i="8"/>
  <c r="E5" i="8" s="1"/>
  <c r="E6" i="8" s="1"/>
  <c r="E7" i="8" s="1"/>
  <c r="Q4" i="8"/>
  <c r="Q5" i="8" s="1"/>
  <c r="Q6" i="8" s="1"/>
  <c r="Q7" i="8" s="1"/>
  <c r="F16" i="9"/>
  <c r="F17" i="9" s="1"/>
  <c r="L6" i="9"/>
  <c r="L7" i="9" s="1"/>
  <c r="C6" i="9"/>
  <c r="C7" i="9" s="1"/>
  <c r="C16" i="9"/>
  <c r="C17" i="9" s="1"/>
  <c r="O6" i="9"/>
  <c r="O7" i="9" s="1"/>
  <c r="K9" i="9"/>
  <c r="K10" i="9"/>
  <c r="K11" i="9"/>
  <c r="F6" i="10"/>
  <c r="F7" i="10" s="1"/>
  <c r="I6" i="10"/>
  <c r="I7" i="10" s="1"/>
  <c r="L16" i="10"/>
  <c r="L17" i="10" s="1"/>
  <c r="O16" i="10"/>
  <c r="O17" i="10" s="1"/>
  <c r="O4" i="10"/>
  <c r="O5" i="10" s="1"/>
  <c r="C4" i="10"/>
  <c r="C5" i="10" s="1"/>
  <c r="L4" i="10"/>
  <c r="L5" i="10" s="1"/>
  <c r="L6" i="10" s="1"/>
  <c r="L7" i="10" s="1"/>
  <c r="W4" i="10"/>
  <c r="W5" i="10" s="1"/>
  <c r="K4" i="10"/>
  <c r="K5" i="10" s="1"/>
  <c r="K6" i="10" s="1"/>
  <c r="K7" i="10" s="1"/>
  <c r="V4" i="10"/>
  <c r="V5" i="10" s="1"/>
  <c r="V6" i="10" s="1"/>
  <c r="V7" i="10" s="1"/>
  <c r="J4" i="10"/>
  <c r="J5" i="10" s="1"/>
  <c r="J6" i="10" s="1"/>
  <c r="J7" i="10" s="1"/>
  <c r="U4" i="10"/>
  <c r="U5" i="10" s="1"/>
  <c r="I4" i="10"/>
  <c r="I5" i="10" s="1"/>
  <c r="T4" i="10"/>
  <c r="T5" i="10" s="1"/>
  <c r="T6" i="10" s="1"/>
  <c r="T7" i="10" s="1"/>
  <c r="H4" i="10"/>
  <c r="H5" i="10" s="1"/>
  <c r="S4" i="10"/>
  <c r="S5" i="10" s="1"/>
  <c r="G4" i="10"/>
  <c r="G5" i="10" s="1"/>
  <c r="R4" i="10"/>
  <c r="R5" i="10" s="1"/>
  <c r="R6" i="10" s="1"/>
  <c r="R7" i="10" s="1"/>
  <c r="F4" i="10"/>
  <c r="F5" i="10" s="1"/>
  <c r="Q4" i="10"/>
  <c r="Q5" i="10" s="1"/>
  <c r="Q6" i="10" s="1"/>
  <c r="Q7" i="10" s="1"/>
  <c r="E4" i="10"/>
  <c r="E5" i="10" s="1"/>
  <c r="P4" i="10"/>
  <c r="P5" i="10" s="1"/>
  <c r="P6" i="10" s="1"/>
  <c r="P7" i="10" s="1"/>
  <c r="D4" i="10"/>
  <c r="D5" i="10" s="1"/>
  <c r="D6" i="10" s="1"/>
  <c r="D7" i="10" s="1"/>
  <c r="L9" i="9"/>
  <c r="L10" i="9"/>
  <c r="L11" i="9"/>
  <c r="G16" i="10"/>
  <c r="G17" i="10" s="1"/>
  <c r="M6" i="10"/>
  <c r="M7" i="10" s="1"/>
  <c r="M9" i="9"/>
  <c r="M10" i="9"/>
  <c r="M11" i="9"/>
  <c r="H16" i="10"/>
  <c r="H17" i="10" s="1"/>
  <c r="T16" i="10"/>
  <c r="T17" i="10" s="1"/>
  <c r="E6" i="10"/>
  <c r="E7" i="10" s="1"/>
  <c r="E16" i="10"/>
  <c r="E17" i="10" s="1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V27" i="4"/>
  <c r="V28" i="4" s="1"/>
  <c r="T27" i="4"/>
  <c r="T28" i="4" s="1"/>
  <c r="O27" i="4"/>
  <c r="O28" i="4" s="1"/>
  <c r="J27" i="4"/>
  <c r="J28" i="4" s="1"/>
  <c r="H27" i="4"/>
  <c r="H28" i="4" s="1"/>
  <c r="C27" i="4"/>
  <c r="C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W27" i="4" s="1"/>
  <c r="W28" i="4" s="1"/>
  <c r="V24" i="4"/>
  <c r="U24" i="4"/>
  <c r="U27" i="4" s="1"/>
  <c r="U28" i="4" s="1"/>
  <c r="T24" i="4"/>
  <c r="S24" i="4"/>
  <c r="S27" i="4" s="1"/>
  <c r="S28" i="4" s="1"/>
  <c r="R24" i="4"/>
  <c r="R27" i="4" s="1"/>
  <c r="R28" i="4" s="1"/>
  <c r="Q24" i="4"/>
  <c r="Q27" i="4" s="1"/>
  <c r="Q28" i="4" s="1"/>
  <c r="P24" i="4"/>
  <c r="P27" i="4" s="1"/>
  <c r="P28" i="4" s="1"/>
  <c r="O24" i="4"/>
  <c r="N24" i="4"/>
  <c r="N27" i="4" s="1"/>
  <c r="N28" i="4" s="1"/>
  <c r="M24" i="4"/>
  <c r="M27" i="4" s="1"/>
  <c r="M28" i="4" s="1"/>
  <c r="L24" i="4"/>
  <c r="L27" i="4" s="1"/>
  <c r="L28" i="4" s="1"/>
  <c r="K24" i="4"/>
  <c r="K27" i="4" s="1"/>
  <c r="K28" i="4" s="1"/>
  <c r="J24" i="4"/>
  <c r="I24" i="4"/>
  <c r="I27" i="4" s="1"/>
  <c r="I28" i="4" s="1"/>
  <c r="H24" i="4"/>
  <c r="G24" i="4"/>
  <c r="G27" i="4" s="1"/>
  <c r="G28" i="4" s="1"/>
  <c r="F24" i="4"/>
  <c r="F27" i="4" s="1"/>
  <c r="F28" i="4" s="1"/>
  <c r="E24" i="4"/>
  <c r="E27" i="4" s="1"/>
  <c r="E28" i="4" s="1"/>
  <c r="D24" i="4"/>
  <c r="D27" i="4" s="1"/>
  <c r="D28" i="4" s="1"/>
  <c r="C2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Q10" i="4"/>
  <c r="E10" i="4"/>
  <c r="Q6" i="4"/>
  <c r="Q7" i="4" s="1"/>
  <c r="E6" i="4"/>
  <c r="E7" i="4" s="1"/>
  <c r="S5" i="4"/>
  <c r="S8" i="4" s="1"/>
  <c r="Q5" i="4"/>
  <c r="Q11" i="4" s="1"/>
  <c r="L5" i="4"/>
  <c r="L10" i="4" s="1"/>
  <c r="G5" i="4"/>
  <c r="G8" i="4" s="1"/>
  <c r="E5" i="4"/>
  <c r="E11" i="4" s="1"/>
  <c r="W4" i="4"/>
  <c r="W5" i="4" s="1"/>
  <c r="V4" i="4"/>
  <c r="V5" i="4" s="1"/>
  <c r="U4" i="4"/>
  <c r="U5" i="4" s="1"/>
  <c r="T4" i="4"/>
  <c r="T5" i="4" s="1"/>
  <c r="S4" i="4"/>
  <c r="R4" i="4"/>
  <c r="R5" i="4" s="1"/>
  <c r="Q4" i="4"/>
  <c r="P4" i="4"/>
  <c r="P5" i="4" s="1"/>
  <c r="O4" i="4"/>
  <c r="O5" i="4" s="1"/>
  <c r="N4" i="4"/>
  <c r="N5" i="4" s="1"/>
  <c r="M4" i="4"/>
  <c r="M5" i="4" s="1"/>
  <c r="L4" i="4"/>
  <c r="K4" i="4"/>
  <c r="K5" i="4" s="1"/>
  <c r="J4" i="4"/>
  <c r="J5" i="4" s="1"/>
  <c r="I4" i="4"/>
  <c r="I5" i="4" s="1"/>
  <c r="H4" i="4"/>
  <c r="H5" i="4" s="1"/>
  <c r="G4" i="4"/>
  <c r="F4" i="4"/>
  <c r="F5" i="4" s="1"/>
  <c r="E4" i="4"/>
  <c r="D4" i="4"/>
  <c r="D5" i="4" s="1"/>
  <c r="C4" i="4"/>
  <c r="C5" i="4" s="1"/>
  <c r="W3" i="4"/>
  <c r="W6" i="4" s="1"/>
  <c r="W7" i="4" s="1"/>
  <c r="V3" i="4"/>
  <c r="U3" i="4"/>
  <c r="T3" i="4"/>
  <c r="S3" i="4"/>
  <c r="S6" i="4" s="1"/>
  <c r="S7" i="4" s="1"/>
  <c r="R3" i="4"/>
  <c r="Q3" i="4"/>
  <c r="P3" i="4"/>
  <c r="O3" i="4"/>
  <c r="N3" i="4"/>
  <c r="N6" i="4" s="1"/>
  <c r="N7" i="4" s="1"/>
  <c r="M3" i="4"/>
  <c r="M6" i="4" s="1"/>
  <c r="M7" i="4" s="1"/>
  <c r="L3" i="4"/>
  <c r="L6" i="4" s="1"/>
  <c r="L7" i="4" s="1"/>
  <c r="K3" i="4"/>
  <c r="K6" i="4" s="1"/>
  <c r="K7" i="4" s="1"/>
  <c r="J3" i="4"/>
  <c r="I3" i="4"/>
  <c r="H3" i="4"/>
  <c r="G3" i="4"/>
  <c r="G6" i="4" s="1"/>
  <c r="G7" i="4" s="1"/>
  <c r="F3" i="4"/>
  <c r="F6" i="4" s="1"/>
  <c r="F7" i="4" s="1"/>
  <c r="E3" i="4"/>
  <c r="D3" i="4"/>
  <c r="C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V27" i="3"/>
  <c r="V28" i="3" s="1"/>
  <c r="J27" i="3"/>
  <c r="J28" i="3" s="1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W27" i="3" s="1"/>
  <c r="W28" i="3" s="1"/>
  <c r="V24" i="3"/>
  <c r="U24" i="3"/>
  <c r="U27" i="3" s="1"/>
  <c r="U28" i="3" s="1"/>
  <c r="T24" i="3"/>
  <c r="T27" i="3" s="1"/>
  <c r="T28" i="3" s="1"/>
  <c r="S24" i="3"/>
  <c r="S27" i="3" s="1"/>
  <c r="S28" i="3" s="1"/>
  <c r="R24" i="3"/>
  <c r="R27" i="3" s="1"/>
  <c r="R28" i="3" s="1"/>
  <c r="Q24" i="3"/>
  <c r="Q27" i="3" s="1"/>
  <c r="Q28" i="3" s="1"/>
  <c r="P24" i="3"/>
  <c r="P27" i="3" s="1"/>
  <c r="P28" i="3" s="1"/>
  <c r="O24" i="3"/>
  <c r="O27" i="3" s="1"/>
  <c r="O28" i="3" s="1"/>
  <c r="N24" i="3"/>
  <c r="N27" i="3" s="1"/>
  <c r="N28" i="3" s="1"/>
  <c r="M24" i="3"/>
  <c r="M27" i="3" s="1"/>
  <c r="M28" i="3" s="1"/>
  <c r="L24" i="3"/>
  <c r="L27" i="3" s="1"/>
  <c r="L28" i="3" s="1"/>
  <c r="K24" i="3"/>
  <c r="K27" i="3" s="1"/>
  <c r="K28" i="3" s="1"/>
  <c r="J24" i="3"/>
  <c r="I24" i="3"/>
  <c r="I27" i="3" s="1"/>
  <c r="I28" i="3" s="1"/>
  <c r="H24" i="3"/>
  <c r="H27" i="3" s="1"/>
  <c r="H28" i="3" s="1"/>
  <c r="G24" i="3"/>
  <c r="G27" i="3" s="1"/>
  <c r="G28" i="3" s="1"/>
  <c r="F24" i="3"/>
  <c r="F27" i="3" s="1"/>
  <c r="F28" i="3" s="1"/>
  <c r="E24" i="3"/>
  <c r="E27" i="3" s="1"/>
  <c r="E28" i="3" s="1"/>
  <c r="D24" i="3"/>
  <c r="D27" i="3" s="1"/>
  <c r="D28" i="3" s="1"/>
  <c r="C24" i="3"/>
  <c r="C27" i="3" s="1"/>
  <c r="C28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3" i="3" s="1"/>
  <c r="N5" i="3"/>
  <c r="N10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D5" i="3" s="1"/>
  <c r="C4" i="3"/>
  <c r="C5" i="3" s="1"/>
  <c r="W3" i="3"/>
  <c r="V3" i="3"/>
  <c r="V6" i="3" s="1"/>
  <c r="V7" i="3" s="1"/>
  <c r="U3" i="3"/>
  <c r="U6" i="3" s="1"/>
  <c r="U7" i="3" s="1"/>
  <c r="T3" i="3"/>
  <c r="S3" i="3"/>
  <c r="R3" i="3"/>
  <c r="Q3" i="3"/>
  <c r="P3" i="3"/>
  <c r="O3" i="3"/>
  <c r="N3" i="3"/>
  <c r="N6" i="3" s="1"/>
  <c r="N7" i="3" s="1"/>
  <c r="M3" i="3"/>
  <c r="M6" i="3" s="1"/>
  <c r="M7" i="3" s="1"/>
  <c r="L3" i="3"/>
  <c r="L6" i="3" s="1"/>
  <c r="L7" i="3" s="1"/>
  <c r="K3" i="3"/>
  <c r="K6" i="3" s="1"/>
  <c r="K7" i="3" s="1"/>
  <c r="J3" i="3"/>
  <c r="J6" i="3" s="1"/>
  <c r="J7" i="3" s="1"/>
  <c r="I3" i="3"/>
  <c r="I6" i="3" s="1"/>
  <c r="I7" i="3" s="1"/>
  <c r="H3" i="3"/>
  <c r="G3" i="3"/>
  <c r="F3" i="3"/>
  <c r="E3" i="3"/>
  <c r="D3" i="3"/>
  <c r="C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G24" i="2"/>
  <c r="H24" i="2"/>
  <c r="I24" i="2"/>
  <c r="J24" i="2"/>
  <c r="K24" i="2"/>
  <c r="L24" i="2"/>
  <c r="M24" i="2"/>
  <c r="N24" i="2"/>
  <c r="N27" i="2" s="1"/>
  <c r="N28" i="2" s="1"/>
  <c r="O24" i="2"/>
  <c r="P24" i="2"/>
  <c r="Q24" i="2"/>
  <c r="R24" i="2"/>
  <c r="S24" i="2"/>
  <c r="T24" i="2"/>
  <c r="U24" i="2"/>
  <c r="V24" i="2"/>
  <c r="W24" i="2"/>
  <c r="D25" i="2"/>
  <c r="E25" i="2"/>
  <c r="F25" i="2"/>
  <c r="F27" i="2" s="1"/>
  <c r="F28" i="2" s="1"/>
  <c r="G25" i="2"/>
  <c r="H25" i="2"/>
  <c r="I25" i="2"/>
  <c r="J25" i="2"/>
  <c r="K25" i="2"/>
  <c r="L25" i="2"/>
  <c r="M25" i="2"/>
  <c r="N25" i="2"/>
  <c r="O25" i="2"/>
  <c r="P25" i="2"/>
  <c r="Q25" i="2"/>
  <c r="R25" i="2"/>
  <c r="R27" i="2" s="1"/>
  <c r="R28" i="2" s="1"/>
  <c r="S25" i="2"/>
  <c r="T25" i="2"/>
  <c r="U25" i="2"/>
  <c r="V25" i="2"/>
  <c r="W25" i="2"/>
  <c r="D26" i="2"/>
  <c r="E26" i="2"/>
  <c r="F26" i="2"/>
  <c r="G26" i="2"/>
  <c r="H26" i="2"/>
  <c r="I26" i="2"/>
  <c r="J26" i="2"/>
  <c r="J27" i="2" s="1"/>
  <c r="J28" i="2" s="1"/>
  <c r="K26" i="2"/>
  <c r="L26" i="2"/>
  <c r="M26" i="2"/>
  <c r="M27" i="2" s="1"/>
  <c r="M28" i="2" s="1"/>
  <c r="N26" i="2"/>
  <c r="O26" i="2"/>
  <c r="P26" i="2"/>
  <c r="Q26" i="2"/>
  <c r="R26" i="2"/>
  <c r="S26" i="2"/>
  <c r="T26" i="2"/>
  <c r="U26" i="2"/>
  <c r="V26" i="2"/>
  <c r="V27" i="2" s="1"/>
  <c r="V28" i="2" s="1"/>
  <c r="W26" i="2"/>
  <c r="D27" i="2"/>
  <c r="E27" i="2"/>
  <c r="E28" i="2" s="1"/>
  <c r="G27" i="2"/>
  <c r="H27" i="2"/>
  <c r="I27" i="2"/>
  <c r="K27" i="2"/>
  <c r="L27" i="2"/>
  <c r="O27" i="2"/>
  <c r="P27" i="2"/>
  <c r="Q27" i="2"/>
  <c r="Q28" i="2" s="1"/>
  <c r="S27" i="2"/>
  <c r="T27" i="2"/>
  <c r="U27" i="2"/>
  <c r="W27" i="2"/>
  <c r="D28" i="2"/>
  <c r="G28" i="2"/>
  <c r="H28" i="2"/>
  <c r="I28" i="2"/>
  <c r="K28" i="2"/>
  <c r="L28" i="2"/>
  <c r="O28" i="2"/>
  <c r="P28" i="2"/>
  <c r="S28" i="2"/>
  <c r="T28" i="2"/>
  <c r="U28" i="2"/>
  <c r="W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C31" i="2"/>
  <c r="C30" i="2"/>
  <c r="C29" i="2"/>
  <c r="C27" i="2"/>
  <c r="C28" i="2" s="1"/>
  <c r="C26" i="2"/>
  <c r="C25" i="2"/>
  <c r="C24" i="2"/>
  <c r="D14" i="2"/>
  <c r="E14" i="2"/>
  <c r="E15" i="2" s="1"/>
  <c r="F14" i="2"/>
  <c r="G14" i="2"/>
  <c r="H14" i="2"/>
  <c r="I14" i="2"/>
  <c r="J14" i="2"/>
  <c r="K14" i="2"/>
  <c r="K15" i="2" s="1"/>
  <c r="L14" i="2"/>
  <c r="L15" i="2" s="1"/>
  <c r="M14" i="2"/>
  <c r="M15" i="2" s="1"/>
  <c r="N14" i="2"/>
  <c r="N15" i="2" s="1"/>
  <c r="O14" i="2"/>
  <c r="O15" i="2" s="1"/>
  <c r="P14" i="2"/>
  <c r="Q14" i="2"/>
  <c r="Q15" i="2" s="1"/>
  <c r="R14" i="2"/>
  <c r="S14" i="2"/>
  <c r="T14" i="2"/>
  <c r="U14" i="2"/>
  <c r="V14" i="2"/>
  <c r="W14" i="2"/>
  <c r="W15" i="2" s="1"/>
  <c r="D15" i="2"/>
  <c r="D16" i="2" s="1"/>
  <c r="D17" i="2" s="1"/>
  <c r="F15" i="2"/>
  <c r="F21" i="2" s="1"/>
  <c r="G15" i="2"/>
  <c r="G20" i="2" s="1"/>
  <c r="H15" i="2"/>
  <c r="I15" i="2"/>
  <c r="I20" i="2" s="1"/>
  <c r="J15" i="2"/>
  <c r="P15" i="2"/>
  <c r="P16" i="2" s="1"/>
  <c r="P17" i="2" s="1"/>
  <c r="R15" i="2"/>
  <c r="R20" i="2" s="1"/>
  <c r="S15" i="2"/>
  <c r="S20" i="2" s="1"/>
  <c r="T15" i="2"/>
  <c r="U15" i="2"/>
  <c r="U20" i="2" s="1"/>
  <c r="V15" i="2"/>
  <c r="H16" i="2"/>
  <c r="H17" i="2" s="1"/>
  <c r="J16" i="2"/>
  <c r="J17" i="2" s="1"/>
  <c r="T16" i="2"/>
  <c r="T17" i="2" s="1"/>
  <c r="V16" i="2"/>
  <c r="V17" i="2" s="1"/>
  <c r="D18" i="2"/>
  <c r="G18" i="2"/>
  <c r="H18" i="2"/>
  <c r="I18" i="2"/>
  <c r="J18" i="2"/>
  <c r="P18" i="2"/>
  <c r="S18" i="2"/>
  <c r="T18" i="2"/>
  <c r="U18" i="2"/>
  <c r="V18" i="2"/>
  <c r="H19" i="2"/>
  <c r="J19" i="2"/>
  <c r="T19" i="2"/>
  <c r="V19" i="2"/>
  <c r="D20" i="2"/>
  <c r="H20" i="2"/>
  <c r="J20" i="2"/>
  <c r="P20" i="2"/>
  <c r="T20" i="2"/>
  <c r="V20" i="2"/>
  <c r="D21" i="2"/>
  <c r="G21" i="2"/>
  <c r="H21" i="2"/>
  <c r="I21" i="2"/>
  <c r="J21" i="2"/>
  <c r="P21" i="2"/>
  <c r="S21" i="2"/>
  <c r="T21" i="2"/>
  <c r="U21" i="2"/>
  <c r="V21" i="2"/>
  <c r="C14" i="2"/>
  <c r="C15" i="2" s="1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3" i="2"/>
  <c r="E3" i="2"/>
  <c r="F3" i="2"/>
  <c r="G3" i="2"/>
  <c r="H3" i="2"/>
  <c r="I3" i="2"/>
  <c r="J3" i="2"/>
  <c r="K3" i="2"/>
  <c r="L3" i="2"/>
  <c r="L6" i="2" s="1"/>
  <c r="L7" i="2" s="1"/>
  <c r="M3" i="2"/>
  <c r="N3" i="2"/>
  <c r="O3" i="2"/>
  <c r="P3" i="2"/>
  <c r="Q3" i="2"/>
  <c r="R3" i="2"/>
  <c r="S3" i="2"/>
  <c r="T3" i="2"/>
  <c r="U3" i="2"/>
  <c r="V3" i="2"/>
  <c r="W3" i="2"/>
  <c r="D4" i="2"/>
  <c r="D5" i="2" s="1"/>
  <c r="E4" i="2"/>
  <c r="E5" i="2" s="1"/>
  <c r="F4" i="2"/>
  <c r="F5" i="2" s="1"/>
  <c r="G4" i="2"/>
  <c r="H4" i="2"/>
  <c r="I4" i="2"/>
  <c r="J4" i="2"/>
  <c r="K4" i="2"/>
  <c r="L4" i="2"/>
  <c r="M4" i="2"/>
  <c r="N4" i="2"/>
  <c r="O4" i="2"/>
  <c r="O5" i="2" s="1"/>
  <c r="P4" i="2"/>
  <c r="P5" i="2" s="1"/>
  <c r="Q4" i="2"/>
  <c r="R4" i="2"/>
  <c r="R5" i="2" s="1"/>
  <c r="S4" i="2"/>
  <c r="S5" i="2" s="1"/>
  <c r="T4" i="2"/>
  <c r="U4" i="2"/>
  <c r="V4" i="2"/>
  <c r="W4" i="2"/>
  <c r="G5" i="2"/>
  <c r="G6" i="2" s="1"/>
  <c r="G7" i="2" s="1"/>
  <c r="H5" i="2"/>
  <c r="H10" i="2" s="1"/>
  <c r="I5" i="2"/>
  <c r="J5" i="2"/>
  <c r="J10" i="2" s="1"/>
  <c r="K5" i="2"/>
  <c r="K10" i="2" s="1"/>
  <c r="L5" i="2"/>
  <c r="M5" i="2"/>
  <c r="N5" i="2"/>
  <c r="Q5" i="2"/>
  <c r="T5" i="2"/>
  <c r="T10" i="2" s="1"/>
  <c r="U5" i="2"/>
  <c r="V5" i="2"/>
  <c r="V10" i="2" s="1"/>
  <c r="W5" i="2"/>
  <c r="W10" i="2" s="1"/>
  <c r="I6" i="2"/>
  <c r="M6" i="2"/>
  <c r="N6" i="2"/>
  <c r="N7" i="2" s="1"/>
  <c r="Q6" i="2"/>
  <c r="Q7" i="2" s="1"/>
  <c r="U6" i="2"/>
  <c r="I7" i="2"/>
  <c r="M7" i="2"/>
  <c r="U7" i="2"/>
  <c r="G8" i="2"/>
  <c r="I8" i="2"/>
  <c r="J8" i="2"/>
  <c r="K8" i="2"/>
  <c r="L8" i="2"/>
  <c r="M8" i="2"/>
  <c r="N8" i="2"/>
  <c r="Q8" i="2"/>
  <c r="T8" i="2"/>
  <c r="U8" i="2"/>
  <c r="V8" i="2"/>
  <c r="W8" i="2"/>
  <c r="I9" i="2"/>
  <c r="K9" i="2"/>
  <c r="L9" i="2"/>
  <c r="M9" i="2"/>
  <c r="N9" i="2"/>
  <c r="Q9" i="2"/>
  <c r="U9" i="2"/>
  <c r="W9" i="2"/>
  <c r="G10" i="2"/>
  <c r="I10" i="2"/>
  <c r="L10" i="2"/>
  <c r="M10" i="2"/>
  <c r="N10" i="2"/>
  <c r="Q10" i="2"/>
  <c r="U10" i="2"/>
  <c r="G11" i="2"/>
  <c r="H11" i="2"/>
  <c r="I11" i="2"/>
  <c r="J11" i="2"/>
  <c r="K11" i="2"/>
  <c r="L11" i="2"/>
  <c r="M11" i="2"/>
  <c r="N11" i="2"/>
  <c r="Q11" i="2"/>
  <c r="T11" i="2"/>
  <c r="U11" i="2"/>
  <c r="V11" i="2"/>
  <c r="W11" i="2"/>
  <c r="C5" i="2"/>
  <c r="C11" i="2" s="1"/>
  <c r="C4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72" i="2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72" i="3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72" i="4"/>
  <c r="N8" i="10" l="1"/>
  <c r="N11" i="10"/>
  <c r="N10" i="10"/>
  <c r="N6" i="10"/>
  <c r="N7" i="10" s="1"/>
  <c r="O19" i="9"/>
  <c r="O20" i="9"/>
  <c r="O21" i="9"/>
  <c r="O18" i="9"/>
  <c r="E18" i="10"/>
  <c r="E19" i="10"/>
  <c r="E20" i="10"/>
  <c r="E21" i="10"/>
  <c r="E10" i="10"/>
  <c r="E11" i="10"/>
  <c r="E8" i="10"/>
  <c r="E9" i="10"/>
  <c r="K8" i="10"/>
  <c r="K9" i="10"/>
  <c r="K10" i="10"/>
  <c r="K11" i="10"/>
  <c r="H19" i="10"/>
  <c r="H20" i="10"/>
  <c r="H21" i="10"/>
  <c r="H18" i="10"/>
  <c r="Q18" i="10"/>
  <c r="Q19" i="10"/>
  <c r="Q20" i="10"/>
  <c r="Q21" i="10"/>
  <c r="C10" i="9"/>
  <c r="C11" i="9"/>
  <c r="C8" i="9"/>
  <c r="C9" i="9"/>
  <c r="I8" i="9"/>
  <c r="I9" i="9"/>
  <c r="I10" i="9"/>
  <c r="I11" i="9"/>
  <c r="N10" i="8"/>
  <c r="N11" i="8"/>
  <c r="N8" i="8"/>
  <c r="N9" i="8"/>
  <c r="L10" i="8"/>
  <c r="L11" i="8"/>
  <c r="L8" i="8"/>
  <c r="L9" i="8"/>
  <c r="S9" i="8"/>
  <c r="S10" i="8"/>
  <c r="S8" i="8"/>
  <c r="S11" i="8"/>
  <c r="U10" i="8"/>
  <c r="U11" i="8"/>
  <c r="U9" i="8"/>
  <c r="U8" i="8"/>
  <c r="P20" i="9"/>
  <c r="P21" i="9"/>
  <c r="P18" i="9"/>
  <c r="P19" i="9"/>
  <c r="V18" i="9"/>
  <c r="V19" i="9"/>
  <c r="V20" i="9"/>
  <c r="V21" i="9"/>
  <c r="W21" i="8"/>
  <c r="W20" i="8"/>
  <c r="W18" i="8"/>
  <c r="W19" i="8"/>
  <c r="S19" i="8"/>
  <c r="S21" i="8"/>
  <c r="S20" i="8"/>
  <c r="S18" i="8"/>
  <c r="S20" i="10"/>
  <c r="S21" i="10"/>
  <c r="S18" i="10"/>
  <c r="S19" i="10"/>
  <c r="Q10" i="10"/>
  <c r="Q11" i="10"/>
  <c r="Q8" i="10"/>
  <c r="Q9" i="10"/>
  <c r="W8" i="10"/>
  <c r="W9" i="10"/>
  <c r="W10" i="10"/>
  <c r="W11" i="10"/>
  <c r="T19" i="10"/>
  <c r="T20" i="10"/>
  <c r="T21" i="10"/>
  <c r="T18" i="10"/>
  <c r="O10" i="9"/>
  <c r="O11" i="9"/>
  <c r="O8" i="9"/>
  <c r="O9" i="9"/>
  <c r="U8" i="9"/>
  <c r="U9" i="9"/>
  <c r="U10" i="9"/>
  <c r="U11" i="9"/>
  <c r="C19" i="10"/>
  <c r="C20" i="10"/>
  <c r="C21" i="10"/>
  <c r="C18" i="10"/>
  <c r="W6" i="10"/>
  <c r="W7" i="10" s="1"/>
  <c r="I9" i="8"/>
  <c r="I10" i="8"/>
  <c r="I11" i="8"/>
  <c r="I8" i="8"/>
  <c r="E20" i="9"/>
  <c r="E21" i="9"/>
  <c r="E18" i="9"/>
  <c r="E19" i="9"/>
  <c r="K18" i="9"/>
  <c r="K19" i="9"/>
  <c r="K20" i="9"/>
  <c r="K21" i="9"/>
  <c r="M18" i="8"/>
  <c r="M20" i="8"/>
  <c r="M19" i="8"/>
  <c r="M21" i="8"/>
  <c r="G19" i="8"/>
  <c r="G21" i="8"/>
  <c r="G20" i="8"/>
  <c r="G18" i="8"/>
  <c r="J10" i="8"/>
  <c r="J11" i="8"/>
  <c r="J8" i="8"/>
  <c r="J9" i="8"/>
  <c r="F9" i="10"/>
  <c r="F10" i="10"/>
  <c r="F11" i="10"/>
  <c r="F8" i="10"/>
  <c r="L11" i="10"/>
  <c r="L8" i="10"/>
  <c r="L9" i="10"/>
  <c r="L10" i="10"/>
  <c r="I21" i="10"/>
  <c r="I18" i="10"/>
  <c r="I19" i="10"/>
  <c r="I20" i="10"/>
  <c r="D10" i="9"/>
  <c r="D11" i="9"/>
  <c r="D8" i="9"/>
  <c r="D9" i="9"/>
  <c r="J8" i="9"/>
  <c r="J9" i="9"/>
  <c r="J10" i="9"/>
  <c r="J11" i="9"/>
  <c r="I6" i="9"/>
  <c r="I7" i="9" s="1"/>
  <c r="Q20" i="9"/>
  <c r="Q21" i="9"/>
  <c r="Q18" i="9"/>
  <c r="Q19" i="9"/>
  <c r="W18" i="9"/>
  <c r="W19" i="9"/>
  <c r="W20" i="9"/>
  <c r="W21" i="9"/>
  <c r="N18" i="8"/>
  <c r="N20" i="8"/>
  <c r="N19" i="8"/>
  <c r="N21" i="8"/>
  <c r="T20" i="8"/>
  <c r="T19" i="8"/>
  <c r="T21" i="8"/>
  <c r="T18" i="8"/>
  <c r="C8" i="10"/>
  <c r="C9" i="10"/>
  <c r="C10" i="10"/>
  <c r="C11" i="10"/>
  <c r="M11" i="8"/>
  <c r="M8" i="8"/>
  <c r="M10" i="8"/>
  <c r="M9" i="8"/>
  <c r="R18" i="8"/>
  <c r="R19" i="8"/>
  <c r="R21" i="8"/>
  <c r="R20" i="8"/>
  <c r="Q11" i="8"/>
  <c r="Q8" i="8"/>
  <c r="Q9" i="8"/>
  <c r="Q10" i="8"/>
  <c r="R20" i="9"/>
  <c r="R21" i="9"/>
  <c r="R18" i="9"/>
  <c r="R19" i="9"/>
  <c r="S11" i="10"/>
  <c r="S8" i="10"/>
  <c r="S9" i="10"/>
  <c r="S6" i="10"/>
  <c r="S7" i="10" s="1"/>
  <c r="S10" i="10"/>
  <c r="Q11" i="9"/>
  <c r="Q8" i="9"/>
  <c r="Q9" i="9"/>
  <c r="Q6" i="9"/>
  <c r="Q7" i="9" s="1"/>
  <c r="Q10" i="9"/>
  <c r="T8" i="8"/>
  <c r="T9" i="8"/>
  <c r="T10" i="8"/>
  <c r="T11" i="8"/>
  <c r="G21" i="9"/>
  <c r="G18" i="9"/>
  <c r="G19" i="9"/>
  <c r="G16" i="9"/>
  <c r="G17" i="9" s="1"/>
  <c r="G20" i="9"/>
  <c r="U19" i="8"/>
  <c r="U21" i="8"/>
  <c r="U18" i="8"/>
  <c r="U20" i="8"/>
  <c r="P10" i="9"/>
  <c r="P11" i="9"/>
  <c r="P8" i="9"/>
  <c r="P9" i="9"/>
  <c r="W10" i="8"/>
  <c r="W6" i="8"/>
  <c r="W7" i="8" s="1"/>
  <c r="W11" i="8"/>
  <c r="W8" i="8"/>
  <c r="W9" i="8"/>
  <c r="C21" i="8"/>
  <c r="C19" i="8"/>
  <c r="C20" i="8"/>
  <c r="C18" i="8"/>
  <c r="O8" i="10"/>
  <c r="O9" i="10"/>
  <c r="O10" i="10"/>
  <c r="O11" i="10"/>
  <c r="K10" i="8"/>
  <c r="K6" i="8"/>
  <c r="K7" i="8" s="1"/>
  <c r="K11" i="8"/>
  <c r="K8" i="8"/>
  <c r="K9" i="8"/>
  <c r="V21" i="10"/>
  <c r="V18" i="10"/>
  <c r="V19" i="10"/>
  <c r="V20" i="10"/>
  <c r="H11" i="10"/>
  <c r="H8" i="10"/>
  <c r="H9" i="10"/>
  <c r="H6" i="10"/>
  <c r="H7" i="10" s="1"/>
  <c r="H10" i="10"/>
  <c r="O6" i="10"/>
  <c r="O7" i="10" s="1"/>
  <c r="D8" i="8"/>
  <c r="D9" i="8"/>
  <c r="D10" i="8"/>
  <c r="D11" i="8"/>
  <c r="K20" i="10"/>
  <c r="K21" i="10"/>
  <c r="K18" i="10"/>
  <c r="K19" i="10"/>
  <c r="F11" i="9"/>
  <c r="F8" i="9"/>
  <c r="F9" i="9"/>
  <c r="F6" i="9"/>
  <c r="F7" i="9" s="1"/>
  <c r="F10" i="9"/>
  <c r="M6" i="8"/>
  <c r="M7" i="8" s="1"/>
  <c r="R16" i="8"/>
  <c r="R17" i="8" s="1"/>
  <c r="S21" i="9"/>
  <c r="S18" i="9"/>
  <c r="S19" i="9"/>
  <c r="S20" i="9"/>
  <c r="D20" i="8"/>
  <c r="D19" i="8"/>
  <c r="D21" i="8"/>
  <c r="D18" i="8"/>
  <c r="G11" i="10"/>
  <c r="G8" i="10"/>
  <c r="G9" i="10"/>
  <c r="G10" i="10"/>
  <c r="G6" i="10"/>
  <c r="G7" i="10" s="1"/>
  <c r="E11" i="9"/>
  <c r="E8" i="9"/>
  <c r="E9" i="9"/>
  <c r="E6" i="9"/>
  <c r="E7" i="9" s="1"/>
  <c r="E10" i="9"/>
  <c r="T11" i="10"/>
  <c r="T8" i="10"/>
  <c r="T9" i="10"/>
  <c r="T10" i="10"/>
  <c r="P19" i="10"/>
  <c r="P20" i="10"/>
  <c r="P21" i="10"/>
  <c r="P18" i="10"/>
  <c r="W20" i="10"/>
  <c r="W21" i="10"/>
  <c r="W18" i="10"/>
  <c r="W19" i="10"/>
  <c r="R11" i="9"/>
  <c r="R8" i="9"/>
  <c r="R9" i="9"/>
  <c r="R6" i="9"/>
  <c r="R7" i="9" s="1"/>
  <c r="R10" i="9"/>
  <c r="D6" i="9"/>
  <c r="D7" i="9" s="1"/>
  <c r="G9" i="8"/>
  <c r="G10" i="8"/>
  <c r="G11" i="8"/>
  <c r="G8" i="8"/>
  <c r="C19" i="9"/>
  <c r="C20" i="9"/>
  <c r="C21" i="9"/>
  <c r="C18" i="9"/>
  <c r="H21" i="9"/>
  <c r="H18" i="9"/>
  <c r="H19" i="9"/>
  <c r="H20" i="9"/>
  <c r="N6" i="8"/>
  <c r="N7" i="8" s="1"/>
  <c r="J20" i="8"/>
  <c r="J18" i="8"/>
  <c r="J21" i="8"/>
  <c r="J19" i="8"/>
  <c r="P16" i="8"/>
  <c r="P17" i="8" s="1"/>
  <c r="P20" i="8"/>
  <c r="P19" i="8"/>
  <c r="P21" i="8"/>
  <c r="P18" i="8"/>
  <c r="R9" i="10"/>
  <c r="R10" i="10"/>
  <c r="R11" i="10"/>
  <c r="R8" i="10"/>
  <c r="U21" i="10"/>
  <c r="U18" i="10"/>
  <c r="U19" i="10"/>
  <c r="U20" i="10"/>
  <c r="V8" i="9"/>
  <c r="V9" i="9"/>
  <c r="V10" i="9"/>
  <c r="V11" i="9"/>
  <c r="C16" i="8"/>
  <c r="C17" i="8" s="1"/>
  <c r="J21" i="10"/>
  <c r="J18" i="10"/>
  <c r="J19" i="10"/>
  <c r="J20" i="10"/>
  <c r="O21" i="8"/>
  <c r="O20" i="8"/>
  <c r="O19" i="8"/>
  <c r="O18" i="8"/>
  <c r="E8" i="8"/>
  <c r="E9" i="8"/>
  <c r="E10" i="8"/>
  <c r="E11" i="8"/>
  <c r="Q16" i="10"/>
  <c r="Q17" i="10" s="1"/>
  <c r="I10" i="10"/>
  <c r="I11" i="10"/>
  <c r="I8" i="10"/>
  <c r="I9" i="10"/>
  <c r="C6" i="10"/>
  <c r="C7" i="10" s="1"/>
  <c r="O16" i="9"/>
  <c r="O17" i="9" s="1"/>
  <c r="F20" i="10"/>
  <c r="F21" i="10"/>
  <c r="F18" i="10"/>
  <c r="F19" i="10"/>
  <c r="L18" i="10"/>
  <c r="L19" i="10"/>
  <c r="L20" i="10"/>
  <c r="L21" i="10"/>
  <c r="G11" i="9"/>
  <c r="G8" i="9"/>
  <c r="G9" i="9"/>
  <c r="G10" i="9"/>
  <c r="D6" i="8"/>
  <c r="D7" i="8" s="1"/>
  <c r="M19" i="9"/>
  <c r="M20" i="9"/>
  <c r="M21" i="9"/>
  <c r="M18" i="9"/>
  <c r="T21" i="9"/>
  <c r="T18" i="9"/>
  <c r="T19" i="9"/>
  <c r="T20" i="9"/>
  <c r="L6" i="8"/>
  <c r="L7" i="8" s="1"/>
  <c r="J6" i="9"/>
  <c r="J7" i="9" s="1"/>
  <c r="K21" i="8"/>
  <c r="K20" i="8"/>
  <c r="K18" i="8"/>
  <c r="K16" i="8"/>
  <c r="K17" i="8" s="1"/>
  <c r="K19" i="8"/>
  <c r="Q19" i="8"/>
  <c r="Q21" i="8"/>
  <c r="Q18" i="8"/>
  <c r="Q20" i="8"/>
  <c r="F20" i="9"/>
  <c r="F21" i="9"/>
  <c r="F18" i="9"/>
  <c r="F19" i="9"/>
  <c r="U10" i="10"/>
  <c r="U11" i="10"/>
  <c r="U8" i="10"/>
  <c r="U9" i="10"/>
  <c r="R20" i="10"/>
  <c r="R21" i="10"/>
  <c r="R18" i="10"/>
  <c r="R19" i="10"/>
  <c r="M18" i="10"/>
  <c r="M19" i="10"/>
  <c r="M20" i="10"/>
  <c r="M21" i="10"/>
  <c r="S11" i="9"/>
  <c r="S8" i="9"/>
  <c r="S9" i="9"/>
  <c r="S6" i="9"/>
  <c r="S7" i="9" s="1"/>
  <c r="S10" i="9"/>
  <c r="D19" i="10"/>
  <c r="D20" i="10"/>
  <c r="D21" i="10"/>
  <c r="D18" i="10"/>
  <c r="V10" i="8"/>
  <c r="V11" i="8"/>
  <c r="V8" i="8"/>
  <c r="V9" i="8"/>
  <c r="J6" i="8"/>
  <c r="J7" i="8" s="1"/>
  <c r="N19" i="9"/>
  <c r="N20" i="9"/>
  <c r="N21" i="9"/>
  <c r="N18" i="9"/>
  <c r="I21" i="9"/>
  <c r="I18" i="9"/>
  <c r="I19" i="9"/>
  <c r="I20" i="9"/>
  <c r="I16" i="9"/>
  <c r="I17" i="9" s="1"/>
  <c r="L20" i="8"/>
  <c r="L21" i="8"/>
  <c r="L18" i="8"/>
  <c r="L19" i="8"/>
  <c r="H20" i="8"/>
  <c r="H21" i="8"/>
  <c r="H19" i="8"/>
  <c r="H18" i="8"/>
  <c r="L18" i="9"/>
  <c r="L19" i="9"/>
  <c r="L20" i="9"/>
  <c r="L21" i="9"/>
  <c r="J8" i="10"/>
  <c r="J9" i="10"/>
  <c r="J10" i="10"/>
  <c r="J11" i="10"/>
  <c r="G20" i="10"/>
  <c r="G21" i="10"/>
  <c r="G18" i="10"/>
  <c r="G19" i="10"/>
  <c r="P8" i="8"/>
  <c r="P9" i="8"/>
  <c r="P10" i="8"/>
  <c r="P11" i="8"/>
  <c r="H8" i="9"/>
  <c r="H9" i="9"/>
  <c r="H10" i="9"/>
  <c r="H11" i="9"/>
  <c r="U21" i="9"/>
  <c r="U18" i="9"/>
  <c r="U19" i="9"/>
  <c r="U20" i="9"/>
  <c r="I19" i="8"/>
  <c r="I21" i="8"/>
  <c r="I20" i="8"/>
  <c r="I18" i="8"/>
  <c r="E19" i="8"/>
  <c r="E21" i="8"/>
  <c r="E20" i="8"/>
  <c r="E18" i="8"/>
  <c r="D10" i="10"/>
  <c r="D11" i="10"/>
  <c r="D8" i="10"/>
  <c r="D9" i="10"/>
  <c r="N21" i="10"/>
  <c r="N18" i="10"/>
  <c r="N19" i="10"/>
  <c r="N20" i="10"/>
  <c r="P10" i="10"/>
  <c r="P11" i="10"/>
  <c r="P8" i="10"/>
  <c r="P9" i="10"/>
  <c r="V8" i="10"/>
  <c r="V9" i="10"/>
  <c r="V10" i="10"/>
  <c r="V11" i="10"/>
  <c r="U6" i="10"/>
  <c r="U7" i="10" s="1"/>
  <c r="N10" i="9"/>
  <c r="N11" i="9"/>
  <c r="N8" i="9"/>
  <c r="N9" i="9"/>
  <c r="T8" i="9"/>
  <c r="T9" i="9"/>
  <c r="T10" i="9"/>
  <c r="T11" i="9"/>
  <c r="H6" i="9"/>
  <c r="H7" i="9" s="1"/>
  <c r="D20" i="9"/>
  <c r="D21" i="9"/>
  <c r="D18" i="9"/>
  <c r="D19" i="9"/>
  <c r="J18" i="9"/>
  <c r="J19" i="9"/>
  <c r="J20" i="9"/>
  <c r="J21" i="9"/>
  <c r="V21" i="8"/>
  <c r="V19" i="8"/>
  <c r="V18" i="8"/>
  <c r="V20" i="8"/>
  <c r="F18" i="8"/>
  <c r="F19" i="8"/>
  <c r="F21" i="8"/>
  <c r="F20" i="8"/>
  <c r="C10" i="4"/>
  <c r="C11" i="4"/>
  <c r="C8" i="4"/>
  <c r="C9" i="4"/>
  <c r="C6" i="4"/>
  <c r="C7" i="4" s="1"/>
  <c r="O6" i="4"/>
  <c r="O7" i="4" s="1"/>
  <c r="O11" i="4"/>
  <c r="O8" i="4"/>
  <c r="O9" i="4"/>
  <c r="O10" i="4"/>
  <c r="C16" i="4"/>
  <c r="C17" i="4" s="1"/>
  <c r="F11" i="4"/>
  <c r="F8" i="4"/>
  <c r="F9" i="4"/>
  <c r="F10" i="4"/>
  <c r="R8" i="4"/>
  <c r="R9" i="4"/>
  <c r="R10" i="4"/>
  <c r="R11" i="4"/>
  <c r="D16" i="4"/>
  <c r="D17" i="4" s="1"/>
  <c r="H8" i="4"/>
  <c r="H9" i="4"/>
  <c r="H10" i="4"/>
  <c r="H11" i="4"/>
  <c r="T8" i="4"/>
  <c r="T9" i="4"/>
  <c r="T10" i="4"/>
  <c r="T11" i="4"/>
  <c r="R6" i="4"/>
  <c r="R7" i="4" s="1"/>
  <c r="I8" i="4"/>
  <c r="I9" i="4"/>
  <c r="I10" i="4"/>
  <c r="I11" i="4"/>
  <c r="U9" i="4"/>
  <c r="U10" i="4"/>
  <c r="U11" i="4"/>
  <c r="U8" i="4"/>
  <c r="W14" i="4"/>
  <c r="W15" i="4" s="1"/>
  <c r="V14" i="4"/>
  <c r="V15" i="4" s="1"/>
  <c r="J14" i="4"/>
  <c r="J15" i="4" s="1"/>
  <c r="U14" i="4"/>
  <c r="U15" i="4" s="1"/>
  <c r="I14" i="4"/>
  <c r="I15" i="4" s="1"/>
  <c r="T14" i="4"/>
  <c r="T15" i="4" s="1"/>
  <c r="H14" i="4"/>
  <c r="H15" i="4" s="1"/>
  <c r="S14" i="4"/>
  <c r="S15" i="4" s="1"/>
  <c r="G14" i="4"/>
  <c r="G15" i="4" s="1"/>
  <c r="R14" i="4"/>
  <c r="R15" i="4" s="1"/>
  <c r="F14" i="4"/>
  <c r="F15" i="4" s="1"/>
  <c r="Q14" i="4"/>
  <c r="Q15" i="4" s="1"/>
  <c r="E14" i="4"/>
  <c r="E15" i="4" s="1"/>
  <c r="D14" i="4"/>
  <c r="D15" i="4" s="1"/>
  <c r="P14" i="4"/>
  <c r="P15" i="4" s="1"/>
  <c r="P16" i="4" s="1"/>
  <c r="P17" i="4" s="1"/>
  <c r="O14" i="4"/>
  <c r="O15" i="4" s="1"/>
  <c r="O16" i="4" s="1"/>
  <c r="O17" i="4" s="1"/>
  <c r="C14" i="4"/>
  <c r="C15" i="4" s="1"/>
  <c r="N14" i="4"/>
  <c r="N15" i="4" s="1"/>
  <c r="M14" i="4"/>
  <c r="M15" i="4" s="1"/>
  <c r="L14" i="4"/>
  <c r="L15" i="4" s="1"/>
  <c r="K14" i="4"/>
  <c r="K15" i="4" s="1"/>
  <c r="J6" i="4"/>
  <c r="J7" i="4" s="1"/>
  <c r="J9" i="4"/>
  <c r="J10" i="4"/>
  <c r="J11" i="4"/>
  <c r="J8" i="4"/>
  <c r="V9" i="4"/>
  <c r="V10" i="4"/>
  <c r="V6" i="4"/>
  <c r="V7" i="4" s="1"/>
  <c r="V11" i="4"/>
  <c r="V8" i="4"/>
  <c r="P11" i="4"/>
  <c r="P8" i="4"/>
  <c r="P9" i="4"/>
  <c r="P10" i="4"/>
  <c r="H6" i="4"/>
  <c r="H7" i="4" s="1"/>
  <c r="T6" i="4"/>
  <c r="T7" i="4" s="1"/>
  <c r="K9" i="4"/>
  <c r="K10" i="4"/>
  <c r="K11" i="4"/>
  <c r="K8" i="4"/>
  <c r="W9" i="4"/>
  <c r="W10" i="4"/>
  <c r="W11" i="4"/>
  <c r="W8" i="4"/>
  <c r="I6" i="4"/>
  <c r="I7" i="4" s="1"/>
  <c r="U6" i="4"/>
  <c r="U7" i="4" s="1"/>
  <c r="M11" i="4"/>
  <c r="M10" i="4"/>
  <c r="M8" i="4"/>
  <c r="M9" i="4"/>
  <c r="D8" i="4"/>
  <c r="D11" i="4"/>
  <c r="D9" i="4"/>
  <c r="D10" i="4"/>
  <c r="N10" i="4"/>
  <c r="N11" i="4"/>
  <c r="N8" i="4"/>
  <c r="N9" i="4"/>
  <c r="L9" i="4"/>
  <c r="D6" i="4"/>
  <c r="D7" i="4" s="1"/>
  <c r="P6" i="4"/>
  <c r="P7" i="4" s="1"/>
  <c r="G11" i="4"/>
  <c r="S11" i="4"/>
  <c r="F16" i="4"/>
  <c r="F17" i="4" s="1"/>
  <c r="L8" i="4"/>
  <c r="H16" i="4"/>
  <c r="H17" i="4" s="1"/>
  <c r="T16" i="4"/>
  <c r="T17" i="4" s="1"/>
  <c r="G10" i="4"/>
  <c r="S10" i="4"/>
  <c r="Q9" i="4"/>
  <c r="E9" i="4"/>
  <c r="L11" i="4"/>
  <c r="K16" i="4"/>
  <c r="K17" i="4" s="1"/>
  <c r="W16" i="4"/>
  <c r="W17" i="4" s="1"/>
  <c r="S9" i="4"/>
  <c r="E8" i="4"/>
  <c r="Q8" i="4"/>
  <c r="M16" i="4"/>
  <c r="M17" i="4" s="1"/>
  <c r="G9" i="4"/>
  <c r="C10" i="3"/>
  <c r="C11" i="3"/>
  <c r="C8" i="3"/>
  <c r="C9" i="3"/>
  <c r="O10" i="3"/>
  <c r="O11" i="3"/>
  <c r="O8" i="3"/>
  <c r="O9" i="3"/>
  <c r="E11" i="3"/>
  <c r="E8" i="3"/>
  <c r="E9" i="3"/>
  <c r="E6" i="3"/>
  <c r="E7" i="3" s="1"/>
  <c r="E10" i="3"/>
  <c r="Q11" i="3"/>
  <c r="Q8" i="3"/>
  <c r="Q9" i="3"/>
  <c r="Q10" i="3"/>
  <c r="Q6" i="3"/>
  <c r="Q7" i="3" s="1"/>
  <c r="D11" i="3"/>
  <c r="D8" i="3"/>
  <c r="D9" i="3"/>
  <c r="D10" i="3"/>
  <c r="C6" i="3"/>
  <c r="C7" i="3" s="1"/>
  <c r="O6" i="3"/>
  <c r="O7" i="3" s="1"/>
  <c r="F11" i="3"/>
  <c r="F8" i="3"/>
  <c r="F9" i="3"/>
  <c r="F10" i="3"/>
  <c r="R11" i="3"/>
  <c r="R8" i="3"/>
  <c r="R9" i="3"/>
  <c r="R10" i="3"/>
  <c r="P16" i="3"/>
  <c r="P17" i="3" s="1"/>
  <c r="G8" i="3"/>
  <c r="G9" i="3"/>
  <c r="G10" i="3"/>
  <c r="G11" i="3"/>
  <c r="S8" i="3"/>
  <c r="S9" i="3"/>
  <c r="S10" i="3"/>
  <c r="S11" i="3"/>
  <c r="H8" i="3"/>
  <c r="H11" i="3"/>
  <c r="H9" i="3"/>
  <c r="H10" i="3"/>
  <c r="T8" i="3"/>
  <c r="T9" i="3"/>
  <c r="T10" i="3"/>
  <c r="T11" i="3"/>
  <c r="F6" i="3"/>
  <c r="F7" i="3" s="1"/>
  <c r="R6" i="3"/>
  <c r="R7" i="3" s="1"/>
  <c r="I8" i="3"/>
  <c r="I9" i="3"/>
  <c r="I10" i="3"/>
  <c r="I11" i="3"/>
  <c r="U8" i="3"/>
  <c r="U9" i="3"/>
  <c r="U10" i="3"/>
  <c r="U11" i="3"/>
  <c r="G6" i="3"/>
  <c r="G7" i="3" s="1"/>
  <c r="S6" i="3"/>
  <c r="S7" i="3" s="1"/>
  <c r="J9" i="3"/>
  <c r="J10" i="3"/>
  <c r="J11" i="3"/>
  <c r="J8" i="3"/>
  <c r="V9" i="3"/>
  <c r="V10" i="3"/>
  <c r="V11" i="3"/>
  <c r="V8" i="3"/>
  <c r="P11" i="3"/>
  <c r="P8" i="3"/>
  <c r="P9" i="3"/>
  <c r="P10" i="3"/>
  <c r="H6" i="3"/>
  <c r="H7" i="3" s="1"/>
  <c r="T6" i="3"/>
  <c r="T7" i="3" s="1"/>
  <c r="K9" i="3"/>
  <c r="K8" i="3"/>
  <c r="K10" i="3"/>
  <c r="K11" i="3"/>
  <c r="W8" i="3"/>
  <c r="W9" i="3"/>
  <c r="W10" i="3"/>
  <c r="W11" i="3"/>
  <c r="L9" i="3"/>
  <c r="L10" i="3"/>
  <c r="L11" i="3"/>
  <c r="L8" i="3"/>
  <c r="M10" i="3"/>
  <c r="M11" i="3"/>
  <c r="M8" i="3"/>
  <c r="M9" i="3"/>
  <c r="W14" i="3"/>
  <c r="W15" i="3" s="1"/>
  <c r="W16" i="3" s="1"/>
  <c r="W17" i="3" s="1"/>
  <c r="K14" i="3"/>
  <c r="K15" i="3" s="1"/>
  <c r="K16" i="3" s="1"/>
  <c r="K17" i="3" s="1"/>
  <c r="V14" i="3"/>
  <c r="V15" i="3" s="1"/>
  <c r="J14" i="3"/>
  <c r="J15" i="3" s="1"/>
  <c r="U14" i="3"/>
  <c r="U15" i="3" s="1"/>
  <c r="I14" i="3"/>
  <c r="I15" i="3" s="1"/>
  <c r="T14" i="3"/>
  <c r="T15" i="3" s="1"/>
  <c r="H14" i="3"/>
  <c r="H15" i="3" s="1"/>
  <c r="S14" i="3"/>
  <c r="S15" i="3" s="1"/>
  <c r="G14" i="3"/>
  <c r="G15" i="3" s="1"/>
  <c r="R14" i="3"/>
  <c r="R15" i="3" s="1"/>
  <c r="F14" i="3"/>
  <c r="F15" i="3" s="1"/>
  <c r="Q14" i="3"/>
  <c r="Q15" i="3" s="1"/>
  <c r="E14" i="3"/>
  <c r="E15" i="3" s="1"/>
  <c r="E16" i="3" s="1"/>
  <c r="E17" i="3" s="1"/>
  <c r="P14" i="3"/>
  <c r="P15" i="3" s="1"/>
  <c r="D14" i="3"/>
  <c r="D15" i="3" s="1"/>
  <c r="D16" i="3" s="1"/>
  <c r="D17" i="3" s="1"/>
  <c r="O14" i="3"/>
  <c r="O15" i="3" s="1"/>
  <c r="C14" i="3"/>
  <c r="C15" i="3" s="1"/>
  <c r="N14" i="3"/>
  <c r="N15" i="3" s="1"/>
  <c r="M14" i="3"/>
  <c r="M15" i="3" s="1"/>
  <c r="L14" i="3"/>
  <c r="L15" i="3" s="1"/>
  <c r="W6" i="3"/>
  <c r="W7" i="3" s="1"/>
  <c r="D6" i="3"/>
  <c r="D7" i="3" s="1"/>
  <c r="P6" i="3"/>
  <c r="P7" i="3" s="1"/>
  <c r="F16" i="3"/>
  <c r="F17" i="3" s="1"/>
  <c r="R16" i="3"/>
  <c r="R17" i="3" s="1"/>
  <c r="T16" i="3"/>
  <c r="T17" i="3" s="1"/>
  <c r="I16" i="3"/>
  <c r="I17" i="3" s="1"/>
  <c r="U16" i="3"/>
  <c r="U17" i="3" s="1"/>
  <c r="N9" i="3"/>
  <c r="N8" i="3"/>
  <c r="J16" i="3"/>
  <c r="J17" i="3" s="1"/>
  <c r="V16" i="3"/>
  <c r="V17" i="3" s="1"/>
  <c r="L16" i="3"/>
  <c r="L17" i="3" s="1"/>
  <c r="N11" i="3"/>
  <c r="N16" i="3"/>
  <c r="N17" i="3" s="1"/>
  <c r="C16" i="3"/>
  <c r="C17" i="3" s="1"/>
  <c r="O16" i="3"/>
  <c r="O17" i="3" s="1"/>
  <c r="N20" i="2"/>
  <c r="N16" i="2"/>
  <c r="N17" i="2" s="1"/>
  <c r="N19" i="2"/>
  <c r="N18" i="2"/>
  <c r="N21" i="2"/>
  <c r="M16" i="2"/>
  <c r="M17" i="2" s="1"/>
  <c r="M19" i="2"/>
  <c r="M18" i="2"/>
  <c r="M21" i="2"/>
  <c r="M20" i="2"/>
  <c r="L16" i="2"/>
  <c r="L17" i="2" s="1"/>
  <c r="L19" i="2"/>
  <c r="L18" i="2"/>
  <c r="L21" i="2"/>
  <c r="L20" i="2"/>
  <c r="W18" i="2"/>
  <c r="W21" i="2"/>
  <c r="W20" i="2"/>
  <c r="W16" i="2"/>
  <c r="W17" i="2" s="1"/>
  <c r="W19" i="2"/>
  <c r="K18" i="2"/>
  <c r="K21" i="2"/>
  <c r="K20" i="2"/>
  <c r="K16" i="2"/>
  <c r="K17" i="2" s="1"/>
  <c r="K19" i="2"/>
  <c r="O16" i="2"/>
  <c r="O17" i="2" s="1"/>
  <c r="O19" i="2"/>
  <c r="O18" i="2"/>
  <c r="O21" i="2"/>
  <c r="O20" i="2"/>
  <c r="Q20" i="2"/>
  <c r="Q16" i="2"/>
  <c r="Q17" i="2" s="1"/>
  <c r="Q19" i="2"/>
  <c r="Q18" i="2"/>
  <c r="Q21" i="2"/>
  <c r="E20" i="2"/>
  <c r="E16" i="2"/>
  <c r="E17" i="2" s="1"/>
  <c r="E19" i="2"/>
  <c r="E18" i="2"/>
  <c r="E21" i="2"/>
  <c r="U19" i="2"/>
  <c r="I19" i="2"/>
  <c r="U16" i="2"/>
  <c r="U17" i="2" s="1"/>
  <c r="I16" i="2"/>
  <c r="I17" i="2" s="1"/>
  <c r="S19" i="2"/>
  <c r="G19" i="2"/>
  <c r="S16" i="2"/>
  <c r="S17" i="2" s="1"/>
  <c r="G16" i="2"/>
  <c r="G17" i="2" s="1"/>
  <c r="R19" i="2"/>
  <c r="F19" i="2"/>
  <c r="R16" i="2"/>
  <c r="R17" i="2" s="1"/>
  <c r="F16" i="2"/>
  <c r="F17" i="2" s="1"/>
  <c r="P19" i="2"/>
  <c r="D19" i="2"/>
  <c r="F18" i="2"/>
  <c r="R21" i="2"/>
  <c r="R18" i="2"/>
  <c r="F20" i="2"/>
  <c r="C21" i="2"/>
  <c r="C20" i="2"/>
  <c r="C19" i="2"/>
  <c r="C18" i="2"/>
  <c r="C16" i="2"/>
  <c r="C17" i="2" s="1"/>
  <c r="S6" i="2"/>
  <c r="S7" i="2" s="1"/>
  <c r="S9" i="2"/>
  <c r="S8" i="2"/>
  <c r="S11" i="2"/>
  <c r="S10" i="2"/>
  <c r="R6" i="2"/>
  <c r="R7" i="2" s="1"/>
  <c r="R9" i="2"/>
  <c r="R8" i="2"/>
  <c r="R11" i="2"/>
  <c r="R10" i="2"/>
  <c r="F6" i="2"/>
  <c r="F7" i="2" s="1"/>
  <c r="F9" i="2"/>
  <c r="F8" i="2"/>
  <c r="F11" i="2"/>
  <c r="F10" i="2"/>
  <c r="E6" i="2"/>
  <c r="E7" i="2" s="1"/>
  <c r="E9" i="2"/>
  <c r="E8" i="2"/>
  <c r="E11" i="2"/>
  <c r="E10" i="2"/>
  <c r="O8" i="2"/>
  <c r="O11" i="2"/>
  <c r="O10" i="2"/>
  <c r="O6" i="2"/>
  <c r="O7" i="2" s="1"/>
  <c r="O9" i="2"/>
  <c r="D6" i="2"/>
  <c r="D7" i="2" s="1"/>
  <c r="D9" i="2"/>
  <c r="D10" i="2"/>
  <c r="D8" i="2"/>
  <c r="D11" i="2"/>
  <c r="P6" i="2"/>
  <c r="P7" i="2" s="1"/>
  <c r="P9" i="2"/>
  <c r="P10" i="2"/>
  <c r="P8" i="2"/>
  <c r="P11" i="2"/>
  <c r="W6" i="2"/>
  <c r="W7" i="2" s="1"/>
  <c r="K6" i="2"/>
  <c r="K7" i="2" s="1"/>
  <c r="V9" i="2"/>
  <c r="J9" i="2"/>
  <c r="V6" i="2"/>
  <c r="V7" i="2" s="1"/>
  <c r="J6" i="2"/>
  <c r="J7" i="2" s="1"/>
  <c r="T9" i="2"/>
  <c r="H9" i="2"/>
  <c r="T6" i="2"/>
  <c r="T7" i="2" s="1"/>
  <c r="H6" i="2"/>
  <c r="H7" i="2" s="1"/>
  <c r="G9" i="2"/>
  <c r="H8" i="2"/>
  <c r="C6" i="2"/>
  <c r="C7" i="2" s="1"/>
  <c r="C8" i="2"/>
  <c r="C9" i="2"/>
  <c r="C10" i="2"/>
  <c r="R21" i="4" l="1"/>
  <c r="R18" i="4"/>
  <c r="R19" i="4"/>
  <c r="R20" i="4"/>
  <c r="K18" i="4"/>
  <c r="K19" i="4"/>
  <c r="K20" i="4"/>
  <c r="K21" i="4"/>
  <c r="G21" i="4"/>
  <c r="G18" i="4"/>
  <c r="G19" i="4"/>
  <c r="G20" i="4"/>
  <c r="G16" i="4"/>
  <c r="G17" i="4" s="1"/>
  <c r="M19" i="4"/>
  <c r="M20" i="4"/>
  <c r="M21" i="4"/>
  <c r="M18" i="4"/>
  <c r="H21" i="4"/>
  <c r="H18" i="4"/>
  <c r="H19" i="4"/>
  <c r="H20" i="4"/>
  <c r="R16" i="4"/>
  <c r="R17" i="4" s="1"/>
  <c r="N19" i="4"/>
  <c r="N20" i="4"/>
  <c r="N21" i="4"/>
  <c r="N18" i="4"/>
  <c r="T21" i="4"/>
  <c r="T18" i="4"/>
  <c r="T19" i="4"/>
  <c r="T20" i="4"/>
  <c r="S21" i="4"/>
  <c r="S18" i="4"/>
  <c r="S19" i="4"/>
  <c r="S20" i="4"/>
  <c r="S16" i="4"/>
  <c r="S17" i="4" s="1"/>
  <c r="O20" i="4"/>
  <c r="O21" i="4"/>
  <c r="O18" i="4"/>
  <c r="O19" i="4"/>
  <c r="U19" i="4"/>
  <c r="U18" i="4"/>
  <c r="U20" i="4"/>
  <c r="U21" i="4"/>
  <c r="P20" i="4"/>
  <c r="P21" i="4"/>
  <c r="P18" i="4"/>
  <c r="P19" i="4"/>
  <c r="J18" i="4"/>
  <c r="J19" i="4"/>
  <c r="J20" i="4"/>
  <c r="J16" i="4"/>
  <c r="J17" i="4" s="1"/>
  <c r="J21" i="4"/>
  <c r="C20" i="4"/>
  <c r="C21" i="4"/>
  <c r="C18" i="4"/>
  <c r="C19" i="4"/>
  <c r="D20" i="4"/>
  <c r="D21" i="4"/>
  <c r="D18" i="4"/>
  <c r="D19" i="4"/>
  <c r="V18" i="4"/>
  <c r="V19" i="4"/>
  <c r="V20" i="4"/>
  <c r="V16" i="4"/>
  <c r="V17" i="4" s="1"/>
  <c r="V21" i="4"/>
  <c r="L19" i="4"/>
  <c r="L20" i="4"/>
  <c r="L16" i="4"/>
  <c r="L17" i="4" s="1"/>
  <c r="L21" i="4"/>
  <c r="L18" i="4"/>
  <c r="U16" i="4"/>
  <c r="U17" i="4" s="1"/>
  <c r="E20" i="4"/>
  <c r="E16" i="4"/>
  <c r="E17" i="4" s="1"/>
  <c r="E21" i="4"/>
  <c r="E18" i="4"/>
  <c r="E19" i="4"/>
  <c r="W18" i="4"/>
  <c r="W19" i="4"/>
  <c r="W20" i="4"/>
  <c r="W21" i="4"/>
  <c r="Q20" i="4"/>
  <c r="Q16" i="4"/>
  <c r="Q17" i="4" s="1"/>
  <c r="Q21" i="4"/>
  <c r="Q18" i="4"/>
  <c r="Q19" i="4"/>
  <c r="I18" i="4"/>
  <c r="I19" i="4"/>
  <c r="I20" i="4"/>
  <c r="I21" i="4"/>
  <c r="I16" i="4"/>
  <c r="I17" i="4" s="1"/>
  <c r="N16" i="4"/>
  <c r="N17" i="4" s="1"/>
  <c r="F21" i="4"/>
  <c r="F18" i="4"/>
  <c r="F19" i="4"/>
  <c r="F20" i="4"/>
  <c r="Q20" i="3"/>
  <c r="Q21" i="3"/>
  <c r="Q18" i="3"/>
  <c r="Q19" i="3"/>
  <c r="F21" i="3"/>
  <c r="F18" i="3"/>
  <c r="F19" i="3"/>
  <c r="F20" i="3"/>
  <c r="R21" i="3"/>
  <c r="R18" i="3"/>
  <c r="R19" i="3"/>
  <c r="R20" i="3"/>
  <c r="K18" i="3"/>
  <c r="K19" i="3"/>
  <c r="K20" i="3"/>
  <c r="K21" i="3"/>
  <c r="G21" i="3"/>
  <c r="G20" i="3"/>
  <c r="G18" i="3"/>
  <c r="G19" i="3"/>
  <c r="G16" i="3"/>
  <c r="G17" i="3" s="1"/>
  <c r="Q16" i="3"/>
  <c r="Q17" i="3" s="1"/>
  <c r="W18" i="3"/>
  <c r="W19" i="3"/>
  <c r="W20" i="3"/>
  <c r="W21" i="3"/>
  <c r="L19" i="3"/>
  <c r="L20" i="3"/>
  <c r="L21" i="3"/>
  <c r="L18" i="3"/>
  <c r="S21" i="3"/>
  <c r="S18" i="3"/>
  <c r="S19" i="3"/>
  <c r="S16" i="3"/>
  <c r="S17" i="3" s="1"/>
  <c r="S20" i="3"/>
  <c r="M19" i="3"/>
  <c r="M20" i="3"/>
  <c r="M21" i="3"/>
  <c r="M18" i="3"/>
  <c r="N19" i="3"/>
  <c r="N20" i="3"/>
  <c r="N21" i="3"/>
  <c r="N18" i="3"/>
  <c r="T21" i="3"/>
  <c r="T18" i="3"/>
  <c r="T19" i="3"/>
  <c r="T20" i="3"/>
  <c r="E20" i="3"/>
  <c r="E21" i="3"/>
  <c r="E18" i="3"/>
  <c r="E19" i="3"/>
  <c r="C20" i="3"/>
  <c r="C21" i="3"/>
  <c r="C18" i="3"/>
  <c r="C19" i="3"/>
  <c r="I18" i="3"/>
  <c r="I19" i="3"/>
  <c r="I20" i="3"/>
  <c r="I21" i="3"/>
  <c r="H21" i="3"/>
  <c r="H18" i="3"/>
  <c r="H19" i="3"/>
  <c r="H20" i="3"/>
  <c r="O20" i="3"/>
  <c r="O21" i="3"/>
  <c r="O18" i="3"/>
  <c r="O19" i="3"/>
  <c r="U18" i="3"/>
  <c r="U19" i="3"/>
  <c r="U20" i="3"/>
  <c r="U21" i="3"/>
  <c r="D20" i="3"/>
  <c r="D21" i="3"/>
  <c r="D18" i="3"/>
  <c r="D19" i="3"/>
  <c r="J18" i="3"/>
  <c r="J19" i="3"/>
  <c r="J20" i="3"/>
  <c r="J21" i="3"/>
  <c r="M16" i="3"/>
  <c r="M17" i="3" s="1"/>
  <c r="H16" i="3"/>
  <c r="H17" i="3" s="1"/>
  <c r="P20" i="3"/>
  <c r="P21" i="3"/>
  <c r="P18" i="3"/>
  <c r="P19" i="3"/>
  <c r="V18" i="3"/>
  <c r="V19" i="3"/>
  <c r="V20" i="3"/>
  <c r="V21" i="3"/>
</calcChain>
</file>

<file path=xl/sharedStrings.xml><?xml version="1.0" encoding="utf-8"?>
<sst xmlns="http://schemas.openxmlformats.org/spreadsheetml/2006/main" count="1608" uniqueCount="492">
  <si>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</si>
  <si>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</si>
  <si>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</si>
  <si>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</si>
  <si>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</si>
  <si>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</si>
  <si>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</si>
  <si>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</si>
  <si>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</si>
  <si>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</si>
  <si>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</si>
  <si>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</si>
  <si>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</si>
  <si>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</si>
  <si>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</si>
  <si>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</si>
  <si>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</si>
  <si>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</si>
  <si>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</si>
  <si>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</si>
  <si>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</si>
  <si>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</si>
  <si>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</si>
  <si>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</si>
  <si>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</si>
  <si>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</si>
  <si>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</si>
  <si>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</si>
  <si>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</si>
  <si>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</si>
  <si>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</si>
  <si>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</si>
  <si>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</si>
  <si>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</si>
  <si>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</si>
  <si>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</si>
  <si>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</si>
  <si>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</si>
  <si>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</si>
  <si>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</si>
  <si>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</si>
  <si>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</si>
  <si>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</si>
  <si>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</si>
  <si>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</si>
  <si>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</si>
  <si>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</si>
  <si>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</si>
  <si>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</si>
  <si>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</si>
  <si>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</si>
  <si>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</si>
  <si>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</si>
  <si>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</si>
  <si>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</si>
  <si>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</si>
  <si>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</si>
  <si>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</si>
  <si>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</si>
  <si>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</si>
  <si>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</si>
  <si>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</si>
  <si>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</si>
  <si>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</si>
  <si>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</si>
  <si>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</si>
  <si>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</si>
  <si>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</si>
  <si>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</si>
  <si>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</si>
  <si>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</si>
  <si>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</si>
  <si>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</si>
  <si>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</si>
  <si>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</si>
  <si>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</si>
  <si>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</si>
  <si>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</si>
  <si>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</si>
  <si>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</si>
  <si>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</si>
  <si>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</si>
  <si>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</si>
  <si>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</si>
  <si>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</si>
  <si>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</si>
  <si>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</si>
  <si>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</si>
  <si>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</si>
  <si>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</si>
  <si>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</si>
  <si>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</si>
  <si>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</si>
  <si>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</si>
  <si>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</si>
  <si>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</si>
  <si>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</si>
  <si>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</si>
  <si>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</si>
  <si>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</si>
  <si>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</si>
  <si>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</si>
  <si>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</si>
  <si>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</si>
  <si>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</si>
  <si>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</si>
  <si>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</si>
  <si>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</si>
  <si>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</si>
  <si>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</si>
  <si>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</si>
  <si>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</si>
  <si>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</si>
  <si>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</si>
  <si>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</si>
  <si>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</si>
  <si>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</si>
  <si>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</si>
  <si>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</si>
  <si>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</si>
  <si>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</si>
  <si>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</si>
  <si>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</si>
  <si>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</si>
  <si>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</si>
  <si>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</si>
  <si>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</si>
  <si>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</si>
  <si>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</si>
  <si>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</si>
  <si>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</si>
  <si>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</si>
  <si>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</si>
  <si>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</si>
  <si>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</si>
  <si>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</si>
  <si>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</si>
  <si>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</si>
  <si>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</si>
  <si>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</si>
  <si>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</si>
  <si>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</si>
  <si>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</si>
  <si>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</si>
  <si>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</si>
  <si>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</si>
  <si>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</si>
  <si>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</si>
  <si>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</si>
  <si>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</si>
  <si>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</si>
  <si>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</si>
  <si>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</si>
  <si>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</si>
  <si>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</si>
  <si>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</si>
  <si>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</si>
  <si>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</si>
  <si>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</si>
  <si>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</si>
  <si>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</si>
  <si>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</si>
  <si>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</si>
  <si>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</si>
  <si>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</si>
  <si>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</si>
  <si>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</si>
  <si>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</si>
  <si>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</si>
  <si>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</si>
  <si>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</si>
  <si>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</si>
  <si>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</si>
  <si>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</si>
  <si>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</si>
  <si>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</si>
  <si>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</si>
  <si>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</si>
  <si>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</si>
  <si>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</si>
  <si>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</si>
  <si>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</si>
  <si>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</si>
  <si>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</si>
  <si>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</si>
  <si>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</si>
  <si>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</si>
  <si>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</si>
  <si>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</si>
  <si>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</si>
  <si>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</si>
  <si>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</si>
  <si>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</si>
  <si>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</si>
  <si>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</si>
  <si>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</si>
  <si>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</si>
  <si>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</si>
  <si>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</si>
  <si>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</si>
  <si>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</si>
  <si>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</si>
  <si>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</si>
  <si>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</si>
  <si>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</si>
  <si>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</si>
  <si>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</si>
  <si>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</si>
  <si>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</si>
  <si>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</si>
  <si>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</si>
  <si>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</si>
  <si>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</si>
  <si>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</si>
  <si>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</si>
  <si>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</si>
  <si>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</si>
  <si>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</si>
  <si>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</si>
  <si>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</si>
  <si>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</si>
  <si>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</si>
  <si>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</si>
  <si>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</si>
  <si>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</si>
  <si>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</si>
  <si>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PRIMER CONFINAMIENTO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</si>
  <si>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</si>
  <si>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</si>
  <si>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</si>
  <si>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</si>
  <si>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</si>
  <si>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</si>
  <si>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</si>
  <si>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</si>
  <si>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</si>
  <si>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</si>
  <si>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</si>
  <si>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</si>
  <si>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</si>
  <si>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</si>
  <si>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</si>
  <si>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</si>
  <si>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</si>
  <si>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</si>
  <si>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</si>
  <si>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</si>
  <si>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</si>
  <si>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</si>
  <si>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</si>
  <si>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</si>
  <si>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</si>
  <si>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</si>
  <si>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</si>
  <si>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</si>
  <si>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</si>
  <si>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</si>
  <si>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</si>
  <si>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</si>
  <si>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</si>
  <si>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</si>
  <si>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</si>
  <si>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PRIMER DÍA VACUNACIÓN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</si>
  <si>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</si>
  <si>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</si>
  <si>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</si>
  <si>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</si>
  <si>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</si>
  <si>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</si>
  <si>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</si>
  <si>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</si>
  <si>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</si>
  <si>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</si>
  <si>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</si>
  <si>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</si>
  <si>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</si>
  <si>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</si>
  <si>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</si>
  <si>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</si>
  <si>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</si>
  <si>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</si>
  <si>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</si>
  <si>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</si>
  <si>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</si>
  <si>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</si>
  <si>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</si>
  <si>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</si>
  <si>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</si>
  <si>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</si>
  <si>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</si>
  <si>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</si>
  <si>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</si>
  <si>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</si>
  <si>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</si>
  <si>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</si>
  <si>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</si>
  <si>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</si>
  <si>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</si>
  <si>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</si>
  <si>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</si>
  <si>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</si>
  <si>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</si>
  <si>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</si>
  <si>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</si>
  <si>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</si>
  <si>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</si>
  <si>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</si>
  <si>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</si>
  <si>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</si>
  <si>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</si>
  <si>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</si>
  <si>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</si>
  <si>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</si>
  <si>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</si>
  <si>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</si>
  <si>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</si>
  <si>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</si>
  <si>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</si>
  <si>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</si>
  <si>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</si>
  <si>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</si>
  <si>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</si>
  <si>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</si>
  <si>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</si>
  <si>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</si>
  <si>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</si>
  <si>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</si>
  <si>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</si>
  <si>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</si>
  <si>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</si>
  <si>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</si>
  <si>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</si>
  <si>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</si>
  <si>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</si>
  <si>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</si>
  <si>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</si>
  <si>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</si>
  <si>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</si>
  <si>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</si>
  <si>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</si>
  <si>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</si>
  <si>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</si>
  <si>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</si>
  <si>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</si>
  <si>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</si>
  <si>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</si>
  <si>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</si>
  <si>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</si>
  <si>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</si>
  <si>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</si>
  <si>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</si>
  <si>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</si>
  <si>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</si>
  <si>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</si>
  <si>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</si>
  <si>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</si>
  <si>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</si>
  <si>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</si>
  <si>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</si>
  <si>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</si>
  <si>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</si>
  <si>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</si>
  <si>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</si>
  <si>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</si>
  <si>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</si>
  <si>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</si>
  <si>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</si>
  <si>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</si>
  <si>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</si>
  <si>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</si>
  <si>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</si>
  <si>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</si>
  <si>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</si>
  <si>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</si>
  <si>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</si>
  <si>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</si>
  <si>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</si>
  <si>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</si>
  <si>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</si>
  <si>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</si>
  <si>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</si>
  <si>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</si>
  <si>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</si>
  <si>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</si>
  <si>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</si>
  <si>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</si>
  <si>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</si>
  <si>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</si>
  <si>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</si>
  <si>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</si>
  <si>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</si>
  <si>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</si>
  <si>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</si>
  <si>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</si>
  <si>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</si>
  <si>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</si>
  <si>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</si>
  <si>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</si>
  <si>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CAAR</t>
  </si>
  <si>
    <t>Estimador de la Varianza CAAR</t>
  </si>
  <si>
    <t>Estimador de la Desviación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</si>
  <si>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</si>
  <si>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</si>
  <si>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</si>
  <si>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</si>
  <si>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</si>
  <si>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</si>
  <si>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AAR</t>
  </si>
  <si>
    <t>SIGN-10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</si>
  <si>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</si>
  <si>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</si>
  <si>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</si>
  <si>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</si>
  <si>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</si>
  <si>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</si>
  <si>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</si>
  <si>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</si>
  <si>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</si>
  <si>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</si>
  <si>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</si>
  <si>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</si>
  <si>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</si>
  <si>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</si>
  <si>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</si>
  <si>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</si>
  <si>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</si>
  <si>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</si>
  <si>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</si>
  <si>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</si>
  <si>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Countif&gt;0</t>
  </si>
  <si>
    <t>Countif=0</t>
  </si>
  <si>
    <t>Countif&lt;0</t>
  </si>
  <si>
    <t>TS(Sign)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</si>
  <si>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</si>
  <si>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</si>
  <si>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</si>
  <si>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</si>
  <si>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</si>
  <si>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</si>
  <si>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</si>
  <si>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</si>
  <si>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</si>
  <si>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</si>
  <si>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</si>
  <si>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</si>
  <si>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</si>
  <si>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</si>
  <si>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</si>
  <si>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</si>
  <si>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</si>
  <si>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</si>
  <si>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</si>
  <si>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</si>
  <si>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</si>
  <si>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Varianza</t>
  </si>
  <si>
    <t>Tiempo</t>
  </si>
  <si>
    <t>CAARFE</t>
  </si>
  <si>
    <t>CAARSE</t>
  </si>
  <si>
    <t>CAARTE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</si>
  <si>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</si>
  <si>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</si>
  <si>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</si>
  <si>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</si>
  <si>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</si>
  <si>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</si>
  <si>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</si>
  <si>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</si>
  <si>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</si>
  <si>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</si>
  <si>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</si>
  <si>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</si>
  <si>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</si>
  <si>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</si>
  <si>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</si>
  <si>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</si>
  <si>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conf.LímiteSuperior95TE</t>
  </si>
  <si>
    <t>conf.LímiteSuperior99TE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</si>
  <si>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</si>
  <si>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</si>
  <si>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</si>
  <si>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</si>
  <si>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</si>
  <si>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</si>
  <si>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Event Window (Days)</t>
  </si>
  <si>
    <t>First Event</t>
  </si>
  <si>
    <t>Second Event</t>
  </si>
  <si>
    <t>Third Event</t>
  </si>
  <si>
    <t>Test Statistic</t>
  </si>
  <si>
    <t>*</t>
  </si>
  <si>
    <t>**</t>
  </si>
  <si>
    <t>***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</si>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</sst>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8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1"/>
    <xf numFmtId="0" fontId="1" fillId="0" borderId="1"/>
    <xf numFmtId="9" fontId="1" fillId="0" borderId="1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5" fillId="5" borderId="2" xfId="3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65" fontId="6" fillId="5" borderId="2" xfId="3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4" applyAlignment="1">
      <alignment horizontal="center"/>
    </xf>
    <xf numFmtId="0" fontId="1" fillId="0" borderId="1" xfId="4"/>
    <xf numFmtId="10" fontId="1" fillId="0" borderId="1" xfId="1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10" fontId="0" fillId="0" borderId="1" xfId="5" applyNumberFormat="1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6" borderId="2" xfId="5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6">
    <cellStyle name="Millares" xfId="2" builtinId="3"/>
    <cellStyle name="Normal" xfId="0" builtinId="0"/>
    <cellStyle name="Normal 2" xfId="4" xr:uid="{F7FD831F-982E-4B83-9CF4-C7933D51FBB6}"/>
    <cellStyle name="Normal_20080418 1 Exer 2 EventStudy Data" xfId="3" xr:uid="{D1D8D3CB-5DB3-4368-9EDE-750C886FCE33}"/>
    <cellStyle name="Porcentaje" xfId="1" builtinId="5"/>
    <cellStyle name="Porcentaje 2" xfId="5" xr:uid="{40CD00BE-4529-4ACB-8A31-A6395B57426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4BE0-64D6-487A-A6D0-AEB028C6360A}">
  <dimension ref="A1:Y56"/>
  <sheetViews>
    <sheetView tabSelected="1" workbookViewId="0">
      <selection activeCell="B2" sqref="B2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2.0886672498417913E-2</v>
      </c>
      <c r="D3" s="25">
        <f>1-EXP(SUM(E13:$L$13))</f>
        <v>1.2770663279173422E-2</v>
      </c>
      <c r="E3" s="25">
        <f>1-EXP(SUM(F13:$L$13))</f>
        <v>9.8294706400032794E-3</v>
      </c>
      <c r="F3" s="25">
        <f>1-EXP(SUM(G13:$L$13))</f>
        <v>8.8522531269080718E-3</v>
      </c>
      <c r="G3" s="25">
        <f>1-EXP(SUM(H13:$L$13))</f>
        <v>6.2100201575270297E-3</v>
      </c>
      <c r="H3" s="25">
        <f>1-EXP(SUM(I13:$L$13))</f>
        <v>5.0074456876741946E-3</v>
      </c>
      <c r="I3" s="25">
        <f>1-EXP(SUM(J13:$L$13))</f>
        <v>1.371294918223076E-3</v>
      </c>
      <c r="J3" s="25">
        <f>1-EXP(SUM(K13:$L$13))</f>
        <v>-6.1896342195146836E-3</v>
      </c>
      <c r="K3" s="25">
        <f>1-EXP(SUM(L13:$L$13))</f>
        <v>-8.5105832879488474E-3</v>
      </c>
      <c r="L3" s="26">
        <v>0</v>
      </c>
      <c r="M3" s="25">
        <f>EXP(SUM($M$13:M13))-1</f>
        <v>-1.0247768796839085E-2</v>
      </c>
      <c r="N3" s="25">
        <f>EXP(SUM($M$13:N13))-1</f>
        <v>-2.0107266998473206E-2</v>
      </c>
      <c r="O3" s="25">
        <f>EXP(SUM($M$13:O13))-1</f>
        <v>-1.819453952575445E-2</v>
      </c>
      <c r="P3" s="25">
        <f>EXP(SUM($M$13:P13))-1</f>
        <v>-1.8267125480059487E-2</v>
      </c>
      <c r="Q3" s="25">
        <f>EXP(SUM($M$13:Q13))-1</f>
        <v>-3.144563183239435E-2</v>
      </c>
      <c r="R3" s="25">
        <f>EXP(SUM($M$13:R13))-1</f>
        <v>-6.1354574914202153E-2</v>
      </c>
      <c r="S3" s="25">
        <f>EXP(SUM($M$13:S13))-1</f>
        <v>-6.6626742070306166E-2</v>
      </c>
      <c r="T3" s="25">
        <f>EXP(SUM($M$13:T13))-1</f>
        <v>-7.3703282866388831E-2</v>
      </c>
      <c r="U3" s="25">
        <f>EXP(SUM($M$13:U13))-1</f>
        <v>-0.10115488348494894</v>
      </c>
      <c r="V3" s="25">
        <f>EXP(SUM($M$13:V13))-1</f>
        <v>-9.9698389545438637E-2</v>
      </c>
      <c r="W3" s="25">
        <f>EXP(SUM($M$13:W13))-1</f>
        <v>-8.4921742229247865E-2</v>
      </c>
    </row>
    <row r="4" spans="2:25">
      <c r="B4" s="7" t="s">
        <v>399</v>
      </c>
      <c r="C4" s="1">
        <f t="shared" ref="C4:W4" si="0">SUM($Y$24:$Y$56)/(COUNT($Y$24:$Y$56)^2)*C2</f>
        <v>5.280783531325452E-4</v>
      </c>
      <c r="D4" s="1">
        <f t="shared" si="0"/>
        <v>4.7527051781929072E-4</v>
      </c>
      <c r="E4" s="1">
        <f t="shared" si="0"/>
        <v>4.2246268250603619E-4</v>
      </c>
      <c r="F4" s="1">
        <f t="shared" si="0"/>
        <v>3.6965484719278166E-4</v>
      </c>
      <c r="G4" s="1">
        <f t="shared" si="0"/>
        <v>3.1684701187952713E-4</v>
      </c>
      <c r="H4" s="1">
        <f t="shared" si="0"/>
        <v>2.640391765662726E-4</v>
      </c>
      <c r="I4" s="1">
        <f t="shared" si="0"/>
        <v>2.112313412530181E-4</v>
      </c>
      <c r="J4" s="1">
        <f t="shared" si="0"/>
        <v>1.5842350593976357E-4</v>
      </c>
      <c r="K4" s="1">
        <f t="shared" si="0"/>
        <v>1.0561567062650905E-4</v>
      </c>
      <c r="L4" s="1">
        <f t="shared" si="0"/>
        <v>5.2807835313254524E-5</v>
      </c>
      <c r="M4" s="1">
        <f t="shared" si="0"/>
        <v>0</v>
      </c>
      <c r="N4" s="1">
        <f t="shared" si="0"/>
        <v>5.2807835313254524E-5</v>
      </c>
      <c r="O4" s="1">
        <f t="shared" si="0"/>
        <v>1.0561567062650905E-4</v>
      </c>
      <c r="P4" s="1">
        <f t="shared" si="0"/>
        <v>1.5842350593976357E-4</v>
      </c>
      <c r="Q4" s="1">
        <f t="shared" si="0"/>
        <v>2.112313412530181E-4</v>
      </c>
      <c r="R4" s="1">
        <f t="shared" si="0"/>
        <v>2.640391765662726E-4</v>
      </c>
      <c r="S4" s="1">
        <f t="shared" si="0"/>
        <v>3.1684701187952713E-4</v>
      </c>
      <c r="T4" s="1">
        <f t="shared" si="0"/>
        <v>3.6965484719278166E-4</v>
      </c>
      <c r="U4" s="1">
        <f t="shared" si="0"/>
        <v>4.2246268250603619E-4</v>
      </c>
      <c r="V4" s="1">
        <f t="shared" si="0"/>
        <v>4.7527051781929072E-4</v>
      </c>
      <c r="W4" s="1">
        <f t="shared" si="0"/>
        <v>5.280783531325452E-4</v>
      </c>
    </row>
    <row r="5" spans="2:25">
      <c r="B5" s="7" t="s">
        <v>400</v>
      </c>
      <c r="C5" s="13">
        <f>SQRT(C4)</f>
        <v>2.297995546411144E-2</v>
      </c>
      <c r="D5" s="13">
        <f t="shared" ref="D5:W5" si="1">SQRT(D4)</f>
        <v>2.1800699938747167E-2</v>
      </c>
      <c r="E5" s="13">
        <f t="shared" si="1"/>
        <v>2.0553897015068365E-2</v>
      </c>
      <c r="F5" s="13">
        <f t="shared" si="1"/>
        <v>1.9226410148355352E-2</v>
      </c>
      <c r="G5" s="13">
        <f t="shared" si="1"/>
        <v>1.7800196961818348E-2</v>
      </c>
      <c r="H5" s="13">
        <f t="shared" si="1"/>
        <v>1.6249282340038054E-2</v>
      </c>
      <c r="I5" s="13">
        <f t="shared" si="1"/>
        <v>1.4533799959164777E-2</v>
      </c>
      <c r="J5" s="13">
        <f t="shared" si="1"/>
        <v>1.2586639978157935E-2</v>
      </c>
      <c r="K5" s="13">
        <f t="shared" si="1"/>
        <v>1.0276948507534182E-2</v>
      </c>
      <c r="L5" s="13">
        <f t="shared" si="1"/>
        <v>7.2668999795823886E-3</v>
      </c>
      <c r="M5" s="13">
        <f t="shared" si="1"/>
        <v>0</v>
      </c>
      <c r="N5" s="13">
        <f t="shared" si="1"/>
        <v>7.2668999795823886E-3</v>
      </c>
      <c r="O5" s="13">
        <f t="shared" si="1"/>
        <v>1.0276948507534182E-2</v>
      </c>
      <c r="P5" s="13">
        <f t="shared" si="1"/>
        <v>1.2586639978157935E-2</v>
      </c>
      <c r="Q5" s="13">
        <f t="shared" si="1"/>
        <v>1.4533799959164777E-2</v>
      </c>
      <c r="R5" s="13">
        <f t="shared" si="1"/>
        <v>1.6249282340038054E-2</v>
      </c>
      <c r="S5" s="13">
        <f t="shared" si="1"/>
        <v>1.7800196961818348E-2</v>
      </c>
      <c r="T5" s="13">
        <f t="shared" si="1"/>
        <v>1.9226410148355352E-2</v>
      </c>
      <c r="U5" s="13">
        <f t="shared" si="1"/>
        <v>2.0553897015068365E-2</v>
      </c>
      <c r="V5" s="13">
        <f t="shared" si="1"/>
        <v>2.1800699938747167E-2</v>
      </c>
      <c r="W5" s="13">
        <f t="shared" si="1"/>
        <v>2.297995546411144E-2</v>
      </c>
    </row>
    <row r="6" spans="2:25">
      <c r="B6" s="7" t="s">
        <v>401</v>
      </c>
      <c r="C6" s="14">
        <f>C3/C5</f>
        <v>0.90890831059430566</v>
      </c>
      <c r="D6" s="14">
        <f t="shared" ref="D6:W6" si="2">D3/D5</f>
        <v>0.58579143399316569</v>
      </c>
      <c r="E6" s="14">
        <f t="shared" si="2"/>
        <v>0.47822904983892589</v>
      </c>
      <c r="F6" s="14">
        <f t="shared" si="2"/>
        <v>0.46042152739913872</v>
      </c>
      <c r="G6" s="14">
        <f t="shared" si="2"/>
        <v>0.34887367655805174</v>
      </c>
      <c r="H6" s="14">
        <f t="shared" si="2"/>
        <v>0.30816411352124168</v>
      </c>
      <c r="I6" s="14">
        <f t="shared" si="2"/>
        <v>9.4352125533306228E-2</v>
      </c>
      <c r="J6" s="14">
        <f t="shared" si="2"/>
        <v>-0.49176223601022878</v>
      </c>
      <c r="K6" s="14">
        <f t="shared" si="2"/>
        <v>-0.82812357011515758</v>
      </c>
      <c r="L6" s="14">
        <f t="shared" si="2"/>
        <v>0</v>
      </c>
      <c r="M6" s="14" t="e">
        <f t="shared" si="2"/>
        <v>#DIV/0!</v>
      </c>
      <c r="N6" s="14">
        <f t="shared" si="2"/>
        <v>-2.766966251767335</v>
      </c>
      <c r="O6" s="14">
        <f t="shared" si="2"/>
        <v>-1.7704223692875141</v>
      </c>
      <c r="P6" s="14">
        <f t="shared" si="2"/>
        <v>-1.4513107161052601</v>
      </c>
      <c r="Q6" s="14">
        <f t="shared" si="2"/>
        <v>-2.1636207957138729</v>
      </c>
      <c r="R6" s="14">
        <f t="shared" si="2"/>
        <v>-3.7758329032799902</v>
      </c>
      <c r="S6" s="14">
        <f t="shared" si="2"/>
        <v>-3.7430339795240126</v>
      </c>
      <c r="T6" s="14">
        <f t="shared" si="2"/>
        <v>-3.8334396435776386</v>
      </c>
      <c r="U6" s="14">
        <f t="shared" si="2"/>
        <v>-4.9214454762904962</v>
      </c>
      <c r="V6" s="14">
        <f t="shared" si="2"/>
        <v>-4.5731737891700028</v>
      </c>
      <c r="W6" s="14">
        <f t="shared" si="2"/>
        <v>-3.6954702702480415</v>
      </c>
    </row>
    <row r="7" spans="2:25">
      <c r="B7" s="7" t="s">
        <v>402</v>
      </c>
      <c r="C7" s="15">
        <f>(1-_xlfn.NORM.S.DIST(ABS(C6),1))*2</f>
        <v>0.36339852662412708</v>
      </c>
      <c r="D7" s="15">
        <f t="shared" ref="D7:W7" si="3">(1-_xlfn.NORM.S.DIST(ABS(D6),1))*2</f>
        <v>0.55801568082649666</v>
      </c>
      <c r="E7" s="15">
        <f t="shared" si="3"/>
        <v>0.63248718852387276</v>
      </c>
      <c r="F7" s="15">
        <f t="shared" si="3"/>
        <v>0.64521368565983872</v>
      </c>
      <c r="G7" s="15">
        <f t="shared" si="3"/>
        <v>0.7271841481011343</v>
      </c>
      <c r="H7" s="15">
        <f t="shared" si="3"/>
        <v>0.75795745777281054</v>
      </c>
      <c r="I7" s="15">
        <f t="shared" si="3"/>
        <v>0.92482944436952352</v>
      </c>
      <c r="J7" s="15">
        <f t="shared" si="3"/>
        <v>0.62288743591485352</v>
      </c>
      <c r="K7" s="15">
        <f t="shared" si="3"/>
        <v>0.40760052236298794</v>
      </c>
      <c r="L7" s="15">
        <f t="shared" si="3"/>
        <v>1</v>
      </c>
      <c r="M7" s="15" t="e">
        <f t="shared" si="3"/>
        <v>#DIV/0!</v>
      </c>
      <c r="N7" s="15">
        <f t="shared" si="3"/>
        <v>5.6580612066206015E-3</v>
      </c>
      <c r="O7" s="15">
        <f t="shared" si="3"/>
        <v>7.6656806054687721E-2</v>
      </c>
      <c r="P7" s="15">
        <f t="shared" si="3"/>
        <v>0.14669335865663347</v>
      </c>
      <c r="Q7" s="15">
        <f t="shared" si="3"/>
        <v>3.0493464185916475E-2</v>
      </c>
      <c r="R7" s="15">
        <f t="shared" si="3"/>
        <v>1.5947387636350285E-4</v>
      </c>
      <c r="S7" s="15">
        <f t="shared" si="3"/>
        <v>1.8181163171115955E-4</v>
      </c>
      <c r="T7" s="15">
        <f t="shared" si="3"/>
        <v>1.2636381644814954E-4</v>
      </c>
      <c r="U7" s="15">
        <f t="shared" si="3"/>
        <v>8.5907336888624286E-7</v>
      </c>
      <c r="V7" s="15">
        <f t="shared" si="3"/>
        <v>4.8039135713828784E-6</v>
      </c>
      <c r="W7" s="15">
        <f t="shared" si="3"/>
        <v>2.194801627903864E-4</v>
      </c>
    </row>
    <row r="8" spans="2:25">
      <c r="B8" s="7" t="s">
        <v>403</v>
      </c>
      <c r="C8" s="13">
        <f>_xlfn.NORM.INV(0.975,0,C5)</f>
        <v>4.5039885075992832E-2</v>
      </c>
      <c r="D8" s="13">
        <f t="shared" ref="D8:W8" si="4">_xlfn.NORM.INV(0.975,0,D5)</f>
        <v>4.2728586717709002E-2</v>
      </c>
      <c r="E8" s="13">
        <f t="shared" si="4"/>
        <v>4.0284897891479307E-2</v>
      </c>
      <c r="F8" s="13">
        <f t="shared" si="4"/>
        <v>3.768307144277188E-2</v>
      </c>
      <c r="G8" s="13">
        <f t="shared" si="4"/>
        <v>3.4887744962883244E-2</v>
      </c>
      <c r="H8" s="13">
        <f t="shared" si="4"/>
        <v>3.1848008161097313E-2</v>
      </c>
      <c r="I8" s="13">
        <f t="shared" si="4"/>
        <v>2.8485724478472665E-2</v>
      </c>
      <c r="J8" s="13">
        <f t="shared" si="4"/>
        <v>2.4669361043561558E-2</v>
      </c>
      <c r="K8" s="13">
        <f t="shared" si="4"/>
        <v>2.0142448945739654E-2</v>
      </c>
      <c r="L8" s="13">
        <f t="shared" si="4"/>
        <v>1.4242862239236332E-2</v>
      </c>
      <c r="M8" s="13" t="e">
        <f t="shared" si="4"/>
        <v>#NUM!</v>
      </c>
      <c r="N8" s="13">
        <f t="shared" si="4"/>
        <v>1.4242862239236332E-2</v>
      </c>
      <c r="O8" s="13">
        <f t="shared" si="4"/>
        <v>2.0142448945739654E-2</v>
      </c>
      <c r="P8" s="13">
        <f t="shared" si="4"/>
        <v>2.4669361043561558E-2</v>
      </c>
      <c r="Q8" s="13">
        <f t="shared" si="4"/>
        <v>2.8485724478472665E-2</v>
      </c>
      <c r="R8" s="13">
        <f t="shared" si="4"/>
        <v>3.1848008161097313E-2</v>
      </c>
      <c r="S8" s="13">
        <f t="shared" si="4"/>
        <v>3.4887744962883244E-2</v>
      </c>
      <c r="T8" s="13">
        <f t="shared" si="4"/>
        <v>3.768307144277188E-2</v>
      </c>
      <c r="U8" s="13">
        <f t="shared" si="4"/>
        <v>4.0284897891479307E-2</v>
      </c>
      <c r="V8" s="13">
        <f t="shared" si="4"/>
        <v>4.2728586717709002E-2</v>
      </c>
      <c r="W8" s="13">
        <f t="shared" si="4"/>
        <v>4.5039885075992832E-2</v>
      </c>
    </row>
    <row r="9" spans="2:25">
      <c r="B9" s="7" t="s">
        <v>404</v>
      </c>
      <c r="C9" s="13">
        <f>_xlfn.NORM.INV(0.995,0,C5)</f>
        <v>5.9192442678706908E-2</v>
      </c>
      <c r="D9" s="13">
        <f t="shared" ref="D9:W9" si="5">_xlfn.NORM.INV(0.995,0,D5)</f>
        <v>5.6154881740101657E-2</v>
      </c>
      <c r="E9" s="13">
        <f t="shared" si="5"/>
        <v>5.2943330233539358E-2</v>
      </c>
      <c r="F9" s="13">
        <f t="shared" si="5"/>
        <v>4.9523950662183666E-2</v>
      </c>
      <c r="G9" s="13">
        <f t="shared" si="5"/>
        <v>4.58502689431938E-2</v>
      </c>
      <c r="H9" s="13">
        <f t="shared" si="5"/>
        <v>4.1855377613109659E-2</v>
      </c>
      <c r="I9" s="13">
        <f t="shared" si="5"/>
        <v>3.7436587826734438E-2</v>
      </c>
      <c r="J9" s="13">
        <f t="shared" si="5"/>
        <v>3.2421036088959292E-2</v>
      </c>
      <c r="K9" s="13">
        <f t="shared" si="5"/>
        <v>2.6471665116769679E-2</v>
      </c>
      <c r="L9" s="13">
        <f t="shared" si="5"/>
        <v>1.8718293913367219E-2</v>
      </c>
      <c r="M9" s="13" t="e">
        <f t="shared" si="5"/>
        <v>#NUM!</v>
      </c>
      <c r="N9" s="13">
        <f t="shared" si="5"/>
        <v>1.8718293913367219E-2</v>
      </c>
      <c r="O9" s="13">
        <f t="shared" si="5"/>
        <v>2.6471665116769679E-2</v>
      </c>
      <c r="P9" s="13">
        <f t="shared" si="5"/>
        <v>3.2421036088959292E-2</v>
      </c>
      <c r="Q9" s="13">
        <f t="shared" si="5"/>
        <v>3.7436587826734438E-2</v>
      </c>
      <c r="R9" s="13">
        <f t="shared" si="5"/>
        <v>4.1855377613109659E-2</v>
      </c>
      <c r="S9" s="13">
        <f t="shared" si="5"/>
        <v>4.58502689431938E-2</v>
      </c>
      <c r="T9" s="13">
        <f t="shared" si="5"/>
        <v>4.9523950662183666E-2</v>
      </c>
      <c r="U9" s="13">
        <f t="shared" si="5"/>
        <v>5.2943330233539358E-2</v>
      </c>
      <c r="V9" s="13">
        <f t="shared" si="5"/>
        <v>5.6154881740101657E-2</v>
      </c>
      <c r="W9" s="13">
        <f t="shared" si="5"/>
        <v>5.9192442678706908E-2</v>
      </c>
    </row>
    <row r="10" spans="2:25">
      <c r="B10" s="7" t="s">
        <v>405</v>
      </c>
      <c r="C10" s="13">
        <f>_xlfn.NORM.INV(0.025,0,C5)</f>
        <v>-4.5039885075992839E-2</v>
      </c>
      <c r="D10" s="13">
        <f t="shared" ref="D10:W10" si="6">_xlfn.NORM.INV(0.025,0,D5)</f>
        <v>-4.2728586717709002E-2</v>
      </c>
      <c r="E10" s="13">
        <f t="shared" si="6"/>
        <v>-4.0284897891479314E-2</v>
      </c>
      <c r="F10" s="13">
        <f t="shared" si="6"/>
        <v>-3.768307144277188E-2</v>
      </c>
      <c r="G10" s="13">
        <f t="shared" si="6"/>
        <v>-3.4887744962883251E-2</v>
      </c>
      <c r="H10" s="13">
        <f t="shared" si="6"/>
        <v>-3.1848008161097313E-2</v>
      </c>
      <c r="I10" s="13">
        <f t="shared" si="6"/>
        <v>-2.8485724478472668E-2</v>
      </c>
      <c r="J10" s="13">
        <f t="shared" si="6"/>
        <v>-2.4669361043561561E-2</v>
      </c>
      <c r="K10" s="13">
        <f t="shared" si="6"/>
        <v>-2.0142448945739657E-2</v>
      </c>
      <c r="L10" s="13">
        <f t="shared" si="6"/>
        <v>-1.4242862239236334E-2</v>
      </c>
      <c r="M10" s="13" t="e">
        <f t="shared" si="6"/>
        <v>#NUM!</v>
      </c>
      <c r="N10" s="13">
        <f t="shared" si="6"/>
        <v>-1.4242862239236334E-2</v>
      </c>
      <c r="O10" s="13">
        <f t="shared" si="6"/>
        <v>-2.0142448945739657E-2</v>
      </c>
      <c r="P10" s="13">
        <f t="shared" si="6"/>
        <v>-2.4669361043561561E-2</v>
      </c>
      <c r="Q10" s="13">
        <f t="shared" si="6"/>
        <v>-2.8485724478472668E-2</v>
      </c>
      <c r="R10" s="13">
        <f t="shared" si="6"/>
        <v>-3.1848008161097313E-2</v>
      </c>
      <c r="S10" s="13">
        <f t="shared" si="6"/>
        <v>-3.4887744962883251E-2</v>
      </c>
      <c r="T10" s="13">
        <f t="shared" si="6"/>
        <v>-3.768307144277188E-2</v>
      </c>
      <c r="U10" s="13">
        <f t="shared" si="6"/>
        <v>-4.0284897891479314E-2</v>
      </c>
      <c r="V10" s="13">
        <f t="shared" si="6"/>
        <v>-4.2728586717709002E-2</v>
      </c>
      <c r="W10" s="13">
        <f t="shared" si="6"/>
        <v>-4.5039885075992839E-2</v>
      </c>
    </row>
    <row r="11" spans="2:25">
      <c r="B11" s="7" t="s">
        <v>406</v>
      </c>
      <c r="C11" s="13">
        <f>_xlfn.NORM.INV(0.005,0,C5)</f>
        <v>-5.9192442678706908E-2</v>
      </c>
      <c r="D11" s="13">
        <f t="shared" ref="D11:W11" si="7">_xlfn.NORM.INV(0.005,0,D5)</f>
        <v>-5.6154881740101657E-2</v>
      </c>
      <c r="E11" s="13">
        <f t="shared" si="7"/>
        <v>-5.2943330233539358E-2</v>
      </c>
      <c r="F11" s="13">
        <f t="shared" si="7"/>
        <v>-4.9523950662183666E-2</v>
      </c>
      <c r="G11" s="13">
        <f t="shared" si="7"/>
        <v>-4.58502689431938E-2</v>
      </c>
      <c r="H11" s="13">
        <f t="shared" si="7"/>
        <v>-4.1855377613109659E-2</v>
      </c>
      <c r="I11" s="13">
        <f t="shared" si="7"/>
        <v>-3.7436587826734438E-2</v>
      </c>
      <c r="J11" s="13">
        <f t="shared" si="7"/>
        <v>-3.2421036088959292E-2</v>
      </c>
      <c r="K11" s="13">
        <f t="shared" si="7"/>
        <v>-2.6471665116769679E-2</v>
      </c>
      <c r="L11" s="13">
        <f t="shared" si="7"/>
        <v>-1.8718293913367219E-2</v>
      </c>
      <c r="M11" s="13" t="e">
        <f t="shared" si="7"/>
        <v>#NUM!</v>
      </c>
      <c r="N11" s="13">
        <f t="shared" si="7"/>
        <v>-1.8718293913367219E-2</v>
      </c>
      <c r="O11" s="13">
        <f t="shared" si="7"/>
        <v>-2.6471665116769679E-2</v>
      </c>
      <c r="P11" s="13">
        <f t="shared" si="7"/>
        <v>-3.2421036088959292E-2</v>
      </c>
      <c r="Q11" s="13">
        <f t="shared" si="7"/>
        <v>-3.7436587826734438E-2</v>
      </c>
      <c r="R11" s="13">
        <f t="shared" si="7"/>
        <v>-4.1855377613109659E-2</v>
      </c>
      <c r="S11" s="13">
        <f t="shared" si="7"/>
        <v>-4.58502689431938E-2</v>
      </c>
      <c r="T11" s="13">
        <f t="shared" si="7"/>
        <v>-4.9523950662183666E-2</v>
      </c>
      <c r="U11" s="13">
        <f t="shared" si="7"/>
        <v>-5.2943330233539358E-2</v>
      </c>
      <c r="V11" s="13">
        <f t="shared" si="7"/>
        <v>-5.6154881740101657E-2</v>
      </c>
      <c r="W11" s="13">
        <f t="shared" si="7"/>
        <v>-5.9192442678706908E-2</v>
      </c>
    </row>
    <row r="13" spans="2:25">
      <c r="B13" s="8" t="s">
        <v>407</v>
      </c>
      <c r="C13" s="4">
        <f>AVERAGE(C24:C56)</f>
        <v>-4.0242833087122008E-3</v>
      </c>
      <c r="D13" s="4">
        <f t="shared" ref="D13:W13" si="8">AVERAGE(D24:D56)</f>
        <v>-8.2549755496791367E-3</v>
      </c>
      <c r="E13" s="4">
        <f t="shared" si="8"/>
        <v>-2.9748103644868188E-3</v>
      </c>
      <c r="F13" s="4">
        <f t="shared" si="8"/>
        <v>-9.8643171473998905E-4</v>
      </c>
      <c r="G13" s="4">
        <f t="shared" si="8"/>
        <v>-2.6622845587994425E-3</v>
      </c>
      <c r="H13" s="4">
        <f t="shared" si="8"/>
        <v>-1.2093575800959529E-3</v>
      </c>
      <c r="I13" s="4">
        <f t="shared" si="8"/>
        <v>-3.6477889511981189E-3</v>
      </c>
      <c r="J13" s="4">
        <f t="shared" si="8"/>
        <v>-7.5427931168991508E-3</v>
      </c>
      <c r="K13" s="4">
        <f t="shared" si="8"/>
        <v>-2.3040153319016099E-3</v>
      </c>
      <c r="L13" s="4">
        <f t="shared" si="8"/>
        <v>8.4745724452659488E-3</v>
      </c>
      <c r="M13" s="4">
        <f t="shared" si="8"/>
        <v>-1.0300638688601215E-2</v>
      </c>
      <c r="N13" s="4">
        <f t="shared" si="8"/>
        <v>-1.0011530740567568E-2</v>
      </c>
      <c r="O13" s="4">
        <f t="shared" si="8"/>
        <v>1.9500737526510475E-3</v>
      </c>
      <c r="P13" s="4">
        <f t="shared" si="8"/>
        <v>-7.3933829601931692E-5</v>
      </c>
      <c r="Q13" s="4">
        <f t="shared" si="8"/>
        <v>-1.3514631738265356E-2</v>
      </c>
      <c r="R13" s="4">
        <f t="shared" si="8"/>
        <v>-3.1366818909053552E-2</v>
      </c>
      <c r="S13" s="4">
        <f t="shared" si="8"/>
        <v>-5.6326158951516409E-3</v>
      </c>
      <c r="T13" s="4">
        <f t="shared" si="8"/>
        <v>-7.6105707437432793E-3</v>
      </c>
      <c r="U13" s="4">
        <f t="shared" si="8"/>
        <v>-3.008387674873864E-2</v>
      </c>
      <c r="V13" s="4">
        <f t="shared" si="8"/>
        <v>1.6190944694575262E-3</v>
      </c>
      <c r="W13" s="4">
        <f t="shared" si="8"/>
        <v>1.6279759326028976E-2</v>
      </c>
      <c r="Y13" s="1">
        <f>_xlfn.VAR.S(C13:W13)</f>
        <v>1.135755562034865E-4</v>
      </c>
    </row>
    <row r="14" spans="2:25">
      <c r="B14" s="8" t="s">
        <v>399</v>
      </c>
      <c r="C14" s="1">
        <f>$Y$13*C2</f>
        <v>1.1357555620348651E-3</v>
      </c>
      <c r="D14" s="1">
        <f t="shared" ref="D14:W14" si="9">$Y$13*D2</f>
        <v>1.0221800058313785E-3</v>
      </c>
      <c r="E14" s="1">
        <f t="shared" si="9"/>
        <v>9.0860444962789202E-4</v>
      </c>
      <c r="F14" s="1">
        <f t="shared" si="9"/>
        <v>7.9502889342440556E-4</v>
      </c>
      <c r="G14" s="1">
        <f t="shared" si="9"/>
        <v>6.8145333722091899E-4</v>
      </c>
      <c r="H14" s="1">
        <f t="shared" si="9"/>
        <v>5.6787778101743253E-4</v>
      </c>
      <c r="I14" s="1">
        <f t="shared" si="9"/>
        <v>4.5430222481394601E-4</v>
      </c>
      <c r="J14" s="1">
        <f t="shared" si="9"/>
        <v>3.407266686104595E-4</v>
      </c>
      <c r="K14" s="1">
        <f t="shared" si="9"/>
        <v>2.2715111240697301E-4</v>
      </c>
      <c r="L14" s="1">
        <f t="shared" si="9"/>
        <v>1.135755562034865E-4</v>
      </c>
      <c r="M14" s="1">
        <f t="shared" si="9"/>
        <v>0</v>
      </c>
      <c r="N14" s="1">
        <f t="shared" si="9"/>
        <v>1.135755562034865E-4</v>
      </c>
      <c r="O14" s="1">
        <f t="shared" si="9"/>
        <v>2.2715111240697301E-4</v>
      </c>
      <c r="P14" s="1">
        <f t="shared" si="9"/>
        <v>3.407266686104595E-4</v>
      </c>
      <c r="Q14" s="1">
        <f t="shared" si="9"/>
        <v>4.5430222481394601E-4</v>
      </c>
      <c r="R14" s="1">
        <f t="shared" si="9"/>
        <v>5.6787778101743253E-4</v>
      </c>
      <c r="S14" s="1">
        <f t="shared" si="9"/>
        <v>6.8145333722091899E-4</v>
      </c>
      <c r="T14" s="1">
        <f t="shared" si="9"/>
        <v>7.9502889342440556E-4</v>
      </c>
      <c r="U14" s="1">
        <f t="shared" si="9"/>
        <v>9.0860444962789202E-4</v>
      </c>
      <c r="V14" s="1">
        <f t="shared" si="9"/>
        <v>1.0221800058313785E-3</v>
      </c>
      <c r="W14" s="1">
        <f t="shared" si="9"/>
        <v>1.1357555620348651E-3</v>
      </c>
    </row>
    <row r="15" spans="2:25">
      <c r="B15" s="8" t="s">
        <v>400</v>
      </c>
      <c r="C15" s="13">
        <f>SQRT(C14)</f>
        <v>3.3700972716449375E-2</v>
      </c>
      <c r="D15" s="13">
        <f t="shared" ref="D15:W15" si="10">SQRT(D14)</f>
        <v>3.1971549944151571E-2</v>
      </c>
      <c r="E15" s="13">
        <f t="shared" si="10"/>
        <v>3.0143066360738616E-2</v>
      </c>
      <c r="F15" s="13">
        <f t="shared" si="10"/>
        <v>2.8196256727168689E-2</v>
      </c>
      <c r="G15" s="13">
        <f t="shared" si="10"/>
        <v>2.6104661216359789E-2</v>
      </c>
      <c r="H15" s="13">
        <f t="shared" si="10"/>
        <v>2.3830186340384175E-2</v>
      </c>
      <c r="I15" s="13">
        <f t="shared" si="10"/>
        <v>2.1314366629434384E-2</v>
      </c>
      <c r="J15" s="13">
        <f t="shared" si="10"/>
        <v>1.8458782966665477E-2</v>
      </c>
      <c r="K15" s="13">
        <f t="shared" si="10"/>
        <v>1.5071533180369308E-2</v>
      </c>
      <c r="L15" s="13">
        <f t="shared" si="10"/>
        <v>1.0657183314717192E-2</v>
      </c>
      <c r="M15" s="13">
        <f t="shared" si="10"/>
        <v>0</v>
      </c>
      <c r="N15" s="13">
        <f t="shared" si="10"/>
        <v>1.0657183314717192E-2</v>
      </c>
      <c r="O15" s="13">
        <f t="shared" si="10"/>
        <v>1.5071533180369308E-2</v>
      </c>
      <c r="P15" s="13">
        <f t="shared" si="10"/>
        <v>1.8458782966665477E-2</v>
      </c>
      <c r="Q15" s="13">
        <f t="shared" si="10"/>
        <v>2.1314366629434384E-2</v>
      </c>
      <c r="R15" s="13">
        <f t="shared" si="10"/>
        <v>2.3830186340384175E-2</v>
      </c>
      <c r="S15" s="13">
        <f t="shared" si="10"/>
        <v>2.6104661216359789E-2</v>
      </c>
      <c r="T15" s="13">
        <f t="shared" si="10"/>
        <v>2.8196256727168689E-2</v>
      </c>
      <c r="U15" s="13">
        <f t="shared" si="10"/>
        <v>3.0143066360738616E-2</v>
      </c>
      <c r="V15" s="13">
        <f t="shared" si="10"/>
        <v>3.1971549944151571E-2</v>
      </c>
      <c r="W15" s="13">
        <f t="shared" si="10"/>
        <v>3.3700972716449375E-2</v>
      </c>
    </row>
    <row r="16" spans="2:25">
      <c r="B16" s="8" t="s">
        <v>401</v>
      </c>
      <c r="C16" s="14">
        <f>C3/C15</f>
        <v>0.61976467783741951</v>
      </c>
      <c r="D16" s="14">
        <f t="shared" ref="D16:W16" si="11">D3/D15</f>
        <v>0.399438353832749</v>
      </c>
      <c r="E16" s="14">
        <f t="shared" si="11"/>
        <v>0.32609391899180429</v>
      </c>
      <c r="F16" s="14">
        <f t="shared" si="11"/>
        <v>0.31395135930857182</v>
      </c>
      <c r="G16" s="14">
        <f t="shared" si="11"/>
        <v>0.23788932198956142</v>
      </c>
      <c r="H16" s="14">
        <f t="shared" si="11"/>
        <v>0.21013036222835796</v>
      </c>
      <c r="I16" s="14">
        <f t="shared" si="11"/>
        <v>6.4336648705731012E-2</v>
      </c>
      <c r="J16" s="14">
        <f t="shared" si="11"/>
        <v>-0.33532190235361015</v>
      </c>
      <c r="K16" s="14">
        <f t="shared" si="11"/>
        <v>-0.56467933196298126</v>
      </c>
      <c r="L16" s="14">
        <f t="shared" si="11"/>
        <v>0</v>
      </c>
      <c r="M16" s="14" t="e">
        <f t="shared" si="11"/>
        <v>#DIV/0!</v>
      </c>
      <c r="N16" s="14">
        <f t="shared" si="11"/>
        <v>-1.8867337085875011</v>
      </c>
      <c r="O16" s="14">
        <f t="shared" si="11"/>
        <v>-1.2072122529281135</v>
      </c>
      <c r="P16" s="14">
        <f t="shared" si="11"/>
        <v>-0.98961700308454237</v>
      </c>
      <c r="Q16" s="14">
        <f t="shared" si="11"/>
        <v>-1.4753256514302915</v>
      </c>
      <c r="R16" s="14">
        <f t="shared" si="11"/>
        <v>-2.5746577906622039</v>
      </c>
      <c r="S16" s="14">
        <f t="shared" si="11"/>
        <v>-2.5522929226352571</v>
      </c>
      <c r="T16" s="14">
        <f t="shared" si="11"/>
        <v>-2.6139385656597298</v>
      </c>
      <c r="U16" s="14">
        <f t="shared" si="11"/>
        <v>-3.3558259227635618</v>
      </c>
      <c r="V16" s="14">
        <f t="shared" si="11"/>
        <v>-3.1183470841918339</v>
      </c>
      <c r="W16" s="14">
        <f t="shared" si="11"/>
        <v>-2.5198602706146147</v>
      </c>
    </row>
    <row r="17" spans="1:25">
      <c r="B17" s="8" t="s">
        <v>402</v>
      </c>
      <c r="C17" s="15">
        <f>(1-_xlfn.NORM.S.DIST(ABS(C16),1))*2</f>
        <v>0.53541272680217489</v>
      </c>
      <c r="D17" s="15">
        <f t="shared" ref="D17:W17" si="12">(1-_xlfn.NORM.S.DIST(ABS(D16),1))*2</f>
        <v>0.68957023825450658</v>
      </c>
      <c r="E17" s="15">
        <f t="shared" si="12"/>
        <v>0.74435329773182324</v>
      </c>
      <c r="F17" s="15">
        <f t="shared" si="12"/>
        <v>0.7535579818596152</v>
      </c>
      <c r="G17" s="15">
        <f t="shared" si="12"/>
        <v>0.81196693762718564</v>
      </c>
      <c r="H17" s="15">
        <f t="shared" si="12"/>
        <v>0.83356592882657088</v>
      </c>
      <c r="I17" s="15">
        <f t="shared" si="12"/>
        <v>0.948702172441243</v>
      </c>
      <c r="J17" s="15">
        <f t="shared" si="12"/>
        <v>0.73738227349387664</v>
      </c>
      <c r="K17" s="15">
        <f t="shared" si="12"/>
        <v>0.57229189460321939</v>
      </c>
      <c r="L17" s="15">
        <f t="shared" si="12"/>
        <v>1</v>
      </c>
      <c r="M17" s="15" t="e">
        <f t="shared" si="12"/>
        <v>#DIV/0!</v>
      </c>
      <c r="N17" s="15">
        <f t="shared" si="12"/>
        <v>5.9196151390649154E-2</v>
      </c>
      <c r="O17" s="15">
        <f t="shared" si="12"/>
        <v>0.22735041286589763</v>
      </c>
      <c r="P17" s="15">
        <f t="shared" si="12"/>
        <v>0.32236135601301052</v>
      </c>
      <c r="Q17" s="15">
        <f t="shared" si="12"/>
        <v>0.14012501325117466</v>
      </c>
      <c r="R17" s="15">
        <f t="shared" si="12"/>
        <v>1.0033930712036065E-2</v>
      </c>
      <c r="S17" s="15">
        <f t="shared" si="12"/>
        <v>1.0701650374738358E-2</v>
      </c>
      <c r="T17" s="15">
        <f t="shared" si="12"/>
        <v>8.950512889120521E-3</v>
      </c>
      <c r="U17" s="15">
        <f t="shared" si="12"/>
        <v>7.9128358164126666E-4</v>
      </c>
      <c r="V17" s="15">
        <f t="shared" si="12"/>
        <v>1.8186848937631339E-3</v>
      </c>
      <c r="W17" s="15">
        <f t="shared" si="12"/>
        <v>1.1740142856824454E-2</v>
      </c>
    </row>
    <row r="18" spans="1:25">
      <c r="B18" s="8" t="s">
        <v>403</v>
      </c>
      <c r="C18" s="13">
        <f>_xlfn.NORM.INV(0.975,0,C15)</f>
        <v>6.6052692768207757E-2</v>
      </c>
      <c r="D18" s="13">
        <f t="shared" ref="D18:W18" si="13">_xlfn.NORM.INV(0.975,0,D15)</f>
        <v>6.2663086420460645E-2</v>
      </c>
      <c r="E18" s="13">
        <f t="shared" si="13"/>
        <v>5.9079324450648507E-2</v>
      </c>
      <c r="F18" s="13">
        <f t="shared" si="13"/>
        <v>5.5263647684095835E-2</v>
      </c>
      <c r="G18" s="13">
        <f t="shared" si="13"/>
        <v>5.1164195812684735E-2</v>
      </c>
      <c r="H18" s="13">
        <f t="shared" si="13"/>
        <v>4.6706306972031326E-2</v>
      </c>
      <c r="I18" s="13">
        <f t="shared" si="13"/>
        <v>4.1775390946973766E-2</v>
      </c>
      <c r="J18" s="13">
        <f t="shared" si="13"/>
        <v>3.617854981310574E-2</v>
      </c>
      <c r="K18" s="13">
        <f t="shared" si="13"/>
        <v>2.9539662225324254E-2</v>
      </c>
      <c r="L18" s="13">
        <f t="shared" si="13"/>
        <v>2.0887695473486883E-2</v>
      </c>
      <c r="M18" s="13" t="e">
        <f t="shared" si="13"/>
        <v>#NUM!</v>
      </c>
      <c r="N18" s="13">
        <f t="shared" si="13"/>
        <v>2.0887695473486883E-2</v>
      </c>
      <c r="O18" s="13">
        <f t="shared" si="13"/>
        <v>2.9539662225324254E-2</v>
      </c>
      <c r="P18" s="13">
        <f t="shared" si="13"/>
        <v>3.617854981310574E-2</v>
      </c>
      <c r="Q18" s="13">
        <f t="shared" si="13"/>
        <v>4.1775390946973766E-2</v>
      </c>
      <c r="R18" s="13">
        <f t="shared" si="13"/>
        <v>4.6706306972031326E-2</v>
      </c>
      <c r="S18" s="13">
        <f t="shared" si="13"/>
        <v>5.1164195812684735E-2</v>
      </c>
      <c r="T18" s="13">
        <f t="shared" si="13"/>
        <v>5.5263647684095835E-2</v>
      </c>
      <c r="U18" s="13">
        <f t="shared" si="13"/>
        <v>5.9079324450648507E-2</v>
      </c>
      <c r="V18" s="13">
        <f t="shared" si="13"/>
        <v>6.2663086420460645E-2</v>
      </c>
      <c r="W18" s="13">
        <f t="shared" si="13"/>
        <v>6.6052692768207757E-2</v>
      </c>
    </row>
    <row r="19" spans="1:25">
      <c r="B19" s="8" t="s">
        <v>404</v>
      </c>
      <c r="C19" s="13">
        <f>_xlfn.NORM.INV(0.995,0,C15)</f>
        <v>8.6807953081132275E-2</v>
      </c>
      <c r="D19" s="13">
        <f t="shared" ref="D19:W19" si="14">_xlfn.NORM.INV(0.995,0,D15)</f>
        <v>8.2353255226022812E-2</v>
      </c>
      <c r="E19" s="13">
        <f t="shared" si="14"/>
        <v>7.7643393630809618E-2</v>
      </c>
      <c r="F19" s="13">
        <f t="shared" si="14"/>
        <v>7.2628744328228911E-2</v>
      </c>
      <c r="G19" s="13">
        <f t="shared" si="14"/>
        <v>6.7241151320316009E-2</v>
      </c>
      <c r="H19" s="13">
        <f t="shared" si="14"/>
        <v>6.1382492284592277E-2</v>
      </c>
      <c r="I19" s="13">
        <f t="shared" si="14"/>
        <v>5.4902170150681884E-2</v>
      </c>
      <c r="J19" s="13">
        <f t="shared" si="14"/>
        <v>4.7546674073386232E-2</v>
      </c>
      <c r="K19" s="13">
        <f t="shared" si="14"/>
        <v>3.8821696815404809E-2</v>
      </c>
      <c r="L19" s="13">
        <f t="shared" si="14"/>
        <v>2.7451085075340942E-2</v>
      </c>
      <c r="M19" s="13" t="e">
        <f t="shared" si="14"/>
        <v>#NUM!</v>
      </c>
      <c r="N19" s="13">
        <f t="shared" si="14"/>
        <v>2.7451085075340942E-2</v>
      </c>
      <c r="O19" s="13">
        <f t="shared" si="14"/>
        <v>3.8821696815404809E-2</v>
      </c>
      <c r="P19" s="13">
        <f t="shared" si="14"/>
        <v>4.7546674073386232E-2</v>
      </c>
      <c r="Q19" s="13">
        <f t="shared" si="14"/>
        <v>5.4902170150681884E-2</v>
      </c>
      <c r="R19" s="13">
        <f t="shared" si="14"/>
        <v>6.1382492284592277E-2</v>
      </c>
      <c r="S19" s="13">
        <f t="shared" si="14"/>
        <v>6.7241151320316009E-2</v>
      </c>
      <c r="T19" s="13">
        <f t="shared" si="14"/>
        <v>7.2628744328228911E-2</v>
      </c>
      <c r="U19" s="13">
        <f t="shared" si="14"/>
        <v>7.7643393630809618E-2</v>
      </c>
      <c r="V19" s="13">
        <f t="shared" si="14"/>
        <v>8.2353255226022812E-2</v>
      </c>
      <c r="W19" s="13">
        <f t="shared" si="14"/>
        <v>8.6807953081132275E-2</v>
      </c>
    </row>
    <row r="20" spans="1:25">
      <c r="B20" s="8" t="s">
        <v>405</v>
      </c>
      <c r="C20" s="13">
        <f>_xlfn.NORM.INV(0.025,0,C15)</f>
        <v>-6.6052692768207757E-2</v>
      </c>
      <c r="D20" s="13">
        <f t="shared" ref="D20:W20" si="15">_xlfn.NORM.INV(0.025,0,D15)</f>
        <v>-6.2663086420460645E-2</v>
      </c>
      <c r="E20" s="13">
        <f t="shared" si="15"/>
        <v>-5.9079324450648514E-2</v>
      </c>
      <c r="F20" s="13">
        <f t="shared" si="15"/>
        <v>-5.5263647684095842E-2</v>
      </c>
      <c r="G20" s="13">
        <f t="shared" si="15"/>
        <v>-5.1164195812684742E-2</v>
      </c>
      <c r="H20" s="13">
        <f t="shared" si="15"/>
        <v>-4.6706306972031333E-2</v>
      </c>
      <c r="I20" s="13">
        <f t="shared" si="15"/>
        <v>-4.1775390946973773E-2</v>
      </c>
      <c r="J20" s="13">
        <f t="shared" si="15"/>
        <v>-3.6178549813105747E-2</v>
      </c>
      <c r="K20" s="13">
        <f t="shared" si="15"/>
        <v>-2.9539662225324257E-2</v>
      </c>
      <c r="L20" s="13">
        <f t="shared" si="15"/>
        <v>-2.0887695473486886E-2</v>
      </c>
      <c r="M20" s="13" t="e">
        <f t="shared" si="15"/>
        <v>#NUM!</v>
      </c>
      <c r="N20" s="13">
        <f t="shared" si="15"/>
        <v>-2.0887695473486886E-2</v>
      </c>
      <c r="O20" s="13">
        <f t="shared" si="15"/>
        <v>-2.9539662225324257E-2</v>
      </c>
      <c r="P20" s="13">
        <f t="shared" si="15"/>
        <v>-3.6178549813105747E-2</v>
      </c>
      <c r="Q20" s="13">
        <f t="shared" si="15"/>
        <v>-4.1775390946973773E-2</v>
      </c>
      <c r="R20" s="13">
        <f t="shared" si="15"/>
        <v>-4.6706306972031333E-2</v>
      </c>
      <c r="S20" s="13">
        <f t="shared" si="15"/>
        <v>-5.1164195812684742E-2</v>
      </c>
      <c r="T20" s="13">
        <f t="shared" si="15"/>
        <v>-5.5263647684095842E-2</v>
      </c>
      <c r="U20" s="13">
        <f t="shared" si="15"/>
        <v>-5.9079324450648514E-2</v>
      </c>
      <c r="V20" s="13">
        <f t="shared" si="15"/>
        <v>-6.2663086420460645E-2</v>
      </c>
      <c r="W20" s="13">
        <f t="shared" si="15"/>
        <v>-6.6052692768207757E-2</v>
      </c>
    </row>
    <row r="21" spans="1:25">
      <c r="B21" s="8" t="s">
        <v>406</v>
      </c>
      <c r="C21" s="13">
        <f>_xlfn.NORM.INV(0.005,0,C15)</f>
        <v>-8.6807953081132275E-2</v>
      </c>
      <c r="D21" s="13">
        <f t="shared" ref="D21:W21" si="16">_xlfn.NORM.INV(0.005,0,D15)</f>
        <v>-8.2353255226022812E-2</v>
      </c>
      <c r="E21" s="13">
        <f t="shared" si="16"/>
        <v>-7.7643393630809618E-2</v>
      </c>
      <c r="F21" s="13">
        <f t="shared" si="16"/>
        <v>-7.2628744328228911E-2</v>
      </c>
      <c r="G21" s="13">
        <f t="shared" si="16"/>
        <v>-6.7241151320316009E-2</v>
      </c>
      <c r="H21" s="13">
        <f t="shared" si="16"/>
        <v>-6.1382492284592277E-2</v>
      </c>
      <c r="I21" s="13">
        <f t="shared" si="16"/>
        <v>-5.4902170150681884E-2</v>
      </c>
      <c r="J21" s="13">
        <f t="shared" si="16"/>
        <v>-4.7546674073386232E-2</v>
      </c>
      <c r="K21" s="13">
        <f t="shared" si="16"/>
        <v>-3.8821696815404809E-2</v>
      </c>
      <c r="L21" s="13">
        <f t="shared" si="16"/>
        <v>-2.7451085075340942E-2</v>
      </c>
      <c r="M21" s="13" t="e">
        <f t="shared" si="16"/>
        <v>#NUM!</v>
      </c>
      <c r="N21" s="13">
        <f t="shared" si="16"/>
        <v>-2.7451085075340942E-2</v>
      </c>
      <c r="O21" s="13">
        <f t="shared" si="16"/>
        <v>-3.8821696815404809E-2</v>
      </c>
      <c r="P21" s="13">
        <f t="shared" si="16"/>
        <v>-4.7546674073386232E-2</v>
      </c>
      <c r="Q21" s="13">
        <f t="shared" si="16"/>
        <v>-5.4902170150681884E-2</v>
      </c>
      <c r="R21" s="13">
        <f t="shared" si="16"/>
        <v>-6.1382492284592277E-2</v>
      </c>
      <c r="S21" s="13">
        <f t="shared" si="16"/>
        <v>-6.7241151320316009E-2</v>
      </c>
      <c r="T21" s="13">
        <f t="shared" si="16"/>
        <v>-7.2628744328228911E-2</v>
      </c>
      <c r="U21" s="13">
        <f t="shared" si="16"/>
        <v>-7.7643393630809618E-2</v>
      </c>
      <c r="V21" s="13">
        <f t="shared" si="16"/>
        <v>-8.2353255226022812E-2</v>
      </c>
      <c r="W21" s="13">
        <f t="shared" si="16"/>
        <v>-8.6807953081132275E-2</v>
      </c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1" t="s">
        <v>454</v>
      </c>
    </row>
    <row r="24" spans="1:25">
      <c r="A24" s="1" t="s">
        <v>1</v>
      </c>
      <c r="B24" s="1" t="s">
        <v>35</v>
      </c>
      <c r="C24" s="3">
        <v>-7.0077734999358654E-3</v>
      </c>
      <c r="D24" s="3">
        <v>-3.4933129791170359E-3</v>
      </c>
      <c r="E24" s="3">
        <v>1.2024728581309319E-2</v>
      </c>
      <c r="F24" s="3">
        <v>-9.6497973427176476E-3</v>
      </c>
      <c r="G24" s="3">
        <v>5.4672607220709324E-3</v>
      </c>
      <c r="H24" s="3">
        <v>-3.271773224696517E-3</v>
      </c>
      <c r="I24" s="3">
        <v>1.305991318076849E-2</v>
      </c>
      <c r="J24" s="3">
        <v>-9.5990707632154226E-4</v>
      </c>
      <c r="K24" s="3">
        <v>-1.4729883521795273E-2</v>
      </c>
      <c r="L24" s="3">
        <v>3.1141828745603561E-2</v>
      </c>
      <c r="M24" s="3">
        <v>-7.1334517560899258E-3</v>
      </c>
      <c r="N24" s="3">
        <v>-6.1061722226440907E-4</v>
      </c>
      <c r="O24" s="3">
        <v>1.9374177791178226E-3</v>
      </c>
      <c r="P24" s="3">
        <v>-7.5200072024017572E-4</v>
      </c>
      <c r="Q24" s="3">
        <v>4.0641352534294128E-3</v>
      </c>
      <c r="R24" s="3">
        <v>-1.9181909039616585E-2</v>
      </c>
      <c r="S24" s="3">
        <v>-2.4789948016405106E-2</v>
      </c>
      <c r="T24" s="3">
        <v>1.4341166242957115E-2</v>
      </c>
      <c r="U24" s="3">
        <v>-2.0261688157916069E-2</v>
      </c>
      <c r="V24" s="3">
        <v>1.4167728833854198E-2</v>
      </c>
      <c r="W24" s="3">
        <v>-9.0929353609681129E-3</v>
      </c>
      <c r="Y24" s="1">
        <f>_xlfn.VAR.S(C24:W24)</f>
        <v>1.811477513295944E-4</v>
      </c>
    </row>
    <row r="25" spans="1:25">
      <c r="A25" s="1" t="s">
        <v>2</v>
      </c>
      <c r="B25" s="1" t="s">
        <v>35</v>
      </c>
      <c r="C25" s="3">
        <v>3.2222204026766121E-4</v>
      </c>
      <c r="D25" s="3">
        <v>5.6167733855545521E-3</v>
      </c>
      <c r="E25" s="3">
        <v>1.2037232518196106E-2</v>
      </c>
      <c r="F25" s="3">
        <v>-1.909024640917778E-2</v>
      </c>
      <c r="G25" s="3">
        <v>-8.6768642067909241E-3</v>
      </c>
      <c r="H25" s="3">
        <v>-1.5387506224215031E-2</v>
      </c>
      <c r="I25" s="3">
        <v>2.7245368808507919E-2</v>
      </c>
      <c r="J25" s="3">
        <v>-1.5310989692807198E-3</v>
      </c>
      <c r="K25" s="3">
        <v>3.2327141612768173E-2</v>
      </c>
      <c r="L25" s="3">
        <v>-2.5132740847766399E-4</v>
      </c>
      <c r="M25" s="3">
        <v>-4.0171317756175995E-2</v>
      </c>
      <c r="N25" s="3">
        <v>-1.5314271673560143E-2</v>
      </c>
      <c r="O25" s="3">
        <v>-4.1238974779844284E-2</v>
      </c>
      <c r="P25" s="3">
        <v>3.2419664785265923E-3</v>
      </c>
      <c r="Q25" s="3">
        <v>0.10428348183631897</v>
      </c>
      <c r="R25" s="3">
        <v>-0.15206632018089294</v>
      </c>
      <c r="S25" s="3">
        <v>-8.342134952545166E-2</v>
      </c>
      <c r="T25" s="3">
        <v>4.1632756590843201E-2</v>
      </c>
      <c r="U25" s="3">
        <v>-9.3035072088241577E-2</v>
      </c>
      <c r="V25" s="3">
        <v>2.4553447961807251E-2</v>
      </c>
      <c r="W25" s="3">
        <v>-3.8030147552490234E-3</v>
      </c>
      <c r="Y25" s="1">
        <f t="shared" ref="Y25:Y56" si="17">_xlfn.VAR.S(C25:W25)</f>
        <v>2.7902229773840927E-3</v>
      </c>
    </row>
    <row r="26" spans="1:25">
      <c r="A26" s="1" t="s">
        <v>3</v>
      </c>
      <c r="B26" s="1" t="s">
        <v>35</v>
      </c>
      <c r="C26" s="3">
        <v>-1.3754230923950672E-2</v>
      </c>
      <c r="D26" s="3">
        <v>-5.5229805409908295E-2</v>
      </c>
      <c r="E26" s="3">
        <v>1.8322974443435669E-2</v>
      </c>
      <c r="F26" s="3">
        <v>3.5790242254734039E-2</v>
      </c>
      <c r="G26" s="3">
        <v>2.7532648295164108E-2</v>
      </c>
      <c r="H26" s="3">
        <v>2.2474881261587143E-3</v>
      </c>
      <c r="I26" s="3">
        <v>-5.8491784147918224E-3</v>
      </c>
      <c r="J26" s="3">
        <v>-4.0559880435466766E-2</v>
      </c>
      <c r="K26" s="3">
        <v>-1.9022967666387558E-2</v>
      </c>
      <c r="L26" s="3">
        <v>-2.6465447153896093E-3</v>
      </c>
      <c r="M26" s="3">
        <v>-3.0038831755518913E-2</v>
      </c>
      <c r="N26" s="3">
        <v>-0.10230202227830887</v>
      </c>
      <c r="O26" s="3">
        <v>2.5741185527294874E-3</v>
      </c>
      <c r="P26" s="3">
        <v>2.2259352263063192E-3</v>
      </c>
      <c r="Q26" s="3">
        <v>-0.34930074214935303</v>
      </c>
      <c r="R26" s="3">
        <v>-0.23800812661647797</v>
      </c>
      <c r="S26" s="3">
        <v>-8.5979979485273361E-3</v>
      </c>
      <c r="T26" s="3">
        <v>6.9220587611198425E-2</v>
      </c>
      <c r="U26" s="3">
        <v>-6.6128440201282501E-2</v>
      </c>
      <c r="V26" s="3">
        <v>-0.13430342078208923</v>
      </c>
      <c r="W26" s="3">
        <v>2.9187340289354324E-2</v>
      </c>
      <c r="Y26" s="1">
        <f t="shared" si="17"/>
        <v>9.4535647326891674E-3</v>
      </c>
    </row>
    <row r="27" spans="1:25">
      <c r="A27" s="1" t="s">
        <v>4</v>
      </c>
      <c r="B27" s="1" t="s">
        <v>35</v>
      </c>
      <c r="C27" s="3">
        <v>1.8452271819114685E-2</v>
      </c>
      <c r="D27" s="3">
        <v>1.5171384438872337E-2</v>
      </c>
      <c r="E27" s="3">
        <v>1.1727502569556236E-2</v>
      </c>
      <c r="F27" s="3">
        <v>2.8299994301050901E-3</v>
      </c>
      <c r="G27" s="3">
        <v>7.0557910948991776E-3</v>
      </c>
      <c r="H27" s="3">
        <v>9.0453345328569412E-3</v>
      </c>
      <c r="I27" s="3">
        <v>-3.2721958123147488E-3</v>
      </c>
      <c r="J27" s="3">
        <v>9.6256472170352936E-3</v>
      </c>
      <c r="K27" s="3">
        <v>-1.1363029479980469E-3</v>
      </c>
      <c r="L27" s="3">
        <v>2.4852314963936806E-3</v>
      </c>
      <c r="M27" s="3">
        <v>4.5373279601335526E-2</v>
      </c>
      <c r="N27" s="3">
        <v>-1.5400620177388191E-2</v>
      </c>
      <c r="O27" s="3">
        <v>-7.1979546919465065E-3</v>
      </c>
      <c r="P27" s="3">
        <v>1.0986167035298422E-4</v>
      </c>
      <c r="Q27" s="3">
        <v>7.8337892889976501E-2</v>
      </c>
      <c r="R27" s="3">
        <v>4.3265275657176971E-2</v>
      </c>
      <c r="S27" s="3">
        <v>1.4050548896193504E-2</v>
      </c>
      <c r="T27" s="3">
        <v>2.7649737894535065E-3</v>
      </c>
      <c r="U27" s="3">
        <v>1.5825318172574043E-2</v>
      </c>
      <c r="V27" s="3">
        <v>-2.6352550834417343E-2</v>
      </c>
      <c r="W27" s="3">
        <v>-8.8541572913527489E-3</v>
      </c>
      <c r="Y27" s="1">
        <f t="shared" si="17"/>
        <v>5.182287893145558E-4</v>
      </c>
    </row>
    <row r="28" spans="1:25">
      <c r="A28" s="1" t="s">
        <v>5</v>
      </c>
      <c r="B28" s="1" t="s">
        <v>35</v>
      </c>
      <c r="C28" s="3">
        <v>1.7968140542507172E-2</v>
      </c>
      <c r="D28" s="3">
        <v>-2.0257916301488876E-2</v>
      </c>
      <c r="E28" s="3">
        <v>2.3722410202026367E-2</v>
      </c>
      <c r="F28" s="3">
        <v>-4.7089263796806335E-2</v>
      </c>
      <c r="G28" s="3">
        <v>-4.1261734440922737E-3</v>
      </c>
      <c r="H28" s="3">
        <v>7.5803091749548912E-3</v>
      </c>
      <c r="I28" s="3">
        <v>-2.5938920676708221E-2</v>
      </c>
      <c r="J28" s="3">
        <v>1.9505975767970085E-2</v>
      </c>
      <c r="K28" s="3">
        <v>4.5174736529588699E-2</v>
      </c>
      <c r="L28" s="3">
        <v>-3.477906808257103E-3</v>
      </c>
      <c r="M28" s="3">
        <v>-7.8232139348983765E-3</v>
      </c>
      <c r="N28" s="3">
        <v>-1.7327841371297836E-2</v>
      </c>
      <c r="O28" s="3">
        <v>-1.6280096024274826E-2</v>
      </c>
      <c r="P28" s="3">
        <v>-1.4165639877319336E-3</v>
      </c>
      <c r="Q28" s="3">
        <v>-8.4000781178474426E-2</v>
      </c>
      <c r="R28" s="3">
        <v>-6.6742710769176483E-2</v>
      </c>
      <c r="S28" s="3">
        <v>-8.0323591828346252E-2</v>
      </c>
      <c r="T28" s="3">
        <v>8.7526226416230202E-3</v>
      </c>
      <c r="U28" s="3">
        <v>1.5374854207038879E-2</v>
      </c>
      <c r="V28" s="3">
        <v>6.5195165574550629E-2</v>
      </c>
      <c r="W28" s="3">
        <v>3.6303072702139616E-3</v>
      </c>
      <c r="Y28" s="1">
        <f t="shared" si="17"/>
        <v>1.4259659509483888E-3</v>
      </c>
    </row>
    <row r="29" spans="1:25">
      <c r="A29" s="1" t="s">
        <v>6</v>
      </c>
      <c r="B29" s="1" t="s">
        <v>35</v>
      </c>
      <c r="C29" s="3">
        <v>1.7387691885232925E-2</v>
      </c>
      <c r="D29" s="3">
        <v>-1.1558247730135918E-2</v>
      </c>
      <c r="E29" s="3">
        <v>3.8351170718669891E-2</v>
      </c>
      <c r="F29" s="3">
        <v>-2.7187313884496689E-2</v>
      </c>
      <c r="G29" s="3">
        <v>-7.4037718586623669E-3</v>
      </c>
      <c r="H29" s="3">
        <v>2.3507885634899139E-2</v>
      </c>
      <c r="I29" s="3">
        <v>-1.0725266300141811E-2</v>
      </c>
      <c r="J29" s="3">
        <v>-1.670461893081665E-2</v>
      </c>
      <c r="K29" s="3">
        <v>-6.5946504473686218E-3</v>
      </c>
      <c r="L29" s="3">
        <v>3.6095594987273216E-3</v>
      </c>
      <c r="M29" s="3">
        <v>-4.5083630830049515E-2</v>
      </c>
      <c r="N29" s="3">
        <v>8.250025101006031E-3</v>
      </c>
      <c r="O29" s="3">
        <v>1.4237420633435249E-2</v>
      </c>
      <c r="P29" s="3">
        <v>-1.3921372592449188E-3</v>
      </c>
      <c r="Q29" s="3">
        <v>-8.6853161454200745E-2</v>
      </c>
      <c r="R29" s="3">
        <v>-2.1814696490764618E-2</v>
      </c>
      <c r="S29" s="3">
        <v>-6.6187813878059387E-2</v>
      </c>
      <c r="T29" s="3">
        <v>-6.5562985837459564E-2</v>
      </c>
      <c r="U29" s="3">
        <v>-8.4686785936355591E-2</v>
      </c>
      <c r="V29" s="3">
        <v>6.4213946461677551E-2</v>
      </c>
      <c r="W29" s="3">
        <v>-5.7305432856082916E-2</v>
      </c>
      <c r="Y29" s="1">
        <f t="shared" si="17"/>
        <v>1.5899181013742634E-3</v>
      </c>
    </row>
    <row r="30" spans="1:25">
      <c r="A30" s="1" t="s">
        <v>7</v>
      </c>
      <c r="B30" s="1" t="s">
        <v>35</v>
      </c>
      <c r="C30" s="3">
        <v>1.127932034432888E-2</v>
      </c>
      <c r="D30" s="3">
        <v>-2.1649915724992752E-2</v>
      </c>
      <c r="E30" s="3">
        <v>-8.0186957493424416E-3</v>
      </c>
      <c r="F30" s="3">
        <v>2.1538760513067245E-2</v>
      </c>
      <c r="G30" s="3">
        <v>4.9095931462943554E-3</v>
      </c>
      <c r="H30" s="3">
        <v>9.5974979922175407E-3</v>
      </c>
      <c r="I30" s="3">
        <v>-1.2826172634959221E-2</v>
      </c>
      <c r="J30" s="3">
        <v>-1.401079073548317E-2</v>
      </c>
      <c r="K30" s="3">
        <v>-4.6777449548244476E-2</v>
      </c>
      <c r="L30" s="3">
        <v>2.515055425465107E-2</v>
      </c>
      <c r="M30" s="3">
        <v>1.4551606960594654E-2</v>
      </c>
      <c r="N30" s="3">
        <v>5.1130767911672592E-2</v>
      </c>
      <c r="O30" s="3">
        <v>1.7533581703901291E-2</v>
      </c>
      <c r="P30" s="3">
        <v>9.1015821089968085E-4</v>
      </c>
      <c r="Q30" s="3">
        <v>9.2944614589214325E-2</v>
      </c>
      <c r="R30" s="3">
        <v>1.7921473830938339E-2</v>
      </c>
      <c r="S30" s="3">
        <v>2.8276251628994942E-2</v>
      </c>
      <c r="T30" s="3">
        <v>-1.7030047252774239E-2</v>
      </c>
      <c r="U30" s="3">
        <v>4.5705842785537243E-3</v>
      </c>
      <c r="V30" s="3">
        <v>3.9789259433746338E-2</v>
      </c>
      <c r="W30" s="3">
        <v>4.9822613596916199E-2</v>
      </c>
      <c r="Y30" s="1">
        <f t="shared" si="17"/>
        <v>9.1152736488966501E-4</v>
      </c>
    </row>
    <row r="31" spans="1:25">
      <c r="A31" s="1" t="s">
        <v>8</v>
      </c>
      <c r="B31" s="1" t="s">
        <v>35</v>
      </c>
      <c r="C31" s="3">
        <v>-3.0629213899374008E-2</v>
      </c>
      <c r="D31" s="3">
        <v>-2.8387119527906179E-3</v>
      </c>
      <c r="E31" s="3">
        <v>-2.3838603869080544E-2</v>
      </c>
      <c r="F31" s="3">
        <v>1.1496617458760738E-2</v>
      </c>
      <c r="G31" s="3">
        <v>5.636933259665966E-3</v>
      </c>
      <c r="H31" s="3">
        <v>-1.6149390488862991E-2</v>
      </c>
      <c r="I31" s="3">
        <v>-2.2109363228082657E-2</v>
      </c>
      <c r="J31" s="3">
        <v>8.7497858330607414E-3</v>
      </c>
      <c r="K31" s="3">
        <v>9.4998013228178024E-3</v>
      </c>
      <c r="L31" s="3">
        <v>2.7937769889831543E-2</v>
      </c>
      <c r="M31" s="3">
        <v>-1.1393455788493156E-2</v>
      </c>
      <c r="N31" s="3">
        <v>-1.5993885695934296E-2</v>
      </c>
      <c r="O31" s="3">
        <v>1.1738878674805164E-2</v>
      </c>
      <c r="P31" s="3">
        <v>2.2581431549042463E-3</v>
      </c>
      <c r="Q31" s="3">
        <v>3.6994397640228271E-2</v>
      </c>
      <c r="R31" s="3">
        <v>-6.5164998173713684E-2</v>
      </c>
      <c r="S31" s="3">
        <v>3.0490601435303688E-2</v>
      </c>
      <c r="T31" s="3">
        <v>-6.7014865577220917E-2</v>
      </c>
      <c r="U31" s="3">
        <v>-2.2104654461145401E-2</v>
      </c>
      <c r="V31" s="3">
        <v>-0.15784038603305817</v>
      </c>
      <c r="W31" s="3">
        <v>0.17846772074699402</v>
      </c>
      <c r="Y31" s="1">
        <f t="shared" si="17"/>
        <v>3.5798643269444397E-3</v>
      </c>
    </row>
    <row r="32" spans="1:25">
      <c r="A32" s="1" t="s">
        <v>9</v>
      </c>
      <c r="B32" s="1" t="s">
        <v>35</v>
      </c>
      <c r="C32" s="3">
        <v>-6.0046911239624023E-2</v>
      </c>
      <c r="D32" s="3">
        <v>-2.662567188963294E-3</v>
      </c>
      <c r="E32" s="3">
        <v>3.8329426199197769E-2</v>
      </c>
      <c r="F32" s="3">
        <v>-1.9776342436671257E-2</v>
      </c>
      <c r="G32" s="3">
        <v>1.9207395613193512E-2</v>
      </c>
      <c r="H32" s="3">
        <v>-9.7945770248770714E-3</v>
      </c>
      <c r="I32" s="3">
        <v>-3.4369073808193207E-2</v>
      </c>
      <c r="J32" s="3">
        <v>-2.6469705626368523E-2</v>
      </c>
      <c r="K32" s="3">
        <v>1.3314700685441494E-2</v>
      </c>
      <c r="L32" s="3">
        <v>2.1927220746874809E-2</v>
      </c>
      <c r="M32" s="3">
        <v>3.2929901033639908E-2</v>
      </c>
      <c r="N32" s="3">
        <v>5.7475832290947437E-3</v>
      </c>
      <c r="O32" s="3">
        <v>-2.7154166251420975E-2</v>
      </c>
      <c r="P32" s="3">
        <v>2.9945047572255135E-3</v>
      </c>
      <c r="Q32" s="3">
        <v>-1.0484354570508003E-2</v>
      </c>
      <c r="R32" s="3">
        <v>-1.019821222871542E-2</v>
      </c>
      <c r="S32" s="3">
        <v>-1.798957958817482E-2</v>
      </c>
      <c r="T32" s="3">
        <v>6.5298052504658699E-4</v>
      </c>
      <c r="U32" s="3">
        <v>2.722235769033432E-2</v>
      </c>
      <c r="V32" s="3">
        <v>-1.1323992162942886E-2</v>
      </c>
      <c r="W32" s="3">
        <v>-7.6434381306171417E-2</v>
      </c>
      <c r="Y32" s="1">
        <f t="shared" si="17"/>
        <v>8.2991915997017766E-4</v>
      </c>
    </row>
    <row r="33" spans="1:25">
      <c r="A33" s="1" t="s">
        <v>10</v>
      </c>
      <c r="B33" s="1" t="s">
        <v>35</v>
      </c>
      <c r="C33" s="3">
        <v>-2.7276456356048584E-2</v>
      </c>
      <c r="D33" s="3">
        <v>-2.591555193066597E-2</v>
      </c>
      <c r="E33" s="3">
        <v>-4.0575552731752396E-2</v>
      </c>
      <c r="F33" s="3">
        <v>1.1213111691176891E-2</v>
      </c>
      <c r="G33" s="3">
        <v>4.1841506958007813E-2</v>
      </c>
      <c r="H33" s="3">
        <v>-4.0738973766565323E-3</v>
      </c>
      <c r="I33" s="3">
        <v>-3.3230070024728775E-2</v>
      </c>
      <c r="J33" s="3">
        <v>6.8101030774414539E-3</v>
      </c>
      <c r="K33" s="3">
        <v>2.1697697229683399E-3</v>
      </c>
      <c r="L33" s="3">
        <v>1.6056051477789879E-2</v>
      </c>
      <c r="M33" s="3">
        <v>-2.1012619137763977E-2</v>
      </c>
      <c r="N33" s="3">
        <v>-1.3220584951341152E-2</v>
      </c>
      <c r="O33" s="3">
        <v>-1.6280898824334145E-2</v>
      </c>
      <c r="P33" s="3">
        <v>-2.1155278955120593E-4</v>
      </c>
      <c r="Q33" s="3">
        <v>5.1186118274927139E-2</v>
      </c>
      <c r="R33" s="3">
        <v>-2.3428535088896751E-2</v>
      </c>
      <c r="S33" s="3">
        <v>-7.8821368515491486E-3</v>
      </c>
      <c r="T33" s="3">
        <v>-1.4930788427591324E-2</v>
      </c>
      <c r="U33" s="3">
        <v>-3.6871876567602158E-2</v>
      </c>
      <c r="V33" s="3">
        <v>2.7708334848284721E-2</v>
      </c>
      <c r="W33" s="3">
        <v>-2.234998531639576E-2</v>
      </c>
      <c r="Y33" s="1">
        <f t="shared" si="17"/>
        <v>6.2610943148006318E-4</v>
      </c>
    </row>
    <row r="34" spans="1:25">
      <c r="A34" s="1" t="s">
        <v>11</v>
      </c>
      <c r="B34" s="1" t="s">
        <v>35</v>
      </c>
      <c r="C34" s="3">
        <v>7.6524633914232254E-3</v>
      </c>
      <c r="D34" s="3">
        <v>-1.5920478850603104E-2</v>
      </c>
      <c r="E34" s="3">
        <v>-2.9798397794365883E-2</v>
      </c>
      <c r="F34" s="3">
        <v>-6.9241928867995739E-3</v>
      </c>
      <c r="G34" s="3">
        <v>-2.3764276411384344E-3</v>
      </c>
      <c r="H34" s="3">
        <v>4.438269417732954E-3</v>
      </c>
      <c r="I34" s="3">
        <v>-1.5552049444522709E-4</v>
      </c>
      <c r="J34" s="3">
        <v>-5.1220082677900791E-3</v>
      </c>
      <c r="K34" s="3">
        <v>1.1641343589872122E-3</v>
      </c>
      <c r="L34" s="3">
        <v>-1.0603104718029499E-2</v>
      </c>
      <c r="M34" s="3">
        <v>-1.1914018541574478E-2</v>
      </c>
      <c r="N34" s="3">
        <v>-1.4514383859932423E-2</v>
      </c>
      <c r="O34" s="3">
        <v>3.5511191934347153E-2</v>
      </c>
      <c r="P34" s="3">
        <v>-2.7586901560425758E-3</v>
      </c>
      <c r="Q34" s="3">
        <v>4.5029330998659134E-2</v>
      </c>
      <c r="R34" s="3">
        <v>-3.1382446177303791E-3</v>
      </c>
      <c r="S34" s="3">
        <v>2.2079797927290201E-3</v>
      </c>
      <c r="T34" s="3">
        <v>-1.314250286668539E-3</v>
      </c>
      <c r="U34" s="3">
        <v>-3.4077439922839403E-3</v>
      </c>
      <c r="V34" s="3">
        <v>-1.2795066460967064E-2</v>
      </c>
      <c r="W34" s="3">
        <v>-6.7312596365809441E-3</v>
      </c>
      <c r="Y34" s="1">
        <f t="shared" si="17"/>
        <v>2.6260648008971952E-4</v>
      </c>
    </row>
    <row r="35" spans="1:25">
      <c r="A35" s="1" t="s">
        <v>12</v>
      </c>
      <c r="B35" s="1" t="s">
        <v>35</v>
      </c>
      <c r="C35" s="3">
        <v>1.2583226896822453E-2</v>
      </c>
      <c r="D35" s="3">
        <v>-6.9547509774565697E-3</v>
      </c>
      <c r="E35" s="3">
        <v>-2.1294819191098213E-2</v>
      </c>
      <c r="F35" s="3">
        <v>9.2315273359417915E-3</v>
      </c>
      <c r="G35" s="3">
        <v>3.2060150988399982E-3</v>
      </c>
      <c r="H35" s="3">
        <v>1.9657248631119728E-2</v>
      </c>
      <c r="I35" s="3">
        <v>1.7654050141572952E-2</v>
      </c>
      <c r="J35" s="3">
        <v>1.4338145265355706E-3</v>
      </c>
      <c r="K35" s="3">
        <v>-2.9665369540452957E-2</v>
      </c>
      <c r="L35" s="3">
        <v>-3.9435632526874542E-2</v>
      </c>
      <c r="M35" s="3">
        <v>-6.021658331155777E-2</v>
      </c>
      <c r="N35" s="3">
        <v>4.4667650014162064E-2</v>
      </c>
      <c r="O35" s="3">
        <v>7.6766550540924072E-2</v>
      </c>
      <c r="P35" s="3">
        <v>-6.6044623963534832E-4</v>
      </c>
      <c r="Q35" s="3">
        <v>-5.0389699637889862E-2</v>
      </c>
      <c r="R35" s="3">
        <v>-5.3070615977048874E-3</v>
      </c>
      <c r="S35" s="3">
        <v>1.9162543118000031E-2</v>
      </c>
      <c r="T35" s="3">
        <v>2.2367535158991814E-2</v>
      </c>
      <c r="U35" s="3">
        <v>1.0042930021882057E-2</v>
      </c>
      <c r="V35" s="3">
        <v>7.8881364315748215E-3</v>
      </c>
      <c r="W35" s="3">
        <v>-1.4441324397921562E-2</v>
      </c>
      <c r="Y35" s="1">
        <f t="shared" si="17"/>
        <v>9.5997844368392727E-4</v>
      </c>
    </row>
    <row r="36" spans="1:25">
      <c r="A36" s="1" t="s">
        <v>13</v>
      </c>
      <c r="B36" s="1" t="s">
        <v>35</v>
      </c>
      <c r="C36" s="3">
        <v>-1.2129022506996989E-3</v>
      </c>
      <c r="D36" s="3">
        <v>-1.8676817417144775E-2</v>
      </c>
      <c r="E36" s="3">
        <v>1.3926350511610508E-2</v>
      </c>
      <c r="F36" s="3">
        <v>-1.6655581071972847E-2</v>
      </c>
      <c r="G36" s="3">
        <v>4.3813744559884071E-3</v>
      </c>
      <c r="H36" s="3">
        <v>-2.1759739320259541E-4</v>
      </c>
      <c r="I36" s="3">
        <v>-6.4254929311573505E-3</v>
      </c>
      <c r="J36" s="3">
        <v>-5.9049571864306927E-3</v>
      </c>
      <c r="K36" s="3">
        <v>7.9546412453055382E-3</v>
      </c>
      <c r="L36" s="3">
        <v>-2.2063495591282845E-2</v>
      </c>
      <c r="M36" s="3">
        <v>-1.3507263734936714E-2</v>
      </c>
      <c r="N36" s="3">
        <v>-0.10509456694126129</v>
      </c>
      <c r="O36" s="3">
        <v>-1.8713649362325668E-2</v>
      </c>
      <c r="P36" s="3">
        <v>-4.7280071303248405E-3</v>
      </c>
      <c r="Q36" s="3">
        <v>-0.16292007267475128</v>
      </c>
      <c r="R36" s="3">
        <v>-8.7361089885234833E-2</v>
      </c>
      <c r="S36" s="3">
        <v>-7.6107144355773926E-2</v>
      </c>
      <c r="T36" s="3">
        <v>5.5212546139955521E-2</v>
      </c>
      <c r="U36" s="3">
        <v>-3.1259100884199142E-2</v>
      </c>
      <c r="V36" s="3">
        <v>7.6964303851127625E-2</v>
      </c>
      <c r="W36" s="3">
        <v>4.0779724717140198E-2</v>
      </c>
      <c r="Y36" s="1">
        <f t="shared" si="17"/>
        <v>2.9034836539481002E-3</v>
      </c>
    </row>
    <row r="37" spans="1:25">
      <c r="A37" s="1" t="s">
        <v>14</v>
      </c>
      <c r="B37" s="1" t="s">
        <v>35</v>
      </c>
      <c r="C37" s="3">
        <v>-1.5225594863295555E-2</v>
      </c>
      <c r="D37" s="3">
        <v>-4.4468618929386139E-2</v>
      </c>
      <c r="E37" s="3">
        <v>-4.8977121710777283E-2</v>
      </c>
      <c r="F37" s="3">
        <v>3.972190897911787E-3</v>
      </c>
      <c r="G37" s="3">
        <v>-2.2078098729252815E-2</v>
      </c>
      <c r="H37" s="3">
        <v>2.9927436262369156E-2</v>
      </c>
      <c r="I37" s="3">
        <v>-1.7066264525055885E-2</v>
      </c>
      <c r="J37" s="3">
        <v>-5.4053094238042831E-2</v>
      </c>
      <c r="K37" s="3">
        <v>1.1612369678914547E-2</v>
      </c>
      <c r="L37" s="3">
        <v>7.4813634157180786E-2</v>
      </c>
      <c r="M37" s="3">
        <v>-3.859957680106163E-2</v>
      </c>
      <c r="N37" s="3">
        <v>2.6078023947775364E-3</v>
      </c>
      <c r="O37" s="3">
        <v>-2.9109450057148933E-2</v>
      </c>
      <c r="P37" s="3">
        <v>-2.402665326371789E-3</v>
      </c>
      <c r="Q37" s="3">
        <v>0.1500871330499649</v>
      </c>
      <c r="R37" s="3">
        <v>1.8335983157157898E-2</v>
      </c>
      <c r="S37" s="3">
        <v>1.2900762259960175E-2</v>
      </c>
      <c r="T37" s="3">
        <v>5.8554481714963913E-2</v>
      </c>
      <c r="U37" s="3">
        <v>-8.5312776267528534E-2</v>
      </c>
      <c r="V37" s="3">
        <v>3.524470329284668E-2</v>
      </c>
      <c r="W37" s="3">
        <v>-3.9624795317649841E-2</v>
      </c>
      <c r="Y37" s="1">
        <f t="shared" si="17"/>
        <v>2.6924812015496026E-3</v>
      </c>
    </row>
    <row r="38" spans="1:25">
      <c r="A38" s="1" t="s">
        <v>15</v>
      </c>
      <c r="B38" s="1" t="s">
        <v>35</v>
      </c>
      <c r="C38" s="3">
        <v>1.149491872638464E-2</v>
      </c>
      <c r="D38" s="3">
        <v>-3.0337569769471884E-3</v>
      </c>
      <c r="E38" s="3">
        <v>4.8479568213224411E-3</v>
      </c>
      <c r="F38" s="3">
        <v>6.3212485983967781E-3</v>
      </c>
      <c r="G38" s="3">
        <v>5.0145792774856091E-3</v>
      </c>
      <c r="H38" s="3">
        <v>-9.8603079095482826E-3</v>
      </c>
      <c r="I38" s="3">
        <v>2.1207818761467934E-2</v>
      </c>
      <c r="J38" s="3">
        <v>-1.2089045718312263E-2</v>
      </c>
      <c r="K38" s="3">
        <v>-5.7108018547296524E-2</v>
      </c>
      <c r="L38" s="3">
        <v>-2.7569762896746397E-3</v>
      </c>
      <c r="M38" s="3">
        <v>-3.6682628095149994E-2</v>
      </c>
      <c r="N38" s="3">
        <v>1.5951186418533325E-2</v>
      </c>
      <c r="O38" s="3">
        <v>-5.4203621111810207E-3</v>
      </c>
      <c r="P38" s="3">
        <v>-5.6227410823339596E-5</v>
      </c>
      <c r="Q38" s="3">
        <v>-7.4923194944858551E-2</v>
      </c>
      <c r="R38" s="3">
        <v>-1.7867419868707657E-2</v>
      </c>
      <c r="S38" s="3">
        <v>9.701174683868885E-3</v>
      </c>
      <c r="T38" s="3">
        <v>-4.7516413033008575E-2</v>
      </c>
      <c r="U38" s="3">
        <v>6.4939677715301514E-2</v>
      </c>
      <c r="V38" s="3">
        <v>-3.7347983568906784E-2</v>
      </c>
      <c r="W38" s="3">
        <v>-4.6343602240085602E-2</v>
      </c>
      <c r="Y38" s="1">
        <f t="shared" si="17"/>
        <v>9.8676041709664123E-4</v>
      </c>
    </row>
    <row r="39" spans="1:25">
      <c r="A39" s="1" t="s">
        <v>16</v>
      </c>
      <c r="B39" s="1" t="s">
        <v>35</v>
      </c>
      <c r="C39" s="3">
        <v>-8.4876017645001411E-3</v>
      </c>
      <c r="D39" s="3">
        <v>9.9808014929294586E-3</v>
      </c>
      <c r="E39" s="3">
        <v>3.2496735453605652E-2</v>
      </c>
      <c r="F39" s="3">
        <v>-2.6634568348526955E-2</v>
      </c>
      <c r="G39" s="3">
        <v>-1.586163230240345E-2</v>
      </c>
      <c r="H39" s="3">
        <v>1.4981793938204646E-3</v>
      </c>
      <c r="I39" s="3">
        <v>-1.3685580343008041E-3</v>
      </c>
      <c r="J39" s="3">
        <v>-1.9665760919451714E-2</v>
      </c>
      <c r="K39" s="3">
        <v>1.4644895680248737E-2</v>
      </c>
      <c r="L39" s="3">
        <v>3.2256163656711578E-2</v>
      </c>
      <c r="M39" s="3">
        <v>-7.1521303616464138E-3</v>
      </c>
      <c r="N39" s="3">
        <v>-1.5633964212611318E-3</v>
      </c>
      <c r="O39" s="3">
        <v>3.4276526421308517E-2</v>
      </c>
      <c r="P39" s="3">
        <v>1.9755635876208544E-3</v>
      </c>
      <c r="Q39" s="3">
        <v>0.10268683731555939</v>
      </c>
      <c r="R39" s="3">
        <v>-3.2020308077335358E-2</v>
      </c>
      <c r="S39" s="3">
        <v>-1.4212842099368572E-2</v>
      </c>
      <c r="T39" s="3">
        <v>-6.3029326498508453E-2</v>
      </c>
      <c r="U39" s="3">
        <v>-0.1204708144068718</v>
      </c>
      <c r="V39" s="3">
        <v>3.9444301277399063E-2</v>
      </c>
      <c r="W39" s="3">
        <v>4.343210905790329E-2</v>
      </c>
      <c r="Y39" s="1">
        <f t="shared" si="17"/>
        <v>1.9383314059138791E-3</v>
      </c>
    </row>
    <row r="40" spans="1:25">
      <c r="A40" s="1" t="s">
        <v>17</v>
      </c>
      <c r="B40" s="1" t="s">
        <v>35</v>
      </c>
      <c r="C40" s="3">
        <v>7.4336170218884945E-3</v>
      </c>
      <c r="D40" s="3">
        <v>4.5268037356436253E-3</v>
      </c>
      <c r="E40" s="3">
        <v>-1.0294686071574688E-2</v>
      </c>
      <c r="F40" s="3">
        <v>1.5302811749279499E-2</v>
      </c>
      <c r="G40" s="3">
        <v>-1.8382376059889793E-2</v>
      </c>
      <c r="H40" s="3">
        <v>-2.2547122091054916E-2</v>
      </c>
      <c r="I40" s="3">
        <v>-1.5855321660637856E-2</v>
      </c>
      <c r="J40" s="3">
        <v>-7.8107183799147606E-3</v>
      </c>
      <c r="K40" s="3">
        <v>1.2643097434192896E-3</v>
      </c>
      <c r="L40" s="3">
        <v>-1.4057553373277187E-2</v>
      </c>
      <c r="M40" s="3">
        <v>-1.9255517050623894E-2</v>
      </c>
      <c r="N40" s="3">
        <v>2.5919066742062569E-2</v>
      </c>
      <c r="O40" s="3">
        <v>8.3920842735096812E-4</v>
      </c>
      <c r="P40" s="3">
        <v>-3.3567387145012617E-3</v>
      </c>
      <c r="Q40" s="3">
        <v>-9.6258632838726044E-2</v>
      </c>
      <c r="R40" s="3">
        <v>-1.8805528059601784E-2</v>
      </c>
      <c r="S40" s="3">
        <v>-2.8247499838471413E-2</v>
      </c>
      <c r="T40" s="3">
        <v>-1.6760649159550667E-2</v>
      </c>
      <c r="U40" s="3">
        <v>2.0710833370685577E-2</v>
      </c>
      <c r="V40" s="3">
        <v>-1.2642784276977181E-3</v>
      </c>
      <c r="W40" s="3">
        <v>1.116972416639328E-3</v>
      </c>
      <c r="Y40" s="1">
        <f t="shared" si="17"/>
        <v>6.0665305483155138E-4</v>
      </c>
    </row>
    <row r="41" spans="1:25">
      <c r="A41" s="1" t="s">
        <v>18</v>
      </c>
      <c r="B41" s="1" t="s">
        <v>35</v>
      </c>
      <c r="C41" s="3">
        <v>-2.8336048126220703E-2</v>
      </c>
      <c r="D41" s="3">
        <v>1.7737196758389473E-2</v>
      </c>
      <c r="E41" s="3">
        <v>4.4647935777902603E-2</v>
      </c>
      <c r="F41" s="3">
        <v>-8.9651988819241524E-3</v>
      </c>
      <c r="G41" s="3">
        <v>3.1463362276554108E-2</v>
      </c>
      <c r="H41" s="3">
        <v>-2.803472988307476E-2</v>
      </c>
      <c r="I41" s="3">
        <v>2.2680835798382759E-2</v>
      </c>
      <c r="J41" s="3">
        <v>1.3635541312396526E-2</v>
      </c>
      <c r="K41" s="3">
        <v>3.6308686248958111E-3</v>
      </c>
      <c r="L41" s="3">
        <v>2.1458105184137821E-3</v>
      </c>
      <c r="M41" s="3">
        <v>1.8981512635946274E-2</v>
      </c>
      <c r="N41" s="3">
        <v>5.5022776126861572E-2</v>
      </c>
      <c r="O41" s="3">
        <v>-7.7881500124931335E-2</v>
      </c>
      <c r="P41" s="3">
        <v>-2.1089878864586353E-3</v>
      </c>
      <c r="Q41" s="3">
        <v>2.1377686411142349E-2</v>
      </c>
      <c r="R41" s="3">
        <v>2.2237461060285568E-2</v>
      </c>
      <c r="S41" s="3">
        <v>5.1258154213428497E-2</v>
      </c>
      <c r="T41" s="3">
        <v>-3.5234261304140091E-2</v>
      </c>
      <c r="U41" s="3">
        <v>-8.0845982301980257E-4</v>
      </c>
      <c r="V41" s="3">
        <v>-1.618216373026371E-2</v>
      </c>
      <c r="W41" s="3">
        <v>4.7173507511615753E-2</v>
      </c>
      <c r="Y41" s="1">
        <f t="shared" si="17"/>
        <v>1.0657780066028791E-3</v>
      </c>
    </row>
    <row r="42" spans="1:25">
      <c r="A42" s="1" t="s">
        <v>19</v>
      </c>
      <c r="B42" s="1" t="s">
        <v>35</v>
      </c>
      <c r="C42" s="3">
        <v>-5.9856805019080639E-3</v>
      </c>
      <c r="D42" s="3">
        <v>-4.5037940144538879E-3</v>
      </c>
      <c r="E42" s="3">
        <v>-3.3122628927230835E-2</v>
      </c>
      <c r="F42" s="3">
        <v>-9.6333457622677088E-4</v>
      </c>
      <c r="G42" s="3">
        <v>-2.761978842318058E-2</v>
      </c>
      <c r="H42" s="3">
        <v>7.0679555647075176E-3</v>
      </c>
      <c r="I42" s="3">
        <v>1.5054451301693916E-2</v>
      </c>
      <c r="J42" s="3">
        <v>-9.3621974810957909E-3</v>
      </c>
      <c r="K42" s="3">
        <v>1.3932432979345322E-2</v>
      </c>
      <c r="L42" s="3">
        <v>-5.7141209254041314E-4</v>
      </c>
      <c r="M42" s="3">
        <v>3.0227547511458397E-2</v>
      </c>
      <c r="N42" s="3">
        <v>-1.3627334497869015E-2</v>
      </c>
      <c r="O42" s="3">
        <v>-4.0613684803247452E-2</v>
      </c>
      <c r="P42" s="3">
        <v>2.2156266495585442E-3</v>
      </c>
      <c r="Q42" s="3">
        <v>3.3502094447612762E-2</v>
      </c>
      <c r="R42" s="3">
        <v>6.4584776759147644E-2</v>
      </c>
      <c r="S42" s="3">
        <v>2.6041373610496521E-2</v>
      </c>
      <c r="T42" s="3">
        <v>1.1962044052779675E-2</v>
      </c>
      <c r="U42" s="3">
        <v>-4.681473970413208E-2</v>
      </c>
      <c r="V42" s="3">
        <v>6.1006627976894379E-2</v>
      </c>
      <c r="W42" s="3">
        <v>-1.7703559249639511E-2</v>
      </c>
      <c r="Y42" s="1">
        <f t="shared" si="17"/>
        <v>8.6858830086478502E-4</v>
      </c>
    </row>
    <row r="43" spans="1:25">
      <c r="A43" s="1" t="s">
        <v>20</v>
      </c>
      <c r="B43" s="1" t="s">
        <v>35</v>
      </c>
      <c r="C43" s="3">
        <v>1.9964274019002914E-2</v>
      </c>
      <c r="D43" s="3">
        <v>2.0450837910175323E-2</v>
      </c>
      <c r="E43" s="3">
        <v>-1.7145359888672829E-2</v>
      </c>
      <c r="F43" s="3">
        <v>-1.0335918515920639E-2</v>
      </c>
      <c r="G43" s="3">
        <v>-2.3427721112966537E-2</v>
      </c>
      <c r="H43" s="3">
        <v>1.5045767650008202E-2</v>
      </c>
      <c r="I43" s="3">
        <v>2.6072004809975624E-2</v>
      </c>
      <c r="J43" s="3">
        <v>-2.1714649628847837E-3</v>
      </c>
      <c r="K43" s="3">
        <v>7.9376570647582412E-4</v>
      </c>
      <c r="L43" s="3">
        <v>-3.453078493475914E-2</v>
      </c>
      <c r="M43" s="3">
        <v>-4.1579767130315304E-3</v>
      </c>
      <c r="N43" s="3">
        <v>2.911120280623436E-2</v>
      </c>
      <c r="O43" s="3">
        <v>3.1149042770266533E-2</v>
      </c>
      <c r="P43" s="3">
        <v>-6.2373100081458688E-4</v>
      </c>
      <c r="Q43" s="3">
        <v>7.2044901549816132E-2</v>
      </c>
      <c r="R43" s="3">
        <v>-4.4225823134183884E-2</v>
      </c>
      <c r="S43" s="3">
        <v>2.2575415670871735E-2</v>
      </c>
      <c r="T43" s="3">
        <v>-1.377852004225133E-5</v>
      </c>
      <c r="U43" s="3">
        <v>5.2126236259937286E-3</v>
      </c>
      <c r="V43" s="3">
        <v>-6.9007910788059235E-2</v>
      </c>
      <c r="W43" s="3">
        <v>-1.9829686731100082E-2</v>
      </c>
      <c r="Y43" s="1">
        <f t="shared" si="17"/>
        <v>9.2652747346500723E-4</v>
      </c>
    </row>
    <row r="44" spans="1:25">
      <c r="A44" s="1" t="s">
        <v>21</v>
      </c>
      <c r="B44" s="1" t="s">
        <v>35</v>
      </c>
      <c r="C44" s="3">
        <v>-3.1982085201889277E-3</v>
      </c>
      <c r="D44" s="3">
        <v>-1.5838989987969398E-2</v>
      </c>
      <c r="E44" s="3">
        <v>-2.8534198179841042E-2</v>
      </c>
      <c r="F44" s="3">
        <v>-5.0128325819969177E-3</v>
      </c>
      <c r="G44" s="3">
        <v>-1.6615163534879684E-2</v>
      </c>
      <c r="H44" s="3">
        <v>5.2551040425896645E-3</v>
      </c>
      <c r="I44" s="3">
        <v>5.3287683986127377E-3</v>
      </c>
      <c r="J44" s="3">
        <v>9.5617342740297318E-3</v>
      </c>
      <c r="K44" s="3">
        <v>-1.6298128291964531E-2</v>
      </c>
      <c r="L44" s="3">
        <v>-2.3039191961288452E-2</v>
      </c>
      <c r="M44" s="3">
        <v>1.1755950748920441E-2</v>
      </c>
      <c r="N44" s="3">
        <v>-7.5533636845648289E-3</v>
      </c>
      <c r="O44" s="3">
        <v>2.7886500582098961E-2</v>
      </c>
      <c r="P44" s="3">
        <v>-7.7208928996697068E-4</v>
      </c>
      <c r="Q44" s="3">
        <v>6.986691802740097E-2</v>
      </c>
      <c r="R44" s="3">
        <v>-2.3503012955188751E-2</v>
      </c>
      <c r="S44" s="3">
        <v>2.03086007386446E-2</v>
      </c>
      <c r="T44" s="3">
        <v>-2.4753451347351074E-2</v>
      </c>
      <c r="U44" s="3">
        <v>-1.2815163470804691E-2</v>
      </c>
      <c r="V44" s="3">
        <v>-3.0253166332840919E-2</v>
      </c>
      <c r="W44" s="3">
        <v>-3.4484278876334429E-3</v>
      </c>
      <c r="Y44" s="1">
        <f t="shared" si="17"/>
        <v>5.3315426109380975E-4</v>
      </c>
    </row>
    <row r="45" spans="1:25">
      <c r="A45" s="1" t="s">
        <v>22</v>
      </c>
      <c r="B45" s="1" t="s">
        <v>35</v>
      </c>
      <c r="C45" s="3">
        <v>6.2211500480771065E-3</v>
      </c>
      <c r="D45" s="3">
        <v>2.9562463983893394E-2</v>
      </c>
      <c r="E45" s="3">
        <v>-3.6980807781219482E-2</v>
      </c>
      <c r="F45" s="3">
        <v>-2.0262934267520905E-3</v>
      </c>
      <c r="G45" s="3">
        <v>-2.3779772222042084E-2</v>
      </c>
      <c r="H45" s="3">
        <v>-3.5920117516070604E-3</v>
      </c>
      <c r="I45" s="3">
        <v>-3.1696997582912445E-2</v>
      </c>
      <c r="J45" s="3">
        <v>-6.7851515486836433E-3</v>
      </c>
      <c r="K45" s="3">
        <v>-2.2952871397137642E-2</v>
      </c>
      <c r="L45" s="3">
        <v>6.7386170849204063E-3</v>
      </c>
      <c r="M45" s="3">
        <v>-5.2187733352184296E-2</v>
      </c>
      <c r="N45" s="3">
        <v>2.0895607769489288E-2</v>
      </c>
      <c r="O45" s="3">
        <v>6.9580427370965481E-3</v>
      </c>
      <c r="P45" s="3">
        <v>-2.7813857886940241E-3</v>
      </c>
      <c r="Q45" s="3">
        <v>-3.9655681699514389E-2</v>
      </c>
      <c r="R45" s="3">
        <v>2.1877637133002281E-2</v>
      </c>
      <c r="S45" s="3">
        <v>0.10116736590862274</v>
      </c>
      <c r="T45" s="3">
        <v>9.930737316608429E-2</v>
      </c>
      <c r="U45" s="3">
        <v>-0.10618940740823746</v>
      </c>
      <c r="V45" s="3">
        <v>-2.337995171546936E-2</v>
      </c>
      <c r="W45" s="3">
        <v>4.7038424760103226E-2</v>
      </c>
      <c r="Y45" s="1">
        <f t="shared" si="17"/>
        <v>2.1939155054983518E-3</v>
      </c>
    </row>
    <row r="46" spans="1:25">
      <c r="A46" s="1" t="s">
        <v>23</v>
      </c>
      <c r="B46" s="1" t="s">
        <v>35</v>
      </c>
      <c r="C46" s="3">
        <v>9.7458790987730026E-3</v>
      </c>
      <c r="D46" s="3">
        <v>-1.3320367783308029E-2</v>
      </c>
      <c r="E46" s="3">
        <v>2.3076556622982025E-2</v>
      </c>
      <c r="F46" s="3">
        <v>-1.0872646234929562E-2</v>
      </c>
      <c r="G46" s="3">
        <v>9.6260346472263336E-3</v>
      </c>
      <c r="H46" s="3">
        <v>6.4890371868386865E-4</v>
      </c>
      <c r="I46" s="3">
        <v>-7.4114656308665872E-4</v>
      </c>
      <c r="J46" s="3">
        <v>2.7117401361465454E-2</v>
      </c>
      <c r="K46" s="3">
        <v>-3.745587170124054E-2</v>
      </c>
      <c r="L46" s="3">
        <v>4.506148025393486E-2</v>
      </c>
      <c r="M46" s="3">
        <v>-3.8454236928373575E-3</v>
      </c>
      <c r="N46" s="3">
        <v>-3.26581671833992E-2</v>
      </c>
      <c r="O46" s="3">
        <v>7.9735554754734039E-2</v>
      </c>
      <c r="P46" s="3">
        <v>2.8654397465288639E-3</v>
      </c>
      <c r="Q46" s="3">
        <v>3.4105394035577774E-2</v>
      </c>
      <c r="R46" s="3">
        <v>-6.8032287061214447E-2</v>
      </c>
      <c r="S46" s="3">
        <v>-3.0101163312792778E-2</v>
      </c>
      <c r="T46" s="3">
        <v>-0.11555857211351395</v>
      </c>
      <c r="U46" s="3">
        <v>-2.7647754177451134E-2</v>
      </c>
      <c r="V46" s="3">
        <v>8.6905178613960743E-4</v>
      </c>
      <c r="W46" s="3">
        <v>-3.135637566447258E-2</v>
      </c>
      <c r="Y46" s="1">
        <f t="shared" si="17"/>
        <v>1.67580792357481E-3</v>
      </c>
    </row>
    <row r="47" spans="1:25">
      <c r="A47" s="1" t="s">
        <v>24</v>
      </c>
      <c r="B47" s="1" t="s">
        <v>35</v>
      </c>
      <c r="C47" s="3">
        <v>-9.0121626853942871E-3</v>
      </c>
      <c r="D47" s="3">
        <v>1.2051163241267204E-2</v>
      </c>
      <c r="E47" s="3">
        <v>-1.9124716520309448E-2</v>
      </c>
      <c r="F47" s="3">
        <v>-3.8253141101449728E-3</v>
      </c>
      <c r="G47" s="3">
        <v>-9.7964676097035408E-3</v>
      </c>
      <c r="H47" s="3">
        <v>-1.2503037229180336E-2</v>
      </c>
      <c r="I47" s="3">
        <v>2.7550989761948586E-3</v>
      </c>
      <c r="J47" s="3">
        <v>2.0056858658790588E-2</v>
      </c>
      <c r="K47" s="3">
        <v>9.295199066400528E-3</v>
      </c>
      <c r="L47" s="3">
        <v>-2.673284150660038E-2</v>
      </c>
      <c r="M47" s="3">
        <v>1.0010109283030033E-2</v>
      </c>
      <c r="N47" s="3">
        <v>1.9122602418065071E-2</v>
      </c>
      <c r="O47" s="3">
        <v>-4.9215406179428101E-2</v>
      </c>
      <c r="P47" s="3">
        <v>1.8365627620369196E-3</v>
      </c>
      <c r="Q47" s="3">
        <v>5.694129690527916E-2</v>
      </c>
      <c r="R47" s="3">
        <v>6.1155501753091812E-3</v>
      </c>
      <c r="S47" s="3">
        <v>0.10782450437545776</v>
      </c>
      <c r="T47" s="3">
        <v>-1.6689250245690346E-2</v>
      </c>
      <c r="U47" s="3">
        <v>-2.1383750718086958E-3</v>
      </c>
      <c r="V47" s="3">
        <v>-9.7756348550319672E-3</v>
      </c>
      <c r="W47" s="3">
        <v>4.4382698833942413E-2</v>
      </c>
      <c r="Y47" s="1">
        <f t="shared" si="17"/>
        <v>1.0695677896995137E-3</v>
      </c>
    </row>
    <row r="48" spans="1:25">
      <c r="A48" s="1" t="s">
        <v>25</v>
      </c>
      <c r="B48" s="1" t="s">
        <v>35</v>
      </c>
      <c r="C48" s="3">
        <v>-6.7048393189907074E-2</v>
      </c>
      <c r="D48" s="3">
        <v>-5.3745482116937637E-2</v>
      </c>
      <c r="E48" s="3">
        <v>2.0393185317516327E-2</v>
      </c>
      <c r="F48" s="3">
        <v>-1.1461860500276089E-2</v>
      </c>
      <c r="G48" s="3">
        <v>-3.1880427151918411E-2</v>
      </c>
      <c r="H48" s="3">
        <v>-3.5434307064861059E-3</v>
      </c>
      <c r="I48" s="3">
        <v>6.2584453262388706E-3</v>
      </c>
      <c r="J48" s="3">
        <v>-1.8767166882753372E-2</v>
      </c>
      <c r="K48" s="3">
        <v>8.7488204007968307E-4</v>
      </c>
      <c r="L48" s="3">
        <v>8.9643866522237659E-4</v>
      </c>
      <c r="M48" s="3">
        <v>-3.7770316004753113E-2</v>
      </c>
      <c r="N48" s="3">
        <v>-5.8473635464906693E-2</v>
      </c>
      <c r="O48" s="3">
        <v>-4.7073684632778168E-2</v>
      </c>
      <c r="P48" s="3">
        <v>-1.9326729234308004E-3</v>
      </c>
      <c r="Q48" s="3">
        <v>-0.12477037310600281</v>
      </c>
      <c r="R48" s="3">
        <v>-2.8986686840653419E-2</v>
      </c>
      <c r="S48" s="3">
        <v>-5.322057381272316E-2</v>
      </c>
      <c r="T48" s="3">
        <v>2.3681731894612312E-2</v>
      </c>
      <c r="U48" s="3">
        <v>-0.11187805980443954</v>
      </c>
      <c r="V48" s="3">
        <v>6.079704686999321E-2</v>
      </c>
      <c r="W48" s="3">
        <v>-1.6677919484209269E-4</v>
      </c>
      <c r="Y48" s="1">
        <f t="shared" si="17"/>
        <v>1.9329516934920646E-3</v>
      </c>
    </row>
    <row r="49" spans="1:25">
      <c r="A49" s="1" t="s">
        <v>26</v>
      </c>
      <c r="B49" s="1" t="s">
        <v>35</v>
      </c>
      <c r="C49" s="3">
        <v>9.0115756029263139E-4</v>
      </c>
      <c r="D49" s="3">
        <v>-2.0845556631684303E-2</v>
      </c>
      <c r="E49" s="3">
        <v>-2.2683599963784218E-3</v>
      </c>
      <c r="F49" s="3">
        <v>5.5037561804056168E-2</v>
      </c>
      <c r="G49" s="3">
        <v>4.2803613469004631E-3</v>
      </c>
      <c r="H49" s="3">
        <v>-2.9191186185926199E-3</v>
      </c>
      <c r="I49" s="3">
        <v>-1.9230086356401443E-2</v>
      </c>
      <c r="J49" s="3">
        <v>-5.9700231999158859E-2</v>
      </c>
      <c r="K49" s="3">
        <v>-3.476555272936821E-2</v>
      </c>
      <c r="L49" s="3">
        <v>-8.7755573913455009E-3</v>
      </c>
      <c r="M49" s="3">
        <v>-4.0092680603265762E-2</v>
      </c>
      <c r="N49" s="3">
        <v>2.2317764814943075E-3</v>
      </c>
      <c r="O49" s="3">
        <v>2.7265332639217377E-2</v>
      </c>
      <c r="P49" s="3">
        <v>-1.9218776142224669E-3</v>
      </c>
      <c r="Q49" s="3">
        <v>-5.7845994830131531E-2</v>
      </c>
      <c r="R49" s="3">
        <v>-0.14919750392436981</v>
      </c>
      <c r="S49" s="3">
        <v>5.7322431355714798E-2</v>
      </c>
      <c r="T49" s="3">
        <v>3.8357023149728775E-2</v>
      </c>
      <c r="U49" s="3">
        <v>-3.5332683473825455E-2</v>
      </c>
      <c r="V49" s="3">
        <v>-2.862851694226265E-2</v>
      </c>
      <c r="W49" s="3">
        <v>-2.5145731866359711E-2</v>
      </c>
      <c r="Y49" s="1">
        <f t="shared" si="17"/>
        <v>1.9908411732157206E-3</v>
      </c>
    </row>
    <row r="50" spans="1:25">
      <c r="A50" s="1" t="s">
        <v>27</v>
      </c>
      <c r="B50" s="1" t="s">
        <v>35</v>
      </c>
      <c r="C50" s="3">
        <v>-6.6569717600941658E-3</v>
      </c>
      <c r="D50" s="3">
        <v>-3.4198868088424206E-3</v>
      </c>
      <c r="E50" s="3">
        <v>1.4013395411893725E-3</v>
      </c>
      <c r="F50" s="3">
        <v>-2.1098675206303596E-2</v>
      </c>
      <c r="G50" s="3">
        <v>2.7865225449204445E-2</v>
      </c>
      <c r="H50" s="3">
        <v>-2.0267212763428688E-2</v>
      </c>
      <c r="I50" s="3">
        <v>1.6791706904768944E-2</v>
      </c>
      <c r="J50" s="3">
        <v>-2.1181529387831688E-2</v>
      </c>
      <c r="K50" s="3">
        <v>-6.6744145005941391E-3</v>
      </c>
      <c r="L50" s="3">
        <v>4.5405621640384197E-3</v>
      </c>
      <c r="M50" s="3">
        <v>-3.6271899007260799E-3</v>
      </c>
      <c r="N50" s="3">
        <v>-6.1370356706902385E-4</v>
      </c>
      <c r="O50" s="3">
        <v>-9.9033480510115623E-3</v>
      </c>
      <c r="P50" s="3">
        <v>1.9167590653523803E-4</v>
      </c>
      <c r="Q50" s="3">
        <v>5.9636775404214859E-2</v>
      </c>
      <c r="R50" s="3">
        <v>-8.8265746831893921E-2</v>
      </c>
      <c r="S50" s="3">
        <v>-2.3449011147022247E-2</v>
      </c>
      <c r="T50" s="3">
        <v>2.6094349101185799E-2</v>
      </c>
      <c r="U50" s="3">
        <v>-4.2848434299230576E-2</v>
      </c>
      <c r="V50" s="3">
        <v>8.5258501349017024E-4</v>
      </c>
      <c r="W50" s="3">
        <v>5.5514078587293625E-2</v>
      </c>
      <c r="Y50" s="1">
        <f t="shared" si="17"/>
        <v>9.9749048274175929E-4</v>
      </c>
    </row>
    <row r="51" spans="1:25">
      <c r="A51" s="1" t="s">
        <v>28</v>
      </c>
      <c r="B51" s="1" t="s">
        <v>35</v>
      </c>
      <c r="C51" s="3">
        <v>-1.3109552673995495E-2</v>
      </c>
      <c r="D51" s="3">
        <v>-1.1614195071160793E-2</v>
      </c>
      <c r="E51" s="3">
        <v>-5.7319238781929016E-2</v>
      </c>
      <c r="F51" s="3">
        <v>2.7249464765191078E-2</v>
      </c>
      <c r="G51" s="3">
        <v>3.9816391654312611E-3</v>
      </c>
      <c r="H51" s="3">
        <v>-1.3217112980782986E-2</v>
      </c>
      <c r="I51" s="3">
        <v>-1.9607329741120338E-2</v>
      </c>
      <c r="J51" s="3">
        <v>-1.0722332634031773E-2</v>
      </c>
      <c r="K51" s="3">
        <v>-6.3526746816933155E-3</v>
      </c>
      <c r="L51" s="3">
        <v>2.3538617417216301E-2</v>
      </c>
      <c r="M51" s="3">
        <v>-5.7246685028076172E-3</v>
      </c>
      <c r="N51" s="3">
        <v>-1.1123077943921089E-2</v>
      </c>
      <c r="O51" s="3">
        <v>1.1339071206748486E-2</v>
      </c>
      <c r="P51" s="3">
        <v>-3.5853366716764867E-4</v>
      </c>
      <c r="Q51" s="3">
        <v>-6.9602005183696747E-2</v>
      </c>
      <c r="R51" s="3">
        <v>-4.345356673002243E-2</v>
      </c>
      <c r="S51" s="3">
        <v>-0.10741222649812698</v>
      </c>
      <c r="T51" s="3">
        <v>-1.2166352244094014E-3</v>
      </c>
      <c r="U51" s="3">
        <v>-0.16559554636478424</v>
      </c>
      <c r="V51" s="3">
        <v>8.0471374094486237E-3</v>
      </c>
      <c r="W51" s="3">
        <v>6.4748935401439667E-2</v>
      </c>
      <c r="Y51" s="1">
        <f t="shared" si="17"/>
        <v>2.4164967656066594E-3</v>
      </c>
    </row>
    <row r="52" spans="1:25">
      <c r="A52" s="1" t="s">
        <v>29</v>
      </c>
      <c r="B52" s="1" t="s">
        <v>35</v>
      </c>
      <c r="C52" s="3">
        <v>-1.2215736322104931E-2</v>
      </c>
      <c r="D52" s="3">
        <v>-2.3512652143836021E-2</v>
      </c>
      <c r="E52" s="3">
        <v>3.8620661944150925E-2</v>
      </c>
      <c r="F52" s="3">
        <v>-2.5702891871333122E-2</v>
      </c>
      <c r="G52" s="3">
        <v>-4.1965367272496223E-3</v>
      </c>
      <c r="H52" s="3">
        <v>-2.2198546677827835E-2</v>
      </c>
      <c r="I52" s="3">
        <v>-1.5039549209177494E-2</v>
      </c>
      <c r="J52" s="3">
        <v>-6.2359212897717953E-3</v>
      </c>
      <c r="K52" s="3">
        <v>-1.2913968414068222E-2</v>
      </c>
      <c r="L52" s="3">
        <v>-3.3639208413660526E-3</v>
      </c>
      <c r="M52" s="3">
        <v>-7.4814204126596451E-3</v>
      </c>
      <c r="N52" s="3">
        <v>-2.448720671236515E-2</v>
      </c>
      <c r="O52" s="3">
        <v>2.9843434691429138E-2</v>
      </c>
      <c r="P52" s="3">
        <v>1.2050342047587037E-3</v>
      </c>
      <c r="Q52" s="3">
        <v>-0.1459747850894928</v>
      </c>
      <c r="R52" s="3">
        <v>-3.3859409391880035E-2</v>
      </c>
      <c r="S52" s="3">
        <v>-0.13144312798976898</v>
      </c>
      <c r="T52" s="3">
        <v>-0.1370415985584259</v>
      </c>
      <c r="U52" s="3">
        <v>-1.7799830064177513E-2</v>
      </c>
      <c r="V52" s="3">
        <v>-2.5696526281535625E-3</v>
      </c>
      <c r="W52" s="3">
        <v>8.1154420971870422E-2</v>
      </c>
      <c r="Y52" s="1">
        <f t="shared" si="17"/>
        <v>3.0012032054517763E-3</v>
      </c>
    </row>
    <row r="53" spans="1:25">
      <c r="A53" s="1" t="s">
        <v>30</v>
      </c>
      <c r="B53" s="1" t="s">
        <v>35</v>
      </c>
      <c r="C53" s="3">
        <v>2.3400183767080307E-2</v>
      </c>
      <c r="D53" s="3">
        <v>-1.0447162203490734E-2</v>
      </c>
      <c r="E53" s="3">
        <v>-4.8185768537223339E-3</v>
      </c>
      <c r="F53" s="3">
        <v>4.1754350066184998E-2</v>
      </c>
      <c r="G53" s="3">
        <v>-6.2262967228889465E-2</v>
      </c>
      <c r="H53" s="3">
        <v>-5.041969008743763E-3</v>
      </c>
      <c r="I53" s="3">
        <v>-4.5805852860212326E-3</v>
      </c>
      <c r="J53" s="3">
        <v>-2.2552099078893661E-2</v>
      </c>
      <c r="K53" s="3">
        <v>4.1345618665218353E-2</v>
      </c>
      <c r="L53" s="3">
        <v>7.6941147446632385E-2</v>
      </c>
      <c r="M53" s="3">
        <v>-9.8419543355703354E-3</v>
      </c>
      <c r="N53" s="3">
        <v>-5.0464920699596405E-2</v>
      </c>
      <c r="O53" s="3">
        <v>6.924901157617569E-2</v>
      </c>
      <c r="P53" s="3">
        <v>1.74393889028579E-3</v>
      </c>
      <c r="Q53" s="3">
        <v>-5.104050412774086E-2</v>
      </c>
      <c r="R53" s="3">
        <v>1.8828371539711952E-2</v>
      </c>
      <c r="S53" s="3">
        <v>4.6793915331363678E-2</v>
      </c>
      <c r="T53" s="3">
        <v>-0.11805626004934311</v>
      </c>
      <c r="U53" s="3">
        <v>3.4588312264531851E-3</v>
      </c>
      <c r="V53" s="3">
        <v>4.7790235839784145E-3</v>
      </c>
      <c r="W53" s="3">
        <v>0.14090666174888611</v>
      </c>
      <c r="Y53" s="1">
        <f t="shared" si="17"/>
        <v>3.0048314022919171E-3</v>
      </c>
    </row>
    <row r="54" spans="1:25">
      <c r="A54" s="1" t="s">
        <v>31</v>
      </c>
      <c r="B54" s="1" t="s">
        <v>35</v>
      </c>
      <c r="C54" s="3">
        <v>-7.2843604721128941E-4</v>
      </c>
      <c r="D54" s="3">
        <v>-6.8540838547050953E-3</v>
      </c>
      <c r="E54" s="3">
        <v>-3.2045919448137283E-2</v>
      </c>
      <c r="F54" s="3">
        <v>-4.1948959231376648E-2</v>
      </c>
      <c r="G54" s="3">
        <v>-1.6042562201619148E-2</v>
      </c>
      <c r="H54" s="3">
        <v>2.5797737762331963E-2</v>
      </c>
      <c r="I54" s="3">
        <v>-2.5118604302406311E-2</v>
      </c>
      <c r="J54" s="3">
        <v>-1.9870094954967499E-2</v>
      </c>
      <c r="K54" s="3">
        <v>-2.854660339653492E-2</v>
      </c>
      <c r="L54" s="3">
        <v>2.0205670967698097E-2</v>
      </c>
      <c r="M54" s="3">
        <v>-2.0467181457206607E-4</v>
      </c>
      <c r="N54" s="3">
        <v>-9.4594806432723999E-2</v>
      </c>
      <c r="O54" s="3">
        <v>2.873139688745141E-3</v>
      </c>
      <c r="P54" s="3">
        <v>1.8354653147980571E-3</v>
      </c>
      <c r="Q54" s="3">
        <v>4.7466382384300232E-2</v>
      </c>
      <c r="R54" s="3">
        <v>-6.6345753148198128E-3</v>
      </c>
      <c r="S54" s="3">
        <v>7.8975483775138855E-3</v>
      </c>
      <c r="T54" s="3">
        <v>1.9678963348269463E-2</v>
      </c>
      <c r="U54" s="3">
        <v>-3.3525992184877396E-2</v>
      </c>
      <c r="V54" s="3">
        <v>0.10946451127529144</v>
      </c>
      <c r="W54" s="3">
        <v>-3.4931350499391556E-2</v>
      </c>
      <c r="Y54" s="1">
        <f t="shared" si="17"/>
        <v>1.5752955832255742E-3</v>
      </c>
    </row>
    <row r="55" spans="1:25">
      <c r="A55" s="1" t="s">
        <v>32</v>
      </c>
      <c r="B55" s="1" t="s">
        <v>35</v>
      </c>
      <c r="C55" s="3">
        <v>1.3084901496767998E-2</v>
      </c>
      <c r="D55" s="3">
        <v>-1.886671525426209E-3</v>
      </c>
      <c r="E55" s="3">
        <v>-2.1538183093070984E-2</v>
      </c>
      <c r="F55" s="3">
        <v>1.8780004233121872E-2</v>
      </c>
      <c r="G55" s="3">
        <v>5.118287168443203E-3</v>
      </c>
      <c r="H55" s="3">
        <v>-1.3313082745298743E-3</v>
      </c>
      <c r="I55" s="3">
        <v>9.7058182582259178E-3</v>
      </c>
      <c r="J55" s="3">
        <v>-4.1011106222867966E-3</v>
      </c>
      <c r="K55" s="3">
        <v>2.6713371276855469E-2</v>
      </c>
      <c r="L55" s="3">
        <v>2.2238660603761673E-2</v>
      </c>
      <c r="M55" s="3">
        <v>-1.47683285176754E-2</v>
      </c>
      <c r="N55" s="3">
        <v>-1.1150379432365298E-3</v>
      </c>
      <c r="O55" s="3">
        <v>-9.4729410484433174E-3</v>
      </c>
      <c r="P55" s="3">
        <v>7.2967348387464881E-4</v>
      </c>
      <c r="Q55" s="3">
        <v>-8.7721444666385651E-2</v>
      </c>
      <c r="R55" s="3">
        <v>-5.1645021885633469E-2</v>
      </c>
      <c r="S55" s="3">
        <v>2.6250815019011497E-2</v>
      </c>
      <c r="T55" s="3">
        <v>1.415766216814518E-2</v>
      </c>
      <c r="U55" s="3">
        <v>-3.1200507655739784E-2</v>
      </c>
      <c r="V55" s="3">
        <v>-2.1561248227953911E-2</v>
      </c>
      <c r="W55" s="3">
        <v>0.12747557461261749</v>
      </c>
      <c r="Y55" s="1">
        <f t="shared" si="17"/>
        <v>1.5786515877509559E-3</v>
      </c>
    </row>
    <row r="56" spans="1:25">
      <c r="A56" s="1" t="s">
        <v>33</v>
      </c>
      <c r="B56" s="1" t="s">
        <v>35</v>
      </c>
      <c r="C56" s="3">
        <v>-7.6089322101324797E-4</v>
      </c>
      <c r="D56" s="3">
        <v>1.1137676425278187E-2</v>
      </c>
      <c r="E56" s="3">
        <v>3.6009573377668858E-3</v>
      </c>
      <c r="F56" s="3">
        <v>2.2151093930006027E-2</v>
      </c>
      <c r="G56" s="3">
        <v>8.3352038927841932E-5</v>
      </c>
      <c r="H56" s="3">
        <v>-7.2732684202492237E-3</v>
      </c>
      <c r="I56" s="3">
        <v>1.0143815306946635E-3</v>
      </c>
      <c r="J56" s="3">
        <v>2.0921852439641953E-2</v>
      </c>
      <c r="K56" s="3">
        <v>2.9249582439661026E-2</v>
      </c>
      <c r="L56" s="3">
        <v>3.4282121807336807E-2</v>
      </c>
      <c r="M56" s="3">
        <v>2.5935618206858635E-2</v>
      </c>
      <c r="N56" s="3">
        <v>-1.4985117129981518E-2</v>
      </c>
      <c r="O56" s="3">
        <v>-2.1805474534630775E-2</v>
      </c>
      <c r="P56" s="3">
        <v>-5.4505851585417986E-4</v>
      </c>
      <c r="Q56" s="3">
        <v>-1.479681022465229E-2</v>
      </c>
      <c r="R56" s="3">
        <v>5.0637241452932358E-2</v>
      </c>
      <c r="S56" s="3">
        <v>-1.6720304265618324E-2</v>
      </c>
      <c r="T56" s="3">
        <v>-1.6164498403668404E-2</v>
      </c>
      <c r="U56" s="3">
        <v>3.8007963448762894E-2</v>
      </c>
      <c r="V56" s="3">
        <v>-4.9692708998918533E-3</v>
      </c>
      <c r="W56" s="3">
        <v>-3.6233192076906562E-5</v>
      </c>
      <c r="Y56" s="1">
        <f t="shared" si="17"/>
        <v>4.1986825812075914E-4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BA64-1BB4-4548-BB14-9A38B7571761}">
  <dimension ref="A1:AY28"/>
  <sheetViews>
    <sheetView topLeftCell="S1" workbookViewId="0">
      <selection activeCell="X1" sqref="X1:AY22"/>
    </sheetView>
  </sheetViews>
  <sheetFormatPr baseColWidth="10" defaultRowHeight="14.4"/>
  <cols>
    <col min="1" max="1" width="30.109375" style="19" bestFit="1" customWidth="1"/>
    <col min="2" max="2" width="7.77734375" style="19" bestFit="1" customWidth="1"/>
    <col min="3" max="3" width="26.33203125" style="19" bestFit="1" customWidth="1"/>
    <col min="4" max="4" width="25.5546875" style="19" bestFit="1" customWidth="1"/>
    <col min="5" max="5" width="24.6640625" style="19" bestFit="1" customWidth="1"/>
    <col min="6" max="6" width="25.33203125" style="19" bestFit="1" customWidth="1"/>
    <col min="7" max="7" width="26.5546875" style="19" bestFit="1" customWidth="1"/>
    <col min="8" max="8" width="25.77734375" style="19" bestFit="1" customWidth="1"/>
    <col min="9" max="9" width="25.109375" style="19" bestFit="1" customWidth="1"/>
    <col min="10" max="10" width="25.77734375" style="19" bestFit="1" customWidth="1"/>
    <col min="11" max="11" width="7.77734375" style="19" bestFit="1" customWidth="1"/>
    <col min="12" max="12" width="25.44140625" style="19" bestFit="1" customWidth="1"/>
    <col min="13" max="13" width="24.77734375" style="19" bestFit="1" customWidth="1"/>
    <col min="14" max="14" width="24.109375" style="19" bestFit="1" customWidth="1"/>
    <col min="15" max="15" width="24.77734375" style="19" bestFit="1" customWidth="1"/>
    <col min="16" max="16" width="26.5546875" style="19" bestFit="1" customWidth="1"/>
    <col min="17" max="17" width="25.77734375" style="19" bestFit="1" customWidth="1"/>
    <col min="18" max="18" width="25.109375" style="19" bestFit="1" customWidth="1"/>
    <col min="19" max="19" width="25.77734375" style="19" bestFit="1" customWidth="1"/>
    <col min="20" max="20" width="7.88671875" style="19" bestFit="1" customWidth="1"/>
    <col min="21" max="21" width="25.5546875" style="19" bestFit="1" customWidth="1"/>
    <col min="22" max="22" width="24.88671875" style="19" bestFit="1" customWidth="1"/>
    <col min="23" max="23" width="24.21875" style="19" bestFit="1" customWidth="1"/>
    <col min="24" max="24" width="24.88671875" style="19" bestFit="1" customWidth="1"/>
    <col min="25" max="25" width="26.6640625" style="19" bestFit="1" customWidth="1"/>
    <col min="26" max="26" width="25.88671875" style="19" bestFit="1" customWidth="1"/>
    <col min="27" max="27" width="25.21875" style="19" bestFit="1" customWidth="1"/>
    <col min="28" max="28" width="25.88671875" style="19" bestFit="1" customWidth="1"/>
    <col min="29" max="16384" width="11.5546875" style="19"/>
  </cols>
  <sheetData>
    <row r="1" spans="1:51">
      <c r="A1" s="11" t="s">
        <v>455</v>
      </c>
      <c r="B1" s="18">
        <v>-10</v>
      </c>
      <c r="C1" s="18">
        <v>-9</v>
      </c>
      <c r="D1" s="18">
        <v>-8</v>
      </c>
      <c r="E1" s="18">
        <v>-7</v>
      </c>
      <c r="F1" s="18">
        <v>-6</v>
      </c>
      <c r="G1" s="18">
        <v>-5</v>
      </c>
      <c r="H1" s="18">
        <v>-4</v>
      </c>
      <c r="I1" s="18">
        <v>-3</v>
      </c>
      <c r="J1" s="18">
        <v>-2</v>
      </c>
      <c r="K1" s="18">
        <v>-1</v>
      </c>
      <c r="L1" s="18">
        <v>0</v>
      </c>
      <c r="M1" s="18">
        <v>1</v>
      </c>
      <c r="N1" s="18">
        <v>2</v>
      </c>
      <c r="O1" s="18">
        <v>3</v>
      </c>
      <c r="P1" s="18">
        <v>4</v>
      </c>
      <c r="Q1" s="18">
        <v>5</v>
      </c>
      <c r="R1" s="18">
        <v>6</v>
      </c>
      <c r="S1" s="18">
        <v>7</v>
      </c>
      <c r="T1" s="18">
        <v>8</v>
      </c>
      <c r="U1" s="18">
        <v>9</v>
      </c>
      <c r="V1" s="18">
        <v>10</v>
      </c>
      <c r="X1" s="19" t="s">
        <v>455</v>
      </c>
      <c r="Y1" s="19" t="s">
        <v>456</v>
      </c>
      <c r="Z1" s="19" t="s">
        <v>459</v>
      </c>
      <c r="AA1" s="19" t="s">
        <v>460</v>
      </c>
      <c r="AB1" s="19" t="s">
        <v>461</v>
      </c>
      <c r="AC1" s="19" t="s">
        <v>462</v>
      </c>
      <c r="AD1" s="19" t="s">
        <v>463</v>
      </c>
      <c r="AE1" s="19" t="s">
        <v>464</v>
      </c>
      <c r="AF1" s="19" t="s">
        <v>465</v>
      </c>
      <c r="AG1" s="19" t="s">
        <v>466</v>
      </c>
      <c r="AH1" s="19" t="s">
        <v>457</v>
      </c>
      <c r="AI1" s="19" t="s">
        <v>467</v>
      </c>
      <c r="AJ1" s="19" t="s">
        <v>468</v>
      </c>
      <c r="AK1" s="19" t="s">
        <v>469</v>
      </c>
      <c r="AL1" s="19" t="s">
        <v>470</v>
      </c>
      <c r="AM1" s="19" t="s">
        <v>471</v>
      </c>
      <c r="AN1" s="19" t="s">
        <v>472</v>
      </c>
      <c r="AO1" s="19" t="s">
        <v>473</v>
      </c>
      <c r="AP1" s="19" t="s">
        <v>474</v>
      </c>
      <c r="AQ1" s="19" t="s">
        <v>458</v>
      </c>
      <c r="AR1" s="19" t="s">
        <v>475</v>
      </c>
      <c r="AS1" s="19" t="s">
        <v>476</v>
      </c>
      <c r="AT1" s="19" t="s">
        <v>477</v>
      </c>
      <c r="AU1" s="19" t="s">
        <v>478</v>
      </c>
      <c r="AV1" s="19" t="s">
        <v>479</v>
      </c>
      <c r="AW1" s="19" t="s">
        <v>480</v>
      </c>
      <c r="AX1" s="19" t="s">
        <v>481</v>
      </c>
      <c r="AY1" s="19" t="s">
        <v>482</v>
      </c>
    </row>
    <row r="2" spans="1:51">
      <c r="A2" s="11" t="s">
        <v>456</v>
      </c>
      <c r="B2" s="27">
        <f>'OMS Declara COVID (2)'!C3</f>
        <v>2.0886672498417913E-2</v>
      </c>
      <c r="C2" s="27">
        <f>'OMS Declara COVID (2)'!D3</f>
        <v>1.2770663279173422E-2</v>
      </c>
      <c r="D2" s="27">
        <f>'OMS Declara COVID (2)'!E3</f>
        <v>9.8294706400032794E-3</v>
      </c>
      <c r="E2" s="27">
        <f>'OMS Declara COVID (2)'!F3</f>
        <v>8.8522531269080718E-3</v>
      </c>
      <c r="F2" s="27">
        <f>'OMS Declara COVID (2)'!G3</f>
        <v>6.2100201575270297E-3</v>
      </c>
      <c r="G2" s="27">
        <f>'OMS Declara COVID (2)'!H3</f>
        <v>5.0074456876741946E-3</v>
      </c>
      <c r="H2" s="27">
        <f>'OMS Declara COVID (2)'!I3</f>
        <v>1.371294918223076E-3</v>
      </c>
      <c r="I2" s="27">
        <f>'OMS Declara COVID (2)'!J3</f>
        <v>-6.1896342195146836E-3</v>
      </c>
      <c r="J2" s="27">
        <f>'OMS Declara COVID (2)'!K3</f>
        <v>-8.5105832879488474E-3</v>
      </c>
      <c r="K2" s="27">
        <f>'OMS Declara COVID (2)'!L3</f>
        <v>0</v>
      </c>
      <c r="L2" s="27">
        <f>'OMS Declara COVID (2)'!M3</f>
        <v>-1.0247768796839085E-2</v>
      </c>
      <c r="M2" s="27">
        <f>'OMS Declara COVID (2)'!N3</f>
        <v>-2.0107266998473206E-2</v>
      </c>
      <c r="N2" s="27">
        <f>'OMS Declara COVID (2)'!O3</f>
        <v>-1.819453952575445E-2</v>
      </c>
      <c r="O2" s="27">
        <f>'OMS Declara COVID (2)'!P3</f>
        <v>-1.8267125480059487E-2</v>
      </c>
      <c r="P2" s="27">
        <f>'OMS Declara COVID (2)'!Q3</f>
        <v>-3.144563183239435E-2</v>
      </c>
      <c r="Q2" s="27">
        <f>'OMS Declara COVID (2)'!R3</f>
        <v>-6.1354574914202153E-2</v>
      </c>
      <c r="R2" s="27">
        <f>'OMS Declara COVID (2)'!S3</f>
        <v>-6.6626742070306166E-2</v>
      </c>
      <c r="S2" s="27">
        <f>'OMS Declara COVID (2)'!T3</f>
        <v>-7.3703282866388831E-2</v>
      </c>
      <c r="T2" s="27">
        <f>'OMS Declara COVID (2)'!U3</f>
        <v>-0.10115488348494894</v>
      </c>
      <c r="U2" s="27">
        <f>'OMS Declara COVID (2)'!V3</f>
        <v>-9.9698389545438637E-2</v>
      </c>
      <c r="V2" s="27">
        <f>'OMS Declara COVID (2)'!W3</f>
        <v>-8.4921742229247865E-2</v>
      </c>
      <c r="X2" s="19">
        <v>-10</v>
      </c>
      <c r="Y2" s="19">
        <v>2.0886672498417913E-2</v>
      </c>
      <c r="Z2" s="19">
        <v>4.5039885075992832E-2</v>
      </c>
      <c r="AA2" s="19">
        <v>5.9192442678706908E-2</v>
      </c>
      <c r="AB2" s="19">
        <v>-4.5039885075992839E-2</v>
      </c>
      <c r="AC2" s="19">
        <v>-5.9192442678706908E-2</v>
      </c>
      <c r="AD2" s="19">
        <v>6.6052692768207757E-2</v>
      </c>
      <c r="AE2" s="19">
        <v>8.6807953081132275E-2</v>
      </c>
      <c r="AF2" s="19">
        <v>-6.6052692768207757E-2</v>
      </c>
      <c r="AG2" s="19">
        <v>-8.6807953081132275E-2</v>
      </c>
      <c r="AH2" s="19">
        <v>6.5368407997214328E-2</v>
      </c>
      <c r="AI2" s="19">
        <v>5.0332710311322103E-2</v>
      </c>
      <c r="AJ2" s="19">
        <v>6.614839413866376E-2</v>
      </c>
      <c r="AK2" s="19">
        <v>-5.033271031132211E-2</v>
      </c>
      <c r="AL2" s="19">
        <v>-6.614839413866376E-2</v>
      </c>
      <c r="AM2" s="19">
        <v>7.5746932732224659E-2</v>
      </c>
      <c r="AN2" s="19">
        <v>9.9548344012759249E-2</v>
      </c>
      <c r="AO2" s="19">
        <v>-7.5746932732224673E-2</v>
      </c>
      <c r="AP2" s="19">
        <v>-9.9548344012759249E-2</v>
      </c>
      <c r="AQ2" s="19">
        <v>1.6494078796615019E-3</v>
      </c>
      <c r="AR2" s="19">
        <v>1.7658618789918569E-2</v>
      </c>
      <c r="AS2" s="19">
        <v>2.3207358960703355E-2</v>
      </c>
      <c r="AT2" s="19">
        <v>-1.7658618789918569E-2</v>
      </c>
      <c r="AU2" s="19">
        <v>-2.3207358960703355E-2</v>
      </c>
      <c r="AV2" s="19">
        <v>2.247701391908823E-2</v>
      </c>
      <c r="AW2" s="19">
        <v>2.9539803570753208E-2</v>
      </c>
      <c r="AX2" s="19">
        <v>-2.247701391908823E-2</v>
      </c>
      <c r="AY2" s="19">
        <v>-2.9539803570753208E-2</v>
      </c>
    </row>
    <row r="3" spans="1:51">
      <c r="A3" s="21" t="s">
        <v>459</v>
      </c>
      <c r="B3" s="27">
        <f>'OMS Declara COVID (2)'!C8</f>
        <v>4.5039885075992832E-2</v>
      </c>
      <c r="C3" s="27">
        <f>'OMS Declara COVID (2)'!D8</f>
        <v>4.2728586717709002E-2</v>
      </c>
      <c r="D3" s="27">
        <f>'OMS Declara COVID (2)'!E8</f>
        <v>4.0284897891479307E-2</v>
      </c>
      <c r="E3" s="27">
        <f>'OMS Declara COVID (2)'!F8</f>
        <v>3.768307144277188E-2</v>
      </c>
      <c r="F3" s="27">
        <f>'OMS Declara COVID (2)'!G8</f>
        <v>3.4887744962883244E-2</v>
      </c>
      <c r="G3" s="27">
        <f>'OMS Declara COVID (2)'!H8</f>
        <v>3.1848008161097313E-2</v>
      </c>
      <c r="H3" s="27">
        <f>'OMS Declara COVID (2)'!I8</f>
        <v>2.8485724478472665E-2</v>
      </c>
      <c r="I3" s="27">
        <f>'OMS Declara COVID (2)'!J8</f>
        <v>2.4669361043561558E-2</v>
      </c>
      <c r="J3" s="27">
        <f>'OMS Declara COVID (2)'!K8</f>
        <v>2.0142448945739654E-2</v>
      </c>
      <c r="K3" s="27">
        <f>'OMS Declara COVID (2)'!L8</f>
        <v>1.4242862239236332E-2</v>
      </c>
      <c r="L3" s="27" t="e">
        <f>'OMS Declara COVID (2)'!M8</f>
        <v>#NUM!</v>
      </c>
      <c r="M3" s="27">
        <f>'OMS Declara COVID (2)'!N8</f>
        <v>1.4242862239236332E-2</v>
      </c>
      <c r="N3" s="27">
        <f>'OMS Declara COVID (2)'!O8</f>
        <v>2.0142448945739654E-2</v>
      </c>
      <c r="O3" s="27">
        <f>'OMS Declara COVID (2)'!P8</f>
        <v>2.4669361043561558E-2</v>
      </c>
      <c r="P3" s="27">
        <f>'OMS Declara COVID (2)'!Q8</f>
        <v>2.8485724478472665E-2</v>
      </c>
      <c r="Q3" s="27">
        <f>'OMS Declara COVID (2)'!R8</f>
        <v>3.1848008161097313E-2</v>
      </c>
      <c r="R3" s="27">
        <f>'OMS Declara COVID (2)'!S8</f>
        <v>3.4887744962883244E-2</v>
      </c>
      <c r="S3" s="27">
        <f>'OMS Declara COVID (2)'!T8</f>
        <v>3.768307144277188E-2</v>
      </c>
      <c r="T3" s="27">
        <f>'OMS Declara COVID (2)'!U8</f>
        <v>4.0284897891479307E-2</v>
      </c>
      <c r="U3" s="27">
        <f>'OMS Declara COVID (2)'!V8</f>
        <v>4.2728586717709002E-2</v>
      </c>
      <c r="V3" s="27">
        <f>'OMS Declara COVID (2)'!W8</f>
        <v>4.5039885075992832E-2</v>
      </c>
      <c r="X3" s="19">
        <v>-9</v>
      </c>
      <c r="Y3" s="19">
        <v>1.2770663279173422E-2</v>
      </c>
      <c r="Z3" s="19">
        <v>4.2728586717709002E-2</v>
      </c>
      <c r="AA3" s="19">
        <v>5.6154881740101657E-2</v>
      </c>
      <c r="AB3" s="19">
        <v>-4.2728586717709002E-2</v>
      </c>
      <c r="AC3" s="19">
        <v>-5.6154881740101657E-2</v>
      </c>
      <c r="AD3" s="19">
        <v>6.2663086420460645E-2</v>
      </c>
      <c r="AE3" s="19">
        <v>8.2353255226022812E-2</v>
      </c>
      <c r="AF3" s="19">
        <v>-6.2663086420460645E-2</v>
      </c>
      <c r="AG3" s="19">
        <v>-8.2353255226022812E-2</v>
      </c>
      <c r="AH3" s="19">
        <v>7.3306631121951793E-2</v>
      </c>
      <c r="AI3" s="19">
        <v>4.7749801617966159E-2</v>
      </c>
      <c r="AJ3" s="19">
        <v>6.2753876712212817E-2</v>
      </c>
      <c r="AK3" s="19">
        <v>-4.7749801617966166E-2</v>
      </c>
      <c r="AL3" s="19">
        <v>-6.2753876712212817E-2</v>
      </c>
      <c r="AM3" s="19">
        <v>7.1859849961617303E-2</v>
      </c>
      <c r="AN3" s="19">
        <v>9.4439851313491571E-2</v>
      </c>
      <c r="AO3" s="19">
        <v>-7.1859849961617317E-2</v>
      </c>
      <c r="AP3" s="19">
        <v>-9.4439851313491571E-2</v>
      </c>
      <c r="AQ3" s="19">
        <v>9.9702702960924316E-4</v>
      </c>
      <c r="AR3" s="19">
        <v>1.6752436712636719E-2</v>
      </c>
      <c r="AS3" s="19">
        <v>2.20164338378822E-2</v>
      </c>
      <c r="AT3" s="19">
        <v>-1.6752436712636719E-2</v>
      </c>
      <c r="AU3" s="19">
        <v>-2.20164338378822E-2</v>
      </c>
      <c r="AV3" s="19">
        <v>2.1323567695087926E-2</v>
      </c>
      <c r="AW3" s="19">
        <v>2.8023918275266499E-2</v>
      </c>
      <c r="AX3" s="19">
        <v>-2.132356769508793E-2</v>
      </c>
      <c r="AY3" s="19">
        <v>-2.8023918275266499E-2</v>
      </c>
    </row>
    <row r="4" spans="1:51">
      <c r="A4" s="21" t="s">
        <v>460</v>
      </c>
      <c r="B4" s="27">
        <f>'OMS Declara COVID (2)'!C9</f>
        <v>5.9192442678706908E-2</v>
      </c>
      <c r="C4" s="27">
        <f>'OMS Declara COVID (2)'!D9</f>
        <v>5.6154881740101657E-2</v>
      </c>
      <c r="D4" s="27">
        <f>'OMS Declara COVID (2)'!E9</f>
        <v>5.2943330233539358E-2</v>
      </c>
      <c r="E4" s="27">
        <f>'OMS Declara COVID (2)'!F9</f>
        <v>4.9523950662183666E-2</v>
      </c>
      <c r="F4" s="27">
        <f>'OMS Declara COVID (2)'!G9</f>
        <v>4.58502689431938E-2</v>
      </c>
      <c r="G4" s="27">
        <f>'OMS Declara COVID (2)'!H9</f>
        <v>4.1855377613109659E-2</v>
      </c>
      <c r="H4" s="27">
        <f>'OMS Declara COVID (2)'!I9</f>
        <v>3.7436587826734438E-2</v>
      </c>
      <c r="I4" s="27">
        <f>'OMS Declara COVID (2)'!J9</f>
        <v>3.2421036088959292E-2</v>
      </c>
      <c r="J4" s="27">
        <f>'OMS Declara COVID (2)'!K9</f>
        <v>2.6471665116769679E-2</v>
      </c>
      <c r="K4" s="27">
        <f>'OMS Declara COVID (2)'!L9</f>
        <v>1.8718293913367219E-2</v>
      </c>
      <c r="L4" s="27" t="e">
        <f>'OMS Declara COVID (2)'!M9</f>
        <v>#NUM!</v>
      </c>
      <c r="M4" s="27">
        <f>'OMS Declara COVID (2)'!N9</f>
        <v>1.8718293913367219E-2</v>
      </c>
      <c r="N4" s="27">
        <f>'OMS Declara COVID (2)'!O9</f>
        <v>2.6471665116769679E-2</v>
      </c>
      <c r="O4" s="27">
        <f>'OMS Declara COVID (2)'!P9</f>
        <v>3.2421036088959292E-2</v>
      </c>
      <c r="P4" s="27">
        <f>'OMS Declara COVID (2)'!Q9</f>
        <v>3.7436587826734438E-2</v>
      </c>
      <c r="Q4" s="27">
        <f>'OMS Declara COVID (2)'!R9</f>
        <v>4.1855377613109659E-2</v>
      </c>
      <c r="R4" s="27">
        <f>'OMS Declara COVID (2)'!S9</f>
        <v>4.58502689431938E-2</v>
      </c>
      <c r="S4" s="27">
        <f>'OMS Declara COVID (2)'!T9</f>
        <v>4.9523950662183666E-2</v>
      </c>
      <c r="T4" s="27">
        <f>'OMS Declara COVID (2)'!U9</f>
        <v>5.2943330233539358E-2</v>
      </c>
      <c r="U4" s="27">
        <f>'OMS Declara COVID (2)'!V9</f>
        <v>5.6154881740101657E-2</v>
      </c>
      <c r="V4" s="27">
        <f>'OMS Declara COVID (2)'!W9</f>
        <v>5.9192442678706908E-2</v>
      </c>
      <c r="X4" s="19">
        <v>-8</v>
      </c>
      <c r="Y4" s="19">
        <v>9.8294706400032794E-3</v>
      </c>
      <c r="Z4" s="19">
        <v>4.0284897891479307E-2</v>
      </c>
      <c r="AA4" s="19">
        <v>5.2943330233539358E-2</v>
      </c>
      <c r="AB4" s="19">
        <v>-4.0284897891479314E-2</v>
      </c>
      <c r="AC4" s="19">
        <v>-5.2943330233539358E-2</v>
      </c>
      <c r="AD4" s="19">
        <v>5.9079324450648507E-2</v>
      </c>
      <c r="AE4" s="19">
        <v>7.7643393630809618E-2</v>
      </c>
      <c r="AF4" s="19">
        <v>-5.9079324450648514E-2</v>
      </c>
      <c r="AG4" s="19">
        <v>-7.7643393630809618E-2</v>
      </c>
      <c r="AH4" s="19">
        <v>6.3776339284310035E-2</v>
      </c>
      <c r="AI4" s="19">
        <v>4.501894469916834E-2</v>
      </c>
      <c r="AJ4" s="19">
        <v>5.9164922358600332E-2</v>
      </c>
      <c r="AK4" s="19">
        <v>-4.501894469916834E-2</v>
      </c>
      <c r="AL4" s="19">
        <v>-5.9164922358600332E-2</v>
      </c>
      <c r="AM4" s="19">
        <v>6.7750116270543295E-2</v>
      </c>
      <c r="AN4" s="19">
        <v>8.9038745704025563E-2</v>
      </c>
      <c r="AO4" s="19">
        <v>-6.7750116270543309E-2</v>
      </c>
      <c r="AP4" s="19">
        <v>-8.9038745704025563E-2</v>
      </c>
      <c r="AQ4" s="19">
        <v>1.3306465359675945E-3</v>
      </c>
      <c r="AR4" s="19">
        <v>1.5794348801205196E-2</v>
      </c>
      <c r="AS4" s="19">
        <v>2.0757292885748624E-2</v>
      </c>
      <c r="AT4" s="19">
        <v>-1.5794348801205199E-2</v>
      </c>
      <c r="AU4" s="19">
        <v>-2.0757292885748624E-2</v>
      </c>
      <c r="AV4" s="19">
        <v>2.0104052421716097E-2</v>
      </c>
      <c r="AW4" s="19">
        <v>2.6421203530478079E-2</v>
      </c>
      <c r="AX4" s="19">
        <v>-2.01040524217161E-2</v>
      </c>
      <c r="AY4" s="19">
        <v>-2.6421203530478079E-2</v>
      </c>
    </row>
    <row r="5" spans="1:51">
      <c r="A5" s="21" t="s">
        <v>461</v>
      </c>
      <c r="B5" s="27">
        <f>'OMS Declara COVID (2)'!C10</f>
        <v>-4.5039885075992839E-2</v>
      </c>
      <c r="C5" s="27">
        <f>'OMS Declara COVID (2)'!D10</f>
        <v>-4.2728586717709002E-2</v>
      </c>
      <c r="D5" s="27">
        <f>'OMS Declara COVID (2)'!E10</f>
        <v>-4.0284897891479314E-2</v>
      </c>
      <c r="E5" s="27">
        <f>'OMS Declara COVID (2)'!F10</f>
        <v>-3.768307144277188E-2</v>
      </c>
      <c r="F5" s="27">
        <f>'OMS Declara COVID (2)'!G10</f>
        <v>-3.4887744962883251E-2</v>
      </c>
      <c r="G5" s="27">
        <f>'OMS Declara COVID (2)'!H10</f>
        <v>-3.1848008161097313E-2</v>
      </c>
      <c r="H5" s="27">
        <f>'OMS Declara COVID (2)'!I10</f>
        <v>-2.8485724478472668E-2</v>
      </c>
      <c r="I5" s="27">
        <f>'OMS Declara COVID (2)'!J10</f>
        <v>-2.4669361043561561E-2</v>
      </c>
      <c r="J5" s="27">
        <f>'OMS Declara COVID (2)'!K10</f>
        <v>-2.0142448945739657E-2</v>
      </c>
      <c r="K5" s="27">
        <f>'OMS Declara COVID (2)'!L10</f>
        <v>-1.4242862239236334E-2</v>
      </c>
      <c r="L5" s="27" t="e">
        <f>'OMS Declara COVID (2)'!M10</f>
        <v>#NUM!</v>
      </c>
      <c r="M5" s="27">
        <f>'OMS Declara COVID (2)'!N10</f>
        <v>-1.4242862239236334E-2</v>
      </c>
      <c r="N5" s="27">
        <f>'OMS Declara COVID (2)'!O10</f>
        <v>-2.0142448945739657E-2</v>
      </c>
      <c r="O5" s="27">
        <f>'OMS Declara COVID (2)'!P10</f>
        <v>-2.4669361043561561E-2</v>
      </c>
      <c r="P5" s="27">
        <f>'OMS Declara COVID (2)'!Q10</f>
        <v>-2.8485724478472668E-2</v>
      </c>
      <c r="Q5" s="27">
        <f>'OMS Declara COVID (2)'!R10</f>
        <v>-3.1848008161097313E-2</v>
      </c>
      <c r="R5" s="27">
        <f>'OMS Declara COVID (2)'!S10</f>
        <v>-3.4887744962883251E-2</v>
      </c>
      <c r="S5" s="27">
        <f>'OMS Declara COVID (2)'!T10</f>
        <v>-3.768307144277188E-2</v>
      </c>
      <c r="T5" s="27">
        <f>'OMS Declara COVID (2)'!U10</f>
        <v>-4.0284897891479314E-2</v>
      </c>
      <c r="U5" s="27">
        <f>'OMS Declara COVID (2)'!V10</f>
        <v>-4.2728586717709002E-2</v>
      </c>
      <c r="V5" s="27">
        <f>'OMS Declara COVID (2)'!W10</f>
        <v>-4.5039885075992839E-2</v>
      </c>
      <c r="X5" s="19">
        <v>-7</v>
      </c>
      <c r="Y5" s="19">
        <v>8.8522531269080718E-3</v>
      </c>
      <c r="Z5" s="19">
        <v>3.768307144277188E-2</v>
      </c>
      <c r="AA5" s="19">
        <v>4.9523950662183666E-2</v>
      </c>
      <c r="AB5" s="19">
        <v>-3.768307144277188E-2</v>
      </c>
      <c r="AC5" s="19">
        <v>-4.9523950662183666E-2</v>
      </c>
      <c r="AD5" s="19">
        <v>5.5263647684095835E-2</v>
      </c>
      <c r="AE5" s="19">
        <v>7.2628744328228911E-2</v>
      </c>
      <c r="AF5" s="19">
        <v>-5.5263647684095842E-2</v>
      </c>
      <c r="AG5" s="19">
        <v>-7.2628744328228911E-2</v>
      </c>
      <c r="AH5" s="19">
        <v>5.4476846319935102E-2</v>
      </c>
      <c r="AI5" s="19">
        <v>4.2111366744602696E-2</v>
      </c>
      <c r="AJ5" s="19">
        <v>5.5343717195240914E-2</v>
      </c>
      <c r="AK5" s="19">
        <v>-4.2111366744602703E-2</v>
      </c>
      <c r="AL5" s="19">
        <v>-5.5343717195240914E-2</v>
      </c>
      <c r="AM5" s="19">
        <v>6.3374430749617933E-2</v>
      </c>
      <c r="AN5" s="19">
        <v>8.3288120143138453E-2</v>
      </c>
      <c r="AO5" s="19">
        <v>-6.3374430749617933E-2</v>
      </c>
      <c r="AP5" s="19">
        <v>-8.3288120143138453E-2</v>
      </c>
      <c r="AQ5" s="19">
        <v>2.6213039797562399E-4</v>
      </c>
      <c r="AR5" s="19">
        <v>1.4774260465328395E-2</v>
      </c>
      <c r="AS5" s="19">
        <v>1.9416669563847883E-2</v>
      </c>
      <c r="AT5" s="19">
        <v>-1.4774260465328396E-2</v>
      </c>
      <c r="AU5" s="19">
        <v>-1.9416669563847883E-2</v>
      </c>
      <c r="AV5" s="19">
        <v>1.8805619061951145E-2</v>
      </c>
      <c r="AW5" s="19">
        <v>2.4714772839317761E-2</v>
      </c>
      <c r="AX5" s="19">
        <v>-1.8805619061951148E-2</v>
      </c>
      <c r="AY5" s="19">
        <v>-2.4714772839317761E-2</v>
      </c>
    </row>
    <row r="6" spans="1:51">
      <c r="A6" s="21" t="s">
        <v>462</v>
      </c>
      <c r="B6" s="27">
        <f>'OMS Declara COVID (2)'!C11</f>
        <v>-5.9192442678706908E-2</v>
      </c>
      <c r="C6" s="27">
        <f>'OMS Declara COVID (2)'!D11</f>
        <v>-5.6154881740101657E-2</v>
      </c>
      <c r="D6" s="27">
        <f>'OMS Declara COVID (2)'!E11</f>
        <v>-5.2943330233539358E-2</v>
      </c>
      <c r="E6" s="27">
        <f>'OMS Declara COVID (2)'!F11</f>
        <v>-4.9523950662183666E-2</v>
      </c>
      <c r="F6" s="27">
        <f>'OMS Declara COVID (2)'!G11</f>
        <v>-4.58502689431938E-2</v>
      </c>
      <c r="G6" s="27">
        <f>'OMS Declara COVID (2)'!H11</f>
        <v>-4.1855377613109659E-2</v>
      </c>
      <c r="H6" s="27">
        <f>'OMS Declara COVID (2)'!I11</f>
        <v>-3.7436587826734438E-2</v>
      </c>
      <c r="I6" s="27">
        <f>'OMS Declara COVID (2)'!J11</f>
        <v>-3.2421036088959292E-2</v>
      </c>
      <c r="J6" s="27">
        <f>'OMS Declara COVID (2)'!K11</f>
        <v>-2.6471665116769679E-2</v>
      </c>
      <c r="K6" s="27">
        <f>'OMS Declara COVID (2)'!L11</f>
        <v>-1.8718293913367219E-2</v>
      </c>
      <c r="L6" s="27" t="e">
        <f>'OMS Declara COVID (2)'!M11</f>
        <v>#NUM!</v>
      </c>
      <c r="M6" s="27">
        <f>'OMS Declara COVID (2)'!N11</f>
        <v>-1.8718293913367219E-2</v>
      </c>
      <c r="N6" s="27">
        <f>'OMS Declara COVID (2)'!O11</f>
        <v>-2.6471665116769679E-2</v>
      </c>
      <c r="O6" s="27">
        <f>'OMS Declara COVID (2)'!P11</f>
        <v>-3.2421036088959292E-2</v>
      </c>
      <c r="P6" s="27">
        <f>'OMS Declara COVID (2)'!Q11</f>
        <v>-3.7436587826734438E-2</v>
      </c>
      <c r="Q6" s="27">
        <f>'OMS Declara COVID (2)'!R11</f>
        <v>-4.1855377613109659E-2</v>
      </c>
      <c r="R6" s="27">
        <f>'OMS Declara COVID (2)'!S11</f>
        <v>-4.58502689431938E-2</v>
      </c>
      <c r="S6" s="27">
        <f>'OMS Declara COVID (2)'!T11</f>
        <v>-4.9523950662183666E-2</v>
      </c>
      <c r="T6" s="27">
        <f>'OMS Declara COVID (2)'!U11</f>
        <v>-5.2943330233539358E-2</v>
      </c>
      <c r="U6" s="27">
        <f>'OMS Declara COVID (2)'!V11</f>
        <v>-5.6154881740101657E-2</v>
      </c>
      <c r="V6" s="27">
        <f>'OMS Declara COVID (2)'!W11</f>
        <v>-5.9192442678706908E-2</v>
      </c>
      <c r="X6" s="19">
        <v>-6</v>
      </c>
      <c r="Y6" s="19">
        <v>6.2100201575270297E-3</v>
      </c>
      <c r="Z6" s="19">
        <v>3.4887744962883244E-2</v>
      </c>
      <c r="AA6" s="19">
        <v>4.58502689431938E-2</v>
      </c>
      <c r="AB6" s="19">
        <v>-3.4887744962883251E-2</v>
      </c>
      <c r="AC6" s="19">
        <v>-4.58502689431938E-2</v>
      </c>
      <c r="AD6" s="19">
        <v>5.1164195812684735E-2</v>
      </c>
      <c r="AE6" s="19">
        <v>6.7241151320316009E-2</v>
      </c>
      <c r="AF6" s="19">
        <v>-5.1164195812684742E-2</v>
      </c>
      <c r="AG6" s="19">
        <v>-6.7241151320316009E-2</v>
      </c>
      <c r="AH6" s="19">
        <v>5.6353594977890387E-2</v>
      </c>
      <c r="AI6" s="19">
        <v>3.8987549761046569E-2</v>
      </c>
      <c r="AJ6" s="19">
        <v>5.1238325775481812E-2</v>
      </c>
      <c r="AK6" s="19">
        <v>-3.8987549761046569E-2</v>
      </c>
      <c r="AL6" s="19">
        <v>-5.1238325775481812E-2</v>
      </c>
      <c r="AM6" s="19">
        <v>5.8673321799639917E-2</v>
      </c>
      <c r="AN6" s="19">
        <v>7.7109815700788689E-2</v>
      </c>
      <c r="AO6" s="19">
        <v>-5.8673321799639924E-2</v>
      </c>
      <c r="AP6" s="19">
        <v>-7.7109815700788689E-2</v>
      </c>
      <c r="AQ6" s="19">
        <v>1.7660117826386879E-3</v>
      </c>
      <c r="AR6" s="19">
        <v>1.3678307298075995E-2</v>
      </c>
      <c r="AS6" s="19">
        <v>1.797634295285231E-2</v>
      </c>
      <c r="AT6" s="19">
        <v>-1.3678307298075997E-2</v>
      </c>
      <c r="AU6" s="19">
        <v>-1.797634295285231E-2</v>
      </c>
      <c r="AV6" s="19">
        <v>1.7410620116220205E-2</v>
      </c>
      <c r="AW6" s="19">
        <v>2.2881433455953115E-2</v>
      </c>
      <c r="AX6" s="19">
        <v>-1.7410620116220205E-2</v>
      </c>
      <c r="AY6" s="19">
        <v>-2.2881433455953115E-2</v>
      </c>
    </row>
    <row r="7" spans="1:51">
      <c r="A7" s="11" t="s">
        <v>463</v>
      </c>
      <c r="B7" s="27">
        <f>'OMS Declara COVID (2)'!C18</f>
        <v>6.6052692768207757E-2</v>
      </c>
      <c r="C7" s="27">
        <f>'OMS Declara COVID (2)'!D18</f>
        <v>6.2663086420460645E-2</v>
      </c>
      <c r="D7" s="27">
        <f>'OMS Declara COVID (2)'!E18</f>
        <v>5.9079324450648507E-2</v>
      </c>
      <c r="E7" s="27">
        <f>'OMS Declara COVID (2)'!F18</f>
        <v>5.5263647684095835E-2</v>
      </c>
      <c r="F7" s="27">
        <f>'OMS Declara COVID (2)'!G18</f>
        <v>5.1164195812684735E-2</v>
      </c>
      <c r="G7" s="27">
        <f>'OMS Declara COVID (2)'!H18</f>
        <v>4.6706306972031326E-2</v>
      </c>
      <c r="H7" s="27">
        <f>'OMS Declara COVID (2)'!I18</f>
        <v>4.1775390946973766E-2</v>
      </c>
      <c r="I7" s="27">
        <f>'OMS Declara COVID (2)'!J18</f>
        <v>3.617854981310574E-2</v>
      </c>
      <c r="J7" s="27">
        <f>'OMS Declara COVID (2)'!K18</f>
        <v>2.9539662225324254E-2</v>
      </c>
      <c r="K7" s="27">
        <f>'OMS Declara COVID (2)'!L18</f>
        <v>2.0887695473486883E-2</v>
      </c>
      <c r="L7" s="27" t="e">
        <f>'OMS Declara COVID (2)'!M18</f>
        <v>#NUM!</v>
      </c>
      <c r="M7" s="27">
        <f>'OMS Declara COVID (2)'!N18</f>
        <v>2.0887695473486883E-2</v>
      </c>
      <c r="N7" s="27">
        <f>'OMS Declara COVID (2)'!O18</f>
        <v>2.9539662225324254E-2</v>
      </c>
      <c r="O7" s="27">
        <f>'OMS Declara COVID (2)'!P18</f>
        <v>3.617854981310574E-2</v>
      </c>
      <c r="P7" s="27">
        <f>'OMS Declara COVID (2)'!Q18</f>
        <v>4.1775390946973766E-2</v>
      </c>
      <c r="Q7" s="27">
        <f>'OMS Declara COVID (2)'!R18</f>
        <v>4.6706306972031326E-2</v>
      </c>
      <c r="R7" s="27">
        <f>'OMS Declara COVID (2)'!S18</f>
        <v>5.1164195812684735E-2</v>
      </c>
      <c r="S7" s="27">
        <f>'OMS Declara COVID (2)'!T18</f>
        <v>5.5263647684095835E-2</v>
      </c>
      <c r="T7" s="27">
        <f>'OMS Declara COVID (2)'!U18</f>
        <v>5.9079324450648507E-2</v>
      </c>
      <c r="U7" s="27">
        <f>'OMS Declara COVID (2)'!V18</f>
        <v>6.2663086420460645E-2</v>
      </c>
      <c r="V7" s="27">
        <f>'OMS Declara COVID (2)'!W18</f>
        <v>6.6052692768207757E-2</v>
      </c>
      <c r="X7" s="19">
        <v>-5</v>
      </c>
      <c r="Y7" s="19">
        <v>5.0074456876741946E-3</v>
      </c>
      <c r="Z7" s="19">
        <v>3.1848008161097313E-2</v>
      </c>
      <c r="AA7" s="19">
        <v>4.1855377613109659E-2</v>
      </c>
      <c r="AB7" s="19">
        <v>-3.1848008161097313E-2</v>
      </c>
      <c r="AC7" s="19">
        <v>-4.1855377613109659E-2</v>
      </c>
      <c r="AD7" s="19">
        <v>4.6706306972031326E-2</v>
      </c>
      <c r="AE7" s="19">
        <v>6.1382492284592277E-2</v>
      </c>
      <c r="AF7" s="19">
        <v>-4.6706306972031333E-2</v>
      </c>
      <c r="AG7" s="19">
        <v>-6.1382492284592277E-2</v>
      </c>
      <c r="AH7" s="19">
        <v>5.6354698717096308E-2</v>
      </c>
      <c r="AI7" s="19">
        <v>3.5590600776633931E-2</v>
      </c>
      <c r="AJ7" s="19">
        <v>4.6773978060049626E-2</v>
      </c>
      <c r="AK7" s="19">
        <v>-3.5590600776633931E-2</v>
      </c>
      <c r="AL7" s="19">
        <v>-4.6773978060049626E-2</v>
      </c>
      <c r="AM7" s="19">
        <v>5.356116978903732E-2</v>
      </c>
      <c r="AN7" s="19">
        <v>7.0391309107313324E-2</v>
      </c>
      <c r="AO7" s="19">
        <v>-5.3561169789037327E-2</v>
      </c>
      <c r="AP7" s="19">
        <v>-7.0391309107313324E-2</v>
      </c>
      <c r="AQ7" s="19">
        <v>1.8049408221099128E-3</v>
      </c>
      <c r="AR7" s="19">
        <v>1.2486529092739604E-2</v>
      </c>
      <c r="AS7" s="19">
        <v>1.6410080894543728E-2</v>
      </c>
      <c r="AT7" s="19">
        <v>-1.2486529092739606E-2</v>
      </c>
      <c r="AU7" s="19">
        <v>-1.6410080894543728E-2</v>
      </c>
      <c r="AV7" s="19">
        <v>1.5893648963011705E-2</v>
      </c>
      <c r="AW7" s="19">
        <v>2.0887795419798186E-2</v>
      </c>
      <c r="AX7" s="19">
        <v>-1.5893648963011708E-2</v>
      </c>
      <c r="AY7" s="19">
        <v>-2.0887795419798186E-2</v>
      </c>
    </row>
    <row r="8" spans="1:51">
      <c r="A8" s="11" t="s">
        <v>464</v>
      </c>
      <c r="B8" s="27">
        <f>'OMS Declara COVID (2)'!C19</f>
        <v>8.6807953081132275E-2</v>
      </c>
      <c r="C8" s="27">
        <f>'OMS Declara COVID (2)'!D19</f>
        <v>8.2353255226022812E-2</v>
      </c>
      <c r="D8" s="27">
        <f>'OMS Declara COVID (2)'!E19</f>
        <v>7.7643393630809618E-2</v>
      </c>
      <c r="E8" s="27">
        <f>'OMS Declara COVID (2)'!F19</f>
        <v>7.2628744328228911E-2</v>
      </c>
      <c r="F8" s="27">
        <f>'OMS Declara COVID (2)'!G19</f>
        <v>6.7241151320316009E-2</v>
      </c>
      <c r="G8" s="27">
        <f>'OMS Declara COVID (2)'!H19</f>
        <v>6.1382492284592277E-2</v>
      </c>
      <c r="H8" s="27">
        <f>'OMS Declara COVID (2)'!I19</f>
        <v>5.4902170150681884E-2</v>
      </c>
      <c r="I8" s="27">
        <f>'OMS Declara COVID (2)'!J19</f>
        <v>4.7546674073386232E-2</v>
      </c>
      <c r="J8" s="27">
        <f>'OMS Declara COVID (2)'!K19</f>
        <v>3.8821696815404809E-2</v>
      </c>
      <c r="K8" s="27">
        <f>'OMS Declara COVID (2)'!L19</f>
        <v>2.7451085075340942E-2</v>
      </c>
      <c r="L8" s="27" t="e">
        <f>'OMS Declara COVID (2)'!M19</f>
        <v>#NUM!</v>
      </c>
      <c r="M8" s="27">
        <f>'OMS Declara COVID (2)'!N19</f>
        <v>2.7451085075340942E-2</v>
      </c>
      <c r="N8" s="27">
        <f>'OMS Declara COVID (2)'!O19</f>
        <v>3.8821696815404809E-2</v>
      </c>
      <c r="O8" s="27">
        <f>'OMS Declara COVID (2)'!P19</f>
        <v>4.7546674073386232E-2</v>
      </c>
      <c r="P8" s="27">
        <f>'OMS Declara COVID (2)'!Q19</f>
        <v>5.4902170150681884E-2</v>
      </c>
      <c r="Q8" s="27">
        <f>'OMS Declara COVID (2)'!R19</f>
        <v>6.1382492284592277E-2</v>
      </c>
      <c r="R8" s="27">
        <f>'OMS Declara COVID (2)'!S19</f>
        <v>6.7241151320316009E-2</v>
      </c>
      <c r="S8" s="27">
        <f>'OMS Declara COVID (2)'!T19</f>
        <v>7.2628744328228911E-2</v>
      </c>
      <c r="T8" s="27">
        <f>'OMS Declara COVID (2)'!U19</f>
        <v>7.7643393630809618E-2</v>
      </c>
      <c r="U8" s="27">
        <f>'OMS Declara COVID (2)'!V19</f>
        <v>8.2353255226022812E-2</v>
      </c>
      <c r="V8" s="27">
        <f>'OMS Declara COVID (2)'!W19</f>
        <v>8.6807953081132275E-2</v>
      </c>
      <c r="X8" s="19">
        <v>-4</v>
      </c>
      <c r="Y8" s="19">
        <v>1.371294918223076E-3</v>
      </c>
      <c r="Z8" s="19">
        <v>2.8485724478472665E-2</v>
      </c>
      <c r="AA8" s="19">
        <v>3.7436587826734438E-2</v>
      </c>
      <c r="AB8" s="19">
        <v>-2.8485724478472668E-2</v>
      </c>
      <c r="AC8" s="19">
        <v>-3.7436587826734438E-2</v>
      </c>
      <c r="AD8" s="19">
        <v>4.1775390946973766E-2</v>
      </c>
      <c r="AE8" s="19">
        <v>5.4902170150681884E-2</v>
      </c>
      <c r="AF8" s="19">
        <v>-4.1775390946973773E-2</v>
      </c>
      <c r="AG8" s="19">
        <v>-5.4902170150681884E-2</v>
      </c>
      <c r="AH8" s="19">
        <v>4.3570492754704593E-2</v>
      </c>
      <c r="AI8" s="19">
        <v>3.1833201078644104E-2</v>
      </c>
      <c r="AJ8" s="19">
        <v>4.1835917808141873E-2</v>
      </c>
      <c r="AK8" s="19">
        <v>-3.1833201078644111E-2</v>
      </c>
      <c r="AL8" s="19">
        <v>-4.1835917808141873E-2</v>
      </c>
      <c r="AM8" s="19">
        <v>4.7906566641078209E-2</v>
      </c>
      <c r="AN8" s="19">
        <v>6.2959900875661057E-2</v>
      </c>
      <c r="AO8" s="19">
        <v>-4.7906566641078216E-2</v>
      </c>
      <c r="AP8" s="19">
        <v>-6.2959900875661057E-2</v>
      </c>
      <c r="AQ8" s="19">
        <v>6.1783367522586508E-3</v>
      </c>
      <c r="AR8" s="19">
        <v>1.1168291141757814E-2</v>
      </c>
      <c r="AS8" s="19">
        <v>1.4677622558588135E-2</v>
      </c>
      <c r="AT8" s="19">
        <v>-1.1168291141757814E-2</v>
      </c>
      <c r="AU8" s="19">
        <v>-1.4677622558588135E-2</v>
      </c>
      <c r="AV8" s="19">
        <v>1.4215711796725284E-2</v>
      </c>
      <c r="AW8" s="19">
        <v>1.8682612183510999E-2</v>
      </c>
      <c r="AX8" s="19">
        <v>-1.4215711796725285E-2</v>
      </c>
      <c r="AY8" s="19">
        <v>-1.8682612183510999E-2</v>
      </c>
    </row>
    <row r="9" spans="1:51">
      <c r="A9" s="11" t="s">
        <v>465</v>
      </c>
      <c r="B9" s="27">
        <f>'OMS Declara COVID (2)'!C20</f>
        <v>-6.6052692768207757E-2</v>
      </c>
      <c r="C9" s="27">
        <f>'OMS Declara COVID (2)'!D20</f>
        <v>-6.2663086420460645E-2</v>
      </c>
      <c r="D9" s="27">
        <f>'OMS Declara COVID (2)'!E20</f>
        <v>-5.9079324450648514E-2</v>
      </c>
      <c r="E9" s="27">
        <f>'OMS Declara COVID (2)'!F20</f>
        <v>-5.5263647684095842E-2</v>
      </c>
      <c r="F9" s="27">
        <f>'OMS Declara COVID (2)'!G20</f>
        <v>-5.1164195812684742E-2</v>
      </c>
      <c r="G9" s="27">
        <f>'OMS Declara COVID (2)'!H20</f>
        <v>-4.6706306972031333E-2</v>
      </c>
      <c r="H9" s="27">
        <f>'OMS Declara COVID (2)'!I20</f>
        <v>-4.1775390946973773E-2</v>
      </c>
      <c r="I9" s="27">
        <f>'OMS Declara COVID (2)'!J20</f>
        <v>-3.6178549813105747E-2</v>
      </c>
      <c r="J9" s="27">
        <f>'OMS Declara COVID (2)'!K20</f>
        <v>-2.9539662225324257E-2</v>
      </c>
      <c r="K9" s="27">
        <f>'OMS Declara COVID (2)'!L20</f>
        <v>-2.0887695473486886E-2</v>
      </c>
      <c r="L9" s="27" t="e">
        <f>'OMS Declara COVID (2)'!M20</f>
        <v>#NUM!</v>
      </c>
      <c r="M9" s="27">
        <f>'OMS Declara COVID (2)'!N20</f>
        <v>-2.0887695473486886E-2</v>
      </c>
      <c r="N9" s="27">
        <f>'OMS Declara COVID (2)'!O20</f>
        <v>-2.9539662225324257E-2</v>
      </c>
      <c r="O9" s="27">
        <f>'OMS Declara COVID (2)'!P20</f>
        <v>-3.6178549813105747E-2</v>
      </c>
      <c r="P9" s="27">
        <f>'OMS Declara COVID (2)'!Q20</f>
        <v>-4.1775390946973773E-2</v>
      </c>
      <c r="Q9" s="27">
        <f>'OMS Declara COVID (2)'!R20</f>
        <v>-4.6706306972031333E-2</v>
      </c>
      <c r="R9" s="27">
        <f>'OMS Declara COVID (2)'!S20</f>
        <v>-5.1164195812684742E-2</v>
      </c>
      <c r="S9" s="27">
        <f>'OMS Declara COVID (2)'!T20</f>
        <v>-5.5263647684095842E-2</v>
      </c>
      <c r="T9" s="27">
        <f>'OMS Declara COVID (2)'!U20</f>
        <v>-5.9079324450648514E-2</v>
      </c>
      <c r="U9" s="27">
        <f>'OMS Declara COVID (2)'!V20</f>
        <v>-6.2663086420460645E-2</v>
      </c>
      <c r="V9" s="27">
        <f>'OMS Declara COVID (2)'!W20</f>
        <v>-6.6052692768207757E-2</v>
      </c>
      <c r="X9" s="19">
        <v>-3</v>
      </c>
      <c r="Y9" s="19">
        <v>-6.1896342195146836E-3</v>
      </c>
      <c r="Z9" s="19">
        <v>2.4669361043561558E-2</v>
      </c>
      <c r="AA9" s="19">
        <v>3.2421036088959292E-2</v>
      </c>
      <c r="AB9" s="19">
        <v>-2.4669361043561561E-2</v>
      </c>
      <c r="AC9" s="19">
        <v>-3.2421036088959292E-2</v>
      </c>
      <c r="AD9" s="19">
        <v>3.617854981310574E-2</v>
      </c>
      <c r="AE9" s="19">
        <v>4.7546674073386232E-2</v>
      </c>
      <c r="AF9" s="19">
        <v>-3.6178549813105747E-2</v>
      </c>
      <c r="AG9" s="19">
        <v>-4.7546674073386232E-2</v>
      </c>
      <c r="AH9" s="19">
        <v>1.3131468790823941E-2</v>
      </c>
      <c r="AI9" s="19">
        <v>2.756836081788399E-2</v>
      </c>
      <c r="AJ9" s="19">
        <v>3.623096761248866E-2</v>
      </c>
      <c r="AK9" s="19">
        <v>-2.7568360817883993E-2</v>
      </c>
      <c r="AL9" s="19">
        <v>-3.623096761248866E-2</v>
      </c>
      <c r="AM9" s="19">
        <v>4.148830371926588E-2</v>
      </c>
      <c r="AN9" s="19">
        <v>5.4524873578072598E-2</v>
      </c>
      <c r="AO9" s="19">
        <v>-4.148830371926588E-2</v>
      </c>
      <c r="AP9" s="19">
        <v>-5.4524873578072598E-2</v>
      </c>
      <c r="AQ9" s="19">
        <v>9.5895436715209836E-4</v>
      </c>
      <c r="AR9" s="19">
        <v>9.672023845622978E-3</v>
      </c>
      <c r="AS9" s="19">
        <v>1.2711194002896874E-2</v>
      </c>
      <c r="AT9" s="19">
        <v>-9.6720238456229797E-3</v>
      </c>
      <c r="AU9" s="19">
        <v>-1.2711194002896874E-2</v>
      </c>
      <c r="AV9" s="19">
        <v>1.2311167548842223E-2</v>
      </c>
      <c r="AW9" s="19">
        <v>1.6179616759973189E-2</v>
      </c>
      <c r="AX9" s="19">
        <v>-1.2311167548842225E-2</v>
      </c>
      <c r="AY9" s="19">
        <v>-1.6179616759973189E-2</v>
      </c>
    </row>
    <row r="10" spans="1:51">
      <c r="A10" s="11" t="s">
        <v>466</v>
      </c>
      <c r="B10" s="27">
        <f>'OMS Declara COVID (2)'!C21</f>
        <v>-8.6807953081132275E-2</v>
      </c>
      <c r="C10" s="27">
        <f>'OMS Declara COVID (2)'!D21</f>
        <v>-8.2353255226022812E-2</v>
      </c>
      <c r="D10" s="27">
        <f>'OMS Declara COVID (2)'!E21</f>
        <v>-7.7643393630809618E-2</v>
      </c>
      <c r="E10" s="27">
        <f>'OMS Declara COVID (2)'!F21</f>
        <v>-7.2628744328228911E-2</v>
      </c>
      <c r="F10" s="27">
        <f>'OMS Declara COVID (2)'!G21</f>
        <v>-6.7241151320316009E-2</v>
      </c>
      <c r="G10" s="27">
        <f>'OMS Declara COVID (2)'!H21</f>
        <v>-6.1382492284592277E-2</v>
      </c>
      <c r="H10" s="27">
        <f>'OMS Declara COVID (2)'!I21</f>
        <v>-5.4902170150681884E-2</v>
      </c>
      <c r="I10" s="27">
        <f>'OMS Declara COVID (2)'!J21</f>
        <v>-4.7546674073386232E-2</v>
      </c>
      <c r="J10" s="27">
        <f>'OMS Declara COVID (2)'!K21</f>
        <v>-3.8821696815404809E-2</v>
      </c>
      <c r="K10" s="27">
        <f>'OMS Declara COVID (2)'!L21</f>
        <v>-2.7451085075340942E-2</v>
      </c>
      <c r="L10" s="27" t="e">
        <f>'OMS Declara COVID (2)'!M21</f>
        <v>#NUM!</v>
      </c>
      <c r="M10" s="27">
        <f>'OMS Declara COVID (2)'!N21</f>
        <v>-2.7451085075340942E-2</v>
      </c>
      <c r="N10" s="27">
        <f>'OMS Declara COVID (2)'!O21</f>
        <v>-3.8821696815404809E-2</v>
      </c>
      <c r="O10" s="27">
        <f>'OMS Declara COVID (2)'!P21</f>
        <v>-4.7546674073386232E-2</v>
      </c>
      <c r="P10" s="27">
        <f>'OMS Declara COVID (2)'!Q21</f>
        <v>-5.4902170150681884E-2</v>
      </c>
      <c r="Q10" s="27">
        <f>'OMS Declara COVID (2)'!R21</f>
        <v>-6.1382492284592277E-2</v>
      </c>
      <c r="R10" s="27">
        <f>'OMS Declara COVID (2)'!S21</f>
        <v>-6.7241151320316009E-2</v>
      </c>
      <c r="S10" s="27">
        <f>'OMS Declara COVID (2)'!T21</f>
        <v>-7.2628744328228911E-2</v>
      </c>
      <c r="T10" s="27">
        <f>'OMS Declara COVID (2)'!U21</f>
        <v>-7.7643393630809618E-2</v>
      </c>
      <c r="U10" s="27">
        <f>'OMS Declara COVID (2)'!V21</f>
        <v>-8.2353255226022812E-2</v>
      </c>
      <c r="V10" s="27">
        <f>'OMS Declara COVID (2)'!W21</f>
        <v>-8.6807953081132275E-2</v>
      </c>
      <c r="X10" s="19">
        <v>-2</v>
      </c>
      <c r="Y10" s="19">
        <v>-8.5105832879488474E-3</v>
      </c>
      <c r="Z10" s="19">
        <v>2.0142448945739654E-2</v>
      </c>
      <c r="AA10" s="19">
        <v>2.6471665116769679E-2</v>
      </c>
      <c r="AB10" s="19">
        <v>-2.0142448945739657E-2</v>
      </c>
      <c r="AC10" s="19">
        <v>-2.6471665116769679E-2</v>
      </c>
      <c r="AD10" s="19">
        <v>2.9539662225324254E-2</v>
      </c>
      <c r="AE10" s="19">
        <v>3.8821696815404809E-2</v>
      </c>
      <c r="AF10" s="19">
        <v>-2.9539662225324257E-2</v>
      </c>
      <c r="AG10" s="19">
        <v>-3.8821696815404809E-2</v>
      </c>
      <c r="AH10" s="19">
        <v>7.5196771625072323E-3</v>
      </c>
      <c r="AI10" s="19">
        <v>2.250947234958417E-2</v>
      </c>
      <c r="AJ10" s="19">
        <v>2.9582461179300166E-2</v>
      </c>
      <c r="AK10" s="19">
        <v>-2.250947234958417E-2</v>
      </c>
      <c r="AL10" s="19">
        <v>-2.9582461179300166E-2</v>
      </c>
      <c r="AM10" s="19">
        <v>3.3875058135271648E-2</v>
      </c>
      <c r="AN10" s="19">
        <v>4.4519372852012781E-2</v>
      </c>
      <c r="AO10" s="19">
        <v>-3.3875058135271655E-2</v>
      </c>
      <c r="AP10" s="19">
        <v>-4.4519372852012781E-2</v>
      </c>
      <c r="AQ10" s="19">
        <v>8.0814564544839929E-4</v>
      </c>
      <c r="AR10" s="19">
        <v>7.8971744006025978E-3</v>
      </c>
      <c r="AS10" s="19">
        <v>1.0378646442874312E-2</v>
      </c>
      <c r="AT10" s="19">
        <v>-7.8971744006025996E-3</v>
      </c>
      <c r="AU10" s="19">
        <v>-1.0378646442874312E-2</v>
      </c>
      <c r="AV10" s="19">
        <v>1.0052026210858048E-2</v>
      </c>
      <c r="AW10" s="19">
        <v>1.3210601765239039E-2</v>
      </c>
      <c r="AX10" s="19">
        <v>-1.005202621085805E-2</v>
      </c>
      <c r="AY10" s="19">
        <v>-1.3210601765239039E-2</v>
      </c>
    </row>
    <row r="11" spans="1:51">
      <c r="A11" s="11" t="s">
        <v>457</v>
      </c>
      <c r="B11" s="27">
        <f>'Primer Confinamiento (2)'!C3</f>
        <v>6.5368407997214328E-2</v>
      </c>
      <c r="C11" s="27">
        <f>'Primer Confinamiento (2)'!D3</f>
        <v>7.3306631121951793E-2</v>
      </c>
      <c r="D11" s="27">
        <f>'Primer Confinamiento (2)'!E3</f>
        <v>6.3776339284310035E-2</v>
      </c>
      <c r="E11" s="27">
        <f>'Primer Confinamiento (2)'!F3</f>
        <v>5.4476846319935102E-2</v>
      </c>
      <c r="F11" s="27">
        <f>'Primer Confinamiento (2)'!G3</f>
        <v>5.6353594977890387E-2</v>
      </c>
      <c r="G11" s="27">
        <f>'Primer Confinamiento (2)'!H3</f>
        <v>5.6354698717096308E-2</v>
      </c>
      <c r="H11" s="27">
        <f>'Primer Confinamiento (2)'!I3</f>
        <v>4.3570492754704593E-2</v>
      </c>
      <c r="I11" s="27">
        <f>'Primer Confinamiento (2)'!J3</f>
        <v>1.3131468790823941E-2</v>
      </c>
      <c r="J11" s="27">
        <f>'Primer Confinamiento (2)'!K3</f>
        <v>7.5196771625072323E-3</v>
      </c>
      <c r="K11" s="27">
        <f>'Primer Confinamiento (2)'!L3</f>
        <v>0</v>
      </c>
      <c r="L11" s="27">
        <f>'Primer Confinamiento (2)'!M3</f>
        <v>-2.9601929363451518E-2</v>
      </c>
      <c r="M11" s="27">
        <f>'Primer Confinamiento (2)'!N3</f>
        <v>-2.8084798268511402E-2</v>
      </c>
      <c r="N11" s="27">
        <f>'Primer Confinamiento (2)'!O3</f>
        <v>-1.2154043307880835E-2</v>
      </c>
      <c r="O11" s="27">
        <f>'Primer Confinamiento (2)'!P3</f>
        <v>5.167241496956132E-3</v>
      </c>
      <c r="P11" s="27">
        <f>'Primer Confinamiento (2)'!Q3</f>
        <v>-4.5492492951721974E-3</v>
      </c>
      <c r="Q11" s="27">
        <f>'Primer Confinamiento (2)'!R3</f>
        <v>-1.3276497968191858E-2</v>
      </c>
      <c r="R11" s="27">
        <f>'Primer Confinamiento (2)'!S3</f>
        <v>-1.152952771307425E-2</v>
      </c>
      <c r="S11" s="27">
        <f>'Primer Confinamiento (2)'!T3</f>
        <v>-2.0066128755877766E-2</v>
      </c>
      <c r="T11" s="27">
        <f>'Primer Confinamiento (2)'!U3</f>
        <v>-1.9224109066183881E-2</v>
      </c>
      <c r="U11" s="27">
        <f>'Primer Confinamiento (2)'!V3</f>
        <v>-2.6646511733414702E-2</v>
      </c>
      <c r="V11" s="27">
        <f>'Primer Confinamiento (2)'!W3</f>
        <v>-1.9553404245153172E-2</v>
      </c>
      <c r="X11" s="19">
        <v>-1</v>
      </c>
      <c r="Y11" s="19">
        <v>0</v>
      </c>
      <c r="Z11" s="19">
        <v>1.4242862239236332E-2</v>
      </c>
      <c r="AA11" s="19">
        <v>1.8718293913367219E-2</v>
      </c>
      <c r="AB11" s="19">
        <v>-1.4242862239236334E-2</v>
      </c>
      <c r="AC11" s="19">
        <v>-1.8718293913367219E-2</v>
      </c>
      <c r="AD11" s="19">
        <v>2.0887695473486883E-2</v>
      </c>
      <c r="AE11" s="19">
        <v>2.7451085075340942E-2</v>
      </c>
      <c r="AF11" s="19">
        <v>-2.0887695473486886E-2</v>
      </c>
      <c r="AG11" s="19">
        <v>-2.7451085075340942E-2</v>
      </c>
      <c r="AH11" s="19">
        <v>0</v>
      </c>
      <c r="AI11" s="19">
        <v>1.5916600539322052E-2</v>
      </c>
      <c r="AJ11" s="19">
        <v>2.0917958904070937E-2</v>
      </c>
      <c r="AK11" s="19">
        <v>-1.5916600539322055E-2</v>
      </c>
      <c r="AL11" s="19">
        <v>-2.0917958904070937E-2</v>
      </c>
      <c r="AM11" s="19">
        <v>2.3953283320539105E-2</v>
      </c>
      <c r="AN11" s="19">
        <v>3.1479950437830528E-2</v>
      </c>
      <c r="AO11" s="19">
        <v>-2.3953283320539108E-2</v>
      </c>
      <c r="AP11" s="19">
        <v>-3.1479950437830528E-2</v>
      </c>
      <c r="AQ11" s="19">
        <v>0</v>
      </c>
      <c r="AR11" s="19">
        <v>5.5841455708789071E-3</v>
      </c>
      <c r="AS11" s="19">
        <v>7.3388112792940677E-3</v>
      </c>
      <c r="AT11" s="19">
        <v>-5.5841455708789071E-3</v>
      </c>
      <c r="AU11" s="19">
        <v>-7.3388112792940677E-3</v>
      </c>
      <c r="AV11" s="19">
        <v>7.1078558983626418E-3</v>
      </c>
      <c r="AW11" s="19">
        <v>9.3413060917554996E-3</v>
      </c>
      <c r="AX11" s="19">
        <v>-7.1078558983626427E-3</v>
      </c>
      <c r="AY11" s="19">
        <v>-9.3413060917554996E-3</v>
      </c>
    </row>
    <row r="12" spans="1:51">
      <c r="A12" s="11" t="s">
        <v>467</v>
      </c>
      <c r="B12" s="27">
        <f>'Primer Confinamiento (2)'!C8</f>
        <v>5.0332710311322103E-2</v>
      </c>
      <c r="C12" s="27">
        <f>'Primer Confinamiento (2)'!D8</f>
        <v>4.7749801617966159E-2</v>
      </c>
      <c r="D12" s="27">
        <f>'Primer Confinamiento (2)'!E8</f>
        <v>4.501894469916834E-2</v>
      </c>
      <c r="E12" s="27">
        <f>'Primer Confinamiento (2)'!F8</f>
        <v>4.2111366744602696E-2</v>
      </c>
      <c r="F12" s="27">
        <f>'Primer Confinamiento (2)'!G8</f>
        <v>3.8987549761046569E-2</v>
      </c>
      <c r="G12" s="27">
        <f>'Primer Confinamiento (2)'!H8</f>
        <v>3.5590600776633931E-2</v>
      </c>
      <c r="H12" s="27">
        <f>'Primer Confinamiento (2)'!I8</f>
        <v>3.1833201078644104E-2</v>
      </c>
      <c r="I12" s="27">
        <f>'Primer Confinamiento (2)'!J8</f>
        <v>2.756836081788399E-2</v>
      </c>
      <c r="J12" s="27">
        <f>'Primer Confinamiento (2)'!K8</f>
        <v>2.250947234958417E-2</v>
      </c>
      <c r="K12" s="27">
        <f>'Primer Confinamiento (2)'!L8</f>
        <v>1.5916600539322052E-2</v>
      </c>
      <c r="L12" s="27" t="e">
        <f>'Primer Confinamiento (2)'!M8</f>
        <v>#NUM!</v>
      </c>
      <c r="M12" s="27">
        <f>'Primer Confinamiento (2)'!N8</f>
        <v>1.5916600539322052E-2</v>
      </c>
      <c r="N12" s="27">
        <f>'Primer Confinamiento (2)'!O8</f>
        <v>2.250947234958417E-2</v>
      </c>
      <c r="O12" s="27">
        <f>'Primer Confinamiento (2)'!P8</f>
        <v>2.756836081788399E-2</v>
      </c>
      <c r="P12" s="27">
        <f>'Primer Confinamiento (2)'!Q8</f>
        <v>3.1833201078644104E-2</v>
      </c>
      <c r="Q12" s="27">
        <f>'Primer Confinamiento (2)'!R8</f>
        <v>3.5590600776633931E-2</v>
      </c>
      <c r="R12" s="27">
        <f>'Primer Confinamiento (2)'!S8</f>
        <v>3.8987549761046569E-2</v>
      </c>
      <c r="S12" s="27">
        <f>'Primer Confinamiento (2)'!T8</f>
        <v>4.2111366744602696E-2</v>
      </c>
      <c r="T12" s="27">
        <f>'Primer Confinamiento (2)'!U8</f>
        <v>4.501894469916834E-2</v>
      </c>
      <c r="U12" s="27">
        <f>'Primer Confinamiento (2)'!V8</f>
        <v>4.7749801617966159E-2</v>
      </c>
      <c r="V12" s="27">
        <f>'Primer Confinamiento (2)'!W8</f>
        <v>5.0332710311322103E-2</v>
      </c>
      <c r="X12" s="19">
        <v>0</v>
      </c>
      <c r="Y12" s="19">
        <v>-1.0247768796839085E-2</v>
      </c>
      <c r="Z12" s="19" t="e">
        <v>#NUM!</v>
      </c>
      <c r="AA12" s="19" t="e">
        <v>#NUM!</v>
      </c>
      <c r="AB12" s="19" t="e">
        <v>#NUM!</v>
      </c>
      <c r="AC12" s="19" t="e">
        <v>#NUM!</v>
      </c>
      <c r="AD12" s="19" t="e">
        <v>#NUM!</v>
      </c>
      <c r="AE12" s="19" t="e">
        <v>#NUM!</v>
      </c>
      <c r="AF12" s="19" t="e">
        <v>#NUM!</v>
      </c>
      <c r="AG12" s="19" t="e">
        <v>#NUM!</v>
      </c>
      <c r="AH12" s="19">
        <v>-2.9601929363451518E-2</v>
      </c>
      <c r="AI12" s="19" t="e">
        <v>#NUM!</v>
      </c>
      <c r="AJ12" s="19" t="e">
        <v>#NUM!</v>
      </c>
      <c r="AK12" s="19" t="e">
        <v>#NUM!</v>
      </c>
      <c r="AL12" s="19" t="e">
        <v>#NUM!</v>
      </c>
      <c r="AM12" s="19" t="e">
        <v>#NUM!</v>
      </c>
      <c r="AN12" s="19" t="e">
        <v>#NUM!</v>
      </c>
      <c r="AO12" s="19" t="e">
        <v>#NUM!</v>
      </c>
      <c r="AP12" s="19" t="e">
        <v>#NUM!</v>
      </c>
      <c r="AQ12" s="19">
        <v>6.0104502508409041E-3</v>
      </c>
      <c r="AR12" s="19" t="e">
        <v>#NUM!</v>
      </c>
      <c r="AS12" s="19" t="e">
        <v>#NUM!</v>
      </c>
      <c r="AT12" s="19" t="e">
        <v>#NUM!</v>
      </c>
      <c r="AU12" s="19" t="e">
        <v>#NUM!</v>
      </c>
      <c r="AV12" s="19" t="e">
        <v>#NUM!</v>
      </c>
      <c r="AW12" s="19" t="e">
        <v>#NUM!</v>
      </c>
      <c r="AX12" s="19" t="e">
        <v>#NUM!</v>
      </c>
      <c r="AY12" s="19" t="e">
        <v>#NUM!</v>
      </c>
    </row>
    <row r="13" spans="1:51">
      <c r="A13" s="11" t="s">
        <v>468</v>
      </c>
      <c r="B13" s="27">
        <f>'Primer Confinamiento (2)'!C9</f>
        <v>6.614839413866376E-2</v>
      </c>
      <c r="C13" s="27">
        <f>'Primer Confinamiento (2)'!D9</f>
        <v>6.2753876712212817E-2</v>
      </c>
      <c r="D13" s="27">
        <f>'Primer Confinamiento (2)'!E9</f>
        <v>5.9164922358600332E-2</v>
      </c>
      <c r="E13" s="27">
        <f>'Primer Confinamiento (2)'!F9</f>
        <v>5.5343717195240914E-2</v>
      </c>
      <c r="F13" s="27">
        <f>'Primer Confinamiento (2)'!G9</f>
        <v>5.1238325775481812E-2</v>
      </c>
      <c r="G13" s="27">
        <f>'Primer Confinamiento (2)'!H9</f>
        <v>4.6773978060049626E-2</v>
      </c>
      <c r="H13" s="27">
        <f>'Primer Confinamiento (2)'!I9</f>
        <v>4.1835917808141873E-2</v>
      </c>
      <c r="I13" s="27">
        <f>'Primer Confinamiento (2)'!J9</f>
        <v>3.623096761248866E-2</v>
      </c>
      <c r="J13" s="27">
        <f>'Primer Confinamiento (2)'!K9</f>
        <v>2.9582461179300166E-2</v>
      </c>
      <c r="K13" s="27">
        <f>'Primer Confinamiento (2)'!L9</f>
        <v>2.0917958904070937E-2</v>
      </c>
      <c r="L13" s="27" t="e">
        <f>'Primer Confinamiento (2)'!M9</f>
        <v>#NUM!</v>
      </c>
      <c r="M13" s="27">
        <f>'Primer Confinamiento (2)'!N9</f>
        <v>2.0917958904070937E-2</v>
      </c>
      <c r="N13" s="27">
        <f>'Primer Confinamiento (2)'!O9</f>
        <v>2.9582461179300166E-2</v>
      </c>
      <c r="O13" s="27">
        <f>'Primer Confinamiento (2)'!P9</f>
        <v>3.623096761248866E-2</v>
      </c>
      <c r="P13" s="27">
        <f>'Primer Confinamiento (2)'!Q9</f>
        <v>4.1835917808141873E-2</v>
      </c>
      <c r="Q13" s="27">
        <f>'Primer Confinamiento (2)'!R9</f>
        <v>4.6773978060049626E-2</v>
      </c>
      <c r="R13" s="27">
        <f>'Primer Confinamiento (2)'!S9</f>
        <v>5.1238325775481812E-2</v>
      </c>
      <c r="S13" s="27">
        <f>'Primer Confinamiento (2)'!T9</f>
        <v>5.5343717195240914E-2</v>
      </c>
      <c r="T13" s="27">
        <f>'Primer Confinamiento (2)'!U9</f>
        <v>5.9164922358600332E-2</v>
      </c>
      <c r="U13" s="27">
        <f>'Primer Confinamiento (2)'!V9</f>
        <v>6.2753876712212817E-2</v>
      </c>
      <c r="V13" s="27">
        <f>'Primer Confinamiento (2)'!W9</f>
        <v>6.614839413866376E-2</v>
      </c>
      <c r="X13" s="19">
        <v>1</v>
      </c>
      <c r="Y13" s="19">
        <v>-2.0107266998473206E-2</v>
      </c>
      <c r="Z13" s="19">
        <v>1.4242862239236332E-2</v>
      </c>
      <c r="AA13" s="19">
        <v>1.8718293913367219E-2</v>
      </c>
      <c r="AB13" s="19">
        <v>-1.4242862239236334E-2</v>
      </c>
      <c r="AC13" s="19">
        <v>-1.8718293913367219E-2</v>
      </c>
      <c r="AD13" s="19">
        <v>2.0887695473486883E-2</v>
      </c>
      <c r="AE13" s="19">
        <v>2.7451085075340942E-2</v>
      </c>
      <c r="AF13" s="19">
        <v>-2.0887695473486886E-2</v>
      </c>
      <c r="AG13" s="19">
        <v>-2.7451085075340942E-2</v>
      </c>
      <c r="AH13" s="19">
        <v>-2.8084798268511402E-2</v>
      </c>
      <c r="AI13" s="19">
        <v>1.5916600539322052E-2</v>
      </c>
      <c r="AJ13" s="19">
        <v>2.0917958904070937E-2</v>
      </c>
      <c r="AK13" s="19">
        <v>-1.5916600539322055E-2</v>
      </c>
      <c r="AL13" s="19">
        <v>-2.0917958904070937E-2</v>
      </c>
      <c r="AM13" s="19">
        <v>2.3953283320539105E-2</v>
      </c>
      <c r="AN13" s="19">
        <v>3.1479950437830528E-2</v>
      </c>
      <c r="AO13" s="19">
        <v>-2.3953283320539108E-2</v>
      </c>
      <c r="AP13" s="19">
        <v>-3.1479950437830528E-2</v>
      </c>
      <c r="AQ13" s="19">
        <v>5.985983354233948E-3</v>
      </c>
      <c r="AR13" s="19">
        <v>5.5841455708789071E-3</v>
      </c>
      <c r="AS13" s="19">
        <v>7.3388112792940677E-3</v>
      </c>
      <c r="AT13" s="19">
        <v>-5.5841455708789071E-3</v>
      </c>
      <c r="AU13" s="19">
        <v>-7.3388112792940677E-3</v>
      </c>
      <c r="AV13" s="19">
        <v>7.1078558983626418E-3</v>
      </c>
      <c r="AW13" s="19">
        <v>9.3413060917554996E-3</v>
      </c>
      <c r="AX13" s="19">
        <v>-7.1078558983626427E-3</v>
      </c>
      <c r="AY13" s="19">
        <v>-9.3413060917554996E-3</v>
      </c>
    </row>
    <row r="14" spans="1:51">
      <c r="A14" s="11" t="s">
        <v>469</v>
      </c>
      <c r="B14" s="27">
        <f>'Primer Confinamiento (2)'!C10</f>
        <v>-5.033271031132211E-2</v>
      </c>
      <c r="C14" s="27">
        <f>'Primer Confinamiento (2)'!D10</f>
        <v>-4.7749801617966166E-2</v>
      </c>
      <c r="D14" s="27">
        <f>'Primer Confinamiento (2)'!E10</f>
        <v>-4.501894469916834E-2</v>
      </c>
      <c r="E14" s="27">
        <f>'Primer Confinamiento (2)'!F10</f>
        <v>-4.2111366744602703E-2</v>
      </c>
      <c r="F14" s="27">
        <f>'Primer Confinamiento (2)'!G10</f>
        <v>-3.8987549761046569E-2</v>
      </c>
      <c r="G14" s="27">
        <f>'Primer Confinamiento (2)'!H10</f>
        <v>-3.5590600776633931E-2</v>
      </c>
      <c r="H14" s="27">
        <f>'Primer Confinamiento (2)'!I10</f>
        <v>-3.1833201078644111E-2</v>
      </c>
      <c r="I14" s="27">
        <f>'Primer Confinamiento (2)'!J10</f>
        <v>-2.7568360817883993E-2</v>
      </c>
      <c r="J14" s="27">
        <f>'Primer Confinamiento (2)'!K10</f>
        <v>-2.250947234958417E-2</v>
      </c>
      <c r="K14" s="27">
        <f>'Primer Confinamiento (2)'!L10</f>
        <v>-1.5916600539322055E-2</v>
      </c>
      <c r="L14" s="27" t="e">
        <f>'Primer Confinamiento (2)'!M10</f>
        <v>#NUM!</v>
      </c>
      <c r="M14" s="27">
        <f>'Primer Confinamiento (2)'!N10</f>
        <v>-1.5916600539322055E-2</v>
      </c>
      <c r="N14" s="27">
        <f>'Primer Confinamiento (2)'!O10</f>
        <v>-2.250947234958417E-2</v>
      </c>
      <c r="O14" s="27">
        <f>'Primer Confinamiento (2)'!P10</f>
        <v>-2.7568360817883993E-2</v>
      </c>
      <c r="P14" s="27">
        <f>'Primer Confinamiento (2)'!Q10</f>
        <v>-3.1833201078644111E-2</v>
      </c>
      <c r="Q14" s="27">
        <f>'Primer Confinamiento (2)'!R10</f>
        <v>-3.5590600776633931E-2</v>
      </c>
      <c r="R14" s="27">
        <f>'Primer Confinamiento (2)'!S10</f>
        <v>-3.8987549761046569E-2</v>
      </c>
      <c r="S14" s="27">
        <f>'Primer Confinamiento (2)'!T10</f>
        <v>-4.2111366744602703E-2</v>
      </c>
      <c r="T14" s="27">
        <f>'Primer Confinamiento (2)'!U10</f>
        <v>-4.501894469916834E-2</v>
      </c>
      <c r="U14" s="27">
        <f>'Primer Confinamiento (2)'!V10</f>
        <v>-4.7749801617966166E-2</v>
      </c>
      <c r="V14" s="27">
        <f>'Primer Confinamiento (2)'!W10</f>
        <v>-5.033271031132211E-2</v>
      </c>
      <c r="X14" s="19">
        <v>2</v>
      </c>
      <c r="Y14" s="19">
        <v>-1.819453952575445E-2</v>
      </c>
      <c r="Z14" s="19">
        <v>2.0142448945739654E-2</v>
      </c>
      <c r="AA14" s="19">
        <v>2.6471665116769679E-2</v>
      </c>
      <c r="AB14" s="19">
        <v>-2.0142448945739657E-2</v>
      </c>
      <c r="AC14" s="19">
        <v>-2.6471665116769679E-2</v>
      </c>
      <c r="AD14" s="19">
        <v>2.9539662225324254E-2</v>
      </c>
      <c r="AE14" s="19">
        <v>3.8821696815404809E-2</v>
      </c>
      <c r="AF14" s="19">
        <v>-2.9539662225324257E-2</v>
      </c>
      <c r="AG14" s="19">
        <v>-3.8821696815404809E-2</v>
      </c>
      <c r="AH14" s="19">
        <v>-1.2154043307880835E-2</v>
      </c>
      <c r="AI14" s="19">
        <v>2.250947234958417E-2</v>
      </c>
      <c r="AJ14" s="19">
        <v>2.9582461179300166E-2</v>
      </c>
      <c r="AK14" s="19">
        <v>-2.250947234958417E-2</v>
      </c>
      <c r="AL14" s="19">
        <v>-2.9582461179300166E-2</v>
      </c>
      <c r="AM14" s="19">
        <v>3.3875058135271648E-2</v>
      </c>
      <c r="AN14" s="19">
        <v>4.4519372852012781E-2</v>
      </c>
      <c r="AO14" s="19">
        <v>-3.3875058135271655E-2</v>
      </c>
      <c r="AP14" s="19">
        <v>-4.4519372852012781E-2</v>
      </c>
      <c r="AQ14" s="19">
        <v>3.7490644606632539E-3</v>
      </c>
      <c r="AR14" s="19">
        <v>7.8971744006025978E-3</v>
      </c>
      <c r="AS14" s="19">
        <v>1.0378646442874312E-2</v>
      </c>
      <c r="AT14" s="19">
        <v>-7.8971744006025996E-3</v>
      </c>
      <c r="AU14" s="19">
        <v>-1.0378646442874312E-2</v>
      </c>
      <c r="AV14" s="19">
        <v>1.0052026210858048E-2</v>
      </c>
      <c r="AW14" s="19">
        <v>1.3210601765239039E-2</v>
      </c>
      <c r="AX14" s="19">
        <v>-1.005202621085805E-2</v>
      </c>
      <c r="AY14" s="19">
        <v>-1.3210601765239039E-2</v>
      </c>
    </row>
    <row r="15" spans="1:51">
      <c r="A15" s="11" t="s">
        <v>470</v>
      </c>
      <c r="B15" s="27">
        <f>'Primer Confinamiento (2)'!C11</f>
        <v>-6.614839413866376E-2</v>
      </c>
      <c r="C15" s="27">
        <f>'Primer Confinamiento (2)'!D11</f>
        <v>-6.2753876712212817E-2</v>
      </c>
      <c r="D15" s="27">
        <f>'Primer Confinamiento (2)'!E11</f>
        <v>-5.9164922358600332E-2</v>
      </c>
      <c r="E15" s="27">
        <f>'Primer Confinamiento (2)'!F11</f>
        <v>-5.5343717195240914E-2</v>
      </c>
      <c r="F15" s="27">
        <f>'Primer Confinamiento (2)'!G11</f>
        <v>-5.1238325775481812E-2</v>
      </c>
      <c r="G15" s="27">
        <f>'Primer Confinamiento (2)'!H11</f>
        <v>-4.6773978060049626E-2</v>
      </c>
      <c r="H15" s="27">
        <f>'Primer Confinamiento (2)'!I11</f>
        <v>-4.1835917808141873E-2</v>
      </c>
      <c r="I15" s="27">
        <f>'Primer Confinamiento (2)'!J11</f>
        <v>-3.623096761248866E-2</v>
      </c>
      <c r="J15" s="27">
        <f>'Primer Confinamiento (2)'!K11</f>
        <v>-2.9582461179300166E-2</v>
      </c>
      <c r="K15" s="27">
        <f>'Primer Confinamiento (2)'!L11</f>
        <v>-2.0917958904070937E-2</v>
      </c>
      <c r="L15" s="27" t="e">
        <f>'Primer Confinamiento (2)'!M11</f>
        <v>#NUM!</v>
      </c>
      <c r="M15" s="27">
        <f>'Primer Confinamiento (2)'!N11</f>
        <v>-2.0917958904070937E-2</v>
      </c>
      <c r="N15" s="27">
        <f>'Primer Confinamiento (2)'!O11</f>
        <v>-2.9582461179300166E-2</v>
      </c>
      <c r="O15" s="27">
        <f>'Primer Confinamiento (2)'!P11</f>
        <v>-3.623096761248866E-2</v>
      </c>
      <c r="P15" s="27">
        <f>'Primer Confinamiento (2)'!Q11</f>
        <v>-4.1835917808141873E-2</v>
      </c>
      <c r="Q15" s="27">
        <f>'Primer Confinamiento (2)'!R11</f>
        <v>-4.6773978060049626E-2</v>
      </c>
      <c r="R15" s="27">
        <f>'Primer Confinamiento (2)'!S11</f>
        <v>-5.1238325775481812E-2</v>
      </c>
      <c r="S15" s="27">
        <f>'Primer Confinamiento (2)'!T11</f>
        <v>-5.5343717195240914E-2</v>
      </c>
      <c r="T15" s="27">
        <f>'Primer Confinamiento (2)'!U11</f>
        <v>-5.9164922358600332E-2</v>
      </c>
      <c r="U15" s="27">
        <f>'Primer Confinamiento (2)'!V11</f>
        <v>-6.2753876712212817E-2</v>
      </c>
      <c r="V15" s="27">
        <f>'Primer Confinamiento (2)'!W11</f>
        <v>-6.614839413866376E-2</v>
      </c>
      <c r="X15" s="19">
        <v>3</v>
      </c>
      <c r="Y15" s="19">
        <v>-1.8267125480059487E-2</v>
      </c>
      <c r="Z15" s="19">
        <v>2.4669361043561558E-2</v>
      </c>
      <c r="AA15" s="19">
        <v>3.2421036088959292E-2</v>
      </c>
      <c r="AB15" s="19">
        <v>-2.4669361043561561E-2</v>
      </c>
      <c r="AC15" s="19">
        <v>-3.2421036088959292E-2</v>
      </c>
      <c r="AD15" s="19">
        <v>3.617854981310574E-2</v>
      </c>
      <c r="AE15" s="19">
        <v>4.7546674073386232E-2</v>
      </c>
      <c r="AF15" s="19">
        <v>-3.6178549813105747E-2</v>
      </c>
      <c r="AG15" s="19">
        <v>-4.7546674073386232E-2</v>
      </c>
      <c r="AH15" s="19">
        <v>5.167241496956132E-3</v>
      </c>
      <c r="AI15" s="19">
        <v>2.756836081788399E-2</v>
      </c>
      <c r="AJ15" s="19">
        <v>3.623096761248866E-2</v>
      </c>
      <c r="AK15" s="19">
        <v>-2.7568360817883993E-2</v>
      </c>
      <c r="AL15" s="19">
        <v>-3.623096761248866E-2</v>
      </c>
      <c r="AM15" s="19">
        <v>4.148830371926588E-2</v>
      </c>
      <c r="AN15" s="19">
        <v>5.4524873578072598E-2</v>
      </c>
      <c r="AO15" s="19">
        <v>-4.148830371926588E-2</v>
      </c>
      <c r="AP15" s="19">
        <v>-5.4524873578072598E-2</v>
      </c>
      <c r="AQ15" s="19">
        <v>1.0092910025321089E-3</v>
      </c>
      <c r="AR15" s="19">
        <v>9.672023845622978E-3</v>
      </c>
      <c r="AS15" s="19">
        <v>1.2711194002896874E-2</v>
      </c>
      <c r="AT15" s="19">
        <v>-9.6720238456229797E-3</v>
      </c>
      <c r="AU15" s="19">
        <v>-1.2711194002896874E-2</v>
      </c>
      <c r="AV15" s="19">
        <v>1.2311167548842223E-2</v>
      </c>
      <c r="AW15" s="19">
        <v>1.6179616759973189E-2</v>
      </c>
      <c r="AX15" s="19">
        <v>-1.2311167548842225E-2</v>
      </c>
      <c r="AY15" s="19">
        <v>-1.6179616759973189E-2</v>
      </c>
    </row>
    <row r="16" spans="1:51">
      <c r="A16" s="11" t="s">
        <v>471</v>
      </c>
      <c r="B16" s="27">
        <f>'Primer Confinamiento (2)'!C18</f>
        <v>7.5746932732224659E-2</v>
      </c>
      <c r="C16" s="27">
        <f>'Primer Confinamiento (2)'!D18</f>
        <v>7.1859849961617303E-2</v>
      </c>
      <c r="D16" s="27">
        <f>'Primer Confinamiento (2)'!E18</f>
        <v>6.7750116270543295E-2</v>
      </c>
      <c r="E16" s="27">
        <f>'Primer Confinamiento (2)'!F18</f>
        <v>6.3374430749617933E-2</v>
      </c>
      <c r="F16" s="27">
        <f>'Primer Confinamiento (2)'!G18</f>
        <v>5.8673321799639917E-2</v>
      </c>
      <c r="G16" s="27">
        <f>'Primer Confinamiento (2)'!H18</f>
        <v>5.356116978903732E-2</v>
      </c>
      <c r="H16" s="27">
        <f>'Primer Confinamiento (2)'!I18</f>
        <v>4.7906566641078209E-2</v>
      </c>
      <c r="I16" s="27">
        <f>'Primer Confinamiento (2)'!J18</f>
        <v>4.148830371926588E-2</v>
      </c>
      <c r="J16" s="27">
        <f>'Primer Confinamiento (2)'!K18</f>
        <v>3.3875058135271648E-2</v>
      </c>
      <c r="K16" s="27">
        <f>'Primer Confinamiento (2)'!L18</f>
        <v>2.3953283320539105E-2</v>
      </c>
      <c r="L16" s="27" t="e">
        <f>'Primer Confinamiento (2)'!M18</f>
        <v>#NUM!</v>
      </c>
      <c r="M16" s="27">
        <f>'Primer Confinamiento (2)'!N18</f>
        <v>2.3953283320539105E-2</v>
      </c>
      <c r="N16" s="27">
        <f>'Primer Confinamiento (2)'!O18</f>
        <v>3.3875058135271648E-2</v>
      </c>
      <c r="O16" s="27">
        <f>'Primer Confinamiento (2)'!P18</f>
        <v>4.148830371926588E-2</v>
      </c>
      <c r="P16" s="27">
        <f>'Primer Confinamiento (2)'!Q18</f>
        <v>4.7906566641078209E-2</v>
      </c>
      <c r="Q16" s="27">
        <f>'Primer Confinamiento (2)'!R18</f>
        <v>5.356116978903732E-2</v>
      </c>
      <c r="R16" s="27">
        <f>'Primer Confinamiento (2)'!S18</f>
        <v>5.8673321799639917E-2</v>
      </c>
      <c r="S16" s="27">
        <f>'Primer Confinamiento (2)'!T18</f>
        <v>6.3374430749617933E-2</v>
      </c>
      <c r="T16" s="27">
        <f>'Primer Confinamiento (2)'!U18</f>
        <v>6.7750116270543295E-2</v>
      </c>
      <c r="U16" s="27">
        <f>'Primer Confinamiento (2)'!V18</f>
        <v>7.1859849961617303E-2</v>
      </c>
      <c r="V16" s="27">
        <f>'Primer Confinamiento (2)'!W18</f>
        <v>7.5746932732224659E-2</v>
      </c>
      <c r="X16" s="19">
        <v>4</v>
      </c>
      <c r="Y16" s="19">
        <v>-3.144563183239435E-2</v>
      </c>
      <c r="Z16" s="19">
        <v>2.8485724478472665E-2</v>
      </c>
      <c r="AA16" s="19">
        <v>3.7436587826734438E-2</v>
      </c>
      <c r="AB16" s="19">
        <v>-2.8485724478472668E-2</v>
      </c>
      <c r="AC16" s="19">
        <v>-3.7436587826734438E-2</v>
      </c>
      <c r="AD16" s="19">
        <v>4.1775390946973766E-2</v>
      </c>
      <c r="AE16" s="19">
        <v>5.4902170150681884E-2</v>
      </c>
      <c r="AF16" s="19">
        <v>-4.1775390946973773E-2</v>
      </c>
      <c r="AG16" s="19">
        <v>-5.4902170150681884E-2</v>
      </c>
      <c r="AH16" s="19">
        <v>-4.5492492951721974E-3</v>
      </c>
      <c r="AI16" s="19">
        <v>3.1833201078644104E-2</v>
      </c>
      <c r="AJ16" s="19">
        <v>4.1835917808141873E-2</v>
      </c>
      <c r="AK16" s="19">
        <v>-3.1833201078644111E-2</v>
      </c>
      <c r="AL16" s="19">
        <v>-4.1835917808141873E-2</v>
      </c>
      <c r="AM16" s="19">
        <v>4.7906566641078209E-2</v>
      </c>
      <c r="AN16" s="19">
        <v>6.2959900875661057E-2</v>
      </c>
      <c r="AO16" s="19">
        <v>-4.7906566641078216E-2</v>
      </c>
      <c r="AP16" s="19">
        <v>-6.2959900875661057E-2</v>
      </c>
      <c r="AQ16" s="19">
        <v>5.123230830299752E-3</v>
      </c>
      <c r="AR16" s="19">
        <v>1.1168291141757814E-2</v>
      </c>
      <c r="AS16" s="19">
        <v>1.4677622558588135E-2</v>
      </c>
      <c r="AT16" s="19">
        <v>-1.1168291141757814E-2</v>
      </c>
      <c r="AU16" s="19">
        <v>-1.4677622558588135E-2</v>
      </c>
      <c r="AV16" s="19">
        <v>1.4215711796725284E-2</v>
      </c>
      <c r="AW16" s="19">
        <v>1.8682612183510999E-2</v>
      </c>
      <c r="AX16" s="19">
        <v>-1.4215711796725285E-2</v>
      </c>
      <c r="AY16" s="19">
        <v>-1.8682612183510999E-2</v>
      </c>
    </row>
    <row r="17" spans="1:51">
      <c r="A17" s="11" t="s">
        <v>472</v>
      </c>
      <c r="B17" s="27">
        <f>'Primer Confinamiento (2)'!C19</f>
        <v>9.9548344012759249E-2</v>
      </c>
      <c r="C17" s="27">
        <f>'Primer Confinamiento (2)'!D19</f>
        <v>9.4439851313491571E-2</v>
      </c>
      <c r="D17" s="27">
        <f>'Primer Confinamiento (2)'!E19</f>
        <v>8.9038745704025563E-2</v>
      </c>
      <c r="E17" s="27">
        <f>'Primer Confinamiento (2)'!F19</f>
        <v>8.3288120143138453E-2</v>
      </c>
      <c r="F17" s="27">
        <f>'Primer Confinamiento (2)'!G19</f>
        <v>7.7109815700788689E-2</v>
      </c>
      <c r="G17" s="27">
        <f>'Primer Confinamiento (2)'!H19</f>
        <v>7.0391309107313324E-2</v>
      </c>
      <c r="H17" s="27">
        <f>'Primer Confinamiento (2)'!I19</f>
        <v>6.2959900875661057E-2</v>
      </c>
      <c r="I17" s="27">
        <f>'Primer Confinamiento (2)'!J19</f>
        <v>5.4524873578072598E-2</v>
      </c>
      <c r="J17" s="27">
        <f>'Primer Confinamiento (2)'!K19</f>
        <v>4.4519372852012781E-2</v>
      </c>
      <c r="K17" s="27">
        <f>'Primer Confinamiento (2)'!L19</f>
        <v>3.1479950437830528E-2</v>
      </c>
      <c r="L17" s="27" t="e">
        <f>'Primer Confinamiento (2)'!M19</f>
        <v>#NUM!</v>
      </c>
      <c r="M17" s="27">
        <f>'Primer Confinamiento (2)'!N19</f>
        <v>3.1479950437830528E-2</v>
      </c>
      <c r="N17" s="27">
        <f>'Primer Confinamiento (2)'!O19</f>
        <v>4.4519372852012781E-2</v>
      </c>
      <c r="O17" s="27">
        <f>'Primer Confinamiento (2)'!P19</f>
        <v>5.4524873578072598E-2</v>
      </c>
      <c r="P17" s="27">
        <f>'Primer Confinamiento (2)'!Q19</f>
        <v>6.2959900875661057E-2</v>
      </c>
      <c r="Q17" s="27">
        <f>'Primer Confinamiento (2)'!R19</f>
        <v>7.0391309107313324E-2</v>
      </c>
      <c r="R17" s="27">
        <f>'Primer Confinamiento (2)'!S19</f>
        <v>7.7109815700788689E-2</v>
      </c>
      <c r="S17" s="27">
        <f>'Primer Confinamiento (2)'!T19</f>
        <v>8.3288120143138453E-2</v>
      </c>
      <c r="T17" s="27">
        <f>'Primer Confinamiento (2)'!U19</f>
        <v>8.9038745704025563E-2</v>
      </c>
      <c r="U17" s="27">
        <f>'Primer Confinamiento (2)'!V19</f>
        <v>9.4439851313491571E-2</v>
      </c>
      <c r="V17" s="27">
        <f>'Primer Confinamiento (2)'!W19</f>
        <v>9.9548344012759249E-2</v>
      </c>
      <c r="X17" s="19">
        <v>5</v>
      </c>
      <c r="Y17" s="19">
        <v>-6.1354574914202153E-2</v>
      </c>
      <c r="Z17" s="19">
        <v>3.1848008161097313E-2</v>
      </c>
      <c r="AA17" s="19">
        <v>4.1855377613109659E-2</v>
      </c>
      <c r="AB17" s="19">
        <v>-3.1848008161097313E-2</v>
      </c>
      <c r="AC17" s="19">
        <v>-4.1855377613109659E-2</v>
      </c>
      <c r="AD17" s="19">
        <v>4.6706306972031326E-2</v>
      </c>
      <c r="AE17" s="19">
        <v>6.1382492284592277E-2</v>
      </c>
      <c r="AF17" s="19">
        <v>-4.6706306972031333E-2</v>
      </c>
      <c r="AG17" s="19">
        <v>-6.1382492284592277E-2</v>
      </c>
      <c r="AH17" s="19">
        <v>-1.3276497968191858E-2</v>
      </c>
      <c r="AI17" s="19">
        <v>3.5590600776633931E-2</v>
      </c>
      <c r="AJ17" s="19">
        <v>4.6773978060049626E-2</v>
      </c>
      <c r="AK17" s="19">
        <v>-3.5590600776633931E-2</v>
      </c>
      <c r="AL17" s="19">
        <v>-4.6773978060049626E-2</v>
      </c>
      <c r="AM17" s="19">
        <v>5.356116978903732E-2</v>
      </c>
      <c r="AN17" s="19">
        <v>7.0391309107313324E-2</v>
      </c>
      <c r="AO17" s="19">
        <v>-5.3561169789037327E-2</v>
      </c>
      <c r="AP17" s="19">
        <v>-7.0391309107313324E-2</v>
      </c>
      <c r="AQ17" s="19">
        <v>7.534793381398508E-3</v>
      </c>
      <c r="AR17" s="19">
        <v>1.2486529092739604E-2</v>
      </c>
      <c r="AS17" s="19">
        <v>1.6410080894543728E-2</v>
      </c>
      <c r="AT17" s="19">
        <v>-1.2486529092739606E-2</v>
      </c>
      <c r="AU17" s="19">
        <v>-1.6410080894543728E-2</v>
      </c>
      <c r="AV17" s="19">
        <v>1.5893648963011705E-2</v>
      </c>
      <c r="AW17" s="19">
        <v>2.0887795419798186E-2</v>
      </c>
      <c r="AX17" s="19">
        <v>-1.5893648963011708E-2</v>
      </c>
      <c r="AY17" s="19">
        <v>-2.0887795419798186E-2</v>
      </c>
    </row>
    <row r="18" spans="1:51">
      <c r="A18" s="11" t="s">
        <v>473</v>
      </c>
      <c r="B18" s="27">
        <f>'Primer Confinamiento (2)'!C20</f>
        <v>-7.5746932732224673E-2</v>
      </c>
      <c r="C18" s="27">
        <f>'Primer Confinamiento (2)'!D20</f>
        <v>-7.1859849961617317E-2</v>
      </c>
      <c r="D18" s="27">
        <f>'Primer Confinamiento (2)'!E20</f>
        <v>-6.7750116270543309E-2</v>
      </c>
      <c r="E18" s="27">
        <f>'Primer Confinamiento (2)'!F20</f>
        <v>-6.3374430749617933E-2</v>
      </c>
      <c r="F18" s="27">
        <f>'Primer Confinamiento (2)'!G20</f>
        <v>-5.8673321799639924E-2</v>
      </c>
      <c r="G18" s="27">
        <f>'Primer Confinamiento (2)'!H20</f>
        <v>-5.3561169789037327E-2</v>
      </c>
      <c r="H18" s="27">
        <f>'Primer Confinamiento (2)'!I20</f>
        <v>-4.7906566641078216E-2</v>
      </c>
      <c r="I18" s="27">
        <f>'Primer Confinamiento (2)'!J20</f>
        <v>-4.148830371926588E-2</v>
      </c>
      <c r="J18" s="27">
        <f>'Primer Confinamiento (2)'!K20</f>
        <v>-3.3875058135271655E-2</v>
      </c>
      <c r="K18" s="27">
        <f>'Primer Confinamiento (2)'!L20</f>
        <v>-2.3953283320539108E-2</v>
      </c>
      <c r="L18" s="27" t="e">
        <f>'Primer Confinamiento (2)'!M20</f>
        <v>#NUM!</v>
      </c>
      <c r="M18" s="27">
        <f>'Primer Confinamiento (2)'!N20</f>
        <v>-2.3953283320539108E-2</v>
      </c>
      <c r="N18" s="27">
        <f>'Primer Confinamiento (2)'!O20</f>
        <v>-3.3875058135271655E-2</v>
      </c>
      <c r="O18" s="27">
        <f>'Primer Confinamiento (2)'!P20</f>
        <v>-4.148830371926588E-2</v>
      </c>
      <c r="P18" s="27">
        <f>'Primer Confinamiento (2)'!Q20</f>
        <v>-4.7906566641078216E-2</v>
      </c>
      <c r="Q18" s="27">
        <f>'Primer Confinamiento (2)'!R20</f>
        <v>-5.3561169789037327E-2</v>
      </c>
      <c r="R18" s="27">
        <f>'Primer Confinamiento (2)'!S20</f>
        <v>-5.8673321799639924E-2</v>
      </c>
      <c r="S18" s="27">
        <f>'Primer Confinamiento (2)'!T20</f>
        <v>-6.3374430749617933E-2</v>
      </c>
      <c r="T18" s="27">
        <f>'Primer Confinamiento (2)'!U20</f>
        <v>-6.7750116270543309E-2</v>
      </c>
      <c r="U18" s="27">
        <f>'Primer Confinamiento (2)'!V20</f>
        <v>-7.1859849961617317E-2</v>
      </c>
      <c r="V18" s="27">
        <f>'Primer Confinamiento (2)'!W20</f>
        <v>-7.5746932732224673E-2</v>
      </c>
      <c r="X18" s="19">
        <v>6</v>
      </c>
      <c r="Y18" s="19">
        <v>-6.6626742070306166E-2</v>
      </c>
      <c r="Z18" s="19">
        <v>3.4887744962883244E-2</v>
      </c>
      <c r="AA18" s="19">
        <v>4.58502689431938E-2</v>
      </c>
      <c r="AB18" s="19">
        <v>-3.4887744962883251E-2</v>
      </c>
      <c r="AC18" s="19">
        <v>-4.58502689431938E-2</v>
      </c>
      <c r="AD18" s="19">
        <v>5.1164195812684735E-2</v>
      </c>
      <c r="AE18" s="19">
        <v>6.7241151320316009E-2</v>
      </c>
      <c r="AF18" s="19">
        <v>-5.1164195812684742E-2</v>
      </c>
      <c r="AG18" s="19">
        <v>-6.7241151320316009E-2</v>
      </c>
      <c r="AH18" s="19">
        <v>-1.152952771307425E-2</v>
      </c>
      <c r="AI18" s="19">
        <v>3.8987549761046569E-2</v>
      </c>
      <c r="AJ18" s="19">
        <v>5.1238325775481812E-2</v>
      </c>
      <c r="AK18" s="19">
        <v>-3.8987549761046569E-2</v>
      </c>
      <c r="AL18" s="19">
        <v>-5.1238325775481812E-2</v>
      </c>
      <c r="AM18" s="19">
        <v>5.8673321799639917E-2</v>
      </c>
      <c r="AN18" s="19">
        <v>7.7109815700788689E-2</v>
      </c>
      <c r="AO18" s="19">
        <v>-5.8673321799639924E-2</v>
      </c>
      <c r="AP18" s="19">
        <v>-7.7109815700788689E-2</v>
      </c>
      <c r="AQ18" s="19">
        <v>7.5930836811872737E-3</v>
      </c>
      <c r="AR18" s="19">
        <v>1.3678307298075995E-2</v>
      </c>
      <c r="AS18" s="19">
        <v>1.797634295285231E-2</v>
      </c>
      <c r="AT18" s="19">
        <v>-1.3678307298075997E-2</v>
      </c>
      <c r="AU18" s="19">
        <v>-1.797634295285231E-2</v>
      </c>
      <c r="AV18" s="19">
        <v>1.7410620116220205E-2</v>
      </c>
      <c r="AW18" s="19">
        <v>2.2881433455953115E-2</v>
      </c>
      <c r="AX18" s="19">
        <v>-1.7410620116220205E-2</v>
      </c>
      <c r="AY18" s="19">
        <v>-2.2881433455953115E-2</v>
      </c>
    </row>
    <row r="19" spans="1:51">
      <c r="A19" s="11" t="s">
        <v>474</v>
      </c>
      <c r="B19" s="27">
        <f>'Primer Confinamiento (2)'!C21</f>
        <v>-9.9548344012759249E-2</v>
      </c>
      <c r="C19" s="27">
        <f>'Primer Confinamiento (2)'!D21</f>
        <v>-9.4439851313491571E-2</v>
      </c>
      <c r="D19" s="27">
        <f>'Primer Confinamiento (2)'!E21</f>
        <v>-8.9038745704025563E-2</v>
      </c>
      <c r="E19" s="27">
        <f>'Primer Confinamiento (2)'!F21</f>
        <v>-8.3288120143138453E-2</v>
      </c>
      <c r="F19" s="27">
        <f>'Primer Confinamiento (2)'!G21</f>
        <v>-7.7109815700788689E-2</v>
      </c>
      <c r="G19" s="27">
        <f>'Primer Confinamiento (2)'!H21</f>
        <v>-7.0391309107313324E-2</v>
      </c>
      <c r="H19" s="27">
        <f>'Primer Confinamiento (2)'!I21</f>
        <v>-6.2959900875661057E-2</v>
      </c>
      <c r="I19" s="27">
        <f>'Primer Confinamiento (2)'!J21</f>
        <v>-5.4524873578072598E-2</v>
      </c>
      <c r="J19" s="27">
        <f>'Primer Confinamiento (2)'!K21</f>
        <v>-4.4519372852012781E-2</v>
      </c>
      <c r="K19" s="27">
        <f>'Primer Confinamiento (2)'!L21</f>
        <v>-3.1479950437830528E-2</v>
      </c>
      <c r="L19" s="27" t="e">
        <f>'Primer Confinamiento (2)'!M21</f>
        <v>#NUM!</v>
      </c>
      <c r="M19" s="27">
        <f>'Primer Confinamiento (2)'!N21</f>
        <v>-3.1479950437830528E-2</v>
      </c>
      <c r="N19" s="27">
        <f>'Primer Confinamiento (2)'!O21</f>
        <v>-4.4519372852012781E-2</v>
      </c>
      <c r="O19" s="27">
        <f>'Primer Confinamiento (2)'!P21</f>
        <v>-5.4524873578072598E-2</v>
      </c>
      <c r="P19" s="27">
        <f>'Primer Confinamiento (2)'!Q21</f>
        <v>-6.2959900875661057E-2</v>
      </c>
      <c r="Q19" s="27">
        <f>'Primer Confinamiento (2)'!R21</f>
        <v>-7.0391309107313324E-2</v>
      </c>
      <c r="R19" s="27">
        <f>'Primer Confinamiento (2)'!S21</f>
        <v>-7.7109815700788689E-2</v>
      </c>
      <c r="S19" s="27">
        <f>'Primer Confinamiento (2)'!T21</f>
        <v>-8.3288120143138453E-2</v>
      </c>
      <c r="T19" s="27">
        <f>'Primer Confinamiento (2)'!U21</f>
        <v>-8.9038745704025563E-2</v>
      </c>
      <c r="U19" s="27">
        <f>'Primer Confinamiento (2)'!V21</f>
        <v>-9.4439851313491571E-2</v>
      </c>
      <c r="V19" s="27">
        <f>'Primer Confinamiento (2)'!W21</f>
        <v>-9.9548344012759249E-2</v>
      </c>
      <c r="X19" s="19">
        <v>7</v>
      </c>
      <c r="Y19" s="19">
        <v>-7.3703282866388831E-2</v>
      </c>
      <c r="Z19" s="19">
        <v>3.768307144277188E-2</v>
      </c>
      <c r="AA19" s="19">
        <v>4.9523950662183666E-2</v>
      </c>
      <c r="AB19" s="19">
        <v>-3.768307144277188E-2</v>
      </c>
      <c r="AC19" s="19">
        <v>-4.9523950662183666E-2</v>
      </c>
      <c r="AD19" s="19">
        <v>5.5263647684095835E-2</v>
      </c>
      <c r="AE19" s="19">
        <v>7.2628744328228911E-2</v>
      </c>
      <c r="AF19" s="19">
        <v>-5.5263647684095842E-2</v>
      </c>
      <c r="AG19" s="19">
        <v>-7.2628744328228911E-2</v>
      </c>
      <c r="AH19" s="19">
        <v>-2.0066128755877766E-2</v>
      </c>
      <c r="AI19" s="19">
        <v>4.2111366744602696E-2</v>
      </c>
      <c r="AJ19" s="19">
        <v>5.5343717195240914E-2</v>
      </c>
      <c r="AK19" s="19">
        <v>-4.2111366744602703E-2</v>
      </c>
      <c r="AL19" s="19">
        <v>-5.5343717195240914E-2</v>
      </c>
      <c r="AM19" s="19">
        <v>6.3374430749617933E-2</v>
      </c>
      <c r="AN19" s="19">
        <v>8.3288120143138453E-2</v>
      </c>
      <c r="AO19" s="19">
        <v>-6.3374430749617933E-2</v>
      </c>
      <c r="AP19" s="19">
        <v>-8.3288120143138453E-2</v>
      </c>
      <c r="AQ19" s="19">
        <v>-7.7644127311027322E-4</v>
      </c>
      <c r="AR19" s="19">
        <v>1.4774260465328395E-2</v>
      </c>
      <c r="AS19" s="19">
        <v>1.9416669563847883E-2</v>
      </c>
      <c r="AT19" s="19">
        <v>-1.4774260465328396E-2</v>
      </c>
      <c r="AU19" s="19">
        <v>-1.9416669563847883E-2</v>
      </c>
      <c r="AV19" s="19">
        <v>1.8805619061951145E-2</v>
      </c>
      <c r="AW19" s="19">
        <v>2.4714772839317761E-2</v>
      </c>
      <c r="AX19" s="19">
        <v>-1.8805619061951148E-2</v>
      </c>
      <c r="AY19" s="19">
        <v>-2.4714772839317761E-2</v>
      </c>
    </row>
    <row r="20" spans="1:51">
      <c r="A20" s="11" t="s">
        <v>458</v>
      </c>
      <c r="B20" s="27">
        <f>'Primer día Vacunación (2)'!C3</f>
        <v>1.6494078796615019E-3</v>
      </c>
      <c r="C20" s="27">
        <f>'Primer día Vacunación (2)'!D3</f>
        <v>9.9702702960924316E-4</v>
      </c>
      <c r="D20" s="27">
        <f>'Primer día Vacunación (2)'!E3</f>
        <v>1.3306465359675945E-3</v>
      </c>
      <c r="E20" s="27">
        <f>'Primer día Vacunación (2)'!F3</f>
        <v>2.6213039797562399E-4</v>
      </c>
      <c r="F20" s="27">
        <f>'Primer día Vacunación (2)'!G3</f>
        <v>1.7660117826386879E-3</v>
      </c>
      <c r="G20" s="27">
        <f>'Primer día Vacunación (2)'!H3</f>
        <v>1.8049408221099128E-3</v>
      </c>
      <c r="H20" s="27">
        <f>'Primer día Vacunación (2)'!I3</f>
        <v>6.1783367522586508E-3</v>
      </c>
      <c r="I20" s="27">
        <f>'Primer día Vacunación (2)'!J3</f>
        <v>9.5895436715209836E-4</v>
      </c>
      <c r="J20" s="27">
        <f>'Primer día Vacunación (2)'!K3</f>
        <v>8.0814564544839929E-4</v>
      </c>
      <c r="K20" s="27">
        <f>'Primer día Vacunación (2)'!L3</f>
        <v>0</v>
      </c>
      <c r="L20" s="27">
        <f>'Primer día Vacunación (2)'!M3</f>
        <v>6.0104502508409041E-3</v>
      </c>
      <c r="M20" s="27">
        <f>'Primer día Vacunación (2)'!N3</f>
        <v>5.985983354233948E-3</v>
      </c>
      <c r="N20" s="27">
        <f>'Primer día Vacunación (2)'!O3</f>
        <v>3.7490644606632539E-3</v>
      </c>
      <c r="O20" s="27">
        <f>'Primer día Vacunación (2)'!P3</f>
        <v>1.0092910025321089E-3</v>
      </c>
      <c r="P20" s="27">
        <f>'Primer día Vacunación (2)'!Q3</f>
        <v>5.123230830299752E-3</v>
      </c>
      <c r="Q20" s="27">
        <f>'Primer día Vacunación (2)'!R3</f>
        <v>7.534793381398508E-3</v>
      </c>
      <c r="R20" s="27">
        <f>'Primer día Vacunación (2)'!S3</f>
        <v>7.5930836811872737E-3</v>
      </c>
      <c r="S20" s="27">
        <f>'Primer día Vacunación (2)'!T3</f>
        <v>-7.7644127311027322E-4</v>
      </c>
      <c r="T20" s="27">
        <f>'Primer día Vacunación (2)'!U3</f>
        <v>-2.6260187157239878E-3</v>
      </c>
      <c r="U20" s="27">
        <f>'Primer día Vacunación (2)'!V3</f>
        <v>-3.9368610421994799E-3</v>
      </c>
      <c r="V20" s="27">
        <f>'Primer día Vacunación (2)'!W3</f>
        <v>-1.9357600382525764E-3</v>
      </c>
      <c r="X20" s="19">
        <v>8</v>
      </c>
      <c r="Y20" s="19">
        <v>-0.10115488348494894</v>
      </c>
      <c r="Z20" s="19">
        <v>4.0284897891479307E-2</v>
      </c>
      <c r="AA20" s="19">
        <v>5.2943330233539358E-2</v>
      </c>
      <c r="AB20" s="19">
        <v>-4.0284897891479314E-2</v>
      </c>
      <c r="AC20" s="19">
        <v>-5.2943330233539358E-2</v>
      </c>
      <c r="AD20" s="19">
        <v>5.9079324450648507E-2</v>
      </c>
      <c r="AE20" s="19">
        <v>7.7643393630809618E-2</v>
      </c>
      <c r="AF20" s="19">
        <v>-5.9079324450648514E-2</v>
      </c>
      <c r="AG20" s="19">
        <v>-7.7643393630809618E-2</v>
      </c>
      <c r="AH20" s="19">
        <v>-1.9224109066183881E-2</v>
      </c>
      <c r="AI20" s="19">
        <v>4.501894469916834E-2</v>
      </c>
      <c r="AJ20" s="19">
        <v>5.9164922358600332E-2</v>
      </c>
      <c r="AK20" s="19">
        <v>-4.501894469916834E-2</v>
      </c>
      <c r="AL20" s="19">
        <v>-5.9164922358600332E-2</v>
      </c>
      <c r="AM20" s="19">
        <v>6.7750116270543295E-2</v>
      </c>
      <c r="AN20" s="19">
        <v>8.9038745704025563E-2</v>
      </c>
      <c r="AO20" s="19">
        <v>-6.7750116270543309E-2</v>
      </c>
      <c r="AP20" s="19">
        <v>-8.9038745704025563E-2</v>
      </c>
      <c r="AQ20" s="19">
        <v>-2.6260187157239878E-3</v>
      </c>
      <c r="AR20" s="19">
        <v>1.5794348801205196E-2</v>
      </c>
      <c r="AS20" s="19">
        <v>2.0757292885748624E-2</v>
      </c>
      <c r="AT20" s="19">
        <v>-1.5794348801205199E-2</v>
      </c>
      <c r="AU20" s="19">
        <v>-2.0757292885748624E-2</v>
      </c>
      <c r="AV20" s="19">
        <v>2.0104052421716097E-2</v>
      </c>
      <c r="AW20" s="19">
        <v>2.6421203530478079E-2</v>
      </c>
      <c r="AX20" s="19">
        <v>-2.01040524217161E-2</v>
      </c>
      <c r="AY20" s="19">
        <v>-2.6421203530478079E-2</v>
      </c>
    </row>
    <row r="21" spans="1:51">
      <c r="A21" s="11" t="s">
        <v>475</v>
      </c>
      <c r="B21" s="27">
        <f>'Primer día Vacunación (2)'!C8</f>
        <v>1.7658618789918569E-2</v>
      </c>
      <c r="C21" s="27">
        <f>'Primer día Vacunación (2)'!D8</f>
        <v>1.6752436712636719E-2</v>
      </c>
      <c r="D21" s="27">
        <f>'Primer día Vacunación (2)'!E8</f>
        <v>1.5794348801205196E-2</v>
      </c>
      <c r="E21" s="27">
        <f>'Primer día Vacunación (2)'!F8</f>
        <v>1.4774260465328395E-2</v>
      </c>
      <c r="F21" s="27">
        <f>'Primer día Vacunación (2)'!G8</f>
        <v>1.3678307298075995E-2</v>
      </c>
      <c r="G21" s="27">
        <f>'Primer día Vacunación (2)'!H8</f>
        <v>1.2486529092739604E-2</v>
      </c>
      <c r="H21" s="27">
        <f>'Primer día Vacunación (2)'!I8</f>
        <v>1.1168291141757814E-2</v>
      </c>
      <c r="I21" s="27">
        <f>'Primer día Vacunación (2)'!J8</f>
        <v>9.672023845622978E-3</v>
      </c>
      <c r="J21" s="27">
        <f>'Primer día Vacunación (2)'!K8</f>
        <v>7.8971744006025978E-3</v>
      </c>
      <c r="K21" s="27">
        <f>'Primer día Vacunación (2)'!L8</f>
        <v>5.5841455708789071E-3</v>
      </c>
      <c r="L21" s="27" t="e">
        <f>'Primer día Vacunación (2)'!M8</f>
        <v>#NUM!</v>
      </c>
      <c r="M21" s="27">
        <f>'Primer día Vacunación (2)'!N8</f>
        <v>5.5841455708789071E-3</v>
      </c>
      <c r="N21" s="27">
        <f>'Primer día Vacunación (2)'!O8</f>
        <v>7.8971744006025978E-3</v>
      </c>
      <c r="O21" s="27">
        <f>'Primer día Vacunación (2)'!P8</f>
        <v>9.672023845622978E-3</v>
      </c>
      <c r="P21" s="27">
        <f>'Primer día Vacunación (2)'!Q8</f>
        <v>1.1168291141757814E-2</v>
      </c>
      <c r="Q21" s="27">
        <f>'Primer día Vacunación (2)'!R8</f>
        <v>1.2486529092739604E-2</v>
      </c>
      <c r="R21" s="27">
        <f>'Primer día Vacunación (2)'!S8</f>
        <v>1.3678307298075995E-2</v>
      </c>
      <c r="S21" s="27">
        <f>'Primer día Vacunación (2)'!T8</f>
        <v>1.4774260465328395E-2</v>
      </c>
      <c r="T21" s="27">
        <f>'Primer día Vacunación (2)'!U8</f>
        <v>1.5794348801205196E-2</v>
      </c>
      <c r="U21" s="27">
        <f>'Primer día Vacunación (2)'!V8</f>
        <v>1.6752436712636719E-2</v>
      </c>
      <c r="V21" s="27">
        <f>'Primer día Vacunación (2)'!W8</f>
        <v>1.7658618789918569E-2</v>
      </c>
      <c r="X21" s="19">
        <v>9</v>
      </c>
      <c r="Y21" s="19">
        <v>-9.9698389545438637E-2</v>
      </c>
      <c r="Z21" s="19">
        <v>4.2728586717709002E-2</v>
      </c>
      <c r="AA21" s="19">
        <v>5.6154881740101657E-2</v>
      </c>
      <c r="AB21" s="19">
        <v>-4.2728586717709002E-2</v>
      </c>
      <c r="AC21" s="19">
        <v>-5.6154881740101657E-2</v>
      </c>
      <c r="AD21" s="19">
        <v>6.2663086420460645E-2</v>
      </c>
      <c r="AE21" s="19">
        <v>8.2353255226022812E-2</v>
      </c>
      <c r="AF21" s="19">
        <v>-6.2663086420460645E-2</v>
      </c>
      <c r="AG21" s="19">
        <v>-8.2353255226022812E-2</v>
      </c>
      <c r="AH21" s="19">
        <v>-2.6646511733414702E-2</v>
      </c>
      <c r="AI21" s="19">
        <v>4.7749801617966159E-2</v>
      </c>
      <c r="AJ21" s="19">
        <v>6.2753876712212817E-2</v>
      </c>
      <c r="AK21" s="19">
        <v>-4.7749801617966166E-2</v>
      </c>
      <c r="AL21" s="19">
        <v>-6.2753876712212817E-2</v>
      </c>
      <c r="AM21" s="19">
        <v>7.1859849961617303E-2</v>
      </c>
      <c r="AN21" s="19">
        <v>9.4439851313491571E-2</v>
      </c>
      <c r="AO21" s="19">
        <v>-7.1859849961617317E-2</v>
      </c>
      <c r="AP21" s="19">
        <v>-9.4439851313491571E-2</v>
      </c>
      <c r="AQ21" s="19">
        <v>-3.9368610421994799E-3</v>
      </c>
      <c r="AR21" s="19">
        <v>1.6752436712636719E-2</v>
      </c>
      <c r="AS21" s="19">
        <v>2.20164338378822E-2</v>
      </c>
      <c r="AT21" s="19">
        <v>-1.6752436712636719E-2</v>
      </c>
      <c r="AU21" s="19">
        <v>-2.20164338378822E-2</v>
      </c>
      <c r="AV21" s="19">
        <v>2.1323567695087926E-2</v>
      </c>
      <c r="AW21" s="19">
        <v>2.8023918275266499E-2</v>
      </c>
      <c r="AX21" s="19">
        <v>-2.132356769508793E-2</v>
      </c>
      <c r="AY21" s="19">
        <v>-2.8023918275266499E-2</v>
      </c>
    </row>
    <row r="22" spans="1:51">
      <c r="A22" s="11" t="s">
        <v>476</v>
      </c>
      <c r="B22" s="27">
        <f>'Primer día Vacunación (2)'!C9</f>
        <v>2.3207358960703355E-2</v>
      </c>
      <c r="C22" s="27">
        <f>'Primer día Vacunación (2)'!D9</f>
        <v>2.20164338378822E-2</v>
      </c>
      <c r="D22" s="27">
        <f>'Primer día Vacunación (2)'!E9</f>
        <v>2.0757292885748624E-2</v>
      </c>
      <c r="E22" s="27">
        <f>'Primer día Vacunación (2)'!F9</f>
        <v>1.9416669563847883E-2</v>
      </c>
      <c r="F22" s="27">
        <f>'Primer día Vacunación (2)'!G9</f>
        <v>1.797634295285231E-2</v>
      </c>
      <c r="G22" s="27">
        <f>'Primer día Vacunación (2)'!H9</f>
        <v>1.6410080894543728E-2</v>
      </c>
      <c r="H22" s="27">
        <f>'Primer día Vacunación (2)'!I9</f>
        <v>1.4677622558588135E-2</v>
      </c>
      <c r="I22" s="27">
        <f>'Primer día Vacunación (2)'!J9</f>
        <v>1.2711194002896874E-2</v>
      </c>
      <c r="J22" s="27">
        <f>'Primer día Vacunación (2)'!K9</f>
        <v>1.0378646442874312E-2</v>
      </c>
      <c r="K22" s="27">
        <f>'Primer día Vacunación (2)'!L9</f>
        <v>7.3388112792940677E-3</v>
      </c>
      <c r="L22" s="27" t="e">
        <f>'Primer día Vacunación (2)'!M9</f>
        <v>#NUM!</v>
      </c>
      <c r="M22" s="27">
        <f>'Primer día Vacunación (2)'!N9</f>
        <v>7.3388112792940677E-3</v>
      </c>
      <c r="N22" s="27">
        <f>'Primer día Vacunación (2)'!O9</f>
        <v>1.0378646442874312E-2</v>
      </c>
      <c r="O22" s="27">
        <f>'Primer día Vacunación (2)'!P9</f>
        <v>1.2711194002896874E-2</v>
      </c>
      <c r="P22" s="27">
        <f>'Primer día Vacunación (2)'!Q9</f>
        <v>1.4677622558588135E-2</v>
      </c>
      <c r="Q22" s="27">
        <f>'Primer día Vacunación (2)'!R9</f>
        <v>1.6410080894543728E-2</v>
      </c>
      <c r="R22" s="27">
        <f>'Primer día Vacunación (2)'!S9</f>
        <v>1.797634295285231E-2</v>
      </c>
      <c r="S22" s="27">
        <f>'Primer día Vacunación (2)'!T9</f>
        <v>1.9416669563847883E-2</v>
      </c>
      <c r="T22" s="27">
        <f>'Primer día Vacunación (2)'!U9</f>
        <v>2.0757292885748624E-2</v>
      </c>
      <c r="U22" s="27">
        <f>'Primer día Vacunación (2)'!V9</f>
        <v>2.20164338378822E-2</v>
      </c>
      <c r="V22" s="27">
        <f>'Primer día Vacunación (2)'!W9</f>
        <v>2.3207358960703355E-2</v>
      </c>
      <c r="X22" s="19">
        <v>10</v>
      </c>
      <c r="Y22" s="19">
        <v>-8.4921742229247865E-2</v>
      </c>
      <c r="Z22" s="19">
        <v>4.5039885075992832E-2</v>
      </c>
      <c r="AA22" s="19">
        <v>5.9192442678706908E-2</v>
      </c>
      <c r="AB22" s="19">
        <v>-4.5039885075992839E-2</v>
      </c>
      <c r="AC22" s="19">
        <v>-5.9192442678706908E-2</v>
      </c>
      <c r="AD22" s="19">
        <v>6.6052692768207757E-2</v>
      </c>
      <c r="AE22" s="19">
        <v>8.6807953081132275E-2</v>
      </c>
      <c r="AF22" s="19">
        <v>-6.6052692768207757E-2</v>
      </c>
      <c r="AG22" s="19">
        <v>-8.6807953081132275E-2</v>
      </c>
      <c r="AH22" s="19">
        <v>-1.9553404245153172E-2</v>
      </c>
      <c r="AI22" s="19">
        <v>5.0332710311322103E-2</v>
      </c>
      <c r="AJ22" s="19">
        <v>6.614839413866376E-2</v>
      </c>
      <c r="AK22" s="19">
        <v>-5.033271031132211E-2</v>
      </c>
      <c r="AL22" s="19">
        <v>-6.614839413866376E-2</v>
      </c>
      <c r="AM22" s="19">
        <v>7.5746932732224659E-2</v>
      </c>
      <c r="AN22" s="19">
        <v>9.9548344012759249E-2</v>
      </c>
      <c r="AO22" s="19">
        <v>-7.5746932732224673E-2</v>
      </c>
      <c r="AP22" s="19">
        <v>-9.9548344012759249E-2</v>
      </c>
      <c r="AQ22" s="19">
        <v>-1.9357600382525764E-3</v>
      </c>
      <c r="AR22" s="19">
        <v>1.7658618789918569E-2</v>
      </c>
      <c r="AS22" s="19">
        <v>2.3207358960703355E-2</v>
      </c>
      <c r="AT22" s="19">
        <v>-1.7658618789918569E-2</v>
      </c>
      <c r="AU22" s="19">
        <v>-2.3207358960703355E-2</v>
      </c>
      <c r="AV22" s="19">
        <v>2.247701391908823E-2</v>
      </c>
      <c r="AW22" s="19">
        <v>2.9539803570753208E-2</v>
      </c>
      <c r="AX22" s="19">
        <v>-2.247701391908823E-2</v>
      </c>
      <c r="AY22" s="19">
        <v>-2.9539803570753208E-2</v>
      </c>
    </row>
    <row r="23" spans="1:51">
      <c r="A23" s="11" t="s">
        <v>477</v>
      </c>
      <c r="B23" s="27">
        <f>'Primer día Vacunación (2)'!C10</f>
        <v>-1.7658618789918569E-2</v>
      </c>
      <c r="C23" s="27">
        <f>'Primer día Vacunación (2)'!D10</f>
        <v>-1.6752436712636719E-2</v>
      </c>
      <c r="D23" s="27">
        <f>'Primer día Vacunación (2)'!E10</f>
        <v>-1.5794348801205199E-2</v>
      </c>
      <c r="E23" s="27">
        <f>'Primer día Vacunación (2)'!F10</f>
        <v>-1.4774260465328396E-2</v>
      </c>
      <c r="F23" s="27">
        <f>'Primer día Vacunación (2)'!G10</f>
        <v>-1.3678307298075997E-2</v>
      </c>
      <c r="G23" s="27">
        <f>'Primer día Vacunación (2)'!H10</f>
        <v>-1.2486529092739606E-2</v>
      </c>
      <c r="H23" s="27">
        <f>'Primer día Vacunación (2)'!I10</f>
        <v>-1.1168291141757814E-2</v>
      </c>
      <c r="I23" s="27">
        <f>'Primer día Vacunación (2)'!J10</f>
        <v>-9.6720238456229797E-3</v>
      </c>
      <c r="J23" s="27">
        <f>'Primer día Vacunación (2)'!K10</f>
        <v>-7.8971744006025996E-3</v>
      </c>
      <c r="K23" s="27">
        <f>'Primer día Vacunación (2)'!L10</f>
        <v>-5.5841455708789071E-3</v>
      </c>
      <c r="L23" s="27" t="e">
        <f>'Primer día Vacunación (2)'!M10</f>
        <v>#NUM!</v>
      </c>
      <c r="M23" s="27">
        <f>'Primer día Vacunación (2)'!N10</f>
        <v>-5.5841455708789071E-3</v>
      </c>
      <c r="N23" s="27">
        <f>'Primer día Vacunación (2)'!O10</f>
        <v>-7.8971744006025996E-3</v>
      </c>
      <c r="O23" s="27">
        <f>'Primer día Vacunación (2)'!P10</f>
        <v>-9.6720238456229797E-3</v>
      </c>
      <c r="P23" s="27">
        <f>'Primer día Vacunación (2)'!Q10</f>
        <v>-1.1168291141757814E-2</v>
      </c>
      <c r="Q23" s="27">
        <f>'Primer día Vacunación (2)'!R10</f>
        <v>-1.2486529092739606E-2</v>
      </c>
      <c r="R23" s="27">
        <f>'Primer día Vacunación (2)'!S10</f>
        <v>-1.3678307298075997E-2</v>
      </c>
      <c r="S23" s="27">
        <f>'Primer día Vacunación (2)'!T10</f>
        <v>-1.4774260465328396E-2</v>
      </c>
      <c r="T23" s="27">
        <f>'Primer día Vacunación (2)'!U10</f>
        <v>-1.5794348801205199E-2</v>
      </c>
      <c r="U23" s="27">
        <f>'Primer día Vacunación (2)'!V10</f>
        <v>-1.6752436712636719E-2</v>
      </c>
      <c r="V23" s="27">
        <f>'Primer día Vacunación (2)'!W10</f>
        <v>-1.7658618789918569E-2</v>
      </c>
    </row>
    <row r="24" spans="1:51">
      <c r="A24" s="11" t="s">
        <v>478</v>
      </c>
      <c r="B24" s="27">
        <f>'Primer día Vacunación (2)'!C11</f>
        <v>-2.3207358960703355E-2</v>
      </c>
      <c r="C24" s="27">
        <f>'Primer día Vacunación (2)'!D11</f>
        <v>-2.20164338378822E-2</v>
      </c>
      <c r="D24" s="27">
        <f>'Primer día Vacunación (2)'!E11</f>
        <v>-2.0757292885748624E-2</v>
      </c>
      <c r="E24" s="27">
        <f>'Primer día Vacunación (2)'!F11</f>
        <v>-1.9416669563847883E-2</v>
      </c>
      <c r="F24" s="27">
        <f>'Primer día Vacunación (2)'!G11</f>
        <v>-1.797634295285231E-2</v>
      </c>
      <c r="G24" s="27">
        <f>'Primer día Vacunación (2)'!H11</f>
        <v>-1.6410080894543728E-2</v>
      </c>
      <c r="H24" s="27">
        <f>'Primer día Vacunación (2)'!I11</f>
        <v>-1.4677622558588135E-2</v>
      </c>
      <c r="I24" s="27">
        <f>'Primer día Vacunación (2)'!J11</f>
        <v>-1.2711194002896874E-2</v>
      </c>
      <c r="J24" s="27">
        <f>'Primer día Vacunación (2)'!K11</f>
        <v>-1.0378646442874312E-2</v>
      </c>
      <c r="K24" s="27">
        <f>'Primer día Vacunación (2)'!L11</f>
        <v>-7.3388112792940677E-3</v>
      </c>
      <c r="L24" s="27" t="e">
        <f>'Primer día Vacunación (2)'!M11</f>
        <v>#NUM!</v>
      </c>
      <c r="M24" s="27">
        <f>'Primer día Vacunación (2)'!N11</f>
        <v>-7.3388112792940677E-3</v>
      </c>
      <c r="N24" s="27">
        <f>'Primer día Vacunación (2)'!O11</f>
        <v>-1.0378646442874312E-2</v>
      </c>
      <c r="O24" s="27">
        <f>'Primer día Vacunación (2)'!P11</f>
        <v>-1.2711194002896874E-2</v>
      </c>
      <c r="P24" s="27">
        <f>'Primer día Vacunación (2)'!Q11</f>
        <v>-1.4677622558588135E-2</v>
      </c>
      <c r="Q24" s="27">
        <f>'Primer día Vacunación (2)'!R11</f>
        <v>-1.6410080894543728E-2</v>
      </c>
      <c r="R24" s="27">
        <f>'Primer día Vacunación (2)'!S11</f>
        <v>-1.797634295285231E-2</v>
      </c>
      <c r="S24" s="27">
        <f>'Primer día Vacunación (2)'!T11</f>
        <v>-1.9416669563847883E-2</v>
      </c>
      <c r="T24" s="27">
        <f>'Primer día Vacunación (2)'!U11</f>
        <v>-2.0757292885748624E-2</v>
      </c>
      <c r="U24" s="27">
        <f>'Primer día Vacunación (2)'!V11</f>
        <v>-2.20164338378822E-2</v>
      </c>
      <c r="V24" s="27">
        <f>'Primer día Vacunación (2)'!W11</f>
        <v>-2.3207358960703355E-2</v>
      </c>
    </row>
    <row r="25" spans="1:51">
      <c r="A25" s="11" t="s">
        <v>479</v>
      </c>
      <c r="B25" s="27">
        <f>'Primer día Vacunación (2)'!C18</f>
        <v>2.247701391908823E-2</v>
      </c>
      <c r="C25" s="27">
        <f>'Primer día Vacunación (2)'!D18</f>
        <v>2.1323567695087926E-2</v>
      </c>
      <c r="D25" s="27">
        <f>'Primer día Vacunación (2)'!E18</f>
        <v>2.0104052421716097E-2</v>
      </c>
      <c r="E25" s="27">
        <f>'Primer día Vacunación (2)'!F18</f>
        <v>1.8805619061951145E-2</v>
      </c>
      <c r="F25" s="27">
        <f>'Primer día Vacunación (2)'!G18</f>
        <v>1.7410620116220205E-2</v>
      </c>
      <c r="G25" s="27">
        <f>'Primer día Vacunación (2)'!H18</f>
        <v>1.5893648963011705E-2</v>
      </c>
      <c r="H25" s="27">
        <f>'Primer día Vacunación (2)'!I18</f>
        <v>1.4215711796725284E-2</v>
      </c>
      <c r="I25" s="27">
        <f>'Primer día Vacunación (2)'!J18</f>
        <v>1.2311167548842223E-2</v>
      </c>
      <c r="J25" s="27">
        <f>'Primer día Vacunación (2)'!K18</f>
        <v>1.0052026210858048E-2</v>
      </c>
      <c r="K25" s="27">
        <f>'Primer día Vacunación (2)'!L18</f>
        <v>7.1078558983626418E-3</v>
      </c>
      <c r="L25" s="27" t="e">
        <f>'Primer día Vacunación (2)'!M18</f>
        <v>#NUM!</v>
      </c>
      <c r="M25" s="27">
        <f>'Primer día Vacunación (2)'!N18</f>
        <v>7.1078558983626418E-3</v>
      </c>
      <c r="N25" s="27">
        <f>'Primer día Vacunación (2)'!O18</f>
        <v>1.0052026210858048E-2</v>
      </c>
      <c r="O25" s="27">
        <f>'Primer día Vacunación (2)'!P18</f>
        <v>1.2311167548842223E-2</v>
      </c>
      <c r="P25" s="27">
        <f>'Primer día Vacunación (2)'!Q18</f>
        <v>1.4215711796725284E-2</v>
      </c>
      <c r="Q25" s="27">
        <f>'Primer día Vacunación (2)'!R18</f>
        <v>1.5893648963011705E-2</v>
      </c>
      <c r="R25" s="27">
        <f>'Primer día Vacunación (2)'!S18</f>
        <v>1.7410620116220205E-2</v>
      </c>
      <c r="S25" s="27">
        <f>'Primer día Vacunación (2)'!T18</f>
        <v>1.8805619061951145E-2</v>
      </c>
      <c r="T25" s="27">
        <f>'Primer día Vacunación (2)'!U18</f>
        <v>2.0104052421716097E-2</v>
      </c>
      <c r="U25" s="27">
        <f>'Primer día Vacunación (2)'!V18</f>
        <v>2.1323567695087926E-2</v>
      </c>
      <c r="V25" s="27">
        <f>'Primer día Vacunación (2)'!W18</f>
        <v>2.247701391908823E-2</v>
      </c>
    </row>
    <row r="26" spans="1:51">
      <c r="A26" s="11" t="s">
        <v>480</v>
      </c>
      <c r="B26" s="27">
        <f>'Primer día Vacunación (2)'!C19</f>
        <v>2.9539803570753208E-2</v>
      </c>
      <c r="C26" s="27">
        <f>'Primer día Vacunación (2)'!D19</f>
        <v>2.8023918275266499E-2</v>
      </c>
      <c r="D26" s="27">
        <f>'Primer día Vacunación (2)'!E19</f>
        <v>2.6421203530478079E-2</v>
      </c>
      <c r="E26" s="27">
        <f>'Primer día Vacunación (2)'!F19</f>
        <v>2.4714772839317761E-2</v>
      </c>
      <c r="F26" s="27">
        <f>'Primer día Vacunación (2)'!G19</f>
        <v>2.2881433455953115E-2</v>
      </c>
      <c r="G26" s="27">
        <f>'Primer día Vacunación (2)'!H19</f>
        <v>2.0887795419798186E-2</v>
      </c>
      <c r="H26" s="27">
        <f>'Primer día Vacunación (2)'!I19</f>
        <v>1.8682612183510999E-2</v>
      </c>
      <c r="I26" s="27">
        <f>'Primer día Vacunación (2)'!J19</f>
        <v>1.6179616759973189E-2</v>
      </c>
      <c r="J26" s="27">
        <f>'Primer día Vacunación (2)'!K19</f>
        <v>1.3210601765239039E-2</v>
      </c>
      <c r="K26" s="27">
        <f>'Primer día Vacunación (2)'!L19</f>
        <v>9.3413060917554996E-3</v>
      </c>
      <c r="L26" s="27" t="e">
        <f>'Primer día Vacunación (2)'!M19</f>
        <v>#NUM!</v>
      </c>
      <c r="M26" s="27">
        <f>'Primer día Vacunación (2)'!N19</f>
        <v>9.3413060917554996E-3</v>
      </c>
      <c r="N26" s="27">
        <f>'Primer día Vacunación (2)'!O19</f>
        <v>1.3210601765239039E-2</v>
      </c>
      <c r="O26" s="27">
        <f>'Primer día Vacunación (2)'!P19</f>
        <v>1.6179616759973189E-2</v>
      </c>
      <c r="P26" s="27">
        <f>'Primer día Vacunación (2)'!Q19</f>
        <v>1.8682612183510999E-2</v>
      </c>
      <c r="Q26" s="27">
        <f>'Primer día Vacunación (2)'!R19</f>
        <v>2.0887795419798186E-2</v>
      </c>
      <c r="R26" s="27">
        <f>'Primer día Vacunación (2)'!S19</f>
        <v>2.2881433455953115E-2</v>
      </c>
      <c r="S26" s="27">
        <f>'Primer día Vacunación (2)'!T19</f>
        <v>2.4714772839317761E-2</v>
      </c>
      <c r="T26" s="27">
        <f>'Primer día Vacunación (2)'!U19</f>
        <v>2.6421203530478079E-2</v>
      </c>
      <c r="U26" s="27">
        <f>'Primer día Vacunación (2)'!V19</f>
        <v>2.8023918275266499E-2</v>
      </c>
      <c r="V26" s="27">
        <f>'Primer día Vacunación (2)'!W19</f>
        <v>2.9539803570753208E-2</v>
      </c>
    </row>
    <row r="27" spans="1:51">
      <c r="A27" s="11" t="s">
        <v>481</v>
      </c>
      <c r="B27" s="27">
        <f>'Primer día Vacunación (2)'!C20</f>
        <v>-2.247701391908823E-2</v>
      </c>
      <c r="C27" s="27">
        <f>'Primer día Vacunación (2)'!D20</f>
        <v>-2.132356769508793E-2</v>
      </c>
      <c r="D27" s="27">
        <f>'Primer día Vacunación (2)'!E20</f>
        <v>-2.01040524217161E-2</v>
      </c>
      <c r="E27" s="27">
        <f>'Primer día Vacunación (2)'!F20</f>
        <v>-1.8805619061951148E-2</v>
      </c>
      <c r="F27" s="27">
        <f>'Primer día Vacunación (2)'!G20</f>
        <v>-1.7410620116220205E-2</v>
      </c>
      <c r="G27" s="27">
        <f>'Primer día Vacunación (2)'!H20</f>
        <v>-1.5893648963011708E-2</v>
      </c>
      <c r="H27" s="27">
        <f>'Primer día Vacunación (2)'!I20</f>
        <v>-1.4215711796725285E-2</v>
      </c>
      <c r="I27" s="27">
        <f>'Primer día Vacunación (2)'!J20</f>
        <v>-1.2311167548842225E-2</v>
      </c>
      <c r="J27" s="27">
        <f>'Primer día Vacunación (2)'!K20</f>
        <v>-1.005202621085805E-2</v>
      </c>
      <c r="K27" s="27">
        <f>'Primer día Vacunación (2)'!L20</f>
        <v>-7.1078558983626427E-3</v>
      </c>
      <c r="L27" s="27" t="e">
        <f>'Primer día Vacunación (2)'!M20</f>
        <v>#NUM!</v>
      </c>
      <c r="M27" s="27">
        <f>'Primer día Vacunación (2)'!N20</f>
        <v>-7.1078558983626427E-3</v>
      </c>
      <c r="N27" s="27">
        <f>'Primer día Vacunación (2)'!O20</f>
        <v>-1.005202621085805E-2</v>
      </c>
      <c r="O27" s="27">
        <f>'Primer día Vacunación (2)'!P20</f>
        <v>-1.2311167548842225E-2</v>
      </c>
      <c r="P27" s="27">
        <f>'Primer día Vacunación (2)'!Q20</f>
        <v>-1.4215711796725285E-2</v>
      </c>
      <c r="Q27" s="27">
        <f>'Primer día Vacunación (2)'!R20</f>
        <v>-1.5893648963011708E-2</v>
      </c>
      <c r="R27" s="27">
        <f>'Primer día Vacunación (2)'!S20</f>
        <v>-1.7410620116220205E-2</v>
      </c>
      <c r="S27" s="27">
        <f>'Primer día Vacunación (2)'!T20</f>
        <v>-1.8805619061951148E-2</v>
      </c>
      <c r="T27" s="27">
        <f>'Primer día Vacunación (2)'!U20</f>
        <v>-2.01040524217161E-2</v>
      </c>
      <c r="U27" s="27">
        <f>'Primer día Vacunación (2)'!V20</f>
        <v>-2.132356769508793E-2</v>
      </c>
      <c r="V27" s="27">
        <f>'Primer día Vacunación (2)'!W20</f>
        <v>-2.247701391908823E-2</v>
      </c>
    </row>
    <row r="28" spans="1:51">
      <c r="A28" s="11" t="s">
        <v>482</v>
      </c>
      <c r="B28" s="27">
        <f>'Primer día Vacunación (2)'!C21</f>
        <v>-2.9539803570753208E-2</v>
      </c>
      <c r="C28" s="27">
        <f>'Primer día Vacunación (2)'!D21</f>
        <v>-2.8023918275266499E-2</v>
      </c>
      <c r="D28" s="27">
        <f>'Primer día Vacunación (2)'!E21</f>
        <v>-2.6421203530478079E-2</v>
      </c>
      <c r="E28" s="27">
        <f>'Primer día Vacunación (2)'!F21</f>
        <v>-2.4714772839317761E-2</v>
      </c>
      <c r="F28" s="27">
        <f>'Primer día Vacunación (2)'!G21</f>
        <v>-2.2881433455953115E-2</v>
      </c>
      <c r="G28" s="27">
        <f>'Primer día Vacunación (2)'!H21</f>
        <v>-2.0887795419798186E-2</v>
      </c>
      <c r="H28" s="27">
        <f>'Primer día Vacunación (2)'!I21</f>
        <v>-1.8682612183510999E-2</v>
      </c>
      <c r="I28" s="27">
        <f>'Primer día Vacunación (2)'!J21</f>
        <v>-1.6179616759973189E-2</v>
      </c>
      <c r="J28" s="27">
        <f>'Primer día Vacunación (2)'!K21</f>
        <v>-1.3210601765239039E-2</v>
      </c>
      <c r="K28" s="27">
        <f>'Primer día Vacunación (2)'!L21</f>
        <v>-9.3413060917554996E-3</v>
      </c>
      <c r="L28" s="27" t="e">
        <f>'Primer día Vacunación (2)'!M21</f>
        <v>#NUM!</v>
      </c>
      <c r="M28" s="27">
        <f>'Primer día Vacunación (2)'!N21</f>
        <v>-9.3413060917554996E-3</v>
      </c>
      <c r="N28" s="27">
        <f>'Primer día Vacunación (2)'!O21</f>
        <v>-1.3210601765239039E-2</v>
      </c>
      <c r="O28" s="27">
        <f>'Primer día Vacunación (2)'!P21</f>
        <v>-1.6179616759973189E-2</v>
      </c>
      <c r="P28" s="27">
        <f>'Primer día Vacunación (2)'!Q21</f>
        <v>-1.8682612183510999E-2</v>
      </c>
      <c r="Q28" s="27">
        <f>'Primer día Vacunación (2)'!R21</f>
        <v>-2.0887795419798186E-2</v>
      </c>
      <c r="R28" s="27">
        <f>'Primer día Vacunación (2)'!S21</f>
        <v>-2.2881433455953115E-2</v>
      </c>
      <c r="S28" s="27">
        <f>'Primer día Vacunación (2)'!T21</f>
        <v>-2.4714772839317761E-2</v>
      </c>
      <c r="T28" s="27">
        <f>'Primer día Vacunación (2)'!U21</f>
        <v>-2.6421203530478079E-2</v>
      </c>
      <c r="U28" s="27">
        <f>'Primer día Vacunación (2)'!V21</f>
        <v>-2.8023918275266499E-2</v>
      </c>
      <c r="V28" s="27">
        <f>'Primer día Vacunación (2)'!W21</f>
        <v>-2.9539803570753208E-2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33BE-9FCD-4D9E-875C-7639141FCC8F}">
  <dimension ref="A1:AI44"/>
  <sheetViews>
    <sheetView topLeftCell="E25" workbookViewId="0">
      <selection activeCell="W44" sqref="W44"/>
    </sheetView>
  </sheetViews>
  <sheetFormatPr baseColWidth="10" defaultRowHeight="14.4"/>
  <cols>
    <col min="1" max="1" width="8.77734375" customWidth="1"/>
    <col min="2" max="2" width="7.6640625" bestFit="1" customWidth="1"/>
    <col min="3" max="3" width="11.33203125" bestFit="1" customWidth="1"/>
    <col min="4" max="4" width="6.6640625" bestFit="1" customWidth="1"/>
    <col min="5" max="5" width="11.33203125" bestFit="1" customWidth="1"/>
    <col min="6" max="6" width="6.6640625" bestFit="1" customWidth="1"/>
    <col min="7" max="7" width="11.33203125" bestFit="1" customWidth="1"/>
    <col min="9" max="9" width="10.33203125" customWidth="1"/>
    <col min="10" max="10" width="7.6640625" bestFit="1" customWidth="1"/>
    <col min="11" max="11" width="11.33203125" bestFit="1" customWidth="1"/>
    <col min="12" max="12" width="6.6640625" bestFit="1" customWidth="1"/>
    <col min="13" max="13" width="11.33203125" bestFit="1" customWidth="1"/>
    <col min="14" max="14" width="6.6640625" bestFit="1" customWidth="1"/>
    <col min="15" max="15" width="11.33203125" bestFit="1" customWidth="1"/>
  </cols>
  <sheetData>
    <row r="1" spans="1:35">
      <c r="A1" s="34" t="s">
        <v>483</v>
      </c>
      <c r="B1" s="34" t="s">
        <v>484</v>
      </c>
      <c r="C1" s="34"/>
      <c r="D1" s="34" t="s">
        <v>485</v>
      </c>
      <c r="E1" s="34"/>
      <c r="F1" s="34" t="s">
        <v>486</v>
      </c>
      <c r="G1" s="34"/>
      <c r="I1" s="34" t="s">
        <v>483</v>
      </c>
      <c r="J1" s="34" t="s">
        <v>484</v>
      </c>
      <c r="K1" s="34"/>
      <c r="L1" s="34" t="s">
        <v>485</v>
      </c>
      <c r="M1" s="34"/>
      <c r="N1" s="34" t="s">
        <v>486</v>
      </c>
      <c r="O1" s="34"/>
      <c r="Q1" s="34" t="s">
        <v>483</v>
      </c>
      <c r="R1" s="34" t="s">
        <v>484</v>
      </c>
      <c r="S1" s="34"/>
      <c r="T1" s="34" t="s">
        <v>485</v>
      </c>
      <c r="U1" s="34"/>
      <c r="V1" s="34" t="s">
        <v>486</v>
      </c>
      <c r="W1" s="34"/>
      <c r="Y1" s="34" t="s">
        <v>483</v>
      </c>
      <c r="Z1" s="34" t="s">
        <v>484</v>
      </c>
      <c r="AA1" s="34"/>
      <c r="AB1" s="34" t="s">
        <v>485</v>
      </c>
      <c r="AC1" s="34"/>
      <c r="AD1" s="34" t="s">
        <v>486</v>
      </c>
      <c r="AE1" s="34"/>
    </row>
    <row r="2" spans="1:35">
      <c r="A2" s="34"/>
      <c r="B2" s="22" t="s">
        <v>398</v>
      </c>
      <c r="C2" s="22" t="s">
        <v>487</v>
      </c>
      <c r="D2" s="22" t="s">
        <v>398</v>
      </c>
      <c r="E2" s="22" t="s">
        <v>487</v>
      </c>
      <c r="F2" s="22" t="s">
        <v>398</v>
      </c>
      <c r="G2" s="22" t="s">
        <v>487</v>
      </c>
      <c r="I2" s="34"/>
      <c r="J2" s="24" t="s">
        <v>398</v>
      </c>
      <c r="K2" s="24" t="s">
        <v>487</v>
      </c>
      <c r="L2" s="24" t="s">
        <v>398</v>
      </c>
      <c r="M2" s="24" t="s">
        <v>487</v>
      </c>
      <c r="N2" s="24" t="s">
        <v>398</v>
      </c>
      <c r="O2" s="24" t="s">
        <v>487</v>
      </c>
      <c r="Q2" s="34"/>
      <c r="R2" s="28" t="s">
        <v>398</v>
      </c>
      <c r="S2" s="28" t="s">
        <v>487</v>
      </c>
      <c r="T2" s="28" t="s">
        <v>398</v>
      </c>
      <c r="U2" s="28" t="s">
        <v>487</v>
      </c>
      <c r="V2" s="28" t="s">
        <v>398</v>
      </c>
      <c r="W2" s="28" t="s">
        <v>487</v>
      </c>
      <c r="Y2" s="34"/>
      <c r="Z2" s="28" t="s">
        <v>398</v>
      </c>
      <c r="AA2" s="28" t="s">
        <v>487</v>
      </c>
      <c r="AB2" s="28" t="s">
        <v>398</v>
      </c>
      <c r="AC2" s="28" t="s">
        <v>487</v>
      </c>
      <c r="AD2" s="28" t="s">
        <v>398</v>
      </c>
      <c r="AE2" s="28" t="s">
        <v>487</v>
      </c>
    </row>
    <row r="3" spans="1:35">
      <c r="A3" s="32">
        <v>-10</v>
      </c>
      <c r="B3" s="33">
        <f>'OMS Declara COVID'!C3</f>
        <v>-3.8092712031023946E-3</v>
      </c>
      <c r="C3" s="23">
        <f>'OMS Declara COVID'!C6</f>
        <v>-0.52419480298410603</v>
      </c>
      <c r="D3" s="33">
        <f>'Primer Confinamiento'!C3</f>
        <v>-1.8885939670630128E-3</v>
      </c>
      <c r="E3" s="23">
        <f>'Primer Confinamiento'!C6</f>
        <v>-0.2325607247425959</v>
      </c>
      <c r="F3" s="33">
        <f>'Primer día Vacunación'!C3</f>
        <v>-8.1787363920543775E-3</v>
      </c>
      <c r="G3" s="23">
        <f>'Primer día Vacunación'!C6</f>
        <v>-2.8706323221711108</v>
      </c>
      <c r="I3" s="32">
        <v>-10</v>
      </c>
      <c r="J3" s="33">
        <f>'OMS Declara COVID (2)'!C3</f>
        <v>2.0886672498417913E-2</v>
      </c>
      <c r="K3" s="23">
        <f>'OMS Declara COVID (2)'!C6</f>
        <v>0.90890831059430566</v>
      </c>
      <c r="L3" s="33">
        <f>'Primer Confinamiento (2)'!C3</f>
        <v>6.5368407997214328E-2</v>
      </c>
      <c r="M3" s="23">
        <f>'Primer Confinamiento (2)'!C6</f>
        <v>2.5454565154310829</v>
      </c>
      <c r="N3" s="33">
        <f>'Primer día Vacunación (2)'!C3</f>
        <v>1.6494078796615019E-3</v>
      </c>
      <c r="O3" s="23">
        <f>'Primer día Vacunación (2)'!C6</f>
        <v>0.18307094560525514</v>
      </c>
      <c r="Q3" s="32">
        <v>-10</v>
      </c>
      <c r="R3" s="33">
        <f>B3</f>
        <v>-3.8092712031023946E-3</v>
      </c>
      <c r="S3" s="23">
        <f>IFERROR(_xlfn.CONCAT(ROUND(C3,2),VLOOKUP(ABS(C3),$AG$4:$AI$6,3,1)),C3)</f>
        <v>-0.52419480298410603</v>
      </c>
      <c r="T3" s="33">
        <f>D3</f>
        <v>-1.8885939670630128E-3</v>
      </c>
      <c r="U3" s="23">
        <f>IFERROR(_xlfn.CONCAT(ROUND(E3,2),VLOOKUP(ABS(E3),$AG$4:$AI$6,3,1)),E3)</f>
        <v>-0.2325607247425959</v>
      </c>
      <c r="V3" s="33">
        <f>F3</f>
        <v>-8.1787363920543775E-3</v>
      </c>
      <c r="W3" s="23" t="str">
        <f>IFERROR(_xlfn.CONCAT(ROUND(G3,2),VLOOKUP(ABS(G3),$AG$4:$AI$6,3,1)),G3)</f>
        <v>-2.87***</v>
      </c>
      <c r="Y3" s="32">
        <v>-10</v>
      </c>
      <c r="Z3" s="33">
        <f>J3</f>
        <v>2.0886672498417913E-2</v>
      </c>
      <c r="AA3" s="23">
        <f>IFERROR(_xlfn.CONCAT(ROUND(K3,2),VLOOKUP(ABS(K3),$AG$4:$AI$6,3,1)),K3)</f>
        <v>0.90890831059430566</v>
      </c>
      <c r="AB3" s="33">
        <f>L3</f>
        <v>6.5368407997214328E-2</v>
      </c>
      <c r="AC3" s="23" t="str">
        <f>IFERROR(_xlfn.CONCAT(ROUND(M3,2),VLOOKUP(ABS(M3),$AG$4:$AI$6,3,1)),M3)</f>
        <v>2.55***</v>
      </c>
      <c r="AD3" s="33">
        <f>N3</f>
        <v>1.6494078796615019E-3</v>
      </c>
      <c r="AE3" s="23">
        <f>IFERROR(_xlfn.CONCAT(ROUND(O3,2),VLOOKUP(ABS(O3),$AG$4:$AI$6,3,1)),O3)</f>
        <v>0.18307094560525514</v>
      </c>
    </row>
    <row r="4" spans="1:35">
      <c r="A4" s="32"/>
      <c r="B4" s="33"/>
      <c r="C4" s="23">
        <f>'OMS Declara COVID'!C16</f>
        <v>-0.35743695971166473</v>
      </c>
      <c r="D4" s="33"/>
      <c r="E4" s="23">
        <f>'Primer Confinamiento'!C16</f>
        <v>-0.15453314300712825</v>
      </c>
      <c r="F4" s="33"/>
      <c r="G4" s="23">
        <f>'Primer día Vacunación'!C16</f>
        <v>-2.255255170714181</v>
      </c>
      <c r="I4" s="32"/>
      <c r="J4" s="33"/>
      <c r="K4" s="23">
        <f>'OMS Declara COVID (2)'!C16</f>
        <v>0.61976467783741951</v>
      </c>
      <c r="L4" s="33"/>
      <c r="M4" s="23">
        <f>'Primer Confinamiento (2)'!C16</f>
        <v>1.691417999117933</v>
      </c>
      <c r="N4" s="33"/>
      <c r="O4" s="23">
        <f>'Primer día Vacunación (2)'!C16</f>
        <v>0.14382604609270336</v>
      </c>
      <c r="Q4" s="32"/>
      <c r="R4" s="33"/>
      <c r="S4" s="23">
        <f t="shared" ref="S4:S44" si="0">IFERROR(_xlfn.CONCAT(ROUND(C4,2),VLOOKUP(ABS(C4),$AG$4:$AI$6,3,1)),C4)</f>
        <v>-0.35743695971166473</v>
      </c>
      <c r="T4" s="33"/>
      <c r="U4" s="23">
        <f t="shared" ref="U4:U44" si="1">IFERROR(_xlfn.CONCAT(ROUND(E4,2),VLOOKUP(ABS(E4),$AG$4:$AI$6,3,1)),E4)</f>
        <v>-0.15453314300712825</v>
      </c>
      <c r="V4" s="33"/>
      <c r="W4" s="23" t="str">
        <f t="shared" ref="W4:W44" si="2">IFERROR(_xlfn.CONCAT(ROUND(G4,2),VLOOKUP(ABS(G4),$AG$4:$AI$6,3,1)),G4)</f>
        <v>-2.26**</v>
      </c>
      <c r="Y4" s="32"/>
      <c r="Z4" s="33"/>
      <c r="AA4" s="23">
        <f t="shared" ref="AA4:AA44" si="3">IFERROR(_xlfn.CONCAT(ROUND(K4,2),VLOOKUP(ABS(K4),$AG$4:$AI$6,3,1)),K4)</f>
        <v>0.61976467783741951</v>
      </c>
      <c r="AB4" s="33"/>
      <c r="AC4" s="23" t="str">
        <f t="shared" ref="AC4:AE44" si="4">IFERROR(_xlfn.CONCAT(ROUND(M4,2),VLOOKUP(ABS(M4),$AG$4:$AI$6,3,1)),M4)</f>
        <v>1.69**</v>
      </c>
      <c r="AD4" s="33"/>
      <c r="AE4" s="23">
        <f t="shared" si="4"/>
        <v>0.14382604609270336</v>
      </c>
      <c r="AG4" s="29">
        <f>_xlfn.NORM.S.INV(90%)</f>
        <v>1.2815515655446006</v>
      </c>
      <c r="AH4" s="29">
        <f>_xlfn.NORM.S.INV(95%)</f>
        <v>1.6448536269514715</v>
      </c>
      <c r="AI4" s="30" t="s">
        <v>488</v>
      </c>
    </row>
    <row r="5" spans="1:35">
      <c r="A5" s="32">
        <v>-9</v>
      </c>
      <c r="B5" s="33">
        <f>'OMS Declara COVID'!D3</f>
        <v>-1.1696993632332864E-2</v>
      </c>
      <c r="C5" s="23">
        <f>'OMS Declara COVID'!D6</f>
        <v>-1.1381777016550805</v>
      </c>
      <c r="D5" s="33">
        <f>'Primer Confinamiento'!D3</f>
        <v>7.1662228350297744E-3</v>
      </c>
      <c r="E5" s="23">
        <f>'Primer Confinamiento'!D6</f>
        <v>0.62398346987935271</v>
      </c>
      <c r="F5" s="33">
        <f>'Primer día Vacunación'!D3</f>
        <v>-8.7154974698272249E-3</v>
      </c>
      <c r="G5" s="23">
        <f>'Primer día Vacunación'!D6</f>
        <v>-2.1630598846731646</v>
      </c>
      <c r="I5" s="32">
        <v>-9</v>
      </c>
      <c r="J5" s="33">
        <f>'OMS Declara COVID (2)'!D3</f>
        <v>1.2770663279173422E-2</v>
      </c>
      <c r="K5" s="23">
        <f>'OMS Declara COVID (2)'!D6</f>
        <v>0.58579143399316569</v>
      </c>
      <c r="L5" s="33">
        <f>'Primer Confinamiento (2)'!D3</f>
        <v>7.3306631121951793E-2</v>
      </c>
      <c r="M5" s="23">
        <f>'Primer Confinamiento (2)'!D6</f>
        <v>3.0089833247166551</v>
      </c>
      <c r="N5" s="33">
        <f>'Primer día Vacunación (2)'!D3</f>
        <v>9.9702702960924316E-4</v>
      </c>
      <c r="O5" s="23">
        <f>'Primer día Vacunación (2)'!D6</f>
        <v>0.11664793027828717</v>
      </c>
      <c r="Q5" s="32">
        <v>-9</v>
      </c>
      <c r="R5" s="33">
        <f t="shared" ref="R5" si="5">B5</f>
        <v>-1.1696993632332864E-2</v>
      </c>
      <c r="S5" s="23">
        <f t="shared" si="0"/>
        <v>-1.1381777016550805</v>
      </c>
      <c r="T5" s="33">
        <f t="shared" ref="T5" si="6">D5</f>
        <v>7.1662228350297744E-3</v>
      </c>
      <c r="U5" s="23">
        <f t="shared" si="1"/>
        <v>0.62398346987935271</v>
      </c>
      <c r="V5" s="33">
        <f t="shared" ref="V5" si="7">F5</f>
        <v>-8.7154974698272249E-3</v>
      </c>
      <c r="W5" s="23" t="str">
        <f t="shared" si="2"/>
        <v>-2.16**</v>
      </c>
      <c r="Y5" s="32">
        <v>-9</v>
      </c>
      <c r="Z5" s="33">
        <f t="shared" ref="Z5" si="8">J5</f>
        <v>1.2770663279173422E-2</v>
      </c>
      <c r="AA5" s="23">
        <f t="shared" si="3"/>
        <v>0.58579143399316569</v>
      </c>
      <c r="AB5" s="33">
        <f t="shared" ref="AB5" si="9">L5</f>
        <v>7.3306631121951793E-2</v>
      </c>
      <c r="AC5" s="23" t="str">
        <f t="shared" si="4"/>
        <v>3.01***</v>
      </c>
      <c r="AD5" s="33">
        <f t="shared" ref="AD5" si="10">N5</f>
        <v>9.9702702960924316E-4</v>
      </c>
      <c r="AE5" s="23">
        <f t="shared" si="4"/>
        <v>0.11664793027828717</v>
      </c>
      <c r="AG5" s="29">
        <f>_xlfn.NORM.S.INV(95%)</f>
        <v>1.6448536269514715</v>
      </c>
      <c r="AH5" s="29">
        <f>_xlfn.NORM.S.INV(99%)</f>
        <v>2.3263478740408408</v>
      </c>
      <c r="AI5" s="30" t="s">
        <v>489</v>
      </c>
    </row>
    <row r="6" spans="1:35">
      <c r="A6" s="32"/>
      <c r="B6" s="33"/>
      <c r="C6" s="23">
        <f>'OMS Declara COVID'!D16</f>
        <v>-0.77609845609922512</v>
      </c>
      <c r="D6" s="33"/>
      <c r="E6" s="23">
        <f>'Primer Confinamiento'!D16</f>
        <v>0.41462773601035602</v>
      </c>
      <c r="F6" s="33"/>
      <c r="G6" s="23">
        <f>'Primer día Vacunación'!D16</f>
        <v>-1.6993649628330194</v>
      </c>
      <c r="I6" s="32"/>
      <c r="J6" s="33"/>
      <c r="K6" s="23">
        <f>'OMS Declara COVID (2)'!D16</f>
        <v>0.399438353832749</v>
      </c>
      <c r="L6" s="33"/>
      <c r="M6" s="23">
        <f>'Primer Confinamiento (2)'!D16</f>
        <v>1.9994246704346283</v>
      </c>
      <c r="N6" s="33"/>
      <c r="O6" s="23">
        <f>'Primer día Vacunación (2)'!D16</f>
        <v>9.1642125632532836E-2</v>
      </c>
      <c r="Q6" s="32"/>
      <c r="R6" s="33"/>
      <c r="S6" s="23">
        <f t="shared" si="0"/>
        <v>-0.77609845609922512</v>
      </c>
      <c r="T6" s="33"/>
      <c r="U6" s="23">
        <f t="shared" si="1"/>
        <v>0.41462773601035602</v>
      </c>
      <c r="V6" s="33"/>
      <c r="W6" s="23" t="str">
        <f t="shared" si="2"/>
        <v>-1.7**</v>
      </c>
      <c r="Y6" s="32"/>
      <c r="Z6" s="33"/>
      <c r="AA6" s="23">
        <f t="shared" si="3"/>
        <v>0.399438353832749</v>
      </c>
      <c r="AB6" s="33"/>
      <c r="AC6" s="23" t="str">
        <f t="shared" si="4"/>
        <v>2**</v>
      </c>
      <c r="AD6" s="33"/>
      <c r="AE6" s="23">
        <f t="shared" si="4"/>
        <v>9.1642125632532836E-2</v>
      </c>
      <c r="AG6" s="29">
        <f>_xlfn.NORM.S.INV(99%)</f>
        <v>2.3263478740408408</v>
      </c>
      <c r="AH6" s="29">
        <v>10</v>
      </c>
      <c r="AI6" s="30" t="s">
        <v>490</v>
      </c>
    </row>
    <row r="7" spans="1:35">
      <c r="A7" s="32">
        <v>-8</v>
      </c>
      <c r="B7" s="33">
        <f>'OMS Declara COVID'!E3</f>
        <v>-1.4348556480986928E-2</v>
      </c>
      <c r="C7" s="23">
        <f>'OMS Declara COVID'!E6</f>
        <v>-1.1399830698174025</v>
      </c>
      <c r="D7" s="33">
        <f>'Primer Confinamiento'!E3</f>
        <v>-2.5665308570686782E-3</v>
      </c>
      <c r="E7" s="23">
        <f>'Primer Confinamiento'!E6</f>
        <v>-0.18246670806057111</v>
      </c>
      <c r="F7" s="33">
        <f>'Primer día Vacunación'!E3</f>
        <v>-8.3441340041161757E-3</v>
      </c>
      <c r="G7" s="23">
        <f>'Primer día Vacunación'!E6</f>
        <v>-1.6908769448128167</v>
      </c>
      <c r="I7" s="32">
        <v>-8</v>
      </c>
      <c r="J7" s="33">
        <f>'OMS Declara COVID (2)'!E3</f>
        <v>9.8294706400032794E-3</v>
      </c>
      <c r="K7" s="23">
        <f>'OMS Declara COVID (2)'!E6</f>
        <v>0.47822904983892589</v>
      </c>
      <c r="L7" s="33">
        <f>'Primer Confinamiento (2)'!E3</f>
        <v>6.3776339284310035E-2</v>
      </c>
      <c r="M7" s="23">
        <f>'Primer Confinamiento (2)'!E6</f>
        <v>2.7765939183679675</v>
      </c>
      <c r="N7" s="33">
        <f>'Primer día Vacunación (2)'!E3</f>
        <v>1.3306465359675945E-3</v>
      </c>
      <c r="O7" s="23">
        <f>'Primer día Vacunación (2)'!E6</f>
        <v>0.16512357169486216</v>
      </c>
      <c r="Q7" s="32">
        <v>-8</v>
      </c>
      <c r="R7" s="33">
        <f t="shared" ref="R7" si="11">B7</f>
        <v>-1.4348556480986928E-2</v>
      </c>
      <c r="S7" s="23">
        <f t="shared" si="0"/>
        <v>-1.1399830698174025</v>
      </c>
      <c r="T7" s="33">
        <f t="shared" ref="T7" si="12">D7</f>
        <v>-2.5665308570686782E-3</v>
      </c>
      <c r="U7" s="23">
        <f t="shared" si="1"/>
        <v>-0.18246670806057111</v>
      </c>
      <c r="V7" s="33">
        <f t="shared" ref="V7" si="13">F7</f>
        <v>-8.3441340041161757E-3</v>
      </c>
      <c r="W7" s="23" t="str">
        <f t="shared" si="2"/>
        <v>-1.69**</v>
      </c>
      <c r="Y7" s="32">
        <v>-8</v>
      </c>
      <c r="Z7" s="33">
        <f t="shared" ref="Z7" si="14">J7</f>
        <v>9.8294706400032794E-3</v>
      </c>
      <c r="AA7" s="23">
        <f t="shared" si="3"/>
        <v>0.47822904983892589</v>
      </c>
      <c r="AB7" s="33">
        <f t="shared" ref="AB7" si="15">L7</f>
        <v>6.3776339284310035E-2</v>
      </c>
      <c r="AC7" s="23" t="str">
        <f t="shared" si="4"/>
        <v>2.78***</v>
      </c>
      <c r="AD7" s="33">
        <f t="shared" ref="AD7" si="16">N7</f>
        <v>1.3306465359675945E-3</v>
      </c>
      <c r="AE7" s="23">
        <f t="shared" si="4"/>
        <v>0.16512357169486216</v>
      </c>
    </row>
    <row r="8" spans="1:35">
      <c r="A8" s="32"/>
      <c r="B8" s="33"/>
      <c r="C8" s="23">
        <f>'OMS Declara COVID'!E16</f>
        <v>-0.77732949712333888</v>
      </c>
      <c r="D8" s="33"/>
      <c r="E8" s="23">
        <f>'Primer Confinamiento'!E16</f>
        <v>-0.12124641390747934</v>
      </c>
      <c r="F8" s="33"/>
      <c r="G8" s="23">
        <f>'Primer día Vacunación'!E16</f>
        <v>-1.3284038305352839</v>
      </c>
      <c r="I8" s="32"/>
      <c r="J8" s="33"/>
      <c r="K8" s="23">
        <f>'OMS Declara COVID (2)'!E16</f>
        <v>0.32609391899180429</v>
      </c>
      <c r="L8" s="33"/>
      <c r="M8" s="23">
        <f>'Primer Confinamiento (2)'!E16</f>
        <v>1.8450053659524481</v>
      </c>
      <c r="N8" s="33"/>
      <c r="O8" s="23">
        <f>'Primer día Vacunación (2)'!E16</f>
        <v>0.12972604885532046</v>
      </c>
      <c r="Q8" s="32"/>
      <c r="R8" s="33"/>
      <c r="S8" s="23">
        <f t="shared" si="0"/>
        <v>-0.77732949712333888</v>
      </c>
      <c r="T8" s="33"/>
      <c r="U8" s="23">
        <f t="shared" si="1"/>
        <v>-0.12124641390747934</v>
      </c>
      <c r="V8" s="33"/>
      <c r="W8" s="23" t="str">
        <f t="shared" si="2"/>
        <v>-1.33*</v>
      </c>
      <c r="Y8" s="32"/>
      <c r="Z8" s="33"/>
      <c r="AA8" s="23">
        <f t="shared" si="3"/>
        <v>0.32609391899180429</v>
      </c>
      <c r="AB8" s="33"/>
      <c r="AC8" s="23" t="str">
        <f t="shared" si="4"/>
        <v>1.85**</v>
      </c>
      <c r="AD8" s="33"/>
      <c r="AE8" s="23">
        <f t="shared" si="4"/>
        <v>0.12972604885532046</v>
      </c>
    </row>
    <row r="9" spans="1:35">
      <c r="A9" s="32">
        <v>-7</v>
      </c>
      <c r="B9" s="33">
        <f>'OMS Declara COVID'!F3</f>
        <v>-1.5302142038486021E-2</v>
      </c>
      <c r="C9" s="23">
        <f>'OMS Declara COVID'!F6</f>
        <v>-1.052865876885607</v>
      </c>
      <c r="D9" s="33">
        <f>'Primer Confinamiento'!F3</f>
        <v>-1.1907934961509261E-2</v>
      </c>
      <c r="E9" s="23">
        <f>'Primer Confinamiento'!F6</f>
        <v>-0.73316923413212709</v>
      </c>
      <c r="F9" s="33">
        <f>'Primer día Vacunación'!F3</f>
        <v>-9.2856305695993985E-3</v>
      </c>
      <c r="G9" s="23">
        <f>'Primer día Vacunación'!F6</f>
        <v>-1.6295690414186754</v>
      </c>
      <c r="I9" s="32">
        <v>-7</v>
      </c>
      <c r="J9" s="33">
        <f>'OMS Declara COVID (2)'!F3</f>
        <v>8.8522531269080718E-3</v>
      </c>
      <c r="K9" s="23">
        <f>'OMS Declara COVID (2)'!F6</f>
        <v>0.46042152739913872</v>
      </c>
      <c r="L9" s="33">
        <f>'Primer Confinamiento (2)'!F3</f>
        <v>5.4476846319935102E-2</v>
      </c>
      <c r="M9" s="23">
        <f>'Primer Confinamiento (2)'!F6</f>
        <v>2.5354830543960185</v>
      </c>
      <c r="N9" s="33">
        <f>'Primer día Vacunación (2)'!F3</f>
        <v>2.6213039797562399E-4</v>
      </c>
      <c r="O9" s="23">
        <f>'Primer día Vacunación (2)'!F6</f>
        <v>3.477440650860722E-2</v>
      </c>
      <c r="Q9" s="32">
        <v>-7</v>
      </c>
      <c r="R9" s="33">
        <f t="shared" ref="R9" si="17">B9</f>
        <v>-1.5302142038486021E-2</v>
      </c>
      <c r="S9" s="23">
        <f t="shared" si="0"/>
        <v>-1.052865876885607</v>
      </c>
      <c r="T9" s="33">
        <f t="shared" ref="T9" si="18">D9</f>
        <v>-1.1907934961509261E-2</v>
      </c>
      <c r="U9" s="23">
        <f t="shared" si="1"/>
        <v>-0.73316923413212709</v>
      </c>
      <c r="V9" s="33">
        <f t="shared" ref="V9" si="19">F9</f>
        <v>-9.2856305695993985E-3</v>
      </c>
      <c r="W9" s="23" t="str">
        <f t="shared" si="2"/>
        <v>-1.63*</v>
      </c>
      <c r="Y9" s="32">
        <v>-7</v>
      </c>
      <c r="Z9" s="33">
        <f t="shared" ref="Z9" si="20">J9</f>
        <v>8.8522531269080718E-3</v>
      </c>
      <c r="AA9" s="23">
        <f t="shared" si="3"/>
        <v>0.46042152739913872</v>
      </c>
      <c r="AB9" s="33">
        <f t="shared" ref="AB9" si="21">L9</f>
        <v>5.4476846319935102E-2</v>
      </c>
      <c r="AC9" s="23" t="str">
        <f t="shared" si="4"/>
        <v>2.54***</v>
      </c>
      <c r="AD9" s="33">
        <f t="shared" ref="AD9" si="22">N9</f>
        <v>2.6213039797562399E-4</v>
      </c>
      <c r="AE9" s="23">
        <f t="shared" si="4"/>
        <v>3.477440650860722E-2</v>
      </c>
    </row>
    <row r="10" spans="1:35">
      <c r="A10" s="32"/>
      <c r="B10" s="33"/>
      <c r="C10" s="23">
        <f>'OMS Declara COVID'!F16</f>
        <v>-0.71792619056079787</v>
      </c>
      <c r="D10" s="33"/>
      <c r="E10" s="23">
        <f>'Primer Confinamiento'!F16</f>
        <v>-0.48718005257323149</v>
      </c>
      <c r="F10" s="33"/>
      <c r="G10" s="23">
        <f>'Primer día Vacunación'!F16</f>
        <v>-1.2802384959964779</v>
      </c>
      <c r="I10" s="32"/>
      <c r="J10" s="33"/>
      <c r="K10" s="23">
        <f>'OMS Declara COVID (2)'!F16</f>
        <v>0.31395135930857182</v>
      </c>
      <c r="L10" s="33"/>
      <c r="M10" s="23">
        <f>'Primer Confinamiento (2)'!F16</f>
        <v>1.6847907825829247</v>
      </c>
      <c r="N10" s="33"/>
      <c r="O10" s="23">
        <f>'Primer día Vacunación (2)'!F16</f>
        <v>2.7319820612811511E-2</v>
      </c>
      <c r="Q10" s="32"/>
      <c r="R10" s="33"/>
      <c r="S10" s="23">
        <f t="shared" si="0"/>
        <v>-0.71792619056079787</v>
      </c>
      <c r="T10" s="33"/>
      <c r="U10" s="23">
        <f t="shared" si="1"/>
        <v>-0.48718005257323149</v>
      </c>
      <c r="V10" s="33"/>
      <c r="W10" s="23">
        <f t="shared" si="2"/>
        <v>-1.2802384959964779</v>
      </c>
      <c r="Y10" s="32"/>
      <c r="Z10" s="33"/>
      <c r="AA10" s="23">
        <f t="shared" si="3"/>
        <v>0.31395135930857182</v>
      </c>
      <c r="AB10" s="33"/>
      <c r="AC10" s="23" t="str">
        <f t="shared" si="4"/>
        <v>1.68**</v>
      </c>
      <c r="AD10" s="33"/>
      <c r="AE10" s="23">
        <f t="shared" si="4"/>
        <v>2.7319820612811511E-2</v>
      </c>
    </row>
    <row r="11" spans="1:35">
      <c r="A11" s="32">
        <v>-6</v>
      </c>
      <c r="B11" s="33">
        <f>'OMS Declara COVID'!G3</f>
        <v>-1.7732645249080858E-2</v>
      </c>
      <c r="C11" s="23">
        <f>'OMS Declara COVID'!G6</f>
        <v>-1.091287902936354</v>
      </c>
      <c r="D11" s="33">
        <f>'Primer Confinamiento'!G3</f>
        <v>-9.7871088641805527E-3</v>
      </c>
      <c r="E11" s="23">
        <f>'Primer Confinamiento'!G6</f>
        <v>-0.53897322517692037</v>
      </c>
      <c r="F11" s="33">
        <f>'Primer día Vacunación'!G3</f>
        <v>-7.519644622539714E-3</v>
      </c>
      <c r="G11" s="23">
        <f>'Primer día Vacunación'!G6</f>
        <v>-1.1803306208838926</v>
      </c>
      <c r="I11" s="32">
        <v>-6</v>
      </c>
      <c r="J11" s="33">
        <f>'OMS Declara COVID (2)'!G3</f>
        <v>6.2100201575270297E-3</v>
      </c>
      <c r="K11" s="23">
        <f>'OMS Declara COVID (2)'!G6</f>
        <v>0.34887367655805174</v>
      </c>
      <c r="L11" s="33">
        <f>'Primer Confinamiento (2)'!G3</f>
        <v>5.6353594977890387E-2</v>
      </c>
      <c r="M11" s="23">
        <f>'Primer Confinamiento (2)'!G6</f>
        <v>2.8329817398880697</v>
      </c>
      <c r="N11" s="33">
        <f>'Primer día Vacunación (2)'!G3</f>
        <v>1.7660117826386879E-3</v>
      </c>
      <c r="O11" s="23">
        <f>'Primer día Vacunación (2)'!G6</f>
        <v>0.25305174206256342</v>
      </c>
      <c r="Q11" s="32">
        <v>-6</v>
      </c>
      <c r="R11" s="33">
        <f t="shared" ref="R11" si="23">B11</f>
        <v>-1.7732645249080858E-2</v>
      </c>
      <c r="S11" s="23">
        <f t="shared" si="0"/>
        <v>-1.091287902936354</v>
      </c>
      <c r="T11" s="33">
        <f t="shared" ref="T11" si="24">D11</f>
        <v>-9.7871088641805527E-3</v>
      </c>
      <c r="U11" s="23">
        <f t="shared" si="1"/>
        <v>-0.53897322517692037</v>
      </c>
      <c r="V11" s="33">
        <f t="shared" ref="V11" si="25">F11</f>
        <v>-7.519644622539714E-3</v>
      </c>
      <c r="W11" s="23">
        <f t="shared" si="2"/>
        <v>-1.1803306208838926</v>
      </c>
      <c r="Y11" s="32">
        <v>-6</v>
      </c>
      <c r="Z11" s="33">
        <f t="shared" ref="Z11" si="26">J11</f>
        <v>6.2100201575270297E-3</v>
      </c>
      <c r="AA11" s="23">
        <f t="shared" si="3"/>
        <v>0.34887367655805174</v>
      </c>
      <c r="AB11" s="33">
        <f t="shared" ref="AB11" si="27">L11</f>
        <v>5.6353594977890387E-2</v>
      </c>
      <c r="AC11" s="23" t="str">
        <f t="shared" si="4"/>
        <v>2.83***</v>
      </c>
      <c r="AD11" s="33">
        <f t="shared" ref="AD11" si="28">N11</f>
        <v>1.7660117826386879E-3</v>
      </c>
      <c r="AE11" s="23">
        <f t="shared" si="4"/>
        <v>0.25305174206256342</v>
      </c>
    </row>
    <row r="12" spans="1:35">
      <c r="A12" s="32"/>
      <c r="B12" s="33"/>
      <c r="C12" s="23">
        <f>'OMS Declara COVID'!G16</f>
        <v>-0.74412532893332728</v>
      </c>
      <c r="D12" s="33"/>
      <c r="E12" s="23">
        <f>'Primer Confinamiento'!G16</f>
        <v>-0.35813969265646556</v>
      </c>
      <c r="F12" s="33"/>
      <c r="G12" s="23">
        <f>'Primer día Vacunación'!G16</f>
        <v>-0.92730326880991853</v>
      </c>
      <c r="I12" s="32"/>
      <c r="J12" s="33"/>
      <c r="K12" s="23">
        <f>'OMS Declara COVID (2)'!G16</f>
        <v>0.23788932198956142</v>
      </c>
      <c r="L12" s="33"/>
      <c r="M12" s="23">
        <f>'Primer Confinamiento (2)'!G16</f>
        <v>1.8824742347671244</v>
      </c>
      <c r="N12" s="33"/>
      <c r="O12" s="23">
        <f>'Primer día Vacunación (2)'!G16</f>
        <v>0.19880506651342916</v>
      </c>
      <c r="Q12" s="32"/>
      <c r="R12" s="33"/>
      <c r="S12" s="23">
        <f t="shared" si="0"/>
        <v>-0.74412532893332728</v>
      </c>
      <c r="T12" s="33"/>
      <c r="U12" s="23">
        <f t="shared" si="1"/>
        <v>-0.35813969265646556</v>
      </c>
      <c r="V12" s="33"/>
      <c r="W12" s="23">
        <f t="shared" si="2"/>
        <v>-0.92730326880991853</v>
      </c>
      <c r="Y12" s="32"/>
      <c r="Z12" s="33"/>
      <c r="AA12" s="23">
        <f t="shared" si="3"/>
        <v>0.23788932198956142</v>
      </c>
      <c r="AB12" s="33"/>
      <c r="AC12" s="23" t="str">
        <f t="shared" si="4"/>
        <v>1.88**</v>
      </c>
      <c r="AD12" s="33"/>
      <c r="AE12" s="23">
        <f t="shared" si="4"/>
        <v>0.19880506651342916</v>
      </c>
    </row>
    <row r="13" spans="1:35">
      <c r="A13" s="32">
        <v>-5</v>
      </c>
      <c r="B13" s="33">
        <f>'OMS Declara COVID'!H3</f>
        <v>-1.9009758841423984E-2</v>
      </c>
      <c r="C13" s="23">
        <f>'OMS Declara COVID'!H6</f>
        <v>-1.0679521626755122</v>
      </c>
      <c r="D13" s="33">
        <f>'Primer Confinamiento'!H3</f>
        <v>-9.7467285508032464E-3</v>
      </c>
      <c r="E13" s="23">
        <f>'Primer Confinamiento'!H6</f>
        <v>-0.48998300851799498</v>
      </c>
      <c r="F13" s="33">
        <f>'Primer día Vacunación'!H3</f>
        <v>-7.3003694865456962E-3</v>
      </c>
      <c r="G13" s="23">
        <f>'Primer día Vacunación'!H6</f>
        <v>-1.0460695870955736</v>
      </c>
      <c r="I13" s="32">
        <v>-5</v>
      </c>
      <c r="J13" s="33">
        <f>'OMS Declara COVID (2)'!H3</f>
        <v>5.0074456876741946E-3</v>
      </c>
      <c r="K13" s="23">
        <f>'OMS Declara COVID (2)'!H6</f>
        <v>0.30816411352124168</v>
      </c>
      <c r="L13" s="33">
        <f>'Primer Confinamiento (2)'!H3</f>
        <v>5.6354698717096308E-2</v>
      </c>
      <c r="M13" s="23">
        <f>'Primer Confinamiento (2)'!H6</f>
        <v>3.1034367904693942</v>
      </c>
      <c r="N13" s="33">
        <f>'Primer día Vacunación (2)'!H3</f>
        <v>1.8049408221099128E-3</v>
      </c>
      <c r="O13" s="23">
        <f>'Primer día Vacunación (2)'!H6</f>
        <v>0.28331484108089916</v>
      </c>
      <c r="Q13" s="32">
        <v>-5</v>
      </c>
      <c r="R13" s="33">
        <f t="shared" ref="R13" si="29">B13</f>
        <v>-1.9009758841423984E-2</v>
      </c>
      <c r="S13" s="23">
        <f t="shared" si="0"/>
        <v>-1.0679521626755122</v>
      </c>
      <c r="T13" s="33">
        <f t="shared" ref="T13" si="30">D13</f>
        <v>-9.7467285508032464E-3</v>
      </c>
      <c r="U13" s="23">
        <f t="shared" si="1"/>
        <v>-0.48998300851799498</v>
      </c>
      <c r="V13" s="33">
        <f t="shared" ref="V13" si="31">F13</f>
        <v>-7.3003694865456962E-3</v>
      </c>
      <c r="W13" s="23">
        <f t="shared" si="2"/>
        <v>-1.0460695870955736</v>
      </c>
      <c r="Y13" s="32">
        <v>-5</v>
      </c>
      <c r="Z13" s="33">
        <f t="shared" ref="Z13" si="32">J13</f>
        <v>5.0074456876741946E-3</v>
      </c>
      <c r="AA13" s="23">
        <f t="shared" si="3"/>
        <v>0.30816411352124168</v>
      </c>
      <c r="AB13" s="33">
        <f t="shared" ref="AB13" si="33">L13</f>
        <v>5.6354698717096308E-2</v>
      </c>
      <c r="AC13" s="23" t="str">
        <f t="shared" si="4"/>
        <v>3.1***</v>
      </c>
      <c r="AD13" s="33">
        <f t="shared" ref="AD13" si="34">N13</f>
        <v>1.8049408221099128E-3</v>
      </c>
      <c r="AE13" s="23">
        <f t="shared" si="4"/>
        <v>0.28331484108089916</v>
      </c>
    </row>
    <row r="14" spans="1:35">
      <c r="A14" s="32"/>
      <c r="B14" s="33"/>
      <c r="C14" s="23">
        <f>'OMS Declara COVID'!H16</f>
        <v>-0.72821319854978883</v>
      </c>
      <c r="D14" s="33"/>
      <c r="E14" s="23">
        <f>'Primer Confinamiento'!H16</f>
        <v>-0.32558642225673118</v>
      </c>
      <c r="F14" s="33"/>
      <c r="G14" s="23">
        <f>'Primer día Vacunación'!H16</f>
        <v>-0.82182375882950764</v>
      </c>
      <c r="I14" s="32"/>
      <c r="J14" s="33"/>
      <c r="K14" s="23">
        <f>'OMS Declara COVID (2)'!H16</f>
        <v>0.21013036222835796</v>
      </c>
      <c r="L14" s="33"/>
      <c r="M14" s="23">
        <f>'Primer Confinamiento (2)'!H16</f>
        <v>2.0621875937392509</v>
      </c>
      <c r="N14" s="33"/>
      <c r="O14" s="23">
        <f>'Primer día Vacunación (2)'!H16</f>
        <v>0.22258066815206654</v>
      </c>
      <c r="Q14" s="32"/>
      <c r="R14" s="33"/>
      <c r="S14" s="23">
        <f t="shared" si="0"/>
        <v>-0.72821319854978883</v>
      </c>
      <c r="T14" s="33"/>
      <c r="U14" s="23">
        <f t="shared" si="1"/>
        <v>-0.32558642225673118</v>
      </c>
      <c r="V14" s="33"/>
      <c r="W14" s="23">
        <f t="shared" si="2"/>
        <v>-0.82182375882950764</v>
      </c>
      <c r="Y14" s="32"/>
      <c r="Z14" s="33"/>
      <c r="AA14" s="23">
        <f t="shared" si="3"/>
        <v>0.21013036222835796</v>
      </c>
      <c r="AB14" s="33"/>
      <c r="AC14" s="23" t="str">
        <f t="shared" si="4"/>
        <v>2.06**</v>
      </c>
      <c r="AD14" s="33"/>
      <c r="AE14" s="23">
        <f t="shared" si="4"/>
        <v>0.22258066815206654</v>
      </c>
    </row>
    <row r="15" spans="1:35">
      <c r="A15" s="32">
        <v>-4</v>
      </c>
      <c r="B15" s="33">
        <f>'OMS Declara COVID'!I3</f>
        <v>-2.2266358671202552E-2</v>
      </c>
      <c r="C15" s="23">
        <f>'OMS Declara COVID'!I6</f>
        <v>-1.1581131630600963</v>
      </c>
      <c r="D15" s="33">
        <f>'Primer Confinamiento'!I3</f>
        <v>-1.5664850219749747E-2</v>
      </c>
      <c r="E15" s="23">
        <f>'Primer Confinamiento'!I6</f>
        <v>-0.72907969100430381</v>
      </c>
      <c r="F15" s="33">
        <f>'Primer día Vacunación'!I3</f>
        <v>-2.5659156884150652E-3</v>
      </c>
      <c r="G15" s="23">
        <f>'Primer día Vacunación'!I6</f>
        <v>-0.34039621465060194</v>
      </c>
      <c r="I15" s="32">
        <v>-4</v>
      </c>
      <c r="J15" s="33">
        <f>'OMS Declara COVID (2)'!I3</f>
        <v>1.371294918223076E-3</v>
      </c>
      <c r="K15" s="23">
        <f>'OMS Declara COVID (2)'!I6</f>
        <v>9.4352125533306228E-2</v>
      </c>
      <c r="L15" s="33">
        <f>'Primer Confinamiento (2)'!I3</f>
        <v>4.3570492754704593E-2</v>
      </c>
      <c r="M15" s="23">
        <f>'Primer Confinamiento (2)'!I6</f>
        <v>2.6826267448539522</v>
      </c>
      <c r="N15" s="33">
        <f>'Primer día Vacunación (2)'!I3</f>
        <v>6.1783367522586508E-3</v>
      </c>
      <c r="O15" s="23">
        <f>'Primer día Vacunación (2)'!I6</f>
        <v>1.084258761263023</v>
      </c>
      <c r="Q15" s="32">
        <v>-4</v>
      </c>
      <c r="R15" s="33">
        <f t="shared" ref="R15" si="35">B15</f>
        <v>-2.2266358671202552E-2</v>
      </c>
      <c r="S15" s="23">
        <f t="shared" si="0"/>
        <v>-1.1581131630600963</v>
      </c>
      <c r="T15" s="33">
        <f t="shared" ref="T15" si="36">D15</f>
        <v>-1.5664850219749747E-2</v>
      </c>
      <c r="U15" s="23">
        <f t="shared" si="1"/>
        <v>-0.72907969100430381</v>
      </c>
      <c r="V15" s="33">
        <f t="shared" ref="V15" si="37">F15</f>
        <v>-2.5659156884150652E-3</v>
      </c>
      <c r="W15" s="23">
        <f t="shared" si="2"/>
        <v>-0.34039621465060194</v>
      </c>
      <c r="Y15" s="32">
        <v>-4</v>
      </c>
      <c r="Z15" s="33">
        <f t="shared" ref="Z15" si="38">J15</f>
        <v>1.371294918223076E-3</v>
      </c>
      <c r="AA15" s="23">
        <f t="shared" si="3"/>
        <v>9.4352125533306228E-2</v>
      </c>
      <c r="AB15" s="33">
        <f t="shared" ref="AB15" si="39">L15</f>
        <v>4.3570492754704593E-2</v>
      </c>
      <c r="AC15" s="23" t="str">
        <f t="shared" si="4"/>
        <v>2.68***</v>
      </c>
      <c r="AD15" s="33">
        <f t="shared" ref="AD15" si="40">N15</f>
        <v>6.1783367522586508E-3</v>
      </c>
      <c r="AE15" s="23">
        <f t="shared" si="4"/>
        <v>1.084258761263023</v>
      </c>
    </row>
    <row r="16" spans="1:35">
      <c r="A16" s="32"/>
      <c r="B16" s="33"/>
      <c r="C16" s="23">
        <f>'OMS Declara COVID'!I16</f>
        <v>-0.78969201077487905</v>
      </c>
      <c r="D16" s="33"/>
      <c r="E16" s="23">
        <f>'Primer Confinamiento'!I16</f>
        <v>-0.48446261198344487</v>
      </c>
      <c r="F16" s="33"/>
      <c r="G16" s="23">
        <f>'Primer día Vacunación'!I16</f>
        <v>-0.26742551362401362</v>
      </c>
      <c r="I16" s="32"/>
      <c r="J16" s="33"/>
      <c r="K16" s="23">
        <f>'OMS Declara COVID (2)'!I16</f>
        <v>6.4336648705731012E-2</v>
      </c>
      <c r="L16" s="33"/>
      <c r="M16" s="23">
        <f>'Primer Confinamiento (2)'!I16</f>
        <v>1.7825655766084423</v>
      </c>
      <c r="N16" s="33"/>
      <c r="O16" s="23">
        <f>'Primer día Vacunación (2)'!I16</f>
        <v>0.85182632371434319</v>
      </c>
      <c r="Q16" s="32"/>
      <c r="R16" s="33"/>
      <c r="S16" s="23">
        <f t="shared" si="0"/>
        <v>-0.78969201077487905</v>
      </c>
      <c r="T16" s="33"/>
      <c r="U16" s="23">
        <f t="shared" si="1"/>
        <v>-0.48446261198344487</v>
      </c>
      <c r="V16" s="33"/>
      <c r="W16" s="23">
        <f t="shared" si="2"/>
        <v>-0.26742551362401362</v>
      </c>
      <c r="Y16" s="32"/>
      <c r="Z16" s="33"/>
      <c r="AA16" s="23">
        <f t="shared" si="3"/>
        <v>6.4336648705731012E-2</v>
      </c>
      <c r="AB16" s="33"/>
      <c r="AC16" s="23" t="str">
        <f t="shared" si="4"/>
        <v>1.78**</v>
      </c>
      <c r="AD16" s="33"/>
      <c r="AE16" s="23">
        <f t="shared" si="4"/>
        <v>0.85182632371434319</v>
      </c>
    </row>
    <row r="17" spans="1:31">
      <c r="A17" s="32">
        <v>-3</v>
      </c>
      <c r="B17" s="33">
        <f>'OMS Declara COVID'!J3</f>
        <v>-2.9228860228191995E-2</v>
      </c>
      <c r="C17" s="23">
        <f>'OMS Declara COVID'!J6</f>
        <v>-1.4220592915671362</v>
      </c>
      <c r="D17" s="33">
        <f>'Primer Confinamiento'!J3</f>
        <v>-4.0695611024359507E-2</v>
      </c>
      <c r="E17" s="23">
        <f>'Primer Confinamiento'!J6</f>
        <v>-1.7717414850479445</v>
      </c>
      <c r="F17" s="33">
        <f>'Primer día Vacunación'!J3</f>
        <v>-7.8658595840291525E-3</v>
      </c>
      <c r="G17" s="23">
        <f>'Primer día Vacunación'!J6</f>
        <v>-0.97609605094766294</v>
      </c>
      <c r="I17" s="32">
        <v>-3</v>
      </c>
      <c r="J17" s="33">
        <f>'OMS Declara COVID (2)'!J3</f>
        <v>-6.1896342195146836E-3</v>
      </c>
      <c r="K17" s="23">
        <f>'OMS Declara COVID (2)'!J6</f>
        <v>-0.49176223601022878</v>
      </c>
      <c r="L17" s="33">
        <f>'Primer Confinamiento (2)'!J3</f>
        <v>1.3131468790823941E-2</v>
      </c>
      <c r="M17" s="23">
        <f>'Primer Confinamiento (2)'!J6</f>
        <v>0.93357766405286446</v>
      </c>
      <c r="N17" s="33">
        <f>'Primer día Vacunación (2)'!J3</f>
        <v>9.5895436715209836E-4</v>
      </c>
      <c r="O17" s="23">
        <f>'Primer día Vacunación (2)'!J6</f>
        <v>0.19432499882494364</v>
      </c>
      <c r="Q17" s="32">
        <v>-3</v>
      </c>
      <c r="R17" s="33">
        <f t="shared" ref="R17" si="41">B17</f>
        <v>-2.9228860228191995E-2</v>
      </c>
      <c r="S17" s="23" t="str">
        <f t="shared" si="0"/>
        <v>-1.42*</v>
      </c>
      <c r="T17" s="33">
        <f t="shared" ref="T17" si="42">D17</f>
        <v>-4.0695611024359507E-2</v>
      </c>
      <c r="U17" s="23" t="str">
        <f t="shared" si="1"/>
        <v>-1.77**</v>
      </c>
      <c r="V17" s="33">
        <f t="shared" ref="V17" si="43">F17</f>
        <v>-7.8658595840291525E-3</v>
      </c>
      <c r="W17" s="23">
        <f t="shared" si="2"/>
        <v>-0.97609605094766294</v>
      </c>
      <c r="Y17" s="32">
        <v>-3</v>
      </c>
      <c r="Z17" s="33">
        <f t="shared" ref="Z17" si="44">J17</f>
        <v>-6.1896342195146836E-3</v>
      </c>
      <c r="AA17" s="23">
        <f t="shared" si="3"/>
        <v>-0.49176223601022878</v>
      </c>
      <c r="AB17" s="33">
        <f t="shared" ref="AB17" si="45">L17</f>
        <v>1.3131468790823941E-2</v>
      </c>
      <c r="AC17" s="23">
        <f t="shared" si="4"/>
        <v>0.93357766405286446</v>
      </c>
      <c r="AD17" s="33">
        <f t="shared" ref="AD17" si="46">N17</f>
        <v>9.5895436715209836E-4</v>
      </c>
      <c r="AE17" s="23">
        <f t="shared" si="4"/>
        <v>0.19432499882494364</v>
      </c>
    </row>
    <row r="18" spans="1:31">
      <c r="A18" s="32"/>
      <c r="B18" s="33"/>
      <c r="C18" s="23">
        <f>'OMS Declara COVID'!J16</f>
        <v>-0.96967109710718169</v>
      </c>
      <c r="D18" s="33"/>
      <c r="E18" s="23">
        <f>'Primer Confinamiento'!J16</f>
        <v>-1.1772958679227397</v>
      </c>
      <c r="F18" s="33"/>
      <c r="G18" s="23">
        <f>'Primer día Vacunación'!J16</f>
        <v>-0.7668504423264112</v>
      </c>
      <c r="I18" s="32"/>
      <c r="J18" s="33"/>
      <c r="K18" s="23">
        <f>'OMS Declara COVID (2)'!J16</f>
        <v>-0.33532190235361015</v>
      </c>
      <c r="L18" s="33"/>
      <c r="M18" s="23">
        <f>'Primer Confinamiento (2)'!J16</f>
        <v>0.62034847383203795</v>
      </c>
      <c r="N18" s="33"/>
      <c r="O18" s="23">
        <f>'Primer día Vacunación (2)'!J16</f>
        <v>0.15266756909764154</v>
      </c>
      <c r="Q18" s="32"/>
      <c r="R18" s="33"/>
      <c r="S18" s="23">
        <f t="shared" si="0"/>
        <v>-0.96967109710718169</v>
      </c>
      <c r="T18" s="33"/>
      <c r="U18" s="23">
        <f t="shared" si="1"/>
        <v>-1.1772958679227397</v>
      </c>
      <c r="V18" s="33"/>
      <c r="W18" s="23">
        <f t="shared" si="2"/>
        <v>-0.7668504423264112</v>
      </c>
      <c r="Y18" s="32"/>
      <c r="Z18" s="33"/>
      <c r="AA18" s="23">
        <f t="shared" si="3"/>
        <v>-0.33532190235361015</v>
      </c>
      <c r="AB18" s="33"/>
      <c r="AC18" s="23">
        <f t="shared" si="4"/>
        <v>0.62034847383203795</v>
      </c>
      <c r="AD18" s="33"/>
      <c r="AE18" s="23">
        <f t="shared" si="4"/>
        <v>0.15266756909764154</v>
      </c>
    </row>
    <row r="19" spans="1:31">
      <c r="A19" s="32">
        <v>-2</v>
      </c>
      <c r="B19" s="33">
        <f>'OMS Declara COVID'!K3</f>
        <v>-3.1289861406394684E-2</v>
      </c>
      <c r="C19" s="23">
        <f>'OMS Declara COVID'!K6</f>
        <v>-1.4352686608369896</v>
      </c>
      <c r="D19" s="33">
        <f>'Primer Confinamiento'!K3</f>
        <v>-4.1847262628876149E-2</v>
      </c>
      <c r="E19" s="23">
        <f>'Primer Confinamiento'!K6</f>
        <v>-1.7176852012998933</v>
      </c>
      <c r="F19" s="33">
        <f>'Primer día Vacunación'!K3</f>
        <v>-7.9696410403859563E-3</v>
      </c>
      <c r="G19" s="23">
        <f>'Primer día Vacunación'!K6</f>
        <v>-0.932414172147634</v>
      </c>
      <c r="I19" s="32">
        <v>-2</v>
      </c>
      <c r="J19" s="33">
        <f>'OMS Declara COVID (2)'!K3</f>
        <v>-8.5105832879488474E-3</v>
      </c>
      <c r="K19" s="23">
        <f>'OMS Declara COVID (2)'!K6</f>
        <v>-0.82812357011515758</v>
      </c>
      <c r="L19" s="33">
        <f>'Primer Confinamiento (2)'!K3</f>
        <v>7.5196771625072323E-3</v>
      </c>
      <c r="M19" s="23">
        <f>'Primer Confinamiento (2)'!K6</f>
        <v>0.65475974669636305</v>
      </c>
      <c r="N19" s="33">
        <f>'Primer día Vacunación (2)'!K3</f>
        <v>8.0814564544839929E-4</v>
      </c>
      <c r="O19" s="23">
        <f>'Primer día Vacunación (2)'!K6</f>
        <v>0.20057001137278607</v>
      </c>
      <c r="Q19" s="32">
        <v>-2</v>
      </c>
      <c r="R19" s="33">
        <f t="shared" ref="R19" si="47">B19</f>
        <v>-3.1289861406394684E-2</v>
      </c>
      <c r="S19" s="23" t="str">
        <f t="shared" si="0"/>
        <v>-1.44*</v>
      </c>
      <c r="T19" s="33">
        <f t="shared" ref="T19" si="48">D19</f>
        <v>-4.1847262628876149E-2</v>
      </c>
      <c r="U19" s="23" t="str">
        <f t="shared" si="1"/>
        <v>-1.72**</v>
      </c>
      <c r="V19" s="33">
        <f t="shared" ref="V19" si="49">F19</f>
        <v>-7.9696410403859563E-3</v>
      </c>
      <c r="W19" s="23">
        <f t="shared" si="2"/>
        <v>-0.932414172147634</v>
      </c>
      <c r="Y19" s="32">
        <v>-2</v>
      </c>
      <c r="Z19" s="33">
        <f t="shared" ref="Z19" si="50">J19</f>
        <v>-8.5105832879488474E-3</v>
      </c>
      <c r="AA19" s="23">
        <f t="shared" si="3"/>
        <v>-0.82812357011515758</v>
      </c>
      <c r="AB19" s="33">
        <f t="shared" ref="AB19" si="51">L19</f>
        <v>7.5196771625072323E-3</v>
      </c>
      <c r="AC19" s="23">
        <f t="shared" si="4"/>
        <v>0.65475974669636305</v>
      </c>
      <c r="AD19" s="33">
        <f t="shared" ref="AD19" si="52">N19</f>
        <v>8.0814564544839929E-4</v>
      </c>
      <c r="AE19" s="23">
        <f t="shared" si="4"/>
        <v>0.20057001137278607</v>
      </c>
    </row>
    <row r="20" spans="1:31">
      <c r="A20" s="32"/>
      <c r="B20" s="33"/>
      <c r="C20" s="23">
        <f>'OMS Declara COVID'!K16</f>
        <v>-0.97867827681336461</v>
      </c>
      <c r="D20" s="33"/>
      <c r="E20" s="23">
        <f>'Primer Confinamiento'!K16</f>
        <v>-1.1413762712835507</v>
      </c>
      <c r="F20" s="33"/>
      <c r="G20" s="23">
        <f>'Primer día Vacunación'!K16</f>
        <v>-0.73253264332811674</v>
      </c>
      <c r="I20" s="32"/>
      <c r="J20" s="33"/>
      <c r="K20" s="23">
        <f>'OMS Declara COVID (2)'!K16</f>
        <v>-0.56467933196298126</v>
      </c>
      <c r="L20" s="33"/>
      <c r="M20" s="23">
        <f>'Primer Confinamiento (2)'!K16</f>
        <v>0.43507811425824822</v>
      </c>
      <c r="N20" s="33"/>
      <c r="O20" s="23">
        <f>'Primer día Vacunación (2)'!K16</f>
        <v>0.15757383895704469</v>
      </c>
      <c r="Q20" s="32"/>
      <c r="R20" s="33"/>
      <c r="S20" s="23">
        <f t="shared" si="0"/>
        <v>-0.97867827681336461</v>
      </c>
      <c r="T20" s="33"/>
      <c r="U20" s="23">
        <f t="shared" si="1"/>
        <v>-1.1413762712835507</v>
      </c>
      <c r="V20" s="33"/>
      <c r="W20" s="23">
        <f t="shared" si="2"/>
        <v>-0.73253264332811674</v>
      </c>
      <c r="Y20" s="32"/>
      <c r="Z20" s="33"/>
      <c r="AA20" s="23">
        <f t="shared" si="3"/>
        <v>-0.56467933196298126</v>
      </c>
      <c r="AB20" s="33"/>
      <c r="AC20" s="23">
        <f t="shared" si="4"/>
        <v>0.43507811425824822</v>
      </c>
      <c r="AD20" s="33"/>
      <c r="AE20" s="23">
        <f t="shared" si="4"/>
        <v>0.15757383895704469</v>
      </c>
    </row>
    <row r="21" spans="1:31">
      <c r="A21" s="32">
        <v>-1</v>
      </c>
      <c r="B21" s="33">
        <f>'OMS Declara COVID'!L3</f>
        <v>-2.2916345097394542E-2</v>
      </c>
      <c r="C21" s="23">
        <f>'OMS Declara COVID'!L6</f>
        <v>-0.99723191949539502</v>
      </c>
      <c r="D21" s="33">
        <f>'Primer Confinamiento'!L3</f>
        <v>-4.951935992534242E-2</v>
      </c>
      <c r="E21" s="23">
        <f>'Primer Confinamiento'!L6</f>
        <v>-1.928291987274821</v>
      </c>
      <c r="F21" s="33">
        <f>'Primer día Vacunación'!L3</f>
        <v>-8.5847231624236429E-3</v>
      </c>
      <c r="G21" s="23">
        <f>'Primer día Vacunación'!L6</f>
        <v>-0.95283489698543544</v>
      </c>
      <c r="I21" s="32">
        <v>-1</v>
      </c>
      <c r="J21" s="33">
        <f>'OMS Declara COVID (2)'!L3</f>
        <v>0</v>
      </c>
      <c r="K21" s="23">
        <f>'OMS Declara COVID (2)'!L6</f>
        <v>0</v>
      </c>
      <c r="L21" s="33">
        <f>'Primer Confinamiento (2)'!L3</f>
        <v>0</v>
      </c>
      <c r="M21" s="23">
        <f>'Primer Confinamiento (2)'!L6</f>
        <v>0</v>
      </c>
      <c r="N21" s="33">
        <f>'Primer día Vacunación (2)'!L3</f>
        <v>0</v>
      </c>
      <c r="O21" s="23">
        <f>'Primer día Vacunación (2)'!L6</f>
        <v>0</v>
      </c>
      <c r="Q21" s="32">
        <v>-1</v>
      </c>
      <c r="R21" s="33">
        <f t="shared" ref="R21" si="53">B21</f>
        <v>-2.2916345097394542E-2</v>
      </c>
      <c r="S21" s="23">
        <f t="shared" si="0"/>
        <v>-0.99723191949539502</v>
      </c>
      <c r="T21" s="33">
        <f t="shared" ref="T21" si="54">D21</f>
        <v>-4.951935992534242E-2</v>
      </c>
      <c r="U21" s="23" t="str">
        <f t="shared" si="1"/>
        <v>-1.93**</v>
      </c>
      <c r="V21" s="33">
        <f t="shared" ref="V21" si="55">F21</f>
        <v>-8.5847231624236429E-3</v>
      </c>
      <c r="W21" s="23">
        <f t="shared" si="2"/>
        <v>-0.95283489698543544</v>
      </c>
      <c r="Y21" s="32">
        <v>-1</v>
      </c>
      <c r="Z21" s="33">
        <f t="shared" ref="Z21" si="56">J21</f>
        <v>0</v>
      </c>
      <c r="AA21" s="23">
        <f t="shared" si="3"/>
        <v>0</v>
      </c>
      <c r="AB21" s="33">
        <f t="shared" ref="AB21" si="57">L21</f>
        <v>0</v>
      </c>
      <c r="AC21" s="23">
        <f t="shared" si="4"/>
        <v>0</v>
      </c>
      <c r="AD21" s="33">
        <f t="shared" ref="AD21" si="58">N21</f>
        <v>0</v>
      </c>
      <c r="AE21" s="23">
        <f t="shared" si="4"/>
        <v>0</v>
      </c>
    </row>
    <row r="22" spans="1:31">
      <c r="A22" s="32"/>
      <c r="B22" s="33"/>
      <c r="C22" s="23">
        <f>'OMS Declara COVID'!L16</f>
        <v>-0.67999061303678987</v>
      </c>
      <c r="D22" s="33"/>
      <c r="E22" s="23">
        <f>'Primer Confinamiento'!L16</f>
        <v>-1.2813213484729928</v>
      </c>
      <c r="F22" s="33"/>
      <c r="G22" s="23">
        <f>'Primer día Vacunación'!L16</f>
        <v>-0.74857577951260457</v>
      </c>
      <c r="I22" s="32"/>
      <c r="J22" s="33"/>
      <c r="K22" s="23">
        <f>'OMS Declara COVID (2)'!L16</f>
        <v>0</v>
      </c>
      <c r="L22" s="33"/>
      <c r="M22" s="23">
        <f>'Primer Confinamiento (2)'!L16</f>
        <v>0</v>
      </c>
      <c r="N22" s="33"/>
      <c r="O22" s="23">
        <f>'Primer día Vacunación (2)'!L16</f>
        <v>0</v>
      </c>
      <c r="Q22" s="32"/>
      <c r="R22" s="33"/>
      <c r="S22" s="23">
        <f t="shared" si="0"/>
        <v>-0.67999061303678987</v>
      </c>
      <c r="T22" s="33"/>
      <c r="U22" s="23">
        <f t="shared" si="1"/>
        <v>-1.2813213484729928</v>
      </c>
      <c r="V22" s="33"/>
      <c r="W22" s="23">
        <f t="shared" si="2"/>
        <v>-0.74857577951260457</v>
      </c>
      <c r="Y22" s="32"/>
      <c r="Z22" s="33"/>
      <c r="AA22" s="23">
        <f t="shared" si="3"/>
        <v>0</v>
      </c>
      <c r="AB22" s="33"/>
      <c r="AC22" s="23">
        <f t="shared" si="4"/>
        <v>0</v>
      </c>
      <c r="AD22" s="33"/>
      <c r="AE22" s="23">
        <f t="shared" si="4"/>
        <v>0</v>
      </c>
    </row>
    <row r="23" spans="1:31">
      <c r="A23" s="32">
        <v>0</v>
      </c>
      <c r="B23" s="33">
        <f>'OMS Declara COVID'!M3</f>
        <v>-3.2105187885787131E-2</v>
      </c>
      <c r="C23" s="23">
        <f>'OMS Declara COVID'!M6</f>
        <v>-1.3320781068355501</v>
      </c>
      <c r="D23" s="33">
        <f>'Primer Confinamiento'!M3</f>
        <v>-7.5291974657666461E-2</v>
      </c>
      <c r="E23" s="23">
        <f>'Primer Confinamiento'!M6</f>
        <v>-2.7954396379158206</v>
      </c>
      <c r="F23" s="33">
        <f>'Primer día Vacunación'!M3</f>
        <v>-2.2452867665140991E-3</v>
      </c>
      <c r="G23" s="23">
        <f>'Primer día Vacunación'!M6</f>
        <v>-0.2376111596705428</v>
      </c>
      <c r="I23" s="32">
        <v>0</v>
      </c>
      <c r="J23" s="33">
        <f>'OMS Declara COVID (2)'!M3</f>
        <v>-1.0247768796839085E-2</v>
      </c>
      <c r="K23" s="31" t="s">
        <v>491</v>
      </c>
      <c r="L23" s="33">
        <f>'Primer Confinamiento (2)'!M3</f>
        <v>-2.9601929363451518E-2</v>
      </c>
      <c r="M23" s="31" t="s">
        <v>491</v>
      </c>
      <c r="N23" s="33">
        <f>'Primer día Vacunación (2)'!M3</f>
        <v>6.0104502508409041E-3</v>
      </c>
      <c r="O23" s="31" t="s">
        <v>491</v>
      </c>
      <c r="Q23" s="32">
        <v>0</v>
      </c>
      <c r="R23" s="33">
        <f t="shared" ref="R23" si="59">B23</f>
        <v>-3.2105187885787131E-2</v>
      </c>
      <c r="S23" s="23" t="str">
        <f t="shared" si="0"/>
        <v>-1.33*</v>
      </c>
      <c r="T23" s="33">
        <f t="shared" ref="T23" si="60">D23</f>
        <v>-7.5291974657666461E-2</v>
      </c>
      <c r="U23" s="23" t="str">
        <f t="shared" si="1"/>
        <v>-2.8***</v>
      </c>
      <c r="V23" s="33">
        <f t="shared" ref="V23" si="61">F23</f>
        <v>-2.2452867665140991E-3</v>
      </c>
      <c r="W23" s="23">
        <f t="shared" si="2"/>
        <v>-0.2376111596705428</v>
      </c>
      <c r="Y23" s="32">
        <v>0</v>
      </c>
      <c r="Z23" s="33">
        <f t="shared" ref="Z23" si="62">J23</f>
        <v>-1.0247768796839085E-2</v>
      </c>
      <c r="AA23" s="23" t="str">
        <f t="shared" si="3"/>
        <v>-</v>
      </c>
      <c r="AB23" s="33">
        <f t="shared" ref="AB23" si="63">L23</f>
        <v>-2.9601929363451518E-2</v>
      </c>
      <c r="AC23" s="23" t="str">
        <f t="shared" si="4"/>
        <v>-</v>
      </c>
      <c r="AD23" s="33">
        <f t="shared" ref="AD23" si="64">N23</f>
        <v>6.0104502508409041E-3</v>
      </c>
      <c r="AE23" s="23" t="str">
        <f t="shared" si="4"/>
        <v>-</v>
      </c>
    </row>
    <row r="24" spans="1:31">
      <c r="A24" s="32"/>
      <c r="B24" s="33"/>
      <c r="C24" s="23">
        <f>'OMS Declara COVID'!M16</f>
        <v>-0.90831489723908199</v>
      </c>
      <c r="D24" s="33"/>
      <c r="E24" s="23">
        <f>'Primer Confinamiento'!M16</f>
        <v>-1.8575280663232179</v>
      </c>
      <c r="F24" s="33"/>
      <c r="G24" s="23">
        <f>'Primer día Vacunación'!M16</f>
        <v>-0.18667448015811844</v>
      </c>
      <c r="I24" s="32"/>
      <c r="J24" s="33"/>
      <c r="K24" s="31" t="s">
        <v>491</v>
      </c>
      <c r="L24" s="33"/>
      <c r="M24" s="31" t="s">
        <v>491</v>
      </c>
      <c r="N24" s="33"/>
      <c r="O24" s="31" t="s">
        <v>491</v>
      </c>
      <c r="Q24" s="32"/>
      <c r="R24" s="33"/>
      <c r="S24" s="23">
        <f t="shared" si="0"/>
        <v>-0.90831489723908199</v>
      </c>
      <c r="T24" s="33"/>
      <c r="U24" s="23" t="str">
        <f t="shared" si="1"/>
        <v>-1.86**</v>
      </c>
      <c r="V24" s="33"/>
      <c r="W24" s="23">
        <f t="shared" si="2"/>
        <v>-0.18667448015811844</v>
      </c>
      <c r="Y24" s="32"/>
      <c r="Z24" s="33"/>
      <c r="AA24" s="23" t="str">
        <f t="shared" si="3"/>
        <v>-</v>
      </c>
      <c r="AB24" s="33"/>
      <c r="AC24" s="23" t="str">
        <f t="shared" si="4"/>
        <v>-</v>
      </c>
      <c r="AD24" s="33"/>
      <c r="AE24" s="23" t="str">
        <f t="shared" si="4"/>
        <v>-</v>
      </c>
    </row>
    <row r="25" spans="1:31">
      <c r="A25" s="32">
        <v>1</v>
      </c>
      <c r="B25" s="33">
        <f>'OMS Declara COVID'!N3</f>
        <v>-4.0634987219641129E-2</v>
      </c>
      <c r="C25" s="23">
        <f>'OMS Declara COVID'!N6</f>
        <v>-1.6142110718252265</v>
      </c>
      <c r="D25" s="33">
        <f>'Primer Confinamiento'!N3</f>
        <v>-7.255274299981293E-2</v>
      </c>
      <c r="E25" s="23">
        <f>'Primer Confinamiento'!N6</f>
        <v>-2.5790572787152466</v>
      </c>
      <c r="F25" s="33">
        <f>'Primer día Vacunación'!N3</f>
        <v>-2.1282906283301615E-3</v>
      </c>
      <c r="G25" s="23">
        <f>'Primer día Vacunación'!N6</f>
        <v>-0.2156411650106182</v>
      </c>
      <c r="I25" s="32">
        <v>1</v>
      </c>
      <c r="J25" s="33">
        <f>'OMS Declara COVID (2)'!N3</f>
        <v>-2.0107266998473206E-2</v>
      </c>
      <c r="K25" s="23">
        <f>'OMS Declara COVID (2)'!N6</f>
        <v>-2.766966251767335</v>
      </c>
      <c r="L25" s="33">
        <f>'Primer Confinamiento (2)'!N3</f>
        <v>-2.8084798268511402E-2</v>
      </c>
      <c r="M25" s="23">
        <f>'Primer Confinamiento (2)'!N6</f>
        <v>-3.4583511085401524</v>
      </c>
      <c r="N25" s="33">
        <f>'Primer día Vacunación (2)'!N3</f>
        <v>5.985983354233948E-3</v>
      </c>
      <c r="O25" s="23">
        <f>'Primer día Vacunación (2)'!N6</f>
        <v>2.1010039293277623</v>
      </c>
      <c r="Q25" s="32">
        <v>1</v>
      </c>
      <c r="R25" s="33">
        <f t="shared" ref="R25" si="65">B25</f>
        <v>-4.0634987219641129E-2</v>
      </c>
      <c r="S25" s="23" t="str">
        <f t="shared" si="0"/>
        <v>-1.61*</v>
      </c>
      <c r="T25" s="33">
        <f t="shared" ref="T25" si="66">D25</f>
        <v>-7.255274299981293E-2</v>
      </c>
      <c r="U25" s="23" t="str">
        <f t="shared" si="1"/>
        <v>-2.58***</v>
      </c>
      <c r="V25" s="33">
        <f t="shared" ref="V25" si="67">F25</f>
        <v>-2.1282906283301615E-3</v>
      </c>
      <c r="W25" s="23">
        <f t="shared" si="2"/>
        <v>-0.2156411650106182</v>
      </c>
      <c r="Y25" s="32">
        <v>1</v>
      </c>
      <c r="Z25" s="33">
        <f t="shared" ref="Z25" si="68">J25</f>
        <v>-2.0107266998473206E-2</v>
      </c>
      <c r="AA25" s="23" t="str">
        <f t="shared" si="3"/>
        <v>-2.77***</v>
      </c>
      <c r="AB25" s="33">
        <f t="shared" ref="AB25" si="69">L25</f>
        <v>-2.8084798268511402E-2</v>
      </c>
      <c r="AC25" s="23" t="str">
        <f t="shared" si="4"/>
        <v>-3.46***</v>
      </c>
      <c r="AD25" s="33">
        <f t="shared" ref="AD25" si="70">N25</f>
        <v>5.985983354233948E-3</v>
      </c>
      <c r="AE25" s="23" t="str">
        <f t="shared" si="4"/>
        <v>2.1**</v>
      </c>
    </row>
    <row r="26" spans="1:31">
      <c r="A26" s="32"/>
      <c r="B26" s="33"/>
      <c r="C26" s="23">
        <f>'OMS Declara COVID'!N16</f>
        <v>-1.1006951891959353</v>
      </c>
      <c r="D26" s="33"/>
      <c r="E26" s="23">
        <f>'Primer Confinamiento'!N16</f>
        <v>-1.7137452066181995</v>
      </c>
      <c r="F26" s="33"/>
      <c r="G26" s="23">
        <f>'Primer día Vacunación'!N16</f>
        <v>-0.16941419096166574</v>
      </c>
      <c r="I26" s="32"/>
      <c r="J26" s="33"/>
      <c r="K26" s="23">
        <f>'OMS Declara COVID (2)'!N16</f>
        <v>-1.8867337085875011</v>
      </c>
      <c r="L26" s="33"/>
      <c r="M26" s="23">
        <f>'Primer Confinamiento (2)'!N16</f>
        <v>-2.298022879901223</v>
      </c>
      <c r="N26" s="33"/>
      <c r="O26" s="23">
        <f>'Primer día Vacunación (2)'!N16</f>
        <v>1.6506119361617118</v>
      </c>
      <c r="Q26" s="32"/>
      <c r="R26" s="33"/>
      <c r="S26" s="23">
        <f t="shared" si="0"/>
        <v>-1.1006951891959353</v>
      </c>
      <c r="T26" s="33"/>
      <c r="U26" s="23" t="str">
        <f t="shared" si="1"/>
        <v>-1.71**</v>
      </c>
      <c r="V26" s="33"/>
      <c r="W26" s="23">
        <f t="shared" si="2"/>
        <v>-0.16941419096166574</v>
      </c>
      <c r="Y26" s="32"/>
      <c r="Z26" s="33"/>
      <c r="AA26" s="23" t="str">
        <f t="shared" si="3"/>
        <v>-1.89**</v>
      </c>
      <c r="AB26" s="33"/>
      <c r="AC26" s="23" t="str">
        <f t="shared" si="4"/>
        <v>-2.3**</v>
      </c>
      <c r="AD26" s="33"/>
      <c r="AE26" s="23" t="str">
        <f t="shared" si="4"/>
        <v>1.65**</v>
      </c>
    </row>
    <row r="27" spans="1:31">
      <c r="A27" s="32">
        <v>2</v>
      </c>
      <c r="B27" s="33">
        <f>'OMS Declara COVID'!O3</f>
        <v>-3.8365277911894952E-2</v>
      </c>
      <c r="C27" s="23">
        <f>'OMS Declara COVID'!O6</f>
        <v>-1.4642576095554407</v>
      </c>
      <c r="D27" s="33">
        <f>'Primer Confinamiento'!O3</f>
        <v>-5.7658375808380846E-2</v>
      </c>
      <c r="E27" s="23">
        <f>'Primer Confinamiento'!O6</f>
        <v>-1.9691939938276406</v>
      </c>
      <c r="F27" s="33">
        <f>'Primer día Vacunación'!O3</f>
        <v>-3.797951845733939E-3</v>
      </c>
      <c r="G27" s="23">
        <f>'Primer día Vacunación'!O6</f>
        <v>-0.36971675932646764</v>
      </c>
      <c r="I27" s="32">
        <v>2</v>
      </c>
      <c r="J27" s="33">
        <f>'OMS Declara COVID (2)'!O3</f>
        <v>-1.819453952575445E-2</v>
      </c>
      <c r="K27" s="23">
        <f>'OMS Declara COVID (2)'!O6</f>
        <v>-1.7704223692875141</v>
      </c>
      <c r="L27" s="33">
        <f>'Primer Confinamiento (2)'!O3</f>
        <v>-1.2154043307880835E-2</v>
      </c>
      <c r="M27" s="23">
        <f>'Primer Confinamiento (2)'!O6</f>
        <v>-1.058287230372442</v>
      </c>
      <c r="N27" s="33">
        <f>'Primer día Vacunación (2)'!O3</f>
        <v>3.7490644606632539E-3</v>
      </c>
      <c r="O27" s="23">
        <f>'Primer día Vacunación (2)'!O6</f>
        <v>0.9304633462391767</v>
      </c>
      <c r="Q27" s="32">
        <v>2</v>
      </c>
      <c r="R27" s="33">
        <f t="shared" ref="R27" si="71">B27</f>
        <v>-3.8365277911894952E-2</v>
      </c>
      <c r="S27" s="23" t="str">
        <f t="shared" si="0"/>
        <v>-1.46*</v>
      </c>
      <c r="T27" s="33">
        <f t="shared" ref="T27" si="72">D27</f>
        <v>-5.7658375808380846E-2</v>
      </c>
      <c r="U27" s="23" t="str">
        <f t="shared" si="1"/>
        <v>-1.97**</v>
      </c>
      <c r="V27" s="33">
        <f t="shared" ref="V27" si="73">F27</f>
        <v>-3.797951845733939E-3</v>
      </c>
      <c r="W27" s="23">
        <f t="shared" si="2"/>
        <v>-0.36971675932646764</v>
      </c>
      <c r="Y27" s="32">
        <v>2</v>
      </c>
      <c r="Z27" s="33">
        <f t="shared" ref="Z27" si="74">J27</f>
        <v>-1.819453952575445E-2</v>
      </c>
      <c r="AA27" s="23" t="str">
        <f t="shared" si="3"/>
        <v>-1.77**</v>
      </c>
      <c r="AB27" s="33">
        <f t="shared" ref="AB27" si="75">L27</f>
        <v>-1.2154043307880835E-2</v>
      </c>
      <c r="AC27" s="23">
        <f t="shared" si="4"/>
        <v>-1.058287230372442</v>
      </c>
      <c r="AD27" s="33">
        <f t="shared" ref="AD27" si="76">N27</f>
        <v>3.7490644606632539E-3</v>
      </c>
      <c r="AE27" s="23">
        <f t="shared" si="4"/>
        <v>0.9304633462391767</v>
      </c>
    </row>
    <row r="28" spans="1:31">
      <c r="A28" s="32"/>
      <c r="B28" s="33"/>
      <c r="C28" s="23">
        <f>'OMS Declara COVID'!O16</f>
        <v>-0.99844520627579703</v>
      </c>
      <c r="D28" s="33"/>
      <c r="E28" s="23">
        <f>'Primer Confinamiento'!O16</f>
        <v>-1.3085001235430365</v>
      </c>
      <c r="F28" s="33"/>
      <c r="G28" s="23">
        <f>'Primer día Vacunación'!O16</f>
        <v>-0.29046061619625474</v>
      </c>
      <c r="I28" s="32"/>
      <c r="J28" s="33"/>
      <c r="K28" s="23">
        <f>'OMS Declara COVID (2)'!O16</f>
        <v>-1.2072122529281135</v>
      </c>
      <c r="L28" s="33"/>
      <c r="M28" s="23">
        <f>'Primer Confinamiento (2)'!O16</f>
        <v>-0.70321612600224304</v>
      </c>
      <c r="N28" s="33"/>
      <c r="O28" s="23">
        <f>'Primer día Vacunación (2)'!O16</f>
        <v>0.73100001576615714</v>
      </c>
      <c r="Q28" s="32"/>
      <c r="R28" s="33"/>
      <c r="S28" s="23">
        <f t="shared" si="0"/>
        <v>-0.99844520627579703</v>
      </c>
      <c r="T28" s="33"/>
      <c r="U28" s="23" t="str">
        <f t="shared" si="1"/>
        <v>-1.31*</v>
      </c>
      <c r="V28" s="33"/>
      <c r="W28" s="23">
        <f t="shared" si="2"/>
        <v>-0.29046061619625474</v>
      </c>
      <c r="Y28" s="32"/>
      <c r="Z28" s="33"/>
      <c r="AA28" s="23">
        <f t="shared" si="3"/>
        <v>-1.2072122529281135</v>
      </c>
      <c r="AB28" s="33"/>
      <c r="AC28" s="23">
        <f t="shared" si="4"/>
        <v>-0.70321612600224304</v>
      </c>
      <c r="AD28" s="33"/>
      <c r="AE28" s="23">
        <f t="shared" si="4"/>
        <v>0.73100001576615714</v>
      </c>
    </row>
    <row r="29" spans="1:31">
      <c r="A29" s="32">
        <v>3</v>
      </c>
      <c r="B29" s="33">
        <f>'OMS Declara COVID'!P3</f>
        <v>-3.8396055913457509E-2</v>
      </c>
      <c r="C29" s="23">
        <f>'OMS Declara COVID'!P6</f>
        <v>-1.4121258881781471</v>
      </c>
      <c r="D29" s="33">
        <f>'Primer Confinamiento'!P3</f>
        <v>-4.3374809632046651E-2</v>
      </c>
      <c r="E29" s="23">
        <f>'Primer Confinamiento'!P6</f>
        <v>-1.4274842921643538</v>
      </c>
      <c r="F29" s="33">
        <f>'Primer día Vacunación'!P3</f>
        <v>-6.0842434705218797E-3</v>
      </c>
      <c r="G29" s="23">
        <f>'Primer día Vacunación'!P6</f>
        <v>-0.57073423836401838</v>
      </c>
      <c r="I29" s="32">
        <v>3</v>
      </c>
      <c r="J29" s="33">
        <f>'OMS Declara COVID (2)'!P3</f>
        <v>-1.8267125480059487E-2</v>
      </c>
      <c r="K29" s="23">
        <f>'OMS Declara COVID (2)'!P6</f>
        <v>-1.4513107161052601</v>
      </c>
      <c r="L29" s="33">
        <f>'Primer Confinamiento (2)'!P3</f>
        <v>5.167241496956132E-3</v>
      </c>
      <c r="M29" s="23">
        <f>'Primer Confinamiento (2)'!P6</f>
        <v>0.36736341708372183</v>
      </c>
      <c r="N29" s="33">
        <f>'Primer día Vacunación (2)'!P3</f>
        <v>1.0092910025321089E-3</v>
      </c>
      <c r="O29" s="23">
        <f>'Primer día Vacunación (2)'!P6</f>
        <v>0.20452534510432058</v>
      </c>
      <c r="Q29" s="32">
        <v>3</v>
      </c>
      <c r="R29" s="33">
        <f t="shared" ref="R29" si="77">B29</f>
        <v>-3.8396055913457509E-2</v>
      </c>
      <c r="S29" s="23" t="str">
        <f t="shared" si="0"/>
        <v>-1.41*</v>
      </c>
      <c r="T29" s="33">
        <f t="shared" ref="T29" si="78">D29</f>
        <v>-4.3374809632046651E-2</v>
      </c>
      <c r="U29" s="23" t="str">
        <f t="shared" si="1"/>
        <v>-1.43*</v>
      </c>
      <c r="V29" s="33">
        <f t="shared" ref="V29" si="79">F29</f>
        <v>-6.0842434705218797E-3</v>
      </c>
      <c r="W29" s="23">
        <f t="shared" si="2"/>
        <v>-0.57073423836401838</v>
      </c>
      <c r="Y29" s="32">
        <v>3</v>
      </c>
      <c r="Z29" s="33">
        <f t="shared" ref="Z29" si="80">J29</f>
        <v>-1.8267125480059487E-2</v>
      </c>
      <c r="AA29" s="23" t="str">
        <f t="shared" si="3"/>
        <v>-1.45*</v>
      </c>
      <c r="AB29" s="33">
        <f t="shared" ref="AB29" si="81">L29</f>
        <v>5.167241496956132E-3</v>
      </c>
      <c r="AC29" s="23">
        <f t="shared" si="4"/>
        <v>0.36736341708372183</v>
      </c>
      <c r="AD29" s="33">
        <f t="shared" ref="AD29" si="82">N29</f>
        <v>1.0092910025321089E-3</v>
      </c>
      <c r="AE29" s="23">
        <f t="shared" si="4"/>
        <v>0.20452534510432058</v>
      </c>
    </row>
    <row r="30" spans="1:31">
      <c r="A30" s="32"/>
      <c r="B30" s="33"/>
      <c r="C30" s="23">
        <f>'OMS Declara COVID'!P16</f>
        <v>-0.96289772681289898</v>
      </c>
      <c r="D30" s="33"/>
      <c r="E30" s="23">
        <f>'Primer Confinamiento'!P16</f>
        <v>-0.94854208295756715</v>
      </c>
      <c r="F30" s="33"/>
      <c r="G30" s="23">
        <f>'Primer día Vacunación'!P16</f>
        <v>-0.44838599922144556</v>
      </c>
      <c r="I30" s="32"/>
      <c r="J30" s="33"/>
      <c r="K30" s="23">
        <f>'OMS Declara COVID (2)'!P16</f>
        <v>-0.98961700308454237</v>
      </c>
      <c r="L30" s="33"/>
      <c r="M30" s="23">
        <f>'Primer Confinamiento (2)'!P16</f>
        <v>0.24410752731623264</v>
      </c>
      <c r="N30" s="33"/>
      <c r="O30" s="23">
        <f>'Primer día Vacunación (2)'!P16</f>
        <v>0.16068126820914647</v>
      </c>
      <c r="Q30" s="32"/>
      <c r="R30" s="33"/>
      <c r="S30" s="23">
        <f t="shared" si="0"/>
        <v>-0.96289772681289898</v>
      </c>
      <c r="T30" s="33"/>
      <c r="U30" s="23">
        <f t="shared" si="1"/>
        <v>-0.94854208295756715</v>
      </c>
      <c r="V30" s="33"/>
      <c r="W30" s="23">
        <f t="shared" si="2"/>
        <v>-0.44838599922144556</v>
      </c>
      <c r="Y30" s="32"/>
      <c r="Z30" s="33"/>
      <c r="AA30" s="23">
        <f t="shared" si="3"/>
        <v>-0.98961700308454237</v>
      </c>
      <c r="AB30" s="33"/>
      <c r="AC30" s="23">
        <f t="shared" si="4"/>
        <v>0.24410752731623264</v>
      </c>
      <c r="AD30" s="33"/>
      <c r="AE30" s="23">
        <f t="shared" si="4"/>
        <v>0.16068126820914647</v>
      </c>
    </row>
    <row r="31" spans="1:31">
      <c r="A31" s="32">
        <v>4</v>
      </c>
      <c r="B31" s="33">
        <f>'OMS Declara COVID'!Q3</f>
        <v>-4.4109308269729988E-2</v>
      </c>
      <c r="C31" s="23">
        <f>'OMS Declara COVID'!Q6</f>
        <v>-1.5672397383697101</v>
      </c>
      <c r="D31" s="33">
        <f>'Primer Confinamiento'!Q3</f>
        <v>-5.3882885997485142E-2</v>
      </c>
      <c r="E31" s="23">
        <f>'Primer Confinamiento'!Q6</f>
        <v>-1.7131799906462151</v>
      </c>
      <c r="F31" s="33">
        <f>'Primer día Vacunación'!Q3</f>
        <v>-1.6236370309533486E-3</v>
      </c>
      <c r="G31" s="23">
        <f>'Primer día Vacunación'!Q6</f>
        <v>-0.14714133030074023</v>
      </c>
      <c r="I31" s="32">
        <v>4</v>
      </c>
      <c r="J31" s="33">
        <f>'OMS Declara COVID (2)'!Q3</f>
        <v>-3.144563183239435E-2</v>
      </c>
      <c r="K31" s="23">
        <f>'OMS Declara COVID (2)'!Q6</f>
        <v>-2.1636207957138729</v>
      </c>
      <c r="L31" s="33">
        <f>'Primer Confinamiento (2)'!Q3</f>
        <v>-4.5492492951721974E-3</v>
      </c>
      <c r="M31" s="23">
        <f>'Primer Confinamiento (2)'!Q6</f>
        <v>-0.28009639222910071</v>
      </c>
      <c r="N31" s="33">
        <f>'Primer día Vacunación (2)'!Q3</f>
        <v>5.123230830299752E-3</v>
      </c>
      <c r="O31" s="23">
        <f>'Primer día Vacunación (2)'!Q6</f>
        <v>0.89909439003864555</v>
      </c>
      <c r="Q31" s="32">
        <v>4</v>
      </c>
      <c r="R31" s="33">
        <f t="shared" ref="R31" si="83">B31</f>
        <v>-4.4109308269729988E-2</v>
      </c>
      <c r="S31" s="23" t="str">
        <f t="shared" si="0"/>
        <v>-1.57*</v>
      </c>
      <c r="T31" s="33">
        <f t="shared" ref="T31" si="84">D31</f>
        <v>-5.3882885997485142E-2</v>
      </c>
      <c r="U31" s="23" t="str">
        <f t="shared" si="1"/>
        <v>-1.71**</v>
      </c>
      <c r="V31" s="33">
        <f t="shared" ref="V31" si="85">F31</f>
        <v>-1.6236370309533486E-3</v>
      </c>
      <c r="W31" s="23">
        <f t="shared" si="2"/>
        <v>-0.14714133030074023</v>
      </c>
      <c r="Y31" s="32">
        <v>4</v>
      </c>
      <c r="Z31" s="33">
        <f t="shared" ref="Z31" si="86">J31</f>
        <v>-3.144563183239435E-2</v>
      </c>
      <c r="AA31" s="23" t="str">
        <f t="shared" si="3"/>
        <v>-2.16**</v>
      </c>
      <c r="AB31" s="33">
        <f t="shared" ref="AB31" si="87">L31</f>
        <v>-4.5492492951721974E-3</v>
      </c>
      <c r="AC31" s="23">
        <f t="shared" si="4"/>
        <v>-0.28009639222910071</v>
      </c>
      <c r="AD31" s="33">
        <f t="shared" ref="AD31" si="88">N31</f>
        <v>5.123230830299752E-3</v>
      </c>
      <c r="AE31" s="23">
        <f t="shared" si="4"/>
        <v>0.89909439003864555</v>
      </c>
    </row>
    <row r="32" spans="1:31">
      <c r="A32" s="32"/>
      <c r="B32" s="33"/>
      <c r="C32" s="23">
        <f>'OMS Declara COVID'!Q16</f>
        <v>-1.0686664652780991</v>
      </c>
      <c r="D32" s="33"/>
      <c r="E32" s="23">
        <f>'Primer Confinamiento'!Q16</f>
        <v>-1.138382625804536</v>
      </c>
      <c r="F32" s="33"/>
      <c r="G32" s="23">
        <f>'Primer día Vacunación'!Q16</f>
        <v>-0.11559865867305852</v>
      </c>
      <c r="I32" s="32"/>
      <c r="J32" s="33"/>
      <c r="K32" s="23">
        <f>'OMS Declara COVID (2)'!Q16</f>
        <v>-1.4753256514302915</v>
      </c>
      <c r="L32" s="33"/>
      <c r="M32" s="23">
        <f>'Primer Confinamiento (2)'!Q16</f>
        <v>-0.18611988711347682</v>
      </c>
      <c r="N32" s="33"/>
      <c r="O32" s="23">
        <f>'Primer día Vacunación (2)'!Q16</f>
        <v>0.7063556194341154</v>
      </c>
      <c r="Q32" s="32"/>
      <c r="R32" s="33"/>
      <c r="S32" s="23">
        <f t="shared" si="0"/>
        <v>-1.0686664652780991</v>
      </c>
      <c r="T32" s="33"/>
      <c r="U32" s="23">
        <f t="shared" si="1"/>
        <v>-1.138382625804536</v>
      </c>
      <c r="V32" s="33"/>
      <c r="W32" s="23">
        <f t="shared" si="2"/>
        <v>-0.11559865867305852</v>
      </c>
      <c r="Y32" s="32"/>
      <c r="Z32" s="33"/>
      <c r="AA32" s="23" t="str">
        <f t="shared" si="3"/>
        <v>-1.48*</v>
      </c>
      <c r="AB32" s="33"/>
      <c r="AC32" s="23">
        <f t="shared" si="4"/>
        <v>-0.18611988711347682</v>
      </c>
      <c r="AD32" s="33"/>
      <c r="AE32" s="23">
        <f t="shared" si="4"/>
        <v>0.7063556194341154</v>
      </c>
    </row>
    <row r="33" spans="1:31">
      <c r="A33" s="32">
        <v>5</v>
      </c>
      <c r="B33" s="33">
        <f>'OMS Declara COVID'!R3</f>
        <v>-6.8415691697810491E-2</v>
      </c>
      <c r="C33" s="23">
        <f>'OMS Declara COVID'!R6</f>
        <v>-2.3536752910469456</v>
      </c>
      <c r="D33" s="33">
        <f>'Primer Confinamiento'!R3</f>
        <v>-5.9690680428232744E-2</v>
      </c>
      <c r="E33" s="23">
        <f>'Primer Confinamiento'!R6</f>
        <v>-1.8375717786439019</v>
      </c>
      <c r="F33" s="33">
        <f>'Primer día Vacunación'!R3</f>
        <v>7.9061003391373518E-4</v>
      </c>
      <c r="G33" s="23">
        <f>'Primer día Vacunación'!R6</f>
        <v>6.9373513486460731E-2</v>
      </c>
      <c r="I33" s="32">
        <v>5</v>
      </c>
      <c r="J33" s="33">
        <f>'OMS Declara COVID (2)'!R3</f>
        <v>-6.1354574914202153E-2</v>
      </c>
      <c r="K33" s="23">
        <f>'OMS Declara COVID (2)'!R6</f>
        <v>-3.7758329032799902</v>
      </c>
      <c r="L33" s="33">
        <f>'Primer Confinamiento (2)'!R3</f>
        <v>-1.3276497968191858E-2</v>
      </c>
      <c r="M33" s="23">
        <f>'Primer Confinamiento (2)'!R6</f>
        <v>-0.73113286347104722</v>
      </c>
      <c r="N33" s="33">
        <f>'Primer día Vacunación (2)'!R3</f>
        <v>7.534793381398508E-3</v>
      </c>
      <c r="O33" s="23">
        <f>'Primer día Vacunación (2)'!R6</f>
        <v>1.1827084651633717</v>
      </c>
      <c r="Q33" s="32">
        <v>5</v>
      </c>
      <c r="R33" s="33">
        <f t="shared" ref="R33" si="89">B33</f>
        <v>-6.8415691697810491E-2</v>
      </c>
      <c r="S33" s="23" t="str">
        <f t="shared" si="0"/>
        <v>-2.35***</v>
      </c>
      <c r="T33" s="33">
        <f t="shared" ref="T33" si="90">D33</f>
        <v>-5.9690680428232744E-2</v>
      </c>
      <c r="U33" s="23" t="str">
        <f t="shared" si="1"/>
        <v>-1.84**</v>
      </c>
      <c r="V33" s="33">
        <f t="shared" ref="V33" si="91">F33</f>
        <v>7.9061003391373518E-4</v>
      </c>
      <c r="W33" s="23">
        <f t="shared" si="2"/>
        <v>6.9373513486460731E-2</v>
      </c>
      <c r="Y33" s="32">
        <v>5</v>
      </c>
      <c r="Z33" s="33">
        <f t="shared" ref="Z33" si="92">J33</f>
        <v>-6.1354574914202153E-2</v>
      </c>
      <c r="AA33" s="23" t="str">
        <f t="shared" si="3"/>
        <v>-3.78***</v>
      </c>
      <c r="AB33" s="33">
        <f t="shared" ref="AB33" si="93">L33</f>
        <v>-1.3276497968191858E-2</v>
      </c>
      <c r="AC33" s="23">
        <f t="shared" si="4"/>
        <v>-0.73113286347104722</v>
      </c>
      <c r="AD33" s="33">
        <f t="shared" ref="AD33" si="94">N33</f>
        <v>7.534793381398508E-3</v>
      </c>
      <c r="AE33" s="23">
        <f t="shared" si="4"/>
        <v>1.1827084651633717</v>
      </c>
    </row>
    <row r="34" spans="1:31">
      <c r="A34" s="32"/>
      <c r="B34" s="33"/>
      <c r="C34" s="23">
        <f>'OMS Declara COVID'!R16</f>
        <v>-1.6049196508455206</v>
      </c>
      <c r="D34" s="33"/>
      <c r="E34" s="23">
        <f>'Primer Confinamiento'!R16</f>
        <v>-1.2210391190057632</v>
      </c>
      <c r="F34" s="33"/>
      <c r="G34" s="23">
        <f>'Primer día Vacunación'!R16</f>
        <v>5.4501920636990824E-2</v>
      </c>
      <c r="I34" s="32"/>
      <c r="J34" s="33"/>
      <c r="K34" s="23">
        <f>'OMS Declara COVID (2)'!R16</f>
        <v>-2.5746577906622039</v>
      </c>
      <c r="L34" s="33"/>
      <c r="M34" s="23">
        <f>'Primer Confinamiento (2)'!R16</f>
        <v>-0.48582691455333388</v>
      </c>
      <c r="N34" s="33"/>
      <c r="O34" s="23">
        <f>'Primer día Vacunación (2)'!R16</f>
        <v>0.92917137485924772</v>
      </c>
      <c r="Q34" s="32"/>
      <c r="R34" s="33"/>
      <c r="S34" s="23" t="str">
        <f t="shared" si="0"/>
        <v>-1.6*</v>
      </c>
      <c r="T34" s="33"/>
      <c r="U34" s="23">
        <f t="shared" si="1"/>
        <v>-1.2210391190057632</v>
      </c>
      <c r="V34" s="33"/>
      <c r="W34" s="23">
        <f t="shared" si="2"/>
        <v>5.4501920636990824E-2</v>
      </c>
      <c r="Y34" s="32"/>
      <c r="Z34" s="33"/>
      <c r="AA34" s="23" t="str">
        <f t="shared" si="3"/>
        <v>-2.57***</v>
      </c>
      <c r="AB34" s="33"/>
      <c r="AC34" s="23">
        <f t="shared" si="4"/>
        <v>-0.48582691455333388</v>
      </c>
      <c r="AD34" s="33"/>
      <c r="AE34" s="23">
        <f t="shared" si="4"/>
        <v>0.92917137485924772</v>
      </c>
    </row>
    <row r="35" spans="1:31">
      <c r="A35" s="32">
        <v>6</v>
      </c>
      <c r="B35" s="33">
        <f>'OMS Declara COVID'!S3</f>
        <v>-6.9272839748955234E-2</v>
      </c>
      <c r="C35" s="23">
        <f>'OMS Declara COVID'!S6</f>
        <v>-2.3120080823680347</v>
      </c>
      <c r="D35" s="33">
        <f>'Primer Confinamiento'!S3</f>
        <v>-5.3604936499225479E-2</v>
      </c>
      <c r="E35" s="23">
        <f>'Primer Confinamiento'!S6</f>
        <v>-1.6009512196274032</v>
      </c>
      <c r="F35" s="33">
        <f>'Primer día Vacunación'!S3</f>
        <v>1.0284360416907665E-3</v>
      </c>
      <c r="G35" s="23">
        <f>'Primer día Vacunación'!S6</f>
        <v>8.7547588365734189E-2</v>
      </c>
      <c r="I35" s="32">
        <v>6</v>
      </c>
      <c r="J35" s="33">
        <f>'OMS Declara COVID (2)'!S3</f>
        <v>-6.6626742070306166E-2</v>
      </c>
      <c r="K35" s="23">
        <f>'OMS Declara COVID (2)'!S6</f>
        <v>-3.7430339795240126</v>
      </c>
      <c r="L35" s="33">
        <f>'Primer Confinamiento (2)'!S3</f>
        <v>-1.152952771307425E-2</v>
      </c>
      <c r="M35" s="23">
        <f>'Primer Confinamiento (2)'!S6</f>
        <v>-0.57960705955827119</v>
      </c>
      <c r="N35" s="33">
        <f>'Primer día Vacunación (2)'!S3</f>
        <v>7.5930836811872737E-3</v>
      </c>
      <c r="O35" s="23">
        <f>'Primer día Vacunación (2)'!S6</f>
        <v>1.0880125897463357</v>
      </c>
      <c r="Q35" s="32">
        <v>6</v>
      </c>
      <c r="R35" s="33">
        <f t="shared" ref="R35" si="95">B35</f>
        <v>-6.9272839748955234E-2</v>
      </c>
      <c r="S35" s="23" t="str">
        <f t="shared" si="0"/>
        <v>-2.31**</v>
      </c>
      <c r="T35" s="33">
        <f t="shared" ref="T35" si="96">D35</f>
        <v>-5.3604936499225479E-2</v>
      </c>
      <c r="U35" s="23" t="str">
        <f t="shared" si="1"/>
        <v>-1.6*</v>
      </c>
      <c r="V35" s="33">
        <f t="shared" ref="V35" si="97">F35</f>
        <v>1.0284360416907665E-3</v>
      </c>
      <c r="W35" s="23">
        <f t="shared" si="2"/>
        <v>8.7547588365734189E-2</v>
      </c>
      <c r="Y35" s="32">
        <v>6</v>
      </c>
      <c r="Z35" s="33">
        <f t="shared" ref="Z35" si="98">J35</f>
        <v>-6.6626742070306166E-2</v>
      </c>
      <c r="AA35" s="23" t="str">
        <f t="shared" si="3"/>
        <v>-3.74***</v>
      </c>
      <c r="AB35" s="33">
        <f t="shared" ref="AB35" si="99">L35</f>
        <v>-1.152952771307425E-2</v>
      </c>
      <c r="AC35" s="23">
        <f t="shared" si="4"/>
        <v>-0.57960705955827119</v>
      </c>
      <c r="AD35" s="33">
        <f t="shared" ref="AD35" si="100">N35</f>
        <v>7.5930836811872737E-3</v>
      </c>
      <c r="AE35" s="23">
        <f t="shared" si="4"/>
        <v>1.0880125897463357</v>
      </c>
    </row>
    <row r="36" spans="1:31">
      <c r="A36" s="32"/>
      <c r="B36" s="33"/>
      <c r="C36" s="23">
        <f>'OMS Declara COVID'!S16</f>
        <v>-1.5765076934871547</v>
      </c>
      <c r="D36" s="33"/>
      <c r="E36" s="23">
        <f>'Primer Confinamiento'!S16</f>
        <v>-1.063808276500456</v>
      </c>
      <c r="F36" s="33"/>
      <c r="G36" s="23">
        <f>'Primer día Vacunación'!S16</f>
        <v>6.8780020980203291E-2</v>
      </c>
      <c r="I36" s="32"/>
      <c r="J36" s="33"/>
      <c r="K36" s="23">
        <f>'OMS Declara COVID (2)'!S16</f>
        <v>-2.5522929226352571</v>
      </c>
      <c r="L36" s="33"/>
      <c r="M36" s="23">
        <f>'Primer Confinamiento (2)'!S16</f>
        <v>-0.38514027130675699</v>
      </c>
      <c r="N36" s="33"/>
      <c r="O36" s="23">
        <f>'Primer día Vacunación (2)'!S16</f>
        <v>0.8547754443772646</v>
      </c>
      <c r="Q36" s="32"/>
      <c r="R36" s="33"/>
      <c r="S36" s="23" t="str">
        <f t="shared" si="0"/>
        <v>-1.58*</v>
      </c>
      <c r="T36" s="33"/>
      <c r="U36" s="23">
        <f t="shared" si="1"/>
        <v>-1.063808276500456</v>
      </c>
      <c r="V36" s="33"/>
      <c r="W36" s="23">
        <f t="shared" si="2"/>
        <v>6.8780020980203291E-2</v>
      </c>
      <c r="Y36" s="32"/>
      <c r="Z36" s="33"/>
      <c r="AA36" s="23" t="str">
        <f t="shared" si="3"/>
        <v>-2.55***</v>
      </c>
      <c r="AB36" s="33"/>
      <c r="AC36" s="23">
        <f t="shared" si="4"/>
        <v>-0.38514027130675699</v>
      </c>
      <c r="AD36" s="33"/>
      <c r="AE36" s="23">
        <f t="shared" si="4"/>
        <v>0.8547754443772646</v>
      </c>
    </row>
    <row r="37" spans="1:31">
      <c r="A37" s="32">
        <v>7</v>
      </c>
      <c r="B37" s="33">
        <f>'OMS Declara COVID'!T3</f>
        <v>-7.7487135404807603E-2</v>
      </c>
      <c r="C37" s="23">
        <f>'OMS Declara COVID'!T6</f>
        <v>-2.5132990708282925</v>
      </c>
      <c r="D37" s="33">
        <f>'Primer Confinamiento'!T3</f>
        <v>-5.9755489988623824E-2</v>
      </c>
      <c r="E37" s="23">
        <f>'Primer Confinamiento'!T6</f>
        <v>-1.734360338577047</v>
      </c>
      <c r="F37" s="33">
        <f>'Primer día Vacunación'!T3</f>
        <v>-6.9044017243675097E-3</v>
      </c>
      <c r="G37" s="23">
        <f>'Primer día Vacunación'!T6</f>
        <v>-0.5711907419073825</v>
      </c>
      <c r="I37" s="32">
        <v>7</v>
      </c>
      <c r="J37" s="33">
        <f>'OMS Declara COVID (2)'!T3</f>
        <v>-7.3703282866388831E-2</v>
      </c>
      <c r="K37" s="23">
        <f>'OMS Declara COVID (2)'!T6</f>
        <v>-3.8334396435776386</v>
      </c>
      <c r="L37" s="33">
        <f>'Primer Confinamiento (2)'!T3</f>
        <v>-2.0066128755877766E-2</v>
      </c>
      <c r="M37" s="23">
        <f>'Primer Confinamiento (2)'!T6</f>
        <v>-0.93392574762975644</v>
      </c>
      <c r="N37" s="33">
        <f>'Primer día Vacunación (2)'!T3</f>
        <v>-7.7644127311027322E-4</v>
      </c>
      <c r="O37" s="23">
        <f>'Primer día Vacunación (2)'!T6</f>
        <v>-0.1030032558975017</v>
      </c>
      <c r="Q37" s="32">
        <v>7</v>
      </c>
      <c r="R37" s="33">
        <f t="shared" ref="R37" si="101">B37</f>
        <v>-7.7487135404807603E-2</v>
      </c>
      <c r="S37" s="23" t="str">
        <f t="shared" si="0"/>
        <v>-2.51***</v>
      </c>
      <c r="T37" s="33">
        <f t="shared" ref="T37" si="102">D37</f>
        <v>-5.9755489988623824E-2</v>
      </c>
      <c r="U37" s="23" t="str">
        <f t="shared" si="1"/>
        <v>-1.73**</v>
      </c>
      <c r="V37" s="33">
        <f t="shared" ref="V37" si="103">F37</f>
        <v>-6.9044017243675097E-3</v>
      </c>
      <c r="W37" s="23">
        <f t="shared" si="2"/>
        <v>-0.5711907419073825</v>
      </c>
      <c r="Y37" s="32">
        <v>7</v>
      </c>
      <c r="Z37" s="33">
        <f t="shared" ref="Z37" si="104">J37</f>
        <v>-7.3703282866388831E-2</v>
      </c>
      <c r="AA37" s="23" t="str">
        <f t="shared" si="3"/>
        <v>-3.83***</v>
      </c>
      <c r="AB37" s="33">
        <f t="shared" ref="AB37" si="105">L37</f>
        <v>-2.0066128755877766E-2</v>
      </c>
      <c r="AC37" s="23">
        <f t="shared" si="4"/>
        <v>-0.93392574762975644</v>
      </c>
      <c r="AD37" s="33">
        <f t="shared" ref="AD37" si="106">N37</f>
        <v>-7.7644127311027322E-4</v>
      </c>
      <c r="AE37" s="23">
        <f t="shared" si="4"/>
        <v>-0.1030032558975017</v>
      </c>
    </row>
    <row r="38" spans="1:31">
      <c r="A38" s="32"/>
      <c r="B38" s="33"/>
      <c r="C38" s="23">
        <f>'OMS Declara COVID'!T16</f>
        <v>-1.7137636115599861</v>
      </c>
      <c r="D38" s="33"/>
      <c r="E38" s="23">
        <f>'Primer Confinamiento'!T16</f>
        <v>-1.1524566520157919</v>
      </c>
      <c r="F38" s="33"/>
      <c r="G38" s="23">
        <f>'Primer día Vacunación'!T16</f>
        <v>-0.44874464214783844</v>
      </c>
      <c r="I38" s="32"/>
      <c r="J38" s="33"/>
      <c r="K38" s="23">
        <f>'OMS Declara COVID (2)'!T16</f>
        <v>-2.6139385656597298</v>
      </c>
      <c r="L38" s="33"/>
      <c r="M38" s="23">
        <f>'Primer Confinamiento (2)'!T16</f>
        <v>-0.62057977019227173</v>
      </c>
      <c r="N38" s="33"/>
      <c r="O38" s="23">
        <f>'Primer día Vacunación (2)'!T16</f>
        <v>-8.0922458675426967E-2</v>
      </c>
      <c r="Q38" s="32"/>
      <c r="R38" s="33"/>
      <c r="S38" s="23" t="str">
        <f t="shared" si="0"/>
        <v>-1.71**</v>
      </c>
      <c r="T38" s="33"/>
      <c r="U38" s="23">
        <f t="shared" si="1"/>
        <v>-1.1524566520157919</v>
      </c>
      <c r="V38" s="33"/>
      <c r="W38" s="23">
        <f t="shared" si="2"/>
        <v>-0.44874464214783844</v>
      </c>
      <c r="Y38" s="32"/>
      <c r="Z38" s="33"/>
      <c r="AA38" s="23" t="str">
        <f t="shared" si="3"/>
        <v>-2.61***</v>
      </c>
      <c r="AB38" s="33"/>
      <c r="AC38" s="23">
        <f t="shared" si="4"/>
        <v>-0.62057977019227173</v>
      </c>
      <c r="AD38" s="33"/>
      <c r="AE38" s="23">
        <f t="shared" si="4"/>
        <v>-8.0922458675426967E-2</v>
      </c>
    </row>
    <row r="39" spans="1:31">
      <c r="A39" s="32">
        <v>8</v>
      </c>
      <c r="B39" s="33">
        <f>'OMS Declara COVID'!U3</f>
        <v>-0.10131128501575989</v>
      </c>
      <c r="C39" s="23">
        <f>'OMS Declara COVID'!U6</f>
        <v>-3.1983931066292026</v>
      </c>
      <c r="D39" s="33">
        <f>'Primer Confinamiento'!U3</f>
        <v>-6.0956071520233343E-2</v>
      </c>
      <c r="E39" s="23">
        <f>'Primer Confinamiento'!U6</f>
        <v>-1.722019018447879</v>
      </c>
      <c r="F39" s="33">
        <f>'Primer día Vacunación'!U3</f>
        <v>-8.3542778000417917E-3</v>
      </c>
      <c r="G39" s="23">
        <f>'Primer día Vacunación'!U6</f>
        <v>-0.67270316631276994</v>
      </c>
      <c r="I39" s="32">
        <v>8</v>
      </c>
      <c r="J39" s="33">
        <f>'OMS Declara COVID (2)'!U3</f>
        <v>-0.10115488348494894</v>
      </c>
      <c r="K39" s="23">
        <f>'OMS Declara COVID (2)'!U6</f>
        <v>-4.9214454762904962</v>
      </c>
      <c r="L39" s="33">
        <f>'Primer Confinamiento (2)'!U3</f>
        <v>-1.9224109066183881E-2</v>
      </c>
      <c r="M39" s="23">
        <f>'Primer Confinamiento (2)'!U6</f>
        <v>-0.83694901460643056</v>
      </c>
      <c r="N39" s="33">
        <f>'Primer día Vacunación (2)'!U3</f>
        <v>-2.6260187157239878E-3</v>
      </c>
      <c r="O39" s="23">
        <f>'Primer día Vacunación (2)'!U6</f>
        <v>-0.32586985195327611</v>
      </c>
      <c r="Q39" s="32">
        <v>8</v>
      </c>
      <c r="R39" s="33">
        <f t="shared" ref="R39" si="107">B39</f>
        <v>-0.10131128501575989</v>
      </c>
      <c r="S39" s="23" t="str">
        <f t="shared" si="0"/>
        <v>-3.2***</v>
      </c>
      <c r="T39" s="33">
        <f t="shared" ref="T39" si="108">D39</f>
        <v>-6.0956071520233343E-2</v>
      </c>
      <c r="U39" s="23" t="str">
        <f t="shared" si="1"/>
        <v>-1.72**</v>
      </c>
      <c r="V39" s="33">
        <f t="shared" ref="V39" si="109">F39</f>
        <v>-8.3542778000417917E-3</v>
      </c>
      <c r="W39" s="23">
        <f t="shared" si="2"/>
        <v>-0.67270316631276994</v>
      </c>
      <c r="Y39" s="32">
        <v>8</v>
      </c>
      <c r="Z39" s="33">
        <f t="shared" ref="Z39" si="110">J39</f>
        <v>-0.10115488348494894</v>
      </c>
      <c r="AA39" s="23" t="str">
        <f t="shared" si="3"/>
        <v>-4.92***</v>
      </c>
      <c r="AB39" s="33">
        <f t="shared" ref="AB39" si="111">L39</f>
        <v>-1.9224109066183881E-2</v>
      </c>
      <c r="AC39" s="23">
        <f t="shared" si="4"/>
        <v>-0.83694901460643056</v>
      </c>
      <c r="AD39" s="33">
        <f t="shared" ref="AD39" si="112">N39</f>
        <v>-2.6260187157239878E-3</v>
      </c>
      <c r="AE39" s="23">
        <f t="shared" si="4"/>
        <v>-0.32586985195327611</v>
      </c>
    </row>
    <row r="40" spans="1:31">
      <c r="A40" s="32"/>
      <c r="B40" s="33"/>
      <c r="C40" s="23">
        <f>'OMS Declara COVID'!U16</f>
        <v>-2.1809142354869011</v>
      </c>
      <c r="D40" s="33"/>
      <c r="E40" s="23">
        <f>'Primer Confinamiento'!U16</f>
        <v>-1.1442560283269538</v>
      </c>
      <c r="F40" s="33"/>
      <c r="G40" s="23">
        <f>'Primer día Vacunación'!U16</f>
        <v>-0.52849585872260108</v>
      </c>
      <c r="I40" s="32"/>
      <c r="J40" s="33"/>
      <c r="K40" s="23">
        <f>'OMS Declara COVID (2)'!U16</f>
        <v>-3.3558259227635618</v>
      </c>
      <c r="L40" s="33"/>
      <c r="M40" s="23">
        <f>'Primer Confinamiento (2)'!U16</f>
        <v>-0.55614017331173771</v>
      </c>
      <c r="N40" s="33"/>
      <c r="O40" s="23">
        <f>'Primer día Vacunación (2)'!U16</f>
        <v>-0.25601316578281175</v>
      </c>
      <c r="Q40" s="32"/>
      <c r="R40" s="33"/>
      <c r="S40" s="23" t="str">
        <f t="shared" si="0"/>
        <v>-2.18**</v>
      </c>
      <c r="T40" s="33"/>
      <c r="U40" s="23">
        <f t="shared" si="1"/>
        <v>-1.1442560283269538</v>
      </c>
      <c r="V40" s="33"/>
      <c r="W40" s="23">
        <f t="shared" si="2"/>
        <v>-0.52849585872260108</v>
      </c>
      <c r="Y40" s="32"/>
      <c r="Z40" s="33"/>
      <c r="AA40" s="23" t="str">
        <f t="shared" si="3"/>
        <v>-3.36***</v>
      </c>
      <c r="AB40" s="33"/>
      <c r="AC40" s="23">
        <f t="shared" si="4"/>
        <v>-0.55614017331173771</v>
      </c>
      <c r="AD40" s="33"/>
      <c r="AE40" s="23">
        <f t="shared" si="4"/>
        <v>-0.25601316578281175</v>
      </c>
    </row>
    <row r="41" spans="1:31">
      <c r="A41" s="32">
        <v>9</v>
      </c>
      <c r="B41" s="33">
        <f>'OMS Declara COVID'!V3</f>
        <v>-9.9350984622364441E-2</v>
      </c>
      <c r="C41" s="23">
        <f>'OMS Declara COVID'!V6</f>
        <v>-3.0570883852994757</v>
      </c>
      <c r="D41" s="33">
        <f>'Primer Confinamiento'!V3</f>
        <v>-6.643897238899063E-2</v>
      </c>
      <c r="E41" s="23">
        <f>'Primer Confinamiento'!V6</f>
        <v>-1.8293873973850405</v>
      </c>
      <c r="F41" s="33">
        <f>'Primer día Vacunación'!V3</f>
        <v>-9.7335651217781965E-3</v>
      </c>
      <c r="G41" s="23">
        <f>'Primer día Vacunación'!V6</f>
        <v>-0.76392073962944673</v>
      </c>
      <c r="I41" s="32">
        <v>9</v>
      </c>
      <c r="J41" s="33">
        <f>'OMS Declara COVID (2)'!V3</f>
        <v>-9.9698389545438637E-2</v>
      </c>
      <c r="K41" s="23">
        <f>'OMS Declara COVID (2)'!V6</f>
        <v>-4.5731737891700028</v>
      </c>
      <c r="L41" s="33">
        <f>'Primer Confinamiento (2)'!V3</f>
        <v>-2.6646511733414702E-2</v>
      </c>
      <c r="M41" s="23">
        <f>'Primer Confinamiento (2)'!V6</f>
        <v>-1.0937470217984389</v>
      </c>
      <c r="N41" s="33">
        <f>'Primer día Vacunación (2)'!V3</f>
        <v>-3.9368610421994799E-3</v>
      </c>
      <c r="O41" s="23">
        <f>'Primer día Vacunación (2)'!V6</f>
        <v>-0.46059603072724209</v>
      </c>
      <c r="Q41" s="32">
        <v>9</v>
      </c>
      <c r="R41" s="33">
        <f t="shared" ref="R41" si="113">B41</f>
        <v>-9.9350984622364441E-2</v>
      </c>
      <c r="S41" s="23" t="str">
        <f t="shared" si="0"/>
        <v>-3.06***</v>
      </c>
      <c r="T41" s="33">
        <f t="shared" ref="T41" si="114">D41</f>
        <v>-6.643897238899063E-2</v>
      </c>
      <c r="U41" s="23" t="str">
        <f t="shared" si="1"/>
        <v>-1.83**</v>
      </c>
      <c r="V41" s="33">
        <f t="shared" ref="V41" si="115">F41</f>
        <v>-9.7335651217781965E-3</v>
      </c>
      <c r="W41" s="23">
        <f t="shared" si="2"/>
        <v>-0.76392073962944673</v>
      </c>
      <c r="Y41" s="32">
        <v>9</v>
      </c>
      <c r="Z41" s="33">
        <f t="shared" ref="Z41" si="116">J41</f>
        <v>-9.9698389545438637E-2</v>
      </c>
      <c r="AA41" s="23" t="str">
        <f t="shared" si="3"/>
        <v>-4.57***</v>
      </c>
      <c r="AB41" s="33">
        <f t="shared" ref="AB41" si="117">L41</f>
        <v>-2.6646511733414702E-2</v>
      </c>
      <c r="AC41" s="23">
        <f t="shared" si="4"/>
        <v>-1.0937470217984389</v>
      </c>
      <c r="AD41" s="33">
        <f t="shared" ref="AD41" si="118">N41</f>
        <v>-3.9368610421994799E-3</v>
      </c>
      <c r="AE41" s="23">
        <f t="shared" si="4"/>
        <v>-0.46059603072724209</v>
      </c>
    </row>
    <row r="42" spans="1:31">
      <c r="A42" s="32"/>
      <c r="B42" s="33"/>
      <c r="C42" s="23">
        <f>'OMS Declara COVID'!V16</f>
        <v>-2.0845616396628386</v>
      </c>
      <c r="D42" s="33"/>
      <c r="E42" s="23">
        <f>'Primer Confinamiento'!V16</f>
        <v>-1.2156007193752998</v>
      </c>
      <c r="F42" s="33"/>
      <c r="G42" s="23">
        <f>'Primer día Vacunación'!V16</f>
        <v>-0.60015913036264401</v>
      </c>
      <c r="I42" s="32"/>
      <c r="J42" s="33"/>
      <c r="K42" s="23">
        <f>'OMS Declara COVID (2)'!V16</f>
        <v>-3.1183470841918339</v>
      </c>
      <c r="L42" s="33"/>
      <c r="M42" s="23">
        <f>'Primer Confinamiento (2)'!V16</f>
        <v>-0.72677863005576115</v>
      </c>
      <c r="N42" s="33"/>
      <c r="O42" s="23">
        <f>'Primer día Vacunación (2)'!V16</f>
        <v>-0.36185810766681764</v>
      </c>
      <c r="Q42" s="32"/>
      <c r="R42" s="33"/>
      <c r="S42" s="23" t="str">
        <f t="shared" si="0"/>
        <v>-2.08**</v>
      </c>
      <c r="T42" s="33"/>
      <c r="U42" s="23">
        <f t="shared" si="1"/>
        <v>-1.2156007193752998</v>
      </c>
      <c r="V42" s="33"/>
      <c r="W42" s="23">
        <f t="shared" si="2"/>
        <v>-0.60015913036264401</v>
      </c>
      <c r="Y42" s="32"/>
      <c r="Z42" s="33"/>
      <c r="AA42" s="23" t="str">
        <f t="shared" si="3"/>
        <v>-3.12***</v>
      </c>
      <c r="AB42" s="33"/>
      <c r="AC42" s="23">
        <f t="shared" si="4"/>
        <v>-0.72677863005576115</v>
      </c>
      <c r="AD42" s="33"/>
      <c r="AE42" s="23">
        <f t="shared" si="4"/>
        <v>-0.36185810766681764</v>
      </c>
    </row>
    <row r="43" spans="1:31">
      <c r="A43" s="32">
        <v>10</v>
      </c>
      <c r="B43" s="33">
        <f>'OMS Declara COVID'!W3</f>
        <v>-8.4724026631551486E-2</v>
      </c>
      <c r="C43" s="23">
        <f>'OMS Declara COVID'!W16</f>
        <v>-1.7348203364676589</v>
      </c>
      <c r="D43" s="33">
        <f>'Primer Confinamiento'!W3</f>
        <v>-5.9659718570089011E-2</v>
      </c>
      <c r="E43" s="23">
        <f>'Primer Confinamiento'!W16</f>
        <v>-1.065257480570253</v>
      </c>
      <c r="F43" s="33">
        <f>'Primer día Vacunación'!W3</f>
        <v>-7.7810490120030296E-3</v>
      </c>
      <c r="G43" s="23">
        <f>'Primer día Vacunación'!W16</f>
        <v>-0.4682070836979178</v>
      </c>
      <c r="I43" s="32">
        <v>10</v>
      </c>
      <c r="J43" s="33">
        <f>'OMS Declara COVID (2)'!W3</f>
        <v>-8.4921742229247865E-2</v>
      </c>
      <c r="K43" s="23">
        <f>'OMS Declara COVID (2)'!W16</f>
        <v>-2.5198602706146147</v>
      </c>
      <c r="L43" s="33">
        <f>'Primer Confinamiento (2)'!W3</f>
        <v>-1.9553404245153172E-2</v>
      </c>
      <c r="M43" s="23">
        <f>'Primer Confinamiento (2)'!W16</f>
        <v>-0.50594745837607791</v>
      </c>
      <c r="N43" s="33">
        <f>'Primer día Vacunación (2)'!W3</f>
        <v>-1.9357600382525764E-3</v>
      </c>
      <c r="O43" s="23">
        <f>'Primer día Vacunación (2)'!W16</f>
        <v>-0.16879555137281463</v>
      </c>
      <c r="Q43" s="32">
        <v>10</v>
      </c>
      <c r="R43" s="33">
        <f t="shared" ref="R43" si="119">B43</f>
        <v>-8.4724026631551486E-2</v>
      </c>
      <c r="S43" s="23" t="str">
        <f t="shared" si="0"/>
        <v>-1.73**</v>
      </c>
      <c r="T43" s="33">
        <f t="shared" ref="T43" si="120">D43</f>
        <v>-5.9659718570089011E-2</v>
      </c>
      <c r="U43" s="23">
        <f t="shared" si="1"/>
        <v>-1.065257480570253</v>
      </c>
      <c r="V43" s="33">
        <f t="shared" ref="V43" si="121">F43</f>
        <v>-7.7810490120030296E-3</v>
      </c>
      <c r="W43" s="23">
        <f t="shared" si="2"/>
        <v>-0.4682070836979178</v>
      </c>
      <c r="Y43" s="32">
        <v>10</v>
      </c>
      <c r="Z43" s="33">
        <f t="shared" ref="Z43" si="122">J43</f>
        <v>-8.4921742229247865E-2</v>
      </c>
      <c r="AA43" s="23" t="str">
        <f t="shared" si="3"/>
        <v>-2.52***</v>
      </c>
      <c r="AB43" s="33">
        <f t="shared" ref="AB43" si="123">L43</f>
        <v>-1.9553404245153172E-2</v>
      </c>
      <c r="AC43" s="23">
        <f t="shared" si="4"/>
        <v>-0.50594745837607791</v>
      </c>
      <c r="AD43" s="33">
        <f t="shared" ref="AD43" si="124">N43</f>
        <v>-1.9357600382525764E-3</v>
      </c>
      <c r="AE43" s="23">
        <f t="shared" si="4"/>
        <v>-0.16879555137281463</v>
      </c>
    </row>
    <row r="44" spans="1:31">
      <c r="A44" s="32"/>
      <c r="B44" s="33"/>
      <c r="C44" s="23">
        <f>'OMS Declara COVID'!W6</f>
        <v>-2.5441795532869951</v>
      </c>
      <c r="D44" s="33"/>
      <c r="E44" s="23">
        <f>'Primer Confinamiento'!W6</f>
        <v>-1.6031321624479111</v>
      </c>
      <c r="F44" s="33"/>
      <c r="G44" s="23">
        <f>'Primer día Vacunación'!W6</f>
        <v>-0.59596377624403862</v>
      </c>
      <c r="I44" s="32"/>
      <c r="J44" s="33"/>
      <c r="K44" s="23">
        <f>'OMS Declara COVID (2)'!W6</f>
        <v>-3.6954702702480415</v>
      </c>
      <c r="L44" s="33"/>
      <c r="M44" s="23">
        <f>'Primer Confinamiento (2)'!W6</f>
        <v>-0.7614127643555888</v>
      </c>
      <c r="N44" s="33"/>
      <c r="O44" s="23">
        <f>'Primer día Vacunación (2)'!W6</f>
        <v>-0.2148537211671934</v>
      </c>
      <c r="Q44" s="32"/>
      <c r="R44" s="33"/>
      <c r="S44" s="23" t="str">
        <f t="shared" si="0"/>
        <v>-2.54***</v>
      </c>
      <c r="T44" s="33"/>
      <c r="U44" s="23" t="str">
        <f t="shared" si="1"/>
        <v>-1.6*</v>
      </c>
      <c r="V44" s="33"/>
      <c r="W44" s="23">
        <f t="shared" si="2"/>
        <v>-0.59596377624403862</v>
      </c>
      <c r="Y44" s="32"/>
      <c r="Z44" s="33"/>
      <c r="AA44" s="23" t="str">
        <f t="shared" si="3"/>
        <v>-3.7***</v>
      </c>
      <c r="AB44" s="33"/>
      <c r="AC44" s="23">
        <f t="shared" si="4"/>
        <v>-0.7614127643555888</v>
      </c>
      <c r="AD44" s="33"/>
      <c r="AE44" s="23">
        <f>IFERROR(_xlfn.CONCAT(ROUND(O44,2),VLOOKUP(ABS(O44),$AG$4:$AI$6,3,1)),O44)</f>
        <v>-0.2148537211671934</v>
      </c>
    </row>
  </sheetData>
  <mergeCells count="352">
    <mergeCell ref="A5:A6"/>
    <mergeCell ref="B5:B6"/>
    <mergeCell ref="D5:D6"/>
    <mergeCell ref="F5:F6"/>
    <mergeCell ref="A7:A8"/>
    <mergeCell ref="B7:B8"/>
    <mergeCell ref="D7:D8"/>
    <mergeCell ref="F7:F8"/>
    <mergeCell ref="A1:A2"/>
    <mergeCell ref="B1:C1"/>
    <mergeCell ref="D1:E1"/>
    <mergeCell ref="F1:G1"/>
    <mergeCell ref="A3:A4"/>
    <mergeCell ref="B3:B4"/>
    <mergeCell ref="D3:D4"/>
    <mergeCell ref="F3:F4"/>
    <mergeCell ref="A13:A14"/>
    <mergeCell ref="B13:B14"/>
    <mergeCell ref="D13:D14"/>
    <mergeCell ref="F13:F14"/>
    <mergeCell ref="A15:A16"/>
    <mergeCell ref="B15:B16"/>
    <mergeCell ref="D15:D16"/>
    <mergeCell ref="F15:F16"/>
    <mergeCell ref="A9:A10"/>
    <mergeCell ref="B9:B10"/>
    <mergeCell ref="D9:D10"/>
    <mergeCell ref="F9:F10"/>
    <mergeCell ref="A11:A12"/>
    <mergeCell ref="B11:B12"/>
    <mergeCell ref="D11:D12"/>
    <mergeCell ref="F11:F12"/>
    <mergeCell ref="A21:A22"/>
    <mergeCell ref="B21:B22"/>
    <mergeCell ref="D21:D22"/>
    <mergeCell ref="F21:F22"/>
    <mergeCell ref="A23:A24"/>
    <mergeCell ref="B23:B24"/>
    <mergeCell ref="D23:D24"/>
    <mergeCell ref="F23:F24"/>
    <mergeCell ref="A17:A18"/>
    <mergeCell ref="B17:B18"/>
    <mergeCell ref="D17:D18"/>
    <mergeCell ref="F17:F18"/>
    <mergeCell ref="A19:A20"/>
    <mergeCell ref="B19:B20"/>
    <mergeCell ref="D19:D20"/>
    <mergeCell ref="F19:F20"/>
    <mergeCell ref="A31:A32"/>
    <mergeCell ref="B31:B32"/>
    <mergeCell ref="D31:D32"/>
    <mergeCell ref="F31:F32"/>
    <mergeCell ref="A25:A26"/>
    <mergeCell ref="B25:B26"/>
    <mergeCell ref="D25:D26"/>
    <mergeCell ref="F25:F26"/>
    <mergeCell ref="A27:A28"/>
    <mergeCell ref="B27:B28"/>
    <mergeCell ref="D27:D28"/>
    <mergeCell ref="F27:F28"/>
    <mergeCell ref="A43:A44"/>
    <mergeCell ref="B43:B44"/>
    <mergeCell ref="D43:D44"/>
    <mergeCell ref="F43:F44"/>
    <mergeCell ref="A37:A38"/>
    <mergeCell ref="B37:B38"/>
    <mergeCell ref="D37:D38"/>
    <mergeCell ref="F37:F38"/>
    <mergeCell ref="A39:A40"/>
    <mergeCell ref="B39:B40"/>
    <mergeCell ref="D39:D40"/>
    <mergeCell ref="F39:F40"/>
    <mergeCell ref="I1:I2"/>
    <mergeCell ref="J1:K1"/>
    <mergeCell ref="L1:M1"/>
    <mergeCell ref="N1:O1"/>
    <mergeCell ref="I3:I4"/>
    <mergeCell ref="J3:J4"/>
    <mergeCell ref="L3:L4"/>
    <mergeCell ref="N3:N4"/>
    <mergeCell ref="A41:A42"/>
    <mergeCell ref="B41:B42"/>
    <mergeCell ref="D41:D42"/>
    <mergeCell ref="F41:F42"/>
    <mergeCell ref="A33:A34"/>
    <mergeCell ref="B33:B34"/>
    <mergeCell ref="D33:D34"/>
    <mergeCell ref="F33:F34"/>
    <mergeCell ref="A35:A36"/>
    <mergeCell ref="B35:B36"/>
    <mergeCell ref="D35:D36"/>
    <mergeCell ref="F35:F36"/>
    <mergeCell ref="A29:A30"/>
    <mergeCell ref="B29:B30"/>
    <mergeCell ref="D29:D30"/>
    <mergeCell ref="F29:F30"/>
    <mergeCell ref="I9:I10"/>
    <mergeCell ref="J9:J10"/>
    <mergeCell ref="L9:L10"/>
    <mergeCell ref="N9:N10"/>
    <mergeCell ref="I11:I12"/>
    <mergeCell ref="J11:J12"/>
    <mergeCell ref="L11:L12"/>
    <mergeCell ref="N11:N12"/>
    <mergeCell ref="I5:I6"/>
    <mergeCell ref="J5:J6"/>
    <mergeCell ref="L5:L6"/>
    <mergeCell ref="N5:N6"/>
    <mergeCell ref="I7:I8"/>
    <mergeCell ref="J7:J8"/>
    <mergeCell ref="L7:L8"/>
    <mergeCell ref="N7:N8"/>
    <mergeCell ref="I17:I18"/>
    <mergeCell ref="J17:J18"/>
    <mergeCell ref="L17:L18"/>
    <mergeCell ref="N17:N18"/>
    <mergeCell ref="I19:I20"/>
    <mergeCell ref="J19:J20"/>
    <mergeCell ref="L19:L20"/>
    <mergeCell ref="N19:N20"/>
    <mergeCell ref="I13:I14"/>
    <mergeCell ref="J13:J14"/>
    <mergeCell ref="L13:L14"/>
    <mergeCell ref="N13:N14"/>
    <mergeCell ref="I15:I16"/>
    <mergeCell ref="J15:J16"/>
    <mergeCell ref="L15:L16"/>
    <mergeCell ref="N15:N16"/>
    <mergeCell ref="I25:I26"/>
    <mergeCell ref="J25:J26"/>
    <mergeCell ref="L25:L26"/>
    <mergeCell ref="N25:N26"/>
    <mergeCell ref="I27:I28"/>
    <mergeCell ref="J27:J28"/>
    <mergeCell ref="L27:L28"/>
    <mergeCell ref="N27:N28"/>
    <mergeCell ref="I21:I22"/>
    <mergeCell ref="J21:J22"/>
    <mergeCell ref="L21:L22"/>
    <mergeCell ref="N21:N22"/>
    <mergeCell ref="I23:I24"/>
    <mergeCell ref="J23:J24"/>
    <mergeCell ref="L23:L24"/>
    <mergeCell ref="N23:N24"/>
    <mergeCell ref="I33:I34"/>
    <mergeCell ref="J33:J34"/>
    <mergeCell ref="L33:L34"/>
    <mergeCell ref="N33:N34"/>
    <mergeCell ref="I35:I36"/>
    <mergeCell ref="J35:J36"/>
    <mergeCell ref="L35:L36"/>
    <mergeCell ref="N35:N36"/>
    <mergeCell ref="I29:I30"/>
    <mergeCell ref="J29:J30"/>
    <mergeCell ref="L29:L30"/>
    <mergeCell ref="N29:N30"/>
    <mergeCell ref="I31:I32"/>
    <mergeCell ref="J31:J32"/>
    <mergeCell ref="L31:L32"/>
    <mergeCell ref="N31:N32"/>
    <mergeCell ref="I41:I42"/>
    <mergeCell ref="J41:J42"/>
    <mergeCell ref="L41:L42"/>
    <mergeCell ref="N41:N42"/>
    <mergeCell ref="I43:I44"/>
    <mergeCell ref="J43:J44"/>
    <mergeCell ref="L43:L44"/>
    <mergeCell ref="N43:N44"/>
    <mergeCell ref="I37:I38"/>
    <mergeCell ref="J37:J38"/>
    <mergeCell ref="L37:L38"/>
    <mergeCell ref="N37:N38"/>
    <mergeCell ref="I39:I40"/>
    <mergeCell ref="J39:J40"/>
    <mergeCell ref="L39:L40"/>
    <mergeCell ref="N39:N40"/>
    <mergeCell ref="Q1:Q2"/>
    <mergeCell ref="R1:S1"/>
    <mergeCell ref="T1:U1"/>
    <mergeCell ref="V1:W1"/>
    <mergeCell ref="Y1:Y2"/>
    <mergeCell ref="Z1:AA1"/>
    <mergeCell ref="AB1:AC1"/>
    <mergeCell ref="AD1:AE1"/>
    <mergeCell ref="Q3:Q4"/>
    <mergeCell ref="R3:R4"/>
    <mergeCell ref="T3:T4"/>
    <mergeCell ref="V3:V4"/>
    <mergeCell ref="Y3:Y4"/>
    <mergeCell ref="Z3:Z4"/>
    <mergeCell ref="AB3:AB4"/>
    <mergeCell ref="AD3:AD4"/>
    <mergeCell ref="Q5:Q6"/>
    <mergeCell ref="R5:R6"/>
    <mergeCell ref="T5:T6"/>
    <mergeCell ref="V5:V6"/>
    <mergeCell ref="Y5:Y6"/>
    <mergeCell ref="Z5:Z6"/>
    <mergeCell ref="AB5:AB6"/>
    <mergeCell ref="AD5:AD6"/>
    <mergeCell ref="Q7:Q8"/>
    <mergeCell ref="R7:R8"/>
    <mergeCell ref="T7:T8"/>
    <mergeCell ref="V7:V8"/>
    <mergeCell ref="Y7:Y8"/>
    <mergeCell ref="Z7:Z8"/>
    <mergeCell ref="AB7:AB8"/>
    <mergeCell ref="AD7:AD8"/>
    <mergeCell ref="Q9:Q10"/>
    <mergeCell ref="R9:R10"/>
    <mergeCell ref="T9:T10"/>
    <mergeCell ref="V9:V10"/>
    <mergeCell ref="Y9:Y10"/>
    <mergeCell ref="Z9:Z10"/>
    <mergeCell ref="AB9:AB10"/>
    <mergeCell ref="AD9:AD10"/>
    <mergeCell ref="Q11:Q12"/>
    <mergeCell ref="R11:R12"/>
    <mergeCell ref="T11:T12"/>
    <mergeCell ref="V11:V12"/>
    <mergeCell ref="Y11:Y12"/>
    <mergeCell ref="Z11:Z12"/>
    <mergeCell ref="AB11:AB12"/>
    <mergeCell ref="AD11:AD12"/>
    <mergeCell ref="Q13:Q14"/>
    <mergeCell ref="R13:R14"/>
    <mergeCell ref="T13:T14"/>
    <mergeCell ref="V13:V14"/>
    <mergeCell ref="Y13:Y14"/>
    <mergeCell ref="Z13:Z14"/>
    <mergeCell ref="AB13:AB14"/>
    <mergeCell ref="AD13:AD14"/>
    <mergeCell ref="Q15:Q16"/>
    <mergeCell ref="R15:R16"/>
    <mergeCell ref="T15:T16"/>
    <mergeCell ref="V15:V16"/>
    <mergeCell ref="Y15:Y16"/>
    <mergeCell ref="Z15:Z16"/>
    <mergeCell ref="AB15:AB16"/>
    <mergeCell ref="AD15:AD16"/>
    <mergeCell ref="Q17:Q18"/>
    <mergeCell ref="R17:R18"/>
    <mergeCell ref="T17:T18"/>
    <mergeCell ref="V17:V18"/>
    <mergeCell ref="Y17:Y18"/>
    <mergeCell ref="Z17:Z18"/>
    <mergeCell ref="AB17:AB18"/>
    <mergeCell ref="AD17:AD18"/>
    <mergeCell ref="Q19:Q20"/>
    <mergeCell ref="R19:R20"/>
    <mergeCell ref="T19:T20"/>
    <mergeCell ref="V19:V20"/>
    <mergeCell ref="Y19:Y20"/>
    <mergeCell ref="Z19:Z20"/>
    <mergeCell ref="AB19:AB20"/>
    <mergeCell ref="AD19:AD20"/>
    <mergeCell ref="Q21:Q22"/>
    <mergeCell ref="R21:R22"/>
    <mergeCell ref="T21:T22"/>
    <mergeCell ref="V21:V22"/>
    <mergeCell ref="Y21:Y22"/>
    <mergeCell ref="Z21:Z22"/>
    <mergeCell ref="AB21:AB22"/>
    <mergeCell ref="AD21:AD22"/>
    <mergeCell ref="Q23:Q24"/>
    <mergeCell ref="R23:R24"/>
    <mergeCell ref="T23:T24"/>
    <mergeCell ref="V23:V24"/>
    <mergeCell ref="Y23:Y24"/>
    <mergeCell ref="Z23:Z24"/>
    <mergeCell ref="AB23:AB24"/>
    <mergeCell ref="AD23:AD24"/>
    <mergeCell ref="Q25:Q26"/>
    <mergeCell ref="R25:R26"/>
    <mergeCell ref="T25:T26"/>
    <mergeCell ref="V25:V26"/>
    <mergeCell ref="Y25:Y26"/>
    <mergeCell ref="Z25:Z26"/>
    <mergeCell ref="AB25:AB26"/>
    <mergeCell ref="AD25:AD26"/>
    <mergeCell ref="Q27:Q28"/>
    <mergeCell ref="R27:R28"/>
    <mergeCell ref="T27:T28"/>
    <mergeCell ref="V27:V28"/>
    <mergeCell ref="Y27:Y28"/>
    <mergeCell ref="Z27:Z28"/>
    <mergeCell ref="AB27:AB28"/>
    <mergeCell ref="AD27:AD28"/>
    <mergeCell ref="Q29:Q30"/>
    <mergeCell ref="R29:R30"/>
    <mergeCell ref="T29:T30"/>
    <mergeCell ref="V29:V30"/>
    <mergeCell ref="Y29:Y30"/>
    <mergeCell ref="Z29:Z30"/>
    <mergeCell ref="AB29:AB30"/>
    <mergeCell ref="AD29:AD30"/>
    <mergeCell ref="Q31:Q32"/>
    <mergeCell ref="R31:R32"/>
    <mergeCell ref="T31:T32"/>
    <mergeCell ref="V31:V32"/>
    <mergeCell ref="Y31:Y32"/>
    <mergeCell ref="Z31:Z32"/>
    <mergeCell ref="AB31:AB32"/>
    <mergeCell ref="AD31:AD32"/>
    <mergeCell ref="Q33:Q34"/>
    <mergeCell ref="R33:R34"/>
    <mergeCell ref="T33:T34"/>
    <mergeCell ref="V33:V34"/>
    <mergeCell ref="Y33:Y34"/>
    <mergeCell ref="Z33:Z34"/>
    <mergeCell ref="AB33:AB34"/>
    <mergeCell ref="AD33:AD34"/>
    <mergeCell ref="Q35:Q36"/>
    <mergeCell ref="R35:R36"/>
    <mergeCell ref="T35:T36"/>
    <mergeCell ref="V35:V36"/>
    <mergeCell ref="Y35:Y36"/>
    <mergeCell ref="Z35:Z36"/>
    <mergeCell ref="AB35:AB36"/>
    <mergeCell ref="AD35:AD36"/>
    <mergeCell ref="Q37:Q38"/>
    <mergeCell ref="R37:R38"/>
    <mergeCell ref="T37:T38"/>
    <mergeCell ref="V37:V38"/>
    <mergeCell ref="Y37:Y38"/>
    <mergeCell ref="Z37:Z38"/>
    <mergeCell ref="AB37:AB38"/>
    <mergeCell ref="AD37:AD38"/>
    <mergeCell ref="Q39:Q40"/>
    <mergeCell ref="R39:R40"/>
    <mergeCell ref="T39:T40"/>
    <mergeCell ref="V39:V40"/>
    <mergeCell ref="Y39:Y40"/>
    <mergeCell ref="Z39:Z40"/>
    <mergeCell ref="AB39:AB40"/>
    <mergeCell ref="AD39:AD40"/>
    <mergeCell ref="Q41:Q42"/>
    <mergeCell ref="R41:R42"/>
    <mergeCell ref="T41:T42"/>
    <mergeCell ref="V41:V42"/>
    <mergeCell ref="Y41:Y42"/>
    <mergeCell ref="Z41:Z42"/>
    <mergeCell ref="AB41:AB42"/>
    <mergeCell ref="AD41:AD42"/>
    <mergeCell ref="Q43:Q44"/>
    <mergeCell ref="R43:R44"/>
    <mergeCell ref="T43:T44"/>
    <mergeCell ref="V43:V44"/>
    <mergeCell ref="Y43:Y44"/>
    <mergeCell ref="Z43:Z44"/>
    <mergeCell ref="AB43:AB44"/>
    <mergeCell ref="AD43:AD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E5F7-48C0-4C12-9B2F-7D4824A2A3D2}">
  <dimension ref="A1:Y56"/>
  <sheetViews>
    <sheetView workbookViewId="0">
      <selection activeCell="C13" sqref="C1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6.5368407997214328E-2</v>
      </c>
      <c r="D3" s="25">
        <f>1-EXP(SUM(E13:$L$13))</f>
        <v>7.3306631121951793E-2</v>
      </c>
      <c r="E3" s="25">
        <f>1-EXP(SUM(F13:$L$13))</f>
        <v>6.3776339284310035E-2</v>
      </c>
      <c r="F3" s="25">
        <f>1-EXP(SUM(G13:$L$13))</f>
        <v>5.4476846319935102E-2</v>
      </c>
      <c r="G3" s="25">
        <f>1-EXP(SUM(H13:$L$13))</f>
        <v>5.6353594977890387E-2</v>
      </c>
      <c r="H3" s="25">
        <f>1-EXP(SUM(I13:$L$13))</f>
        <v>5.6354698717096308E-2</v>
      </c>
      <c r="I3" s="25">
        <f>1-EXP(SUM(J13:$L$13))</f>
        <v>4.3570492754704593E-2</v>
      </c>
      <c r="J3" s="25">
        <f>1-EXP(SUM(K13:$L$13))</f>
        <v>1.3131468790823941E-2</v>
      </c>
      <c r="K3" s="25">
        <f>1-EXP(SUM(L13:$L$13))</f>
        <v>7.5196771625072323E-3</v>
      </c>
      <c r="L3" s="26">
        <v>0</v>
      </c>
      <c r="M3" s="25">
        <f>EXP(SUM($M$13:M13))-1</f>
        <v>-2.9601929363451518E-2</v>
      </c>
      <c r="N3" s="25">
        <f>EXP(SUM($M$13:N13))-1</f>
        <v>-2.8084798268511402E-2</v>
      </c>
      <c r="O3" s="25">
        <f>EXP(SUM($M$13:O13))-1</f>
        <v>-1.2154043307880835E-2</v>
      </c>
      <c r="P3" s="25">
        <f>EXP(SUM($M$13:P13))-1</f>
        <v>5.167241496956132E-3</v>
      </c>
      <c r="Q3" s="25">
        <f>EXP(SUM($M$13:Q13))-1</f>
        <v>-4.5492492951721974E-3</v>
      </c>
      <c r="R3" s="25">
        <f>EXP(SUM($M$13:R13))-1</f>
        <v>-1.3276497968191858E-2</v>
      </c>
      <c r="S3" s="25">
        <f>EXP(SUM($M$13:S13))-1</f>
        <v>-1.152952771307425E-2</v>
      </c>
      <c r="T3" s="25">
        <f>EXP(SUM($M$13:T13))-1</f>
        <v>-2.0066128755877766E-2</v>
      </c>
      <c r="U3" s="25">
        <f>EXP(SUM($M$13:U13))-1</f>
        <v>-1.9224109066183881E-2</v>
      </c>
      <c r="V3" s="25">
        <f>EXP(SUM($M$13:V13))-1</f>
        <v>-2.6646511733414702E-2</v>
      </c>
      <c r="W3" s="25">
        <f>EXP(SUM($M$13:W13))-1</f>
        <v>-1.9553404245153172E-2</v>
      </c>
    </row>
    <row r="4" spans="2:25">
      <c r="B4" s="7" t="s">
        <v>399</v>
      </c>
      <c r="C4" s="1">
        <f t="shared" ref="C4:W4" si="0">SUM($Y$24:$Y$56)/(COUNT($Y$24:$Y$56)^2)*C2</f>
        <v>6.5948428592700809E-4</v>
      </c>
      <c r="D4" s="1">
        <f t="shared" si="0"/>
        <v>5.9353585733430735E-4</v>
      </c>
      <c r="E4" s="1">
        <f t="shared" si="0"/>
        <v>5.275874287416065E-4</v>
      </c>
      <c r="F4" s="1">
        <f t="shared" si="0"/>
        <v>4.616390001489057E-4</v>
      </c>
      <c r="G4" s="1">
        <f t="shared" si="0"/>
        <v>3.956905715562049E-4</v>
      </c>
      <c r="H4" s="1">
        <f t="shared" si="0"/>
        <v>3.2974214296350405E-4</v>
      </c>
      <c r="I4" s="1">
        <f t="shared" si="0"/>
        <v>2.6379371437080325E-4</v>
      </c>
      <c r="J4" s="1">
        <f t="shared" si="0"/>
        <v>1.9784528577810245E-4</v>
      </c>
      <c r="K4" s="1">
        <f t="shared" si="0"/>
        <v>1.3189685718540162E-4</v>
      </c>
      <c r="L4" s="1">
        <f t="shared" si="0"/>
        <v>6.5948428592700812E-5</v>
      </c>
      <c r="M4" s="1">
        <f t="shared" si="0"/>
        <v>0</v>
      </c>
      <c r="N4" s="1">
        <f t="shared" si="0"/>
        <v>6.5948428592700812E-5</v>
      </c>
      <c r="O4" s="1">
        <f t="shared" si="0"/>
        <v>1.3189685718540162E-4</v>
      </c>
      <c r="P4" s="1">
        <f t="shared" si="0"/>
        <v>1.9784528577810245E-4</v>
      </c>
      <c r="Q4" s="1">
        <f t="shared" si="0"/>
        <v>2.6379371437080325E-4</v>
      </c>
      <c r="R4" s="1">
        <f t="shared" si="0"/>
        <v>3.2974214296350405E-4</v>
      </c>
      <c r="S4" s="1">
        <f t="shared" si="0"/>
        <v>3.956905715562049E-4</v>
      </c>
      <c r="T4" s="1">
        <f t="shared" si="0"/>
        <v>4.616390001489057E-4</v>
      </c>
      <c r="U4" s="1">
        <f t="shared" si="0"/>
        <v>5.275874287416065E-4</v>
      </c>
      <c r="V4" s="1">
        <f t="shared" si="0"/>
        <v>5.9353585733430735E-4</v>
      </c>
      <c r="W4" s="1">
        <f t="shared" si="0"/>
        <v>6.5948428592700809E-4</v>
      </c>
    </row>
    <row r="5" spans="2:25">
      <c r="B5" s="7" t="s">
        <v>400</v>
      </c>
      <c r="C5" s="13">
        <f>SQRT(C4)</f>
        <v>2.5680426124326833E-2</v>
      </c>
      <c r="D5" s="13">
        <f t="shared" ref="D5:W5" si="1">SQRT(D4)</f>
        <v>2.4362591350968955E-2</v>
      </c>
      <c r="E5" s="13">
        <f t="shared" si="1"/>
        <v>2.2969271402062508E-2</v>
      </c>
      <c r="F5" s="13">
        <f t="shared" si="1"/>
        <v>2.1485786002585657E-2</v>
      </c>
      <c r="G5" s="13">
        <f t="shared" si="1"/>
        <v>1.989197254060554E-2</v>
      </c>
      <c r="H5" s="13">
        <f t="shared" si="1"/>
        <v>1.8158803456271674E-2</v>
      </c>
      <c r="I5" s="13">
        <f t="shared" si="1"/>
        <v>1.6241727567312635E-2</v>
      </c>
      <c r="J5" s="13">
        <f t="shared" si="1"/>
        <v>1.4065748674638775E-2</v>
      </c>
      <c r="K5" s="13">
        <f t="shared" si="1"/>
        <v>1.1484635701031254E-2</v>
      </c>
      <c r="L5" s="13">
        <f t="shared" si="1"/>
        <v>8.1208637836563177E-3</v>
      </c>
      <c r="M5" s="13">
        <f t="shared" si="1"/>
        <v>0</v>
      </c>
      <c r="N5" s="13">
        <f t="shared" si="1"/>
        <v>8.1208637836563177E-3</v>
      </c>
      <c r="O5" s="13">
        <f t="shared" si="1"/>
        <v>1.1484635701031254E-2</v>
      </c>
      <c r="P5" s="13">
        <f t="shared" si="1"/>
        <v>1.4065748674638775E-2</v>
      </c>
      <c r="Q5" s="13">
        <f t="shared" si="1"/>
        <v>1.6241727567312635E-2</v>
      </c>
      <c r="R5" s="13">
        <f t="shared" si="1"/>
        <v>1.8158803456271674E-2</v>
      </c>
      <c r="S5" s="13">
        <f t="shared" si="1"/>
        <v>1.989197254060554E-2</v>
      </c>
      <c r="T5" s="13">
        <f t="shared" si="1"/>
        <v>2.1485786002585657E-2</v>
      </c>
      <c r="U5" s="13">
        <f t="shared" si="1"/>
        <v>2.2969271402062508E-2</v>
      </c>
      <c r="V5" s="13">
        <f t="shared" si="1"/>
        <v>2.4362591350968955E-2</v>
      </c>
      <c r="W5" s="13">
        <f t="shared" si="1"/>
        <v>2.5680426124326833E-2</v>
      </c>
    </row>
    <row r="6" spans="2:25">
      <c r="B6" s="7" t="s">
        <v>401</v>
      </c>
      <c r="C6" s="14">
        <f>C3/C5</f>
        <v>2.5454565154310829</v>
      </c>
      <c r="D6" s="14">
        <f t="shared" ref="D6:W6" si="2">D3/D5</f>
        <v>3.0089833247166551</v>
      </c>
      <c r="E6" s="14">
        <f t="shared" si="2"/>
        <v>2.7765939183679675</v>
      </c>
      <c r="F6" s="14">
        <f t="shared" si="2"/>
        <v>2.5354830543960185</v>
      </c>
      <c r="G6" s="14">
        <f t="shared" si="2"/>
        <v>2.8329817398880697</v>
      </c>
      <c r="H6" s="14">
        <f t="shared" si="2"/>
        <v>3.1034367904693942</v>
      </c>
      <c r="I6" s="14">
        <f t="shared" si="2"/>
        <v>2.6826267448539522</v>
      </c>
      <c r="J6" s="14">
        <f t="shared" si="2"/>
        <v>0.93357766405286446</v>
      </c>
      <c r="K6" s="14">
        <f t="shared" si="2"/>
        <v>0.65475974669636305</v>
      </c>
      <c r="L6" s="14">
        <f t="shared" si="2"/>
        <v>0</v>
      </c>
      <c r="M6" s="14" t="e">
        <f t="shared" si="2"/>
        <v>#DIV/0!</v>
      </c>
      <c r="N6" s="14">
        <f t="shared" si="2"/>
        <v>-3.4583511085401524</v>
      </c>
      <c r="O6" s="14">
        <f t="shared" si="2"/>
        <v>-1.058287230372442</v>
      </c>
      <c r="P6" s="14">
        <f t="shared" si="2"/>
        <v>0.36736341708372183</v>
      </c>
      <c r="Q6" s="14">
        <f t="shared" si="2"/>
        <v>-0.28009639222910071</v>
      </c>
      <c r="R6" s="14">
        <f t="shared" si="2"/>
        <v>-0.73113286347104722</v>
      </c>
      <c r="S6" s="14">
        <f t="shared" si="2"/>
        <v>-0.57960705955827119</v>
      </c>
      <c r="T6" s="14">
        <f t="shared" si="2"/>
        <v>-0.93392574762975644</v>
      </c>
      <c r="U6" s="14">
        <f t="shared" si="2"/>
        <v>-0.83694901460643056</v>
      </c>
      <c r="V6" s="14">
        <f t="shared" si="2"/>
        <v>-1.0937470217984389</v>
      </c>
      <c r="W6" s="14">
        <f t="shared" si="2"/>
        <v>-0.7614127643555888</v>
      </c>
    </row>
    <row r="7" spans="2:25">
      <c r="B7" s="7" t="s">
        <v>402</v>
      </c>
      <c r="C7" s="15">
        <f>(1-_xlfn.NORM.S.DIST(ABS(C6),1))*2</f>
        <v>1.0913495569563336E-2</v>
      </c>
      <c r="D7" s="15">
        <f t="shared" ref="D7:W7" si="3">(1-_xlfn.NORM.S.DIST(ABS(D6),1))*2</f>
        <v>2.6212350240877313E-3</v>
      </c>
      <c r="E7" s="15">
        <f t="shared" si="3"/>
        <v>5.4931762155177033E-3</v>
      </c>
      <c r="F7" s="15">
        <f t="shared" si="3"/>
        <v>1.1229236120574138E-2</v>
      </c>
      <c r="G7" s="15">
        <f t="shared" si="3"/>
        <v>4.6116020229545196E-3</v>
      </c>
      <c r="H7" s="15">
        <f t="shared" si="3"/>
        <v>1.9128709184152992E-3</v>
      </c>
      <c r="I7" s="15">
        <f t="shared" si="3"/>
        <v>7.3046466638226892E-3</v>
      </c>
      <c r="J7" s="15">
        <f t="shared" si="3"/>
        <v>0.35052179140231887</v>
      </c>
      <c r="K7" s="15">
        <f t="shared" si="3"/>
        <v>0.51262245109871696</v>
      </c>
      <c r="L7" s="15">
        <f t="shared" si="3"/>
        <v>1</v>
      </c>
      <c r="M7" s="15" t="e">
        <f t="shared" si="3"/>
        <v>#DIV/0!</v>
      </c>
      <c r="N7" s="15">
        <f t="shared" si="3"/>
        <v>5.4349258652375276E-4</v>
      </c>
      <c r="O7" s="15">
        <f t="shared" si="3"/>
        <v>0.28992451286825016</v>
      </c>
      <c r="P7" s="15">
        <f t="shared" si="3"/>
        <v>0.71334795572574849</v>
      </c>
      <c r="Q7" s="15">
        <f t="shared" si="3"/>
        <v>0.77940355255530935</v>
      </c>
      <c r="R7" s="15">
        <f t="shared" si="3"/>
        <v>0.46469800274603434</v>
      </c>
      <c r="S7" s="15">
        <f t="shared" si="3"/>
        <v>0.56217963126030468</v>
      </c>
      <c r="T7" s="15">
        <f t="shared" si="3"/>
        <v>0.35034219625483298</v>
      </c>
      <c r="U7" s="15">
        <f t="shared" si="3"/>
        <v>0.40262122753007823</v>
      </c>
      <c r="V7" s="15">
        <f t="shared" si="3"/>
        <v>0.27406594515366245</v>
      </c>
      <c r="W7" s="15">
        <f t="shared" si="3"/>
        <v>0.44641056578565586</v>
      </c>
    </row>
    <row r="8" spans="2:25">
      <c r="B8" s="7" t="s">
        <v>403</v>
      </c>
      <c r="C8" s="13">
        <f>_xlfn.NORM.INV(0.975,0,C5)</f>
        <v>5.0332710311322103E-2</v>
      </c>
      <c r="D8" s="13">
        <f t="shared" ref="D8:W8" si="4">_xlfn.NORM.INV(0.975,0,D5)</f>
        <v>4.7749801617966159E-2</v>
      </c>
      <c r="E8" s="13">
        <f t="shared" si="4"/>
        <v>4.501894469916834E-2</v>
      </c>
      <c r="F8" s="13">
        <f t="shared" si="4"/>
        <v>4.2111366744602696E-2</v>
      </c>
      <c r="G8" s="13">
        <f t="shared" si="4"/>
        <v>3.8987549761046569E-2</v>
      </c>
      <c r="H8" s="13">
        <f t="shared" si="4"/>
        <v>3.5590600776633931E-2</v>
      </c>
      <c r="I8" s="13">
        <f t="shared" si="4"/>
        <v>3.1833201078644104E-2</v>
      </c>
      <c r="J8" s="13">
        <f t="shared" si="4"/>
        <v>2.756836081788399E-2</v>
      </c>
      <c r="K8" s="13">
        <f t="shared" si="4"/>
        <v>2.250947234958417E-2</v>
      </c>
      <c r="L8" s="13">
        <f t="shared" si="4"/>
        <v>1.5916600539322052E-2</v>
      </c>
      <c r="M8" s="13" t="e">
        <f t="shared" si="4"/>
        <v>#NUM!</v>
      </c>
      <c r="N8" s="13">
        <f t="shared" si="4"/>
        <v>1.5916600539322052E-2</v>
      </c>
      <c r="O8" s="13">
        <f t="shared" si="4"/>
        <v>2.250947234958417E-2</v>
      </c>
      <c r="P8" s="13">
        <f t="shared" si="4"/>
        <v>2.756836081788399E-2</v>
      </c>
      <c r="Q8" s="13">
        <f t="shared" si="4"/>
        <v>3.1833201078644104E-2</v>
      </c>
      <c r="R8" s="13">
        <f t="shared" si="4"/>
        <v>3.5590600776633931E-2</v>
      </c>
      <c r="S8" s="13">
        <f t="shared" si="4"/>
        <v>3.8987549761046569E-2</v>
      </c>
      <c r="T8" s="13">
        <f t="shared" si="4"/>
        <v>4.2111366744602696E-2</v>
      </c>
      <c r="U8" s="13">
        <f t="shared" si="4"/>
        <v>4.501894469916834E-2</v>
      </c>
      <c r="V8" s="13">
        <f t="shared" si="4"/>
        <v>4.7749801617966159E-2</v>
      </c>
      <c r="W8" s="13">
        <f t="shared" si="4"/>
        <v>5.0332710311322103E-2</v>
      </c>
    </row>
    <row r="9" spans="2:25">
      <c r="B9" s="7" t="s">
        <v>404</v>
      </c>
      <c r="C9" s="13">
        <f>_xlfn.NORM.INV(0.995,0,C5)</f>
        <v>6.614839413866376E-2</v>
      </c>
      <c r="D9" s="13">
        <f t="shared" ref="D9:W9" si="5">_xlfn.NORM.INV(0.995,0,D5)</f>
        <v>6.2753876712212817E-2</v>
      </c>
      <c r="E9" s="13">
        <f t="shared" si="5"/>
        <v>5.9164922358600332E-2</v>
      </c>
      <c r="F9" s="13">
        <f t="shared" si="5"/>
        <v>5.5343717195240914E-2</v>
      </c>
      <c r="G9" s="13">
        <f t="shared" si="5"/>
        <v>5.1238325775481812E-2</v>
      </c>
      <c r="H9" s="13">
        <f t="shared" si="5"/>
        <v>4.6773978060049626E-2</v>
      </c>
      <c r="I9" s="13">
        <f t="shared" si="5"/>
        <v>4.1835917808141873E-2</v>
      </c>
      <c r="J9" s="13">
        <f t="shared" si="5"/>
        <v>3.623096761248866E-2</v>
      </c>
      <c r="K9" s="13">
        <f t="shared" si="5"/>
        <v>2.9582461179300166E-2</v>
      </c>
      <c r="L9" s="13">
        <f t="shared" si="5"/>
        <v>2.0917958904070937E-2</v>
      </c>
      <c r="M9" s="13" t="e">
        <f t="shared" si="5"/>
        <v>#NUM!</v>
      </c>
      <c r="N9" s="13">
        <f t="shared" si="5"/>
        <v>2.0917958904070937E-2</v>
      </c>
      <c r="O9" s="13">
        <f t="shared" si="5"/>
        <v>2.9582461179300166E-2</v>
      </c>
      <c r="P9" s="13">
        <f t="shared" si="5"/>
        <v>3.623096761248866E-2</v>
      </c>
      <c r="Q9" s="13">
        <f t="shared" si="5"/>
        <v>4.1835917808141873E-2</v>
      </c>
      <c r="R9" s="13">
        <f t="shared" si="5"/>
        <v>4.6773978060049626E-2</v>
      </c>
      <c r="S9" s="13">
        <f t="shared" si="5"/>
        <v>5.1238325775481812E-2</v>
      </c>
      <c r="T9" s="13">
        <f t="shared" si="5"/>
        <v>5.5343717195240914E-2</v>
      </c>
      <c r="U9" s="13">
        <f t="shared" si="5"/>
        <v>5.9164922358600332E-2</v>
      </c>
      <c r="V9" s="13">
        <f t="shared" si="5"/>
        <v>6.2753876712212817E-2</v>
      </c>
      <c r="W9" s="13">
        <f t="shared" si="5"/>
        <v>6.614839413866376E-2</v>
      </c>
    </row>
    <row r="10" spans="2:25">
      <c r="B10" s="7" t="s">
        <v>405</v>
      </c>
      <c r="C10" s="13">
        <f>_xlfn.NORM.INV(0.025,0,C5)</f>
        <v>-5.033271031132211E-2</v>
      </c>
      <c r="D10" s="13">
        <f t="shared" ref="D10:W10" si="6">_xlfn.NORM.INV(0.025,0,D5)</f>
        <v>-4.7749801617966166E-2</v>
      </c>
      <c r="E10" s="13">
        <f t="shared" si="6"/>
        <v>-4.501894469916834E-2</v>
      </c>
      <c r="F10" s="13">
        <f t="shared" si="6"/>
        <v>-4.2111366744602703E-2</v>
      </c>
      <c r="G10" s="13">
        <f t="shared" si="6"/>
        <v>-3.8987549761046569E-2</v>
      </c>
      <c r="H10" s="13">
        <f t="shared" si="6"/>
        <v>-3.5590600776633931E-2</v>
      </c>
      <c r="I10" s="13">
        <f t="shared" si="6"/>
        <v>-3.1833201078644111E-2</v>
      </c>
      <c r="J10" s="13">
        <f t="shared" si="6"/>
        <v>-2.7568360817883993E-2</v>
      </c>
      <c r="K10" s="13">
        <f t="shared" si="6"/>
        <v>-2.250947234958417E-2</v>
      </c>
      <c r="L10" s="13">
        <f t="shared" si="6"/>
        <v>-1.5916600539322055E-2</v>
      </c>
      <c r="M10" s="13" t="e">
        <f t="shared" si="6"/>
        <v>#NUM!</v>
      </c>
      <c r="N10" s="13">
        <f t="shared" si="6"/>
        <v>-1.5916600539322055E-2</v>
      </c>
      <c r="O10" s="13">
        <f t="shared" si="6"/>
        <v>-2.250947234958417E-2</v>
      </c>
      <c r="P10" s="13">
        <f t="shared" si="6"/>
        <v>-2.7568360817883993E-2</v>
      </c>
      <c r="Q10" s="13">
        <f t="shared" si="6"/>
        <v>-3.1833201078644111E-2</v>
      </c>
      <c r="R10" s="13">
        <f t="shared" si="6"/>
        <v>-3.5590600776633931E-2</v>
      </c>
      <c r="S10" s="13">
        <f t="shared" si="6"/>
        <v>-3.8987549761046569E-2</v>
      </c>
      <c r="T10" s="13">
        <f t="shared" si="6"/>
        <v>-4.2111366744602703E-2</v>
      </c>
      <c r="U10" s="13">
        <f t="shared" si="6"/>
        <v>-4.501894469916834E-2</v>
      </c>
      <c r="V10" s="13">
        <f t="shared" si="6"/>
        <v>-4.7749801617966166E-2</v>
      </c>
      <c r="W10" s="13">
        <f t="shared" si="6"/>
        <v>-5.033271031132211E-2</v>
      </c>
    </row>
    <row r="11" spans="2:25">
      <c r="B11" s="7" t="s">
        <v>406</v>
      </c>
      <c r="C11" s="13">
        <f>_xlfn.NORM.INV(0.005,0,C5)</f>
        <v>-6.614839413866376E-2</v>
      </c>
      <c r="D11" s="13">
        <f t="shared" ref="D11:W11" si="7">_xlfn.NORM.INV(0.005,0,D5)</f>
        <v>-6.2753876712212817E-2</v>
      </c>
      <c r="E11" s="13">
        <f t="shared" si="7"/>
        <v>-5.9164922358600332E-2</v>
      </c>
      <c r="F11" s="13">
        <f t="shared" si="7"/>
        <v>-5.5343717195240914E-2</v>
      </c>
      <c r="G11" s="13">
        <f t="shared" si="7"/>
        <v>-5.1238325775481812E-2</v>
      </c>
      <c r="H11" s="13">
        <f t="shared" si="7"/>
        <v>-4.6773978060049626E-2</v>
      </c>
      <c r="I11" s="13">
        <f t="shared" si="7"/>
        <v>-4.1835917808141873E-2</v>
      </c>
      <c r="J11" s="13">
        <f t="shared" si="7"/>
        <v>-3.623096761248866E-2</v>
      </c>
      <c r="K11" s="13">
        <f t="shared" si="7"/>
        <v>-2.9582461179300166E-2</v>
      </c>
      <c r="L11" s="13">
        <f t="shared" si="7"/>
        <v>-2.0917958904070937E-2</v>
      </c>
      <c r="M11" s="13" t="e">
        <f t="shared" si="7"/>
        <v>#NUM!</v>
      </c>
      <c r="N11" s="13">
        <f t="shared" si="7"/>
        <v>-2.0917958904070937E-2</v>
      </c>
      <c r="O11" s="13">
        <f t="shared" si="7"/>
        <v>-2.9582461179300166E-2</v>
      </c>
      <c r="P11" s="13">
        <f t="shared" si="7"/>
        <v>-3.623096761248866E-2</v>
      </c>
      <c r="Q11" s="13">
        <f t="shared" si="7"/>
        <v>-4.1835917808141873E-2</v>
      </c>
      <c r="R11" s="13">
        <f t="shared" si="7"/>
        <v>-4.6773978060049626E-2</v>
      </c>
      <c r="S11" s="13">
        <f t="shared" si="7"/>
        <v>-5.1238325775481812E-2</v>
      </c>
      <c r="T11" s="13">
        <f t="shared" si="7"/>
        <v>-5.5343717195240914E-2</v>
      </c>
      <c r="U11" s="13">
        <f t="shared" si="7"/>
        <v>-5.9164922358600332E-2</v>
      </c>
      <c r="V11" s="13">
        <f t="shared" si="7"/>
        <v>-6.2753876712212817E-2</v>
      </c>
      <c r="W11" s="13">
        <f t="shared" si="7"/>
        <v>-6.614839413866376E-2</v>
      </c>
    </row>
    <row r="13" spans="2:25">
      <c r="B13" s="8" t="s">
        <v>407</v>
      </c>
      <c r="C13" s="4">
        <f>AVERAGE(C24:C56)</f>
        <v>-2.1766920101733626E-3</v>
      </c>
      <c r="D13" s="4">
        <f t="shared" ref="D13:W13" si="8">AVERAGE(D24:D56)</f>
        <v>8.5296994569062281E-3</v>
      </c>
      <c r="E13" s="4">
        <f t="shared" si="8"/>
        <v>-1.0231668751326983E-2</v>
      </c>
      <c r="F13" s="4">
        <f t="shared" si="8"/>
        <v>-9.8839744018870551E-3</v>
      </c>
      <c r="G13" s="4">
        <f t="shared" si="8"/>
        <v>1.9868510655325017E-3</v>
      </c>
      <c r="H13" s="4">
        <f t="shared" si="8"/>
        <v>1.1696540627092349E-6</v>
      </c>
      <c r="I13" s="4">
        <f t="shared" si="8"/>
        <v>-1.3456732147570812E-2</v>
      </c>
      <c r="J13" s="4">
        <f t="shared" si="8"/>
        <v>-3.132974264691725E-2</v>
      </c>
      <c r="K13" s="4">
        <f t="shared" si="8"/>
        <v>-5.6703563428307079E-3</v>
      </c>
      <c r="L13" s="4">
        <f t="shared" si="8"/>
        <v>-7.5480924737569167E-3</v>
      </c>
      <c r="M13" s="4">
        <f t="shared" si="8"/>
        <v>-3.004890956887693E-2</v>
      </c>
      <c r="N13" s="4">
        <f t="shared" si="8"/>
        <v>1.5621902244729977E-3</v>
      </c>
      <c r="O13" s="4">
        <f t="shared" si="8"/>
        <v>1.6258211675008308E-2</v>
      </c>
      <c r="P13" s="4">
        <f t="shared" si="8"/>
        <v>1.7382444785625645E-2</v>
      </c>
      <c r="Q13" s="4">
        <f t="shared" si="8"/>
        <v>-9.713565736698607E-3</v>
      </c>
      <c r="R13" s="4">
        <f t="shared" si="8"/>
        <v>-8.8057899600685087E-3</v>
      </c>
      <c r="S13" s="4">
        <f t="shared" si="8"/>
        <v>1.7689105306723804E-3</v>
      </c>
      <c r="T13" s="4">
        <f t="shared" si="8"/>
        <v>-8.6736798667433595E-3</v>
      </c>
      <c r="U13" s="4">
        <f t="shared" si="8"/>
        <v>8.588927924971689E-4</v>
      </c>
      <c r="V13" s="4">
        <f t="shared" si="8"/>
        <v>-7.5966703549938484E-3</v>
      </c>
      <c r="W13" s="4">
        <f t="shared" si="8"/>
        <v>7.2608643112647715E-3</v>
      </c>
      <c r="Y13" s="1">
        <f>_xlfn.VAR.S(C13:W13)</f>
        <v>1.4935986785622829E-4</v>
      </c>
    </row>
    <row r="14" spans="2:25">
      <c r="B14" s="8" t="s">
        <v>399</v>
      </c>
      <c r="C14" s="1">
        <f>$Y$13*C2</f>
        <v>1.4935986785622828E-3</v>
      </c>
      <c r="D14" s="1">
        <f t="shared" ref="D14:W14" si="9">$Y$13*D2</f>
        <v>1.3442388107060546E-3</v>
      </c>
      <c r="E14" s="1">
        <f t="shared" si="9"/>
        <v>1.1948789428498263E-3</v>
      </c>
      <c r="F14" s="1">
        <f t="shared" si="9"/>
        <v>1.0455190749935981E-3</v>
      </c>
      <c r="G14" s="1">
        <f t="shared" si="9"/>
        <v>8.9615920713736975E-4</v>
      </c>
      <c r="H14" s="1">
        <f t="shared" si="9"/>
        <v>7.4679933928114141E-4</v>
      </c>
      <c r="I14" s="1">
        <f t="shared" si="9"/>
        <v>5.9743947142491317E-4</v>
      </c>
      <c r="J14" s="1">
        <f t="shared" si="9"/>
        <v>4.4807960356868488E-4</v>
      </c>
      <c r="K14" s="1">
        <f t="shared" si="9"/>
        <v>2.9871973571245658E-4</v>
      </c>
      <c r="L14" s="1">
        <f t="shared" si="9"/>
        <v>1.4935986785622829E-4</v>
      </c>
      <c r="M14" s="1">
        <f t="shared" si="9"/>
        <v>0</v>
      </c>
      <c r="N14" s="1">
        <f t="shared" si="9"/>
        <v>1.4935986785622829E-4</v>
      </c>
      <c r="O14" s="1">
        <f t="shared" si="9"/>
        <v>2.9871973571245658E-4</v>
      </c>
      <c r="P14" s="1">
        <f t="shared" si="9"/>
        <v>4.4807960356868488E-4</v>
      </c>
      <c r="Q14" s="1">
        <f t="shared" si="9"/>
        <v>5.9743947142491317E-4</v>
      </c>
      <c r="R14" s="1">
        <f t="shared" si="9"/>
        <v>7.4679933928114141E-4</v>
      </c>
      <c r="S14" s="1">
        <f t="shared" si="9"/>
        <v>8.9615920713736975E-4</v>
      </c>
      <c r="T14" s="1">
        <f t="shared" si="9"/>
        <v>1.0455190749935981E-3</v>
      </c>
      <c r="U14" s="1">
        <f t="shared" si="9"/>
        <v>1.1948789428498263E-3</v>
      </c>
      <c r="V14" s="1">
        <f t="shared" si="9"/>
        <v>1.3442388107060546E-3</v>
      </c>
      <c r="W14" s="1">
        <f t="shared" si="9"/>
        <v>1.4935986785622828E-3</v>
      </c>
    </row>
    <row r="15" spans="2:25">
      <c r="B15" s="8" t="s">
        <v>400</v>
      </c>
      <c r="C15" s="13">
        <f>SQRT(C14)</f>
        <v>3.8647104400747576E-2</v>
      </c>
      <c r="D15" s="13">
        <f t="shared" ref="D15:W15" si="10">SQRT(D14)</f>
        <v>3.6663862463003738E-2</v>
      </c>
      <c r="E15" s="13">
        <f t="shared" si="10"/>
        <v>3.4567021029441147E-2</v>
      </c>
      <c r="F15" s="13">
        <f t="shared" si="10"/>
        <v>3.2334487393394659E-2</v>
      </c>
      <c r="G15" s="13">
        <f t="shared" si="10"/>
        <v>2.9935918344646949E-2</v>
      </c>
      <c r="H15" s="13">
        <f t="shared" si="10"/>
        <v>2.7327629594993075E-2</v>
      </c>
      <c r="I15" s="13">
        <f t="shared" si="10"/>
        <v>2.4442574975335828E-2</v>
      </c>
      <c r="J15" s="13">
        <f t="shared" si="10"/>
        <v>2.1167890862546626E-2</v>
      </c>
      <c r="K15" s="13">
        <f t="shared" si="10"/>
        <v>1.7283510514720574E-2</v>
      </c>
      <c r="L15" s="13">
        <f t="shared" si="10"/>
        <v>1.2221287487667914E-2</v>
      </c>
      <c r="M15" s="13">
        <f t="shared" si="10"/>
        <v>0</v>
      </c>
      <c r="N15" s="13">
        <f t="shared" si="10"/>
        <v>1.2221287487667914E-2</v>
      </c>
      <c r="O15" s="13">
        <f t="shared" si="10"/>
        <v>1.7283510514720574E-2</v>
      </c>
      <c r="P15" s="13">
        <f t="shared" si="10"/>
        <v>2.1167890862546626E-2</v>
      </c>
      <c r="Q15" s="13">
        <f t="shared" si="10"/>
        <v>2.4442574975335828E-2</v>
      </c>
      <c r="R15" s="13">
        <f t="shared" si="10"/>
        <v>2.7327629594993075E-2</v>
      </c>
      <c r="S15" s="13">
        <f t="shared" si="10"/>
        <v>2.9935918344646949E-2</v>
      </c>
      <c r="T15" s="13">
        <f t="shared" si="10"/>
        <v>3.2334487393394659E-2</v>
      </c>
      <c r="U15" s="13">
        <f t="shared" si="10"/>
        <v>3.4567021029441147E-2</v>
      </c>
      <c r="V15" s="13">
        <f t="shared" si="10"/>
        <v>3.6663862463003738E-2</v>
      </c>
      <c r="W15" s="13">
        <f t="shared" si="10"/>
        <v>3.8647104400747576E-2</v>
      </c>
    </row>
    <row r="16" spans="2:25">
      <c r="B16" s="8" t="s">
        <v>401</v>
      </c>
      <c r="C16" s="14">
        <f>C3/C15</f>
        <v>1.691417999117933</v>
      </c>
      <c r="D16" s="14">
        <f t="shared" ref="D16:W16" si="11">D3/D15</f>
        <v>1.9994246704346283</v>
      </c>
      <c r="E16" s="14">
        <f t="shared" si="11"/>
        <v>1.8450053659524481</v>
      </c>
      <c r="F16" s="14">
        <f t="shared" si="11"/>
        <v>1.6847907825829247</v>
      </c>
      <c r="G16" s="14">
        <f t="shared" si="11"/>
        <v>1.8824742347671244</v>
      </c>
      <c r="H16" s="14">
        <f t="shared" si="11"/>
        <v>2.0621875937392509</v>
      </c>
      <c r="I16" s="14">
        <f t="shared" si="11"/>
        <v>1.7825655766084423</v>
      </c>
      <c r="J16" s="14">
        <f t="shared" si="11"/>
        <v>0.62034847383203795</v>
      </c>
      <c r="K16" s="14">
        <f t="shared" si="11"/>
        <v>0.43507811425824822</v>
      </c>
      <c r="L16" s="14">
        <f t="shared" si="11"/>
        <v>0</v>
      </c>
      <c r="M16" s="14" t="e">
        <f t="shared" si="11"/>
        <v>#DIV/0!</v>
      </c>
      <c r="N16" s="14">
        <f t="shared" si="11"/>
        <v>-2.298022879901223</v>
      </c>
      <c r="O16" s="14">
        <f t="shared" si="11"/>
        <v>-0.70321612600224304</v>
      </c>
      <c r="P16" s="14">
        <f t="shared" si="11"/>
        <v>0.24410752731623264</v>
      </c>
      <c r="Q16" s="14">
        <f t="shared" si="11"/>
        <v>-0.18611988711347682</v>
      </c>
      <c r="R16" s="14">
        <f t="shared" si="11"/>
        <v>-0.48582691455333388</v>
      </c>
      <c r="S16" s="14">
        <f t="shared" si="11"/>
        <v>-0.38514027130675699</v>
      </c>
      <c r="T16" s="14">
        <f t="shared" si="11"/>
        <v>-0.62057977019227173</v>
      </c>
      <c r="U16" s="14">
        <f t="shared" si="11"/>
        <v>-0.55614017331173771</v>
      </c>
      <c r="V16" s="14">
        <f t="shared" si="11"/>
        <v>-0.72677863005576115</v>
      </c>
      <c r="W16" s="14">
        <f t="shared" si="11"/>
        <v>-0.50594745837607791</v>
      </c>
    </row>
    <row r="17" spans="1:25">
      <c r="B17" s="8" t="s">
        <v>402</v>
      </c>
      <c r="C17" s="15">
        <f>(1-_xlfn.NORM.S.DIST(ABS(C16),1))*2</f>
        <v>9.0756997022389596E-2</v>
      </c>
      <c r="D17" s="15">
        <f t="shared" ref="D17:W17" si="12">(1-_xlfn.NORM.S.DIST(ABS(D16),1))*2</f>
        <v>4.55624248477009E-2</v>
      </c>
      <c r="E17" s="15">
        <f t="shared" si="12"/>
        <v>6.5036758045153409E-2</v>
      </c>
      <c r="F17" s="15">
        <f t="shared" si="12"/>
        <v>9.202894390147609E-2</v>
      </c>
      <c r="G17" s="15">
        <f t="shared" si="12"/>
        <v>5.9771654957877507E-2</v>
      </c>
      <c r="H17" s="15">
        <f t="shared" si="12"/>
        <v>3.918987939740326E-2</v>
      </c>
      <c r="I17" s="15">
        <f t="shared" si="12"/>
        <v>7.4657047559974821E-2</v>
      </c>
      <c r="J17" s="15">
        <f t="shared" si="12"/>
        <v>0.53502838773227324</v>
      </c>
      <c r="K17" s="15">
        <f t="shared" si="12"/>
        <v>0.66350572871093982</v>
      </c>
      <c r="L17" s="15">
        <f t="shared" si="12"/>
        <v>1</v>
      </c>
      <c r="M17" s="15" t="e">
        <f t="shared" si="12"/>
        <v>#DIV/0!</v>
      </c>
      <c r="N17" s="15">
        <f t="shared" si="12"/>
        <v>2.1560486948074775E-2</v>
      </c>
      <c r="O17" s="15">
        <f t="shared" si="12"/>
        <v>0.48192107106996729</v>
      </c>
      <c r="P17" s="15">
        <f t="shared" si="12"/>
        <v>0.80714754291434865</v>
      </c>
      <c r="Q17" s="15">
        <f t="shared" si="12"/>
        <v>0.85235074672994449</v>
      </c>
      <c r="R17" s="15">
        <f t="shared" si="12"/>
        <v>0.62708988996081705</v>
      </c>
      <c r="S17" s="15">
        <f t="shared" si="12"/>
        <v>0.70013349280549342</v>
      </c>
      <c r="T17" s="15">
        <f t="shared" si="12"/>
        <v>0.53487615345751149</v>
      </c>
      <c r="U17" s="15">
        <f t="shared" si="12"/>
        <v>0.5781150338292933</v>
      </c>
      <c r="V17" s="15">
        <f t="shared" si="12"/>
        <v>0.4673615761535761</v>
      </c>
      <c r="W17" s="15">
        <f t="shared" si="12"/>
        <v>0.61289353483802733</v>
      </c>
    </row>
    <row r="18" spans="1:25">
      <c r="B18" s="8" t="s">
        <v>403</v>
      </c>
      <c r="C18" s="13">
        <f>_xlfn.NORM.INV(0.975,0,C15)</f>
        <v>7.5746932732224659E-2</v>
      </c>
      <c r="D18" s="13">
        <f t="shared" ref="D18:W18" si="13">_xlfn.NORM.INV(0.975,0,D15)</f>
        <v>7.1859849961617303E-2</v>
      </c>
      <c r="E18" s="13">
        <f t="shared" si="13"/>
        <v>6.7750116270543295E-2</v>
      </c>
      <c r="F18" s="13">
        <f t="shared" si="13"/>
        <v>6.3374430749617933E-2</v>
      </c>
      <c r="G18" s="13">
        <f t="shared" si="13"/>
        <v>5.8673321799639917E-2</v>
      </c>
      <c r="H18" s="13">
        <f t="shared" si="13"/>
        <v>5.356116978903732E-2</v>
      </c>
      <c r="I18" s="13">
        <f t="shared" si="13"/>
        <v>4.7906566641078209E-2</v>
      </c>
      <c r="J18" s="13">
        <f t="shared" si="13"/>
        <v>4.148830371926588E-2</v>
      </c>
      <c r="K18" s="13">
        <f t="shared" si="13"/>
        <v>3.3875058135271648E-2</v>
      </c>
      <c r="L18" s="13">
        <f t="shared" si="13"/>
        <v>2.3953283320539105E-2</v>
      </c>
      <c r="M18" s="13" t="e">
        <f t="shared" si="13"/>
        <v>#NUM!</v>
      </c>
      <c r="N18" s="13">
        <f t="shared" si="13"/>
        <v>2.3953283320539105E-2</v>
      </c>
      <c r="O18" s="13">
        <f t="shared" si="13"/>
        <v>3.3875058135271648E-2</v>
      </c>
      <c r="P18" s="13">
        <f t="shared" si="13"/>
        <v>4.148830371926588E-2</v>
      </c>
      <c r="Q18" s="13">
        <f t="shared" si="13"/>
        <v>4.7906566641078209E-2</v>
      </c>
      <c r="R18" s="13">
        <f t="shared" si="13"/>
        <v>5.356116978903732E-2</v>
      </c>
      <c r="S18" s="13">
        <f t="shared" si="13"/>
        <v>5.8673321799639917E-2</v>
      </c>
      <c r="T18" s="13">
        <f t="shared" si="13"/>
        <v>6.3374430749617933E-2</v>
      </c>
      <c r="U18" s="13">
        <f t="shared" si="13"/>
        <v>6.7750116270543295E-2</v>
      </c>
      <c r="V18" s="13">
        <f t="shared" si="13"/>
        <v>7.1859849961617303E-2</v>
      </c>
      <c r="W18" s="13">
        <f t="shared" si="13"/>
        <v>7.5746932732224659E-2</v>
      </c>
    </row>
    <row r="19" spans="1:25">
      <c r="B19" s="8" t="s">
        <v>404</v>
      </c>
      <c r="C19" s="13">
        <f>_xlfn.NORM.INV(0.995,0,C15)</f>
        <v>9.9548344012759249E-2</v>
      </c>
      <c r="D19" s="13">
        <f t="shared" ref="D19:W19" si="14">_xlfn.NORM.INV(0.995,0,D15)</f>
        <v>9.4439851313491571E-2</v>
      </c>
      <c r="E19" s="13">
        <f t="shared" si="14"/>
        <v>8.9038745704025563E-2</v>
      </c>
      <c r="F19" s="13">
        <f t="shared" si="14"/>
        <v>8.3288120143138453E-2</v>
      </c>
      <c r="G19" s="13">
        <f t="shared" si="14"/>
        <v>7.7109815700788689E-2</v>
      </c>
      <c r="H19" s="13">
        <f t="shared" si="14"/>
        <v>7.0391309107313324E-2</v>
      </c>
      <c r="I19" s="13">
        <f t="shared" si="14"/>
        <v>6.2959900875661057E-2</v>
      </c>
      <c r="J19" s="13">
        <f t="shared" si="14"/>
        <v>5.4524873578072598E-2</v>
      </c>
      <c r="K19" s="13">
        <f t="shared" si="14"/>
        <v>4.4519372852012781E-2</v>
      </c>
      <c r="L19" s="13">
        <f t="shared" si="14"/>
        <v>3.1479950437830528E-2</v>
      </c>
      <c r="M19" s="13" t="e">
        <f t="shared" si="14"/>
        <v>#NUM!</v>
      </c>
      <c r="N19" s="13">
        <f t="shared" si="14"/>
        <v>3.1479950437830528E-2</v>
      </c>
      <c r="O19" s="13">
        <f t="shared" si="14"/>
        <v>4.4519372852012781E-2</v>
      </c>
      <c r="P19" s="13">
        <f t="shared" si="14"/>
        <v>5.4524873578072598E-2</v>
      </c>
      <c r="Q19" s="13">
        <f t="shared" si="14"/>
        <v>6.2959900875661057E-2</v>
      </c>
      <c r="R19" s="13">
        <f t="shared" si="14"/>
        <v>7.0391309107313324E-2</v>
      </c>
      <c r="S19" s="13">
        <f t="shared" si="14"/>
        <v>7.7109815700788689E-2</v>
      </c>
      <c r="T19" s="13">
        <f t="shared" si="14"/>
        <v>8.3288120143138453E-2</v>
      </c>
      <c r="U19" s="13">
        <f t="shared" si="14"/>
        <v>8.9038745704025563E-2</v>
      </c>
      <c r="V19" s="13">
        <f t="shared" si="14"/>
        <v>9.4439851313491571E-2</v>
      </c>
      <c r="W19" s="13">
        <f t="shared" si="14"/>
        <v>9.9548344012759249E-2</v>
      </c>
    </row>
    <row r="20" spans="1:25">
      <c r="B20" s="8" t="s">
        <v>405</v>
      </c>
      <c r="C20" s="13">
        <f>_xlfn.NORM.INV(0.025,0,C15)</f>
        <v>-7.5746932732224673E-2</v>
      </c>
      <c r="D20" s="13">
        <f t="shared" ref="D20:W20" si="15">_xlfn.NORM.INV(0.025,0,D15)</f>
        <v>-7.1859849961617317E-2</v>
      </c>
      <c r="E20" s="13">
        <f t="shared" si="15"/>
        <v>-6.7750116270543309E-2</v>
      </c>
      <c r="F20" s="13">
        <f t="shared" si="15"/>
        <v>-6.3374430749617933E-2</v>
      </c>
      <c r="G20" s="13">
        <f t="shared" si="15"/>
        <v>-5.8673321799639924E-2</v>
      </c>
      <c r="H20" s="13">
        <f t="shared" si="15"/>
        <v>-5.3561169789037327E-2</v>
      </c>
      <c r="I20" s="13">
        <f t="shared" si="15"/>
        <v>-4.7906566641078216E-2</v>
      </c>
      <c r="J20" s="13">
        <f t="shared" si="15"/>
        <v>-4.148830371926588E-2</v>
      </c>
      <c r="K20" s="13">
        <f t="shared" si="15"/>
        <v>-3.3875058135271655E-2</v>
      </c>
      <c r="L20" s="13">
        <f t="shared" si="15"/>
        <v>-2.3953283320539108E-2</v>
      </c>
      <c r="M20" s="13" t="e">
        <f t="shared" si="15"/>
        <v>#NUM!</v>
      </c>
      <c r="N20" s="13">
        <f t="shared" si="15"/>
        <v>-2.3953283320539108E-2</v>
      </c>
      <c r="O20" s="13">
        <f t="shared" si="15"/>
        <v>-3.3875058135271655E-2</v>
      </c>
      <c r="P20" s="13">
        <f t="shared" si="15"/>
        <v>-4.148830371926588E-2</v>
      </c>
      <c r="Q20" s="13">
        <f t="shared" si="15"/>
        <v>-4.7906566641078216E-2</v>
      </c>
      <c r="R20" s="13">
        <f t="shared" si="15"/>
        <v>-5.3561169789037327E-2</v>
      </c>
      <c r="S20" s="13">
        <f t="shared" si="15"/>
        <v>-5.8673321799639924E-2</v>
      </c>
      <c r="T20" s="13">
        <f t="shared" si="15"/>
        <v>-6.3374430749617933E-2</v>
      </c>
      <c r="U20" s="13">
        <f t="shared" si="15"/>
        <v>-6.7750116270543309E-2</v>
      </c>
      <c r="V20" s="13">
        <f t="shared" si="15"/>
        <v>-7.1859849961617317E-2</v>
      </c>
      <c r="W20" s="13">
        <f t="shared" si="15"/>
        <v>-7.5746932732224673E-2</v>
      </c>
    </row>
    <row r="21" spans="1:25">
      <c r="B21" s="8" t="s">
        <v>406</v>
      </c>
      <c r="C21" s="13">
        <f>_xlfn.NORM.INV(0.005,0,C15)</f>
        <v>-9.9548344012759249E-2</v>
      </c>
      <c r="D21" s="13">
        <f t="shared" ref="D21:W21" si="16">_xlfn.NORM.INV(0.005,0,D15)</f>
        <v>-9.4439851313491571E-2</v>
      </c>
      <c r="E21" s="13">
        <f t="shared" si="16"/>
        <v>-8.9038745704025563E-2</v>
      </c>
      <c r="F21" s="13">
        <f t="shared" si="16"/>
        <v>-8.3288120143138453E-2</v>
      </c>
      <c r="G21" s="13">
        <f t="shared" si="16"/>
        <v>-7.7109815700788689E-2</v>
      </c>
      <c r="H21" s="13">
        <f t="shared" si="16"/>
        <v>-7.0391309107313324E-2</v>
      </c>
      <c r="I21" s="13">
        <f t="shared" si="16"/>
        <v>-6.2959900875661057E-2</v>
      </c>
      <c r="J21" s="13">
        <f t="shared" si="16"/>
        <v>-5.4524873578072598E-2</v>
      </c>
      <c r="K21" s="13">
        <f t="shared" si="16"/>
        <v>-4.4519372852012781E-2</v>
      </c>
      <c r="L21" s="13">
        <f t="shared" si="16"/>
        <v>-3.1479950437830528E-2</v>
      </c>
      <c r="M21" s="13" t="e">
        <f t="shared" si="16"/>
        <v>#NUM!</v>
      </c>
      <c r="N21" s="13">
        <f t="shared" si="16"/>
        <v>-3.1479950437830528E-2</v>
      </c>
      <c r="O21" s="13">
        <f t="shared" si="16"/>
        <v>-4.4519372852012781E-2</v>
      </c>
      <c r="P21" s="13">
        <f t="shared" si="16"/>
        <v>-5.4524873578072598E-2</v>
      </c>
      <c r="Q21" s="13">
        <f t="shared" si="16"/>
        <v>-6.2959900875661057E-2</v>
      </c>
      <c r="R21" s="13">
        <f t="shared" si="16"/>
        <v>-7.0391309107313324E-2</v>
      </c>
      <c r="S21" s="13">
        <f t="shared" si="16"/>
        <v>-7.7109815700788689E-2</v>
      </c>
      <c r="T21" s="13">
        <f t="shared" si="16"/>
        <v>-8.3288120143138453E-2</v>
      </c>
      <c r="U21" s="13">
        <f t="shared" si="16"/>
        <v>-8.9038745704025563E-2</v>
      </c>
      <c r="V21" s="13">
        <f t="shared" si="16"/>
        <v>-9.4439851313491571E-2</v>
      </c>
      <c r="W21" s="13">
        <f t="shared" si="16"/>
        <v>-9.9548344012759249E-2</v>
      </c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1" t="s">
        <v>454</v>
      </c>
    </row>
    <row r="24" spans="1:25">
      <c r="A24" s="1" t="s">
        <v>1</v>
      </c>
      <c r="B24" s="1" t="s">
        <v>36</v>
      </c>
      <c r="C24" s="3">
        <v>-1.1745319701731205E-2</v>
      </c>
      <c r="D24" s="3">
        <v>3.1073955819010735E-2</v>
      </c>
      <c r="E24" s="3">
        <v>-5.6779305450618267E-3</v>
      </c>
      <c r="F24" s="3">
        <v>1.9873946439474821E-3</v>
      </c>
      <c r="G24" s="3">
        <v>1.3507017865777016E-3</v>
      </c>
      <c r="H24" s="3">
        <v>-8.0749705375637859E-5</v>
      </c>
      <c r="I24" s="3">
        <v>5.443093366920948E-3</v>
      </c>
      <c r="J24" s="3">
        <v>-1.7655579373240471E-2</v>
      </c>
      <c r="K24" s="3">
        <v>-2.4205207824707031E-2</v>
      </c>
      <c r="L24" s="3">
        <v>1.5710541978478432E-2</v>
      </c>
      <c r="M24" s="3">
        <v>-1.8330691382288933E-2</v>
      </c>
      <c r="N24" s="3">
        <v>1.3292522169649601E-2</v>
      </c>
      <c r="O24" s="3">
        <v>-9.2464974150061607E-3</v>
      </c>
      <c r="P24" s="3">
        <v>-1.050633005797863E-2</v>
      </c>
      <c r="Q24" s="3">
        <v>-4.4934898614883423E-3</v>
      </c>
      <c r="R24" s="3">
        <v>-2.2256238386034966E-2</v>
      </c>
      <c r="S24" s="3">
        <v>7.8133102506399155E-3</v>
      </c>
      <c r="T24" s="3">
        <v>-3.1080488115549088E-2</v>
      </c>
      <c r="U24" s="3">
        <v>2.1443972364068031E-2</v>
      </c>
      <c r="V24" s="3">
        <v>1.4265070669353008E-2</v>
      </c>
      <c r="W24" s="3">
        <v>-1.6804369166493416E-2</v>
      </c>
      <c r="Y24" s="1">
        <f>_xlfn.VAR.S(C24:W24)</f>
        <v>2.6713881080888248E-4</v>
      </c>
    </row>
    <row r="25" spans="1:25">
      <c r="A25" s="1" t="s">
        <v>2</v>
      </c>
      <c r="B25" s="1" t="s">
        <v>36</v>
      </c>
      <c r="C25" s="3">
        <v>3.108980692923069E-2</v>
      </c>
      <c r="D25" s="3">
        <v>-4.586933646351099E-4</v>
      </c>
      <c r="E25" s="3">
        <v>-4.0889427065849304E-2</v>
      </c>
      <c r="F25" s="3">
        <v>-1.6238661482930183E-2</v>
      </c>
      <c r="G25" s="3">
        <v>-4.1177660226821899E-2</v>
      </c>
      <c r="H25" s="3">
        <v>2.8488237876445055E-3</v>
      </c>
      <c r="I25" s="3">
        <v>0.10344862937927246</v>
      </c>
      <c r="J25" s="3">
        <v>-0.15158997476100922</v>
      </c>
      <c r="K25" s="3">
        <v>-8.2741081714630127E-2</v>
      </c>
      <c r="L25" s="3">
        <v>4.1463151574134827E-2</v>
      </c>
      <c r="M25" s="3">
        <v>-9.3180835247039795E-2</v>
      </c>
      <c r="N25" s="3">
        <v>2.5344576686620712E-2</v>
      </c>
      <c r="O25" s="3">
        <v>-3.2733695115894079E-3</v>
      </c>
      <c r="P25" s="3">
        <v>1.9125182181596756E-2</v>
      </c>
      <c r="Q25" s="3">
        <v>2.2206416353583336E-2</v>
      </c>
      <c r="R25" s="3">
        <v>-9.5044225454330444E-2</v>
      </c>
      <c r="S25" s="3">
        <v>-7.9880349338054657E-2</v>
      </c>
      <c r="T25" s="3">
        <v>7.4647523462772369E-2</v>
      </c>
      <c r="U25" s="3">
        <v>0.10089720040559769</v>
      </c>
      <c r="V25" s="3">
        <v>-2.2611888125538826E-2</v>
      </c>
      <c r="W25" s="3">
        <v>4.7490701079368591E-2</v>
      </c>
      <c r="Y25" s="1">
        <f t="shared" ref="Y25:Y56" si="17">_xlfn.VAR.S(C25:W25)</f>
        <v>4.4891981545225239E-3</v>
      </c>
    </row>
    <row r="26" spans="1:25">
      <c r="A26" s="1" t="s">
        <v>3</v>
      </c>
      <c r="B26" s="1" t="s">
        <v>36</v>
      </c>
      <c r="C26" s="3">
        <v>-1.9606452435255051E-2</v>
      </c>
      <c r="D26" s="3">
        <v>-3.0365718994289637E-3</v>
      </c>
      <c r="E26" s="3">
        <v>-3.0484156683087349E-2</v>
      </c>
      <c r="F26" s="3">
        <v>-0.10275974124670029</v>
      </c>
      <c r="G26" s="3">
        <v>2.2628589067608118E-3</v>
      </c>
      <c r="H26" s="3">
        <v>1.837262068875134E-3</v>
      </c>
      <c r="I26" s="3">
        <v>-0.34951651096343994</v>
      </c>
      <c r="J26" s="3">
        <v>-0.23814851045608521</v>
      </c>
      <c r="K26" s="3">
        <v>-9.0117231011390686E-3</v>
      </c>
      <c r="L26" s="3">
        <v>6.8816766142845154E-2</v>
      </c>
      <c r="M26" s="3">
        <v>-6.665947288274765E-2</v>
      </c>
      <c r="N26" s="3">
        <v>-0.13465127348899841</v>
      </c>
      <c r="O26" s="3">
        <v>2.8785740956664085E-2</v>
      </c>
      <c r="P26" s="3">
        <v>5.9930864721536636E-2</v>
      </c>
      <c r="Q26" s="3">
        <v>-7.4580563232302666E-3</v>
      </c>
      <c r="R26" s="3">
        <v>-4.9765057861804962E-2</v>
      </c>
      <c r="S26" s="3">
        <v>-1.8328100442886353E-2</v>
      </c>
      <c r="T26" s="3">
        <v>1.752372644841671E-2</v>
      </c>
      <c r="U26" s="3">
        <v>-1.5756051987409592E-2</v>
      </c>
      <c r="V26" s="3">
        <v>-3.2417356967926025E-2</v>
      </c>
      <c r="W26" s="3">
        <v>-1.3564282096922398E-2</v>
      </c>
      <c r="Y26" s="1">
        <f t="shared" si="17"/>
        <v>9.3815072014394631E-3</v>
      </c>
    </row>
    <row r="27" spans="1:25">
      <c r="A27" s="1" t="s">
        <v>4</v>
      </c>
      <c r="B27" s="1" t="s">
        <v>36</v>
      </c>
      <c r="C27" s="3">
        <v>-2.5593445170670748E-3</v>
      </c>
      <c r="D27" s="3">
        <v>3.2392365392297506E-3</v>
      </c>
      <c r="E27" s="3">
        <v>4.5080479234457016E-2</v>
      </c>
      <c r="F27" s="3">
        <v>-1.6435839235782623E-2</v>
      </c>
      <c r="G27" s="3">
        <v>-6.0316990129649639E-3</v>
      </c>
      <c r="H27" s="3">
        <v>2.628543006721884E-4</v>
      </c>
      <c r="I27" s="3">
        <v>7.7142775058746338E-2</v>
      </c>
      <c r="J27" s="3">
        <v>4.2027048766613007E-2</v>
      </c>
      <c r="K27" s="3">
        <v>1.3417582958936691E-2</v>
      </c>
      <c r="L27" s="3">
        <v>1.9588617142289877E-3</v>
      </c>
      <c r="M27" s="3">
        <v>1.5100260265171528E-2</v>
      </c>
      <c r="N27" s="3">
        <v>-2.4879775941371918E-2</v>
      </c>
      <c r="O27" s="3">
        <v>-7.6806219294667244E-3</v>
      </c>
      <c r="P27" s="3">
        <v>-1.3662107288837433E-2</v>
      </c>
      <c r="Q27" s="3">
        <v>6.0751899145543575E-3</v>
      </c>
      <c r="R27" s="3">
        <v>-9.9928351119160652E-3</v>
      </c>
      <c r="S27" s="3">
        <v>-2.6070704683661461E-2</v>
      </c>
      <c r="T27" s="3">
        <v>1.5813358128070831E-2</v>
      </c>
      <c r="U27" s="3">
        <v>5.8850254863500595E-3</v>
      </c>
      <c r="V27" s="3">
        <v>-7.407505065202713E-3</v>
      </c>
      <c r="W27" s="3">
        <v>4.0603536181151867E-3</v>
      </c>
      <c r="Y27" s="1">
        <f t="shared" si="17"/>
        <v>5.9443376662497325E-4</v>
      </c>
    </row>
    <row r="28" spans="1:25">
      <c r="A28" s="1" t="s">
        <v>5</v>
      </c>
      <c r="B28" s="1" t="s">
        <v>36</v>
      </c>
      <c r="C28" s="3">
        <v>4.3579880148172379E-2</v>
      </c>
      <c r="D28" s="3">
        <v>-2.7414695359766483E-3</v>
      </c>
      <c r="E28" s="3">
        <v>-8.2342363893985748E-3</v>
      </c>
      <c r="F28" s="3">
        <v>-1.8606564030051231E-2</v>
      </c>
      <c r="G28" s="3">
        <v>-1.5073062852025032E-2</v>
      </c>
      <c r="H28" s="3">
        <v>-1.2425279710441828E-3</v>
      </c>
      <c r="I28" s="3">
        <v>-8.4728255867958069E-2</v>
      </c>
      <c r="J28" s="3">
        <v>-6.7579329013824463E-2</v>
      </c>
      <c r="K28" s="3">
        <v>-8.0459423363208771E-2</v>
      </c>
      <c r="L28" s="3">
        <v>8.2335397601127625E-3</v>
      </c>
      <c r="M28" s="3">
        <v>1.4550719410181046E-2</v>
      </c>
      <c r="N28" s="3">
        <v>6.6662140190601349E-2</v>
      </c>
      <c r="O28" s="3">
        <v>4.5876717194914818E-3</v>
      </c>
      <c r="P28" s="3">
        <v>-2.4723712354898453E-2</v>
      </c>
      <c r="Q28" s="3">
        <v>1.5156496316194534E-2</v>
      </c>
      <c r="R28" s="3">
        <v>-3.3217549789696932E-3</v>
      </c>
      <c r="S28" s="3">
        <v>-4.5415230095386505E-2</v>
      </c>
      <c r="T28" s="3">
        <v>-3.7258367519825697E-3</v>
      </c>
      <c r="U28" s="3">
        <v>1.1523051653057337E-3</v>
      </c>
      <c r="V28" s="3">
        <v>-4.34303879737854E-2</v>
      </c>
      <c r="W28" s="3">
        <v>2.5496415793895721E-2</v>
      </c>
      <c r="Y28" s="1">
        <f t="shared" si="17"/>
        <v>1.4338791649380019E-3</v>
      </c>
    </row>
    <row r="29" spans="1:25">
      <c r="A29" s="1" t="s">
        <v>6</v>
      </c>
      <c r="B29" s="1" t="s">
        <v>36</v>
      </c>
      <c r="C29" s="3">
        <v>-1.009033340960741E-2</v>
      </c>
      <c r="D29" s="3">
        <v>4.7223703004419804E-3</v>
      </c>
      <c r="E29" s="3">
        <v>-4.6272501349449158E-2</v>
      </c>
      <c r="F29" s="3">
        <v>5.4218517616391182E-3</v>
      </c>
      <c r="G29" s="3">
        <v>1.6254516318440437E-2</v>
      </c>
      <c r="H29" s="3">
        <v>-1.4258951414376497E-3</v>
      </c>
      <c r="I29" s="3">
        <v>-8.8739991188049316E-2</v>
      </c>
      <c r="J29" s="3">
        <v>-2.3895375430583954E-2</v>
      </c>
      <c r="K29" s="3">
        <v>-6.6913045942783356E-2</v>
      </c>
      <c r="L29" s="3">
        <v>-6.7017823457717896E-2</v>
      </c>
      <c r="M29" s="3">
        <v>-8.6751669645309448E-2</v>
      </c>
      <c r="N29" s="3">
        <v>6.6689498722553253E-2</v>
      </c>
      <c r="O29" s="3">
        <v>-5.5837288498878479E-2</v>
      </c>
      <c r="P29" s="3">
        <v>3.9556201547384262E-2</v>
      </c>
      <c r="Q29" s="3">
        <v>1.6862343996763229E-2</v>
      </c>
      <c r="R29" s="3">
        <v>5.1938649266958237E-3</v>
      </c>
      <c r="S29" s="3">
        <v>2.0398858934640884E-2</v>
      </c>
      <c r="T29" s="3">
        <v>-4.625147208571434E-2</v>
      </c>
      <c r="U29" s="3">
        <v>-1.2344904243946075E-2</v>
      </c>
      <c r="V29" s="3">
        <v>-7.4102014303207397E-2</v>
      </c>
      <c r="W29" s="3">
        <v>-2.8140980750322342E-2</v>
      </c>
      <c r="Y29" s="1">
        <f t="shared" si="17"/>
        <v>1.850914507882782E-3</v>
      </c>
    </row>
    <row r="30" spans="1:25">
      <c r="A30" s="1" t="s">
        <v>7</v>
      </c>
      <c r="B30" s="1" t="s">
        <v>36</v>
      </c>
      <c r="C30" s="3">
        <v>-4.7506567090749741E-2</v>
      </c>
      <c r="D30" s="3">
        <v>2.6174886152148247E-2</v>
      </c>
      <c r="E30" s="3">
        <v>1.4759497717022896E-2</v>
      </c>
      <c r="F30" s="3">
        <v>5.0704497843980789E-2</v>
      </c>
      <c r="G30" s="3">
        <v>1.8857995048165321E-2</v>
      </c>
      <c r="H30" s="3">
        <v>1.4164040330797434E-3</v>
      </c>
      <c r="I30" s="3">
        <v>9.2373974621295929E-2</v>
      </c>
      <c r="J30" s="3">
        <v>1.7247870564460754E-2</v>
      </c>
      <c r="K30" s="3">
        <v>2.8048062697052956E-2</v>
      </c>
      <c r="L30" s="3">
        <v>-1.7475692555308342E-2</v>
      </c>
      <c r="M30" s="3">
        <v>4.1365944780409336E-3</v>
      </c>
      <c r="N30" s="3">
        <v>4.1135527193546295E-2</v>
      </c>
      <c r="O30" s="3">
        <v>5.0924152135848999E-2</v>
      </c>
      <c r="P30" s="3">
        <v>3.6661118268966675E-2</v>
      </c>
      <c r="Q30" s="3">
        <v>-7.9456672072410583E-2</v>
      </c>
      <c r="R30" s="3">
        <v>7.3688313364982605E-2</v>
      </c>
      <c r="S30" s="3">
        <v>-1.9562079105526209E-3</v>
      </c>
      <c r="T30" s="3">
        <v>-2.9831646010279655E-2</v>
      </c>
      <c r="U30" s="3">
        <v>1.7777208238840103E-2</v>
      </c>
      <c r="V30" s="3">
        <v>-3.9071355015039444E-2</v>
      </c>
      <c r="W30" s="3">
        <v>-2.5920508429408073E-2</v>
      </c>
      <c r="Y30" s="1">
        <f t="shared" si="17"/>
        <v>1.7115399304228371E-3</v>
      </c>
    </row>
    <row r="31" spans="1:25">
      <c r="A31" s="1" t="s">
        <v>8</v>
      </c>
      <c r="B31" s="1" t="s">
        <v>36</v>
      </c>
      <c r="C31" s="3">
        <v>4.7980588860809803E-3</v>
      </c>
      <c r="D31" s="3">
        <v>2.9414217919111252E-2</v>
      </c>
      <c r="E31" s="3">
        <v>-1.3020722195506096E-2</v>
      </c>
      <c r="F31" s="3">
        <v>-1.9848616793751717E-2</v>
      </c>
      <c r="G31" s="3">
        <v>1.4446139335632324E-2</v>
      </c>
      <c r="H31" s="3">
        <v>2.2393681574612856E-3</v>
      </c>
      <c r="I31" s="3">
        <v>3.4731313586235046E-2</v>
      </c>
      <c r="J31" s="3">
        <v>-6.7721053957939148E-2</v>
      </c>
      <c r="K31" s="3">
        <v>2.9746942222118378E-2</v>
      </c>
      <c r="L31" s="3">
        <v>-6.8770639598369598E-2</v>
      </c>
      <c r="M31" s="3">
        <v>-2.4861190468072891E-2</v>
      </c>
      <c r="N31" s="3">
        <v>-0.15452414751052856</v>
      </c>
      <c r="O31" s="3">
        <v>0.18037514388561249</v>
      </c>
      <c r="P31" s="3">
        <v>8.8766798377037048E-2</v>
      </c>
      <c r="Q31" s="3">
        <v>-1.0850789956748486E-2</v>
      </c>
      <c r="R31" s="3">
        <v>-9.2406999319791794E-3</v>
      </c>
      <c r="S31" s="3">
        <v>-1.6157499048858881E-3</v>
      </c>
      <c r="T31" s="3">
        <v>-6.3503123819828033E-2</v>
      </c>
      <c r="U31" s="3">
        <v>1.7941156402230263E-2</v>
      </c>
      <c r="V31" s="3">
        <v>6.4515392296016216E-3</v>
      </c>
      <c r="W31" s="3">
        <v>0.1118435338139534</v>
      </c>
      <c r="Y31" s="1">
        <f t="shared" si="17"/>
        <v>4.7367381696582734E-3</v>
      </c>
    </row>
    <row r="32" spans="1:25">
      <c r="A32" s="1" t="s">
        <v>9</v>
      </c>
      <c r="B32" s="1" t="s">
        <v>36</v>
      </c>
      <c r="C32" s="3">
        <v>1.3000719249248505E-2</v>
      </c>
      <c r="D32" s="3">
        <v>2.1459247916936874E-2</v>
      </c>
      <c r="E32" s="3">
        <v>3.2431796193122864E-2</v>
      </c>
      <c r="F32" s="3">
        <v>5.266082938760519E-3</v>
      </c>
      <c r="G32" s="3">
        <v>-2.7791738510131836E-2</v>
      </c>
      <c r="H32" s="3">
        <v>2.541195135563612E-3</v>
      </c>
      <c r="I32" s="3">
        <v>-9.8504601046442986E-3</v>
      </c>
      <c r="J32" s="3">
        <v>-1.0313383303582668E-2</v>
      </c>
      <c r="K32" s="3">
        <v>-1.8022803589701653E-2</v>
      </c>
      <c r="L32" s="3">
        <v>3.0241240165196359E-4</v>
      </c>
      <c r="M32" s="3">
        <v>2.6479903608560562E-2</v>
      </c>
      <c r="N32" s="3">
        <v>-1.2388670817017555E-2</v>
      </c>
      <c r="O32" s="3">
        <v>-7.7525623142719269E-2</v>
      </c>
      <c r="P32" s="3">
        <v>6.8815186619758606E-2</v>
      </c>
      <c r="Q32" s="3">
        <v>1.2461281381547451E-2</v>
      </c>
      <c r="R32" s="3">
        <v>-1.6217331867665052E-3</v>
      </c>
      <c r="S32" s="3">
        <v>0.11561941355466843</v>
      </c>
      <c r="T32" s="3">
        <v>-3.100547194480896E-2</v>
      </c>
      <c r="U32" s="3">
        <v>-2.0389877259731293E-2</v>
      </c>
      <c r="V32" s="3">
        <v>-3.1121842563152313E-2</v>
      </c>
      <c r="W32" s="3">
        <v>3.8155097514390945E-2</v>
      </c>
      <c r="Y32" s="1">
        <f t="shared" si="17"/>
        <v>1.5750209243722609E-3</v>
      </c>
    </row>
    <row r="33" spans="1:25">
      <c r="A33" s="1" t="s">
        <v>10</v>
      </c>
      <c r="B33" s="1" t="s">
        <v>36</v>
      </c>
      <c r="C33" s="3">
        <v>4.6323640272021294E-3</v>
      </c>
      <c r="D33" s="3">
        <v>1.5984583646059036E-2</v>
      </c>
      <c r="E33" s="3">
        <v>-1.9806170836091042E-2</v>
      </c>
      <c r="F33" s="3">
        <v>-1.1109567247331142E-2</v>
      </c>
      <c r="G33" s="3">
        <v>-1.687726192176342E-2</v>
      </c>
      <c r="H33" s="3">
        <v>2.8422262403182685E-4</v>
      </c>
      <c r="I33" s="3">
        <v>5.2262395620346069E-2</v>
      </c>
      <c r="J33" s="3">
        <v>-2.2391941398382187E-2</v>
      </c>
      <c r="K33" s="3">
        <v>-7.8943874686956406E-3</v>
      </c>
      <c r="L33" s="3">
        <v>-1.412667240947485E-2</v>
      </c>
      <c r="M33" s="3">
        <v>-3.5619910806417465E-2</v>
      </c>
      <c r="N33" s="3">
        <v>2.6595160365104675E-2</v>
      </c>
      <c r="O33" s="3">
        <v>-2.2765599191188812E-2</v>
      </c>
      <c r="P33" s="3">
        <v>1.3832303695380688E-2</v>
      </c>
      <c r="Q33" s="3">
        <v>1.8971970304846764E-2</v>
      </c>
      <c r="R33" s="3">
        <v>6.0851285234093666E-3</v>
      </c>
      <c r="S33" s="3">
        <v>7.5885998085141182E-3</v>
      </c>
      <c r="T33" s="3">
        <v>-1.8423931673169136E-2</v>
      </c>
      <c r="U33" s="3">
        <v>2.1034354344010353E-2</v>
      </c>
      <c r="V33" s="3">
        <v>-2.4080244824290276E-2</v>
      </c>
      <c r="W33" s="3">
        <v>4.3256767094135284E-2</v>
      </c>
      <c r="Y33" s="1">
        <f t="shared" si="17"/>
        <v>5.4654472805740618E-4</v>
      </c>
    </row>
    <row r="34" spans="1:25">
      <c r="A34" s="1" t="s">
        <v>11</v>
      </c>
      <c r="B34" s="1" t="s">
        <v>36</v>
      </c>
      <c r="C34" s="3">
        <v>1.1253801494603977E-4</v>
      </c>
      <c r="D34" s="3">
        <v>-9.282146580517292E-3</v>
      </c>
      <c r="E34" s="3">
        <v>-1.1802387423813343E-2</v>
      </c>
      <c r="F34" s="3">
        <v>-1.5324854291975498E-2</v>
      </c>
      <c r="G34" s="3">
        <v>3.7259671837091446E-2</v>
      </c>
      <c r="H34" s="3">
        <v>-2.0979379769414663E-3</v>
      </c>
      <c r="I34" s="3">
        <v>4.2184717953205109E-2</v>
      </c>
      <c r="J34" s="3">
        <v>-5.2190623246133327E-3</v>
      </c>
      <c r="K34" s="3">
        <v>-1.4925520190445241E-5</v>
      </c>
      <c r="L34" s="3">
        <v>-2.3383991792798042E-3</v>
      </c>
      <c r="M34" s="3">
        <v>-5.0196843221783638E-3</v>
      </c>
      <c r="N34" s="3">
        <v>-1.2775863520801067E-2</v>
      </c>
      <c r="O34" s="3">
        <v>-6.9533344358205795E-3</v>
      </c>
      <c r="P34" s="3">
        <v>-4.3792524375021458E-3</v>
      </c>
      <c r="Q34" s="3">
        <v>-5.3070900030434132E-3</v>
      </c>
      <c r="R34" s="3">
        <v>-1.3434137217700481E-2</v>
      </c>
      <c r="S34" s="3">
        <v>3.326113149523735E-2</v>
      </c>
      <c r="T34" s="3">
        <v>-7.8697269782423973E-3</v>
      </c>
      <c r="U34" s="3">
        <v>-1.1303100734949112E-2</v>
      </c>
      <c r="V34" s="3">
        <v>-1.2990671675652266E-3</v>
      </c>
      <c r="W34" s="3">
        <v>-3.1050436664372683E-3</v>
      </c>
      <c r="Y34" s="1">
        <f t="shared" si="17"/>
        <v>2.7180585598435449E-4</v>
      </c>
    </row>
    <row r="35" spans="1:25">
      <c r="A35" s="1" t="s">
        <v>12</v>
      </c>
      <c r="B35" s="1" t="s">
        <v>36</v>
      </c>
      <c r="C35" s="3">
        <v>-2.7516616508364677E-2</v>
      </c>
      <c r="D35" s="3">
        <v>-4.0373899042606354E-2</v>
      </c>
      <c r="E35" s="3">
        <v>-5.9636171907186508E-2</v>
      </c>
      <c r="F35" s="3">
        <v>4.6117421239614487E-2</v>
      </c>
      <c r="G35" s="3">
        <v>7.4991695582866669E-2</v>
      </c>
      <c r="H35" s="3">
        <v>-1.067393459379673E-3</v>
      </c>
      <c r="I35" s="3">
        <v>-4.9433000385761261E-2</v>
      </c>
      <c r="J35" s="3">
        <v>-4.350593313574791E-3</v>
      </c>
      <c r="K35" s="3">
        <v>1.9216213375329971E-2</v>
      </c>
      <c r="L35" s="3">
        <v>2.2871470078825951E-2</v>
      </c>
      <c r="M35" s="3">
        <v>1.0890123434364796E-2</v>
      </c>
      <c r="N35" s="3">
        <v>5.7499734684824944E-3</v>
      </c>
      <c r="O35" s="3">
        <v>-1.5983862802386284E-2</v>
      </c>
      <c r="P35" s="3">
        <v>-2.6336012408137321E-2</v>
      </c>
      <c r="Q35" s="3">
        <v>1.2798743322491646E-2</v>
      </c>
      <c r="R35" s="3">
        <v>1.2200382770970464E-3</v>
      </c>
      <c r="S35" s="3">
        <v>-2.0726611837744713E-2</v>
      </c>
      <c r="T35" s="3">
        <v>1.226962823420763E-2</v>
      </c>
      <c r="U35" s="3">
        <v>-5.6551038287580013E-3</v>
      </c>
      <c r="V35" s="3">
        <v>1.1217929422855377E-2</v>
      </c>
      <c r="W35" s="3">
        <v>1.6891874372959137E-2</v>
      </c>
      <c r="Y35" s="1">
        <f t="shared" si="17"/>
        <v>9.6630605678384943E-4</v>
      </c>
    </row>
    <row r="36" spans="1:25">
      <c r="A36" s="1" t="s">
        <v>13</v>
      </c>
      <c r="B36" s="1" t="s">
        <v>36</v>
      </c>
      <c r="C36" s="3">
        <v>8.7371226400136948E-3</v>
      </c>
      <c r="D36" s="3">
        <v>-2.1827520802617073E-2</v>
      </c>
      <c r="E36" s="3">
        <v>-1.2987981550395489E-2</v>
      </c>
      <c r="F36" s="3">
        <v>-0.10436958819627762</v>
      </c>
      <c r="G36" s="3">
        <v>-1.8590791150927544E-2</v>
      </c>
      <c r="H36" s="3">
        <v>-4.3742060661315918E-3</v>
      </c>
      <c r="I36" s="3">
        <v>-0.16247536242008209</v>
      </c>
      <c r="J36" s="3">
        <v>-8.6886383593082428E-2</v>
      </c>
      <c r="K36" s="3">
        <v>-7.5791902840137482E-2</v>
      </c>
      <c r="L36" s="3">
        <v>5.5644981563091278E-2</v>
      </c>
      <c r="M36" s="3">
        <v>-3.0658893287181854E-2</v>
      </c>
      <c r="N36" s="3">
        <v>7.7036187052726746E-2</v>
      </c>
      <c r="O36" s="3">
        <v>4.1013706475496292E-2</v>
      </c>
      <c r="P36" s="3">
        <v>6.2102541327476501E-2</v>
      </c>
      <c r="Q36" s="3">
        <v>-5.6019477546215057E-2</v>
      </c>
      <c r="R36" s="3">
        <v>-1.6832439228892326E-2</v>
      </c>
      <c r="S36" s="3">
        <v>-4.9736682325601578E-2</v>
      </c>
      <c r="T36" s="3">
        <v>-4.3922778218984604E-2</v>
      </c>
      <c r="U36" s="3">
        <v>1.3080347329378128E-2</v>
      </c>
      <c r="V36" s="3">
        <v>-5.7898491621017456E-2</v>
      </c>
      <c r="W36" s="3">
        <v>-2.2097356617450714E-2</v>
      </c>
      <c r="Y36" s="1">
        <f t="shared" si="17"/>
        <v>3.3391770585222422E-3</v>
      </c>
    </row>
    <row r="37" spans="1:25">
      <c r="A37" s="1" t="s">
        <v>14</v>
      </c>
      <c r="B37" s="1" t="s">
        <v>36</v>
      </c>
      <c r="C37" s="3">
        <v>1.3783249072730541E-2</v>
      </c>
      <c r="D37" s="3">
        <v>7.4338287115097046E-2</v>
      </c>
      <c r="E37" s="3">
        <v>-3.77485491335392E-2</v>
      </c>
      <c r="F37" s="3">
        <v>4.4330628588795662E-3</v>
      </c>
      <c r="G37" s="3">
        <v>-3.007066436111927E-2</v>
      </c>
      <c r="H37" s="3">
        <v>-2.1835917141288519E-3</v>
      </c>
      <c r="I37" s="3">
        <v>0.15136146545410156</v>
      </c>
      <c r="J37" s="3">
        <v>1.9720908254384995E-2</v>
      </c>
      <c r="K37" s="3">
        <v>1.3539444655179977E-2</v>
      </c>
      <c r="L37" s="3">
        <v>5.9631172567605972E-2</v>
      </c>
      <c r="M37" s="3">
        <v>-8.3855077624320984E-2</v>
      </c>
      <c r="N37" s="3">
        <v>3.4081447869539261E-2</v>
      </c>
      <c r="O37" s="3">
        <v>-4.0250007063150406E-2</v>
      </c>
      <c r="P37" s="3">
        <v>2.9459815472364426E-2</v>
      </c>
      <c r="Q37" s="3">
        <v>-3.8859151303768158E-2</v>
      </c>
      <c r="R37" s="3">
        <v>-7.0616401731967926E-2</v>
      </c>
      <c r="S37" s="3">
        <v>-5.9947330504655838E-2</v>
      </c>
      <c r="T37" s="3">
        <v>4.9586158245801926E-2</v>
      </c>
      <c r="U37" s="3">
        <v>-1.3541356660425663E-2</v>
      </c>
      <c r="V37" s="3">
        <v>3.5807736217975616E-2</v>
      </c>
      <c r="W37" s="3">
        <v>-1.2143954634666443E-2</v>
      </c>
      <c r="Y37" s="1">
        <f t="shared" si="17"/>
        <v>2.9753936124918326E-3</v>
      </c>
    </row>
    <row r="38" spans="1:25">
      <c r="A38" s="1" t="s">
        <v>15</v>
      </c>
      <c r="B38" s="1" t="s">
        <v>36</v>
      </c>
      <c r="C38" s="3">
        <v>-5.8036644011735916E-2</v>
      </c>
      <c r="D38" s="3">
        <v>-2.3160106502473354E-3</v>
      </c>
      <c r="E38" s="3">
        <v>-3.6887466907501221E-2</v>
      </c>
      <c r="F38" s="3">
        <v>1.5210437588393688E-2</v>
      </c>
      <c r="G38" s="3">
        <v>-4.646525252610445E-3</v>
      </c>
      <c r="H38" s="3">
        <v>1.348294026684016E-4</v>
      </c>
      <c r="I38" s="3">
        <v>-7.4869431555271149E-2</v>
      </c>
      <c r="J38" s="3">
        <v>-1.7885832116007805E-2</v>
      </c>
      <c r="K38" s="3">
        <v>1.007327064871788E-2</v>
      </c>
      <c r="L38" s="3">
        <v>-4.7567546367645264E-2</v>
      </c>
      <c r="M38" s="3">
        <v>6.4514115452766418E-2</v>
      </c>
      <c r="N38" s="3">
        <v>-3.6589611321687698E-2</v>
      </c>
      <c r="O38" s="3">
        <v>-4.6084530651569366E-2</v>
      </c>
      <c r="P38" s="3">
        <v>-3.5747483372688293E-2</v>
      </c>
      <c r="Q38" s="3">
        <v>4.599396139383316E-3</v>
      </c>
      <c r="R38" s="3">
        <v>3.2375238835811615E-2</v>
      </c>
      <c r="S38" s="3">
        <v>-7.4057183228433132E-3</v>
      </c>
      <c r="T38" s="3">
        <v>-1.4641297981142998E-2</v>
      </c>
      <c r="U38" s="3">
        <v>-2.3969545960426331E-2</v>
      </c>
      <c r="V38" s="3">
        <v>6.9688055664300919E-3</v>
      </c>
      <c r="W38" s="3">
        <v>-1.0811370797455311E-2</v>
      </c>
      <c r="Y38" s="1">
        <f t="shared" si="17"/>
        <v>1.0214151987711791E-3</v>
      </c>
    </row>
    <row r="39" spans="1:25">
      <c r="A39" s="1" t="s">
        <v>16</v>
      </c>
      <c r="B39" s="1" t="s">
        <v>36</v>
      </c>
      <c r="C39" s="3">
        <v>1.9856350496411324E-2</v>
      </c>
      <c r="D39" s="3">
        <v>3.1211599707603455E-2</v>
      </c>
      <c r="E39" s="3">
        <v>-5.0624692812561989E-3</v>
      </c>
      <c r="F39" s="3">
        <v>2.8268834576010704E-3</v>
      </c>
      <c r="G39" s="3">
        <v>3.2137207686901093E-2</v>
      </c>
      <c r="H39" s="3">
        <v>2.5998398195952177E-3</v>
      </c>
      <c r="I39" s="3">
        <v>0.10555583238601685</v>
      </c>
      <c r="J39" s="3">
        <v>-2.8753653168678284E-2</v>
      </c>
      <c r="K39" s="3">
        <v>-1.2641698122024536E-2</v>
      </c>
      <c r="L39" s="3">
        <v>-6.0322083532810211E-2</v>
      </c>
      <c r="M39" s="3">
        <v>-0.11670257896184921</v>
      </c>
      <c r="N39" s="3">
        <v>3.7050053477287292E-2</v>
      </c>
      <c r="O39" s="3">
        <v>4.2489584535360336E-2</v>
      </c>
      <c r="P39" s="3">
        <v>7.6074942946434021E-2</v>
      </c>
      <c r="Q39" s="3">
        <v>-7.8197484835982323E-3</v>
      </c>
      <c r="R39" s="3">
        <v>-2.3977246135473251E-2</v>
      </c>
      <c r="S39" s="3">
        <v>3.5816274583339691E-2</v>
      </c>
      <c r="T39" s="3">
        <v>-6.5496922470629215E-3</v>
      </c>
      <c r="U39" s="3">
        <v>2.7044065296649933E-2</v>
      </c>
      <c r="V39" s="3">
        <v>-3.2395245507359505E-3</v>
      </c>
      <c r="W39" s="3">
        <v>-2.8152815997600555E-2</v>
      </c>
      <c r="Y39" s="1">
        <f t="shared" si="17"/>
        <v>2.1805413168652604E-3</v>
      </c>
    </row>
    <row r="40" spans="1:25">
      <c r="A40" s="1" t="s">
        <v>17</v>
      </c>
      <c r="B40" s="1" t="s">
        <v>36</v>
      </c>
      <c r="C40" s="3">
        <v>-2.2960284259170294E-3</v>
      </c>
      <c r="D40" s="3">
        <v>-1.2434902600944042E-2</v>
      </c>
      <c r="E40" s="3">
        <v>-2.0181801170110703E-2</v>
      </c>
      <c r="F40" s="3">
        <v>2.289387583732605E-2</v>
      </c>
      <c r="G40" s="3">
        <v>3.2227428164333105E-3</v>
      </c>
      <c r="H40" s="3">
        <v>-3.3151363022625446E-3</v>
      </c>
      <c r="I40" s="3">
        <v>-9.8516538739204407E-2</v>
      </c>
      <c r="J40" s="3">
        <v>-2.1595889702439308E-2</v>
      </c>
      <c r="K40" s="3">
        <v>-2.9447544366121292E-2</v>
      </c>
      <c r="L40" s="3">
        <v>-1.8619630485773087E-2</v>
      </c>
      <c r="M40" s="3">
        <v>1.8489500507712364E-2</v>
      </c>
      <c r="N40" s="3">
        <v>1.6665334114804864E-3</v>
      </c>
      <c r="O40" s="3">
        <v>3.031877102330327E-3</v>
      </c>
      <c r="P40" s="3">
        <v>-2.9634319245815277E-2</v>
      </c>
      <c r="Q40" s="3">
        <v>-4.6074427664279938E-2</v>
      </c>
      <c r="R40" s="3">
        <v>-4.4699236750602722E-3</v>
      </c>
      <c r="S40" s="3">
        <v>-5.917948205024004E-3</v>
      </c>
      <c r="T40" s="3">
        <v>-3.6918789148330688E-2</v>
      </c>
      <c r="U40" s="3">
        <v>3.2487772405147552E-2</v>
      </c>
      <c r="V40" s="3">
        <v>3.5114346537739038E-3</v>
      </c>
      <c r="W40" s="3">
        <v>2.0987631753087044E-2</v>
      </c>
      <c r="Y40" s="1">
        <f t="shared" si="17"/>
        <v>8.2043749065535449E-4</v>
      </c>
    </row>
    <row r="41" spans="1:25">
      <c r="A41" s="1" t="s">
        <v>18</v>
      </c>
      <c r="B41" s="1" t="s">
        <v>36</v>
      </c>
      <c r="C41" s="3">
        <v>9.75035410374403E-3</v>
      </c>
      <c r="D41" s="3">
        <v>-3.2747338991612196E-4</v>
      </c>
      <c r="E41" s="3">
        <v>2.0750926807522774E-2</v>
      </c>
      <c r="F41" s="3">
        <v>5.9797443449497223E-2</v>
      </c>
      <c r="G41" s="3">
        <v>-8.1974349915981293E-2</v>
      </c>
      <c r="H41" s="3">
        <v>-2.3245010524988174E-3</v>
      </c>
      <c r="I41" s="3">
        <v>2.5239650160074234E-2</v>
      </c>
      <c r="J41" s="3">
        <v>2.6642689481377602E-2</v>
      </c>
      <c r="K41" s="3">
        <v>5.3099285811185837E-2</v>
      </c>
      <c r="L41" s="3">
        <v>-3.2213658094406128E-2</v>
      </c>
      <c r="M41" s="3">
        <v>2.800388028845191E-3</v>
      </c>
      <c r="N41" s="3">
        <v>-2.1073624491691589E-2</v>
      </c>
      <c r="O41" s="3">
        <v>4.3636854737997055E-2</v>
      </c>
      <c r="P41" s="3">
        <v>1.4133765362203121E-2</v>
      </c>
      <c r="Q41" s="3">
        <v>-1.4677928993478417E-3</v>
      </c>
      <c r="R41" s="3">
        <v>-1.7514199018478394E-2</v>
      </c>
      <c r="S41" s="3">
        <v>5.2894208580255508E-2</v>
      </c>
      <c r="T41" s="3">
        <v>-2.9198387637734413E-2</v>
      </c>
      <c r="U41" s="3">
        <v>-1.7039434984326363E-2</v>
      </c>
      <c r="V41" s="3">
        <v>4.6442467719316483E-2</v>
      </c>
      <c r="W41" s="3">
        <v>-2.0886119455099106E-2</v>
      </c>
      <c r="Y41" s="1">
        <f t="shared" si="17"/>
        <v>1.2305070041107907E-3</v>
      </c>
    </row>
    <row r="42" spans="1:25">
      <c r="A42" s="1" t="s">
        <v>19</v>
      </c>
      <c r="B42" s="1" t="s">
        <v>36</v>
      </c>
      <c r="C42" s="3">
        <v>1.5525182709097862E-2</v>
      </c>
      <c r="D42" s="3">
        <v>-1.1757271131500602E-3</v>
      </c>
      <c r="E42" s="3">
        <v>3.0733803287148476E-2</v>
      </c>
      <c r="F42" s="3">
        <v>-1.2315587140619755E-2</v>
      </c>
      <c r="G42" s="3">
        <v>-4.166388139128685E-2</v>
      </c>
      <c r="H42" s="3">
        <v>2.1261482033878565E-3</v>
      </c>
      <c r="I42" s="3">
        <v>3.4117557108402252E-2</v>
      </c>
      <c r="J42" s="3">
        <v>6.5281122922897339E-2</v>
      </c>
      <c r="K42" s="3">
        <v>2.6151502504944801E-2</v>
      </c>
      <c r="L42" s="3">
        <v>1.2402616441249847E-2</v>
      </c>
      <c r="M42" s="3">
        <v>-4.5963309705257416E-2</v>
      </c>
      <c r="N42" s="3">
        <v>5.9685159474611282E-2</v>
      </c>
      <c r="O42" s="3">
        <v>-1.8479678779840469E-2</v>
      </c>
      <c r="P42" s="3">
        <v>-5.8815372176468372E-3</v>
      </c>
      <c r="Q42" s="3">
        <v>-2.2600602358579636E-2</v>
      </c>
      <c r="R42" s="3">
        <v>-6.8530193530023098E-3</v>
      </c>
      <c r="S42" s="3">
        <v>3.6133728921413422E-2</v>
      </c>
      <c r="T42" s="3">
        <v>5.6863181293010712E-2</v>
      </c>
      <c r="U42" s="3">
        <v>2.4591861292719841E-2</v>
      </c>
      <c r="V42" s="3">
        <v>1.2361082248389721E-2</v>
      </c>
      <c r="W42" s="3">
        <v>-1.4582832343876362E-2</v>
      </c>
      <c r="Y42" s="1">
        <f t="shared" si="17"/>
        <v>9.7153739493584473E-4</v>
      </c>
    </row>
    <row r="43" spans="1:25">
      <c r="A43" s="1" t="s">
        <v>20</v>
      </c>
      <c r="B43" s="1" t="s">
        <v>36</v>
      </c>
      <c r="C43" s="3">
        <v>-1.4367232797667384E-3</v>
      </c>
      <c r="D43" s="3">
        <v>-3.3529318869113922E-2</v>
      </c>
      <c r="E43" s="3">
        <v>-4.7846422530710697E-3</v>
      </c>
      <c r="F43" s="3">
        <v>2.7220666408538818E-2</v>
      </c>
      <c r="G43" s="3">
        <v>3.2762318849563599E-2</v>
      </c>
      <c r="H43" s="3">
        <v>-4.3508069938980043E-4</v>
      </c>
      <c r="I43" s="3">
        <v>7.1106463670730591E-2</v>
      </c>
      <c r="J43" s="3">
        <v>-4.6072196215391159E-2</v>
      </c>
      <c r="K43" s="3">
        <v>2.1687610074877739E-2</v>
      </c>
      <c r="L43" s="3">
        <v>-1.0226843878626823E-3</v>
      </c>
      <c r="M43" s="3">
        <v>3.5690898075699806E-3</v>
      </c>
      <c r="N43" s="3">
        <v>-6.7445561289787292E-2</v>
      </c>
      <c r="O43" s="3">
        <v>-1.8982768058776855E-2</v>
      </c>
      <c r="P43" s="3">
        <v>-7.9504726454615593E-3</v>
      </c>
      <c r="Q43" s="3">
        <v>4.8647992312908173E-2</v>
      </c>
      <c r="R43" s="3">
        <v>9.8004370927810669E-2</v>
      </c>
      <c r="S43" s="3">
        <v>7.5936857610940933E-3</v>
      </c>
      <c r="T43" s="3">
        <v>3.233780711889267E-2</v>
      </c>
      <c r="U43" s="3">
        <v>-7.2987653315067291E-2</v>
      </c>
      <c r="V43" s="3">
        <v>-9.7177177667617798E-3</v>
      </c>
      <c r="W43" s="3">
        <v>4.8687709495425224E-3</v>
      </c>
      <c r="Y43" s="1">
        <f t="shared" si="17"/>
        <v>1.6893899701893248E-3</v>
      </c>
    </row>
    <row r="44" spans="1:25">
      <c r="A44" s="1" t="s">
        <v>21</v>
      </c>
      <c r="B44" s="1" t="s">
        <v>36</v>
      </c>
      <c r="C44" s="3">
        <v>-1.7030009999871254E-2</v>
      </c>
      <c r="D44" s="3">
        <v>-2.3078177124261856E-2</v>
      </c>
      <c r="E44" s="3">
        <v>1.134911272674799E-2</v>
      </c>
      <c r="F44" s="3">
        <v>-7.4928007088601589E-3</v>
      </c>
      <c r="G44" s="3">
        <v>2.8640003874897957E-2</v>
      </c>
      <c r="H44" s="3">
        <v>-3.3197348238900304E-4</v>
      </c>
      <c r="I44" s="3">
        <v>7.0421427488327026E-2</v>
      </c>
      <c r="J44" s="3">
        <v>-2.3444091901183128E-2</v>
      </c>
      <c r="K44" s="3">
        <v>2.103295736014843E-2</v>
      </c>
      <c r="L44" s="3">
        <v>-2.4476854130625725E-2</v>
      </c>
      <c r="M44" s="3">
        <v>-1.2748022563755512E-2</v>
      </c>
      <c r="N44" s="3">
        <v>-2.9238944873213768E-2</v>
      </c>
      <c r="O44" s="3">
        <v>-2.6848942507058382E-3</v>
      </c>
      <c r="P44" s="3">
        <v>-2.0032469183206558E-2</v>
      </c>
      <c r="Q44" s="3">
        <v>-3.0793145298957825E-2</v>
      </c>
      <c r="R44" s="3">
        <v>3.9928808808326721E-2</v>
      </c>
      <c r="S44" s="3">
        <v>-1.2024670140817761E-3</v>
      </c>
      <c r="T44" s="3">
        <v>-1.8852734938263893E-2</v>
      </c>
      <c r="U44" s="3">
        <v>3.528701514005661E-2</v>
      </c>
      <c r="V44" s="3">
        <v>-1.4732480049133301E-3</v>
      </c>
      <c r="W44" s="3">
        <v>2.214483730494976E-2</v>
      </c>
      <c r="Y44" s="1">
        <f t="shared" si="17"/>
        <v>7.2146151855135708E-4</v>
      </c>
    </row>
    <row r="45" spans="1:25">
      <c r="A45" s="1" t="s">
        <v>22</v>
      </c>
      <c r="B45" s="1" t="s">
        <v>36</v>
      </c>
      <c r="C45" s="3">
        <v>-2.7163287624716759E-2</v>
      </c>
      <c r="D45" s="3">
        <v>8.3087291568517685E-3</v>
      </c>
      <c r="E45" s="3">
        <v>-5.3511060774326324E-2</v>
      </c>
      <c r="F45" s="3">
        <v>1.7382698133587837E-2</v>
      </c>
      <c r="G45" s="3">
        <v>9.5611037686467171E-3</v>
      </c>
      <c r="H45" s="3">
        <v>-2.7608543168753386E-3</v>
      </c>
      <c r="I45" s="3">
        <v>-4.167349636554718E-2</v>
      </c>
      <c r="J45" s="3">
        <v>1.9773665815591812E-2</v>
      </c>
      <c r="K45" s="3">
        <v>0.10082300007343292</v>
      </c>
      <c r="L45" s="3">
        <v>9.7979724407196045E-2</v>
      </c>
      <c r="M45" s="3">
        <v>-0.10901658982038498</v>
      </c>
      <c r="N45" s="3">
        <v>-2.0466500893235207E-2</v>
      </c>
      <c r="O45" s="3">
        <v>4.9251563847064972E-2</v>
      </c>
      <c r="P45" s="3">
        <v>7.8294031322002411E-2</v>
      </c>
      <c r="Q45" s="3">
        <v>-0.11147003620862961</v>
      </c>
      <c r="R45" s="3">
        <v>-1.6955388709902763E-2</v>
      </c>
      <c r="S45" s="3">
        <v>4.8587396740913391E-2</v>
      </c>
      <c r="T45" s="3">
        <v>1.9532514736056328E-2</v>
      </c>
      <c r="U45" s="3">
        <v>-6.4980298280715942E-2</v>
      </c>
      <c r="V45" s="3">
        <v>2.0618448033928871E-2</v>
      </c>
      <c r="W45" s="3">
        <v>-7.4120454490184784E-2</v>
      </c>
      <c r="Y45" s="1">
        <f t="shared" si="17"/>
        <v>3.6145789480304196E-3</v>
      </c>
    </row>
    <row r="46" spans="1:25">
      <c r="A46" s="1" t="s">
        <v>23</v>
      </c>
      <c r="B46" s="1" t="s">
        <v>36</v>
      </c>
      <c r="C46" s="3">
        <v>-4.1895490139722824E-2</v>
      </c>
      <c r="D46" s="3">
        <v>4.6565808355808258E-2</v>
      </c>
      <c r="E46" s="3">
        <v>-5.3447620011866093E-3</v>
      </c>
      <c r="F46" s="3">
        <v>-3.6310844123363495E-2</v>
      </c>
      <c r="G46" s="3">
        <v>8.241540938615799E-2</v>
      </c>
      <c r="H46" s="3">
        <v>2.9318362940102816E-3</v>
      </c>
      <c r="I46" s="3">
        <v>3.2081257551908493E-2</v>
      </c>
      <c r="J46" s="3">
        <v>-7.0363707840442657E-2</v>
      </c>
      <c r="K46" s="3">
        <v>-3.0682506039738655E-2</v>
      </c>
      <c r="L46" s="3">
        <v>-0.11718856543302536</v>
      </c>
      <c r="M46" s="3">
        <v>-3.029223345220089E-2</v>
      </c>
      <c r="N46" s="3">
        <v>4.051323514431715E-3</v>
      </c>
      <c r="O46" s="3">
        <v>-2.9536247253417969E-2</v>
      </c>
      <c r="P46" s="3">
        <v>-1.6699144616723061E-2</v>
      </c>
      <c r="Q46" s="3">
        <v>-5.2701745182275772E-2</v>
      </c>
      <c r="R46" s="3">
        <v>-5.1745131611824036E-2</v>
      </c>
      <c r="S46" s="3">
        <v>-9.4965927302837372E-2</v>
      </c>
      <c r="T46" s="3">
        <v>-1.3247605413198471E-2</v>
      </c>
      <c r="U46" s="3">
        <v>9.4035016372799873E-3</v>
      </c>
      <c r="V46" s="3">
        <v>1.7946312204003334E-2</v>
      </c>
      <c r="W46" s="3">
        <v>-4.2446576990187168E-3</v>
      </c>
      <c r="Y46" s="1">
        <f t="shared" si="17"/>
        <v>2.1138462803809103E-3</v>
      </c>
    </row>
    <row r="47" spans="1:25">
      <c r="A47" s="1" t="s">
        <v>24</v>
      </c>
      <c r="B47" s="1" t="s">
        <v>36</v>
      </c>
      <c r="C47" s="3">
        <v>9.503447450697422E-3</v>
      </c>
      <c r="D47" s="3">
        <v>-2.6890411972999573E-2</v>
      </c>
      <c r="E47" s="3">
        <v>9.9696209654211998E-3</v>
      </c>
      <c r="F47" s="3">
        <v>1.9017118960618973E-2</v>
      </c>
      <c r="G47" s="3">
        <v>-4.9465429037809372E-2</v>
      </c>
      <c r="H47" s="3">
        <v>1.8168947426602244E-3</v>
      </c>
      <c r="I47" s="3">
        <v>5.7830680161714554E-2</v>
      </c>
      <c r="J47" s="3">
        <v>5.8100046589970589E-3</v>
      </c>
      <c r="K47" s="3">
        <v>0.10731533914804459</v>
      </c>
      <c r="L47" s="3">
        <v>-1.6836652532219887E-2</v>
      </c>
      <c r="M47" s="3">
        <v>-2.5790578220039606E-3</v>
      </c>
      <c r="N47" s="3">
        <v>-1.04859359562397E-2</v>
      </c>
      <c r="O47" s="3">
        <v>4.3520502746105194E-2</v>
      </c>
      <c r="P47" s="3">
        <v>-1.7840860411524773E-2</v>
      </c>
      <c r="Q47" s="3">
        <v>-3.0884619802236557E-2</v>
      </c>
      <c r="R47" s="3">
        <v>3.0574793927371502E-3</v>
      </c>
      <c r="S47" s="3">
        <v>4.2276427149772644E-2</v>
      </c>
      <c r="T47" s="3">
        <v>2.0626654848456383E-2</v>
      </c>
      <c r="U47" s="3">
        <v>-3.4593619406223297E-2</v>
      </c>
      <c r="V47" s="3">
        <v>2.0384837407618761E-3</v>
      </c>
      <c r="W47" s="3">
        <v>3.1205397099256516E-2</v>
      </c>
      <c r="Y47" s="1">
        <f t="shared" si="17"/>
        <v>1.264756817343955E-3</v>
      </c>
    </row>
    <row r="48" spans="1:25">
      <c r="A48" s="1" t="s">
        <v>25</v>
      </c>
      <c r="B48" s="1" t="s">
        <v>36</v>
      </c>
      <c r="C48" s="3">
        <v>-1.6502580838277936E-3</v>
      </c>
      <c r="D48" s="3">
        <v>2.0591984502971172E-3</v>
      </c>
      <c r="E48" s="3">
        <v>-3.8872089236974716E-2</v>
      </c>
      <c r="F48" s="3">
        <v>-6.0314200818538666E-2</v>
      </c>
      <c r="G48" s="3">
        <v>-4.5042403042316437E-2</v>
      </c>
      <c r="H48" s="3">
        <v>-1.905951532535255E-3</v>
      </c>
      <c r="I48" s="3">
        <v>-0.126612588763237</v>
      </c>
      <c r="J48" s="3">
        <v>-3.1032614409923553E-2</v>
      </c>
      <c r="K48" s="3">
        <v>-5.3913816809654236E-2</v>
      </c>
      <c r="L48" s="3">
        <v>2.273239940404892E-2</v>
      </c>
      <c r="M48" s="3">
        <v>-0.11381448805332184</v>
      </c>
      <c r="N48" s="3">
        <v>6.3319094479084015E-2</v>
      </c>
      <c r="O48" s="3">
        <v>1.5088026411831379E-3</v>
      </c>
      <c r="P48" s="3">
        <v>7.3700927197933197E-2</v>
      </c>
      <c r="Q48" s="3">
        <v>4.6666838228702545E-2</v>
      </c>
      <c r="R48" s="3">
        <v>-1.173312496393919E-2</v>
      </c>
      <c r="S48" s="3">
        <v>-6.2870364636182785E-3</v>
      </c>
      <c r="T48" s="3">
        <v>-9.5935642719268799E-2</v>
      </c>
      <c r="U48" s="3">
        <v>1.3452742248773575E-2</v>
      </c>
      <c r="V48" s="3">
        <v>-8.8383350521326065E-3</v>
      </c>
      <c r="W48" s="3">
        <v>5.0933375954627991E-2</v>
      </c>
      <c r="Y48" s="1">
        <f t="shared" si="17"/>
        <v>2.9745068379145958E-3</v>
      </c>
    </row>
    <row r="49" spans="1:25">
      <c r="A49" s="1" t="s">
        <v>26</v>
      </c>
      <c r="B49" s="1" t="s">
        <v>36</v>
      </c>
      <c r="C49" s="3">
        <v>-2.8120381757616997E-2</v>
      </c>
      <c r="D49" s="3">
        <v>-1.0725690983235836E-2</v>
      </c>
      <c r="E49" s="3">
        <v>-3.7730682641267776E-2</v>
      </c>
      <c r="F49" s="3">
        <v>7.7113872393965721E-3</v>
      </c>
      <c r="G49" s="3">
        <v>2.3768346756696701E-2</v>
      </c>
      <c r="H49" s="3">
        <v>-1.6218738164752722E-3</v>
      </c>
      <c r="I49" s="3">
        <v>-5.4765056818723679E-2</v>
      </c>
      <c r="J49" s="3">
        <v>-0.1453644186258316</v>
      </c>
      <c r="K49" s="3">
        <v>5.8284774422645569E-2</v>
      </c>
      <c r="L49" s="3">
        <v>4.0770277380943298E-2</v>
      </c>
      <c r="M49" s="3">
        <v>-3.1473066657781601E-2</v>
      </c>
      <c r="N49" s="3">
        <v>-3.3237174153327942E-2</v>
      </c>
      <c r="O49" s="3">
        <v>-2.7755435556173325E-2</v>
      </c>
      <c r="P49" s="3">
        <v>9.3904927372932434E-2</v>
      </c>
      <c r="Q49" s="3">
        <v>3.7982147186994553E-2</v>
      </c>
      <c r="R49" s="3">
        <v>-7.9410538077354431E-2</v>
      </c>
      <c r="S49" s="3">
        <v>-2.3483799770474434E-2</v>
      </c>
      <c r="T49" s="3">
        <v>1.0617834515869617E-2</v>
      </c>
      <c r="U49" s="3">
        <v>1.5994857996702194E-2</v>
      </c>
      <c r="V49" s="3">
        <v>5.895392969250679E-3</v>
      </c>
      <c r="W49" s="3">
        <v>-3.3225789666175842E-2</v>
      </c>
      <c r="Y49" s="1">
        <f t="shared" si="17"/>
        <v>2.5748566118946738E-3</v>
      </c>
    </row>
    <row r="50" spans="1:25">
      <c r="A50" s="1" t="s">
        <v>27</v>
      </c>
      <c r="B50" s="1" t="s">
        <v>36</v>
      </c>
      <c r="C50" s="3">
        <v>-9.0889958664774895E-3</v>
      </c>
      <c r="D50" s="3">
        <v>5.7950695045292377E-3</v>
      </c>
      <c r="E50" s="3">
        <v>-4.1335863061249256E-3</v>
      </c>
      <c r="F50" s="3">
        <v>-2.5053669232875109E-3</v>
      </c>
      <c r="G50" s="3">
        <v>-8.1236790865659714E-3</v>
      </c>
      <c r="H50" s="3">
        <v>4.8969715135172009E-4</v>
      </c>
      <c r="I50" s="3">
        <v>5.8794878423213959E-2</v>
      </c>
      <c r="J50" s="3">
        <v>-8.921283483505249E-2</v>
      </c>
      <c r="K50" s="3">
        <v>-2.3241782560944557E-2</v>
      </c>
      <c r="L50" s="3">
        <v>2.5279855355620384E-2</v>
      </c>
      <c r="M50" s="3">
        <v>-4.3958563357591629E-2</v>
      </c>
      <c r="N50" s="3">
        <v>2.9784257058054209E-3</v>
      </c>
      <c r="O50" s="3">
        <v>5.6953325867652893E-2</v>
      </c>
      <c r="P50" s="3">
        <v>2.3369321599602699E-2</v>
      </c>
      <c r="Q50" s="3">
        <v>1.3679713942110538E-2</v>
      </c>
      <c r="R50" s="3">
        <v>-1.4521267265081406E-2</v>
      </c>
      <c r="S50" s="3">
        <v>-2.7898730710148811E-2</v>
      </c>
      <c r="T50" s="3">
        <v>-1.4822813682258129E-2</v>
      </c>
      <c r="U50" s="3">
        <v>-4.8668362200260162E-2</v>
      </c>
      <c r="V50" s="3">
        <v>-2.6437266569701023E-5</v>
      </c>
      <c r="W50" s="3">
        <v>-2.4346543475985527E-2</v>
      </c>
      <c r="Y50" s="1">
        <f t="shared" si="17"/>
        <v>1.1083194011673337E-3</v>
      </c>
    </row>
    <row r="51" spans="1:25">
      <c r="A51" s="1" t="s">
        <v>28</v>
      </c>
      <c r="B51" s="1" t="s">
        <v>36</v>
      </c>
      <c r="C51" s="3">
        <v>-4.7236927784979343E-3</v>
      </c>
      <c r="D51" s="3">
        <v>2.2374127060174942E-2</v>
      </c>
      <c r="E51" s="3">
        <v>-5.347175057977438E-3</v>
      </c>
      <c r="F51" s="3">
        <v>-9.5712197944521904E-3</v>
      </c>
      <c r="G51" s="3">
        <v>9.6922321245074272E-3</v>
      </c>
      <c r="H51" s="3">
        <v>-8.802696829661727E-4</v>
      </c>
      <c r="I51" s="3">
        <v>-6.9931745529174805E-2</v>
      </c>
      <c r="J51" s="3">
        <v>-4.3482892215251923E-2</v>
      </c>
      <c r="K51" s="3">
        <v>-0.10861646384000778</v>
      </c>
      <c r="L51" s="3">
        <v>-1.1743435170501471E-3</v>
      </c>
      <c r="M51" s="3">
        <v>-0.16487936675548553</v>
      </c>
      <c r="N51" s="3">
        <v>6.132881622761488E-3</v>
      </c>
      <c r="O51" s="3">
        <v>6.4002230763435364E-2</v>
      </c>
      <c r="P51" s="3">
        <v>6.1492081731557846E-2</v>
      </c>
      <c r="Q51" s="3">
        <v>-3.5676922649145126E-2</v>
      </c>
      <c r="R51" s="3">
        <v>-4.5394157059490681E-3</v>
      </c>
      <c r="S51" s="3">
        <v>-4.6860679984092712E-2</v>
      </c>
      <c r="T51" s="3">
        <v>-6.1940187588334084E-3</v>
      </c>
      <c r="U51" s="3">
        <v>3.7145785987377167E-2</v>
      </c>
      <c r="V51" s="3">
        <v>1.6922883689403534E-2</v>
      </c>
      <c r="W51" s="3">
        <v>7.5783513486385345E-2</v>
      </c>
      <c r="Y51" s="1">
        <f t="shared" si="17"/>
        <v>3.164431307328497E-3</v>
      </c>
    </row>
    <row r="52" spans="1:25">
      <c r="A52" s="1" t="s">
        <v>29</v>
      </c>
      <c r="B52" s="1" t="s">
        <v>36</v>
      </c>
      <c r="C52" s="3">
        <v>-1.1878202669322491E-2</v>
      </c>
      <c r="D52" s="3">
        <v>-3.8060329388827085E-3</v>
      </c>
      <c r="E52" s="3">
        <v>-7.1486742235720158E-3</v>
      </c>
      <c r="F52" s="3">
        <v>-2.3782012984156609E-2</v>
      </c>
      <c r="G52" s="3">
        <v>2.924470417201519E-2</v>
      </c>
      <c r="H52" s="3">
        <v>1.2647581752389669E-3</v>
      </c>
      <c r="I52" s="3">
        <v>-0.14544485509395599</v>
      </c>
      <c r="J52" s="3">
        <v>-3.3513296395540237E-2</v>
      </c>
      <c r="K52" s="3">
        <v>-0.13153943419456482</v>
      </c>
      <c r="L52" s="3">
        <v>-0.13649170100688934</v>
      </c>
      <c r="M52" s="3">
        <v>-1.7145493999123573E-2</v>
      </c>
      <c r="N52" s="3">
        <v>-3.2950057648122311E-3</v>
      </c>
      <c r="O52" s="3">
        <v>8.0488070845603943E-2</v>
      </c>
      <c r="P52" s="3">
        <v>7.3546916246414185E-2</v>
      </c>
      <c r="Q52" s="3">
        <v>7.7482876367866993E-3</v>
      </c>
      <c r="R52" s="3">
        <v>-1.9594328477978706E-2</v>
      </c>
      <c r="S52" s="3">
        <v>1.7291569383814931E-3</v>
      </c>
      <c r="T52" s="3">
        <v>-9.5253117382526398E-2</v>
      </c>
      <c r="U52" s="3">
        <v>2.8734490275382996E-2</v>
      </c>
      <c r="V52" s="3">
        <v>-4.5911557972431183E-2</v>
      </c>
      <c r="W52" s="3">
        <v>2.4503827095031738E-2</v>
      </c>
      <c r="Y52" s="1">
        <f t="shared" si="17"/>
        <v>3.8190512511058531E-3</v>
      </c>
    </row>
    <row r="53" spans="1:25">
      <c r="A53" s="1" t="s">
        <v>30</v>
      </c>
      <c r="B53" s="1" t="s">
        <v>36</v>
      </c>
      <c r="C53" s="3">
        <v>4.3783444911241531E-2</v>
      </c>
      <c r="D53" s="3">
        <v>7.7215716242790222E-2</v>
      </c>
      <c r="E53" s="3">
        <v>-8.4974588826298714E-3</v>
      </c>
      <c r="F53" s="3">
        <v>-4.8223536461591721E-2</v>
      </c>
      <c r="G53" s="3">
        <v>6.8861566483974457E-2</v>
      </c>
      <c r="H53" s="3">
        <v>2.3113174829632044E-3</v>
      </c>
      <c r="I53" s="3">
        <v>-5.0957124680280685E-2</v>
      </c>
      <c r="J53" s="3">
        <v>1.9633475691080093E-2</v>
      </c>
      <c r="K53" s="3">
        <v>4.6211034059524536E-2</v>
      </c>
      <c r="L53" s="3">
        <v>-0.11735814064741135</v>
      </c>
      <c r="M53" s="3">
        <v>4.8612533137202263E-3</v>
      </c>
      <c r="N53" s="3">
        <v>4.0193577297031879E-3</v>
      </c>
      <c r="O53" s="3">
        <v>0.14030541479587555</v>
      </c>
      <c r="P53" s="3">
        <v>-5.1915045827627182E-2</v>
      </c>
      <c r="Q53" s="3">
        <v>-4.1405251249670982E-3</v>
      </c>
      <c r="R53" s="3">
        <v>2.7049074415117502E-3</v>
      </c>
      <c r="S53" s="3">
        <v>0.10228714346885681</v>
      </c>
      <c r="T53" s="3">
        <v>-2.065571490675211E-3</v>
      </c>
      <c r="U53" s="3">
        <v>-6.3226036727428436E-2</v>
      </c>
      <c r="V53" s="3">
        <v>-5.8060452342033386E-2</v>
      </c>
      <c r="W53" s="3">
        <v>8.7932199239730835E-2</v>
      </c>
      <c r="Y53" s="1">
        <f t="shared" si="17"/>
        <v>4.0051940262085537E-3</v>
      </c>
    </row>
    <row r="54" spans="1:25">
      <c r="A54" s="1" t="s">
        <v>31</v>
      </c>
      <c r="B54" s="1" t="s">
        <v>36</v>
      </c>
      <c r="C54" s="3">
        <v>-2.3909995332360268E-2</v>
      </c>
      <c r="D54" s="3">
        <v>1.7304185777902603E-2</v>
      </c>
      <c r="E54" s="3">
        <v>3.3499204437248409E-4</v>
      </c>
      <c r="F54" s="3">
        <v>-9.0686894953250885E-2</v>
      </c>
      <c r="G54" s="3">
        <v>-1.1863085674121976E-3</v>
      </c>
      <c r="H54" s="3">
        <v>1.2596846790984273E-3</v>
      </c>
      <c r="I54" s="3">
        <v>5.0858374685049057E-2</v>
      </c>
      <c r="J54" s="3">
        <v>-3.2287053763866425E-3</v>
      </c>
      <c r="K54" s="3">
        <v>9.3525899574160576E-3</v>
      </c>
      <c r="L54" s="3">
        <v>2.1803233772516251E-2</v>
      </c>
      <c r="M54" s="3">
        <v>-3.0680431053042412E-2</v>
      </c>
      <c r="N54" s="3">
        <v>0.10481109470129013</v>
      </c>
      <c r="O54" s="3">
        <v>-3.8090355694293976E-2</v>
      </c>
      <c r="P54" s="3">
        <v>-2.3256475105881691E-3</v>
      </c>
      <c r="Q54" s="3">
        <v>-7.1361593902111053E-2</v>
      </c>
      <c r="R54" s="3">
        <v>2.0020294934511185E-2</v>
      </c>
      <c r="S54" s="3">
        <v>2.3333393037319183E-2</v>
      </c>
      <c r="T54" s="3">
        <v>-1.9082594662904739E-2</v>
      </c>
      <c r="U54" s="3">
        <v>-2.6697691529989243E-2</v>
      </c>
      <c r="V54" s="3">
        <v>-2.679712325334549E-2</v>
      </c>
      <c r="W54" s="3">
        <v>3.2538384199142456E-2</v>
      </c>
      <c r="Y54" s="1">
        <f t="shared" si="17"/>
        <v>1.7200853071934921E-3</v>
      </c>
    </row>
    <row r="55" spans="1:25">
      <c r="A55" s="1" t="s">
        <v>32</v>
      </c>
      <c r="B55" s="1" t="s">
        <v>36</v>
      </c>
      <c r="C55" s="3">
        <v>2.7500748634338379E-2</v>
      </c>
      <c r="D55" s="3">
        <v>2.2371288388967514E-2</v>
      </c>
      <c r="E55" s="3">
        <v>-1.4139354228973389E-2</v>
      </c>
      <c r="F55" s="3">
        <v>-6.0552888317033648E-4</v>
      </c>
      <c r="G55" s="3">
        <v>-9.5723774284124374E-3</v>
      </c>
      <c r="H55" s="3">
        <v>1.0344170732423663E-3</v>
      </c>
      <c r="I55" s="3">
        <v>-8.7749592959880829E-2</v>
      </c>
      <c r="J55" s="3">
        <v>-5.1719434559345245E-2</v>
      </c>
      <c r="K55" s="3">
        <v>2.5803184136748314E-2</v>
      </c>
      <c r="L55" s="3">
        <v>1.3969478197395802E-2</v>
      </c>
      <c r="M55" s="3">
        <v>-3.1000899150967598E-2</v>
      </c>
      <c r="N55" s="3">
        <v>-2.2302452474832535E-2</v>
      </c>
      <c r="O55" s="3">
        <v>0.12707662582397461</v>
      </c>
      <c r="P55" s="3">
        <v>-5.0758205354213715E-2</v>
      </c>
      <c r="Q55" s="3">
        <v>-9.1326572000980377E-3</v>
      </c>
      <c r="R55" s="3">
        <v>-5.3555574268102646E-2</v>
      </c>
      <c r="S55" s="3">
        <v>3.8711201399564743E-2</v>
      </c>
      <c r="T55" s="3">
        <v>2.2560162469744682E-3</v>
      </c>
      <c r="U55" s="3">
        <v>4.4278237968683243E-2</v>
      </c>
      <c r="V55" s="3">
        <v>3.0871432274580002E-2</v>
      </c>
      <c r="W55" s="3">
        <v>-3.7403400987386703E-2</v>
      </c>
      <c r="Y55" s="1">
        <f t="shared" si="17"/>
        <v>2.0840762312708556E-3</v>
      </c>
    </row>
    <row r="56" spans="1:25">
      <c r="A56" s="1" t="s">
        <v>33</v>
      </c>
      <c r="B56" s="1" t="s">
        <v>36</v>
      </c>
      <c r="C56" s="3">
        <v>2.8770240023732185E-2</v>
      </c>
      <c r="D56" s="3">
        <v>3.3871620893478394E-2</v>
      </c>
      <c r="E56" s="3">
        <v>2.5146160274744034E-2</v>
      </c>
      <c r="F56" s="3">
        <v>-1.5660552307963371E-2</v>
      </c>
      <c r="G56" s="3">
        <v>-2.287529781460762E-2</v>
      </c>
      <c r="H56" s="3">
        <v>-1.3130116276443005E-3</v>
      </c>
      <c r="I56" s="3">
        <v>-1.3762636110186577E-2</v>
      </c>
      <c r="J56" s="3">
        <v>5.1402460783720016E-2</v>
      </c>
      <c r="K56" s="3">
        <v>-1.5786806121468544E-2</v>
      </c>
      <c r="L56" s="3">
        <v>-1.5656447038054466E-2</v>
      </c>
      <c r="M56" s="3">
        <v>3.8185562938451767E-2</v>
      </c>
      <c r="N56" s="3">
        <v>-5.3941379301249981E-3</v>
      </c>
      <c r="O56" s="3">
        <v>-3.0016936943866313E-4</v>
      </c>
      <c r="P56" s="3">
        <v>-2.07536481320858E-2</v>
      </c>
      <c r="Q56" s="3">
        <v>4.2164057493209839E-2</v>
      </c>
      <c r="R56" s="3">
        <v>2.4125166237354279E-2</v>
      </c>
      <c r="S56" s="3">
        <v>2.0293917041271925E-3</v>
      </c>
      <c r="T56" s="3">
        <v>3.0070902779698372E-2</v>
      </c>
      <c r="U56" s="3">
        <v>-8.1354007124900818E-3</v>
      </c>
      <c r="V56" s="3">
        <v>5.4954094812273979E-3</v>
      </c>
      <c r="W56" s="3">
        <v>-2.8933677822351456E-2</v>
      </c>
      <c r="Y56" s="1">
        <f t="shared" si="17"/>
        <v>5.9924788102326825E-4</v>
      </c>
    </row>
  </sheetData>
  <conditionalFormatting sqref="C7:W7">
    <cfRule type="cellIs" dxfId="12" priority="3" operator="lessThan">
      <formula>0.1</formula>
    </cfRule>
  </conditionalFormatting>
  <conditionalFormatting sqref="C17:W17">
    <cfRule type="cellIs" dxfId="11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BA6B-BBAB-4867-925A-B73CFC3E8BCC}">
  <dimension ref="A1:Y56"/>
  <sheetViews>
    <sheetView topLeftCell="J1" workbookViewId="0">
      <selection activeCell="J3" sqref="J3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B2" s="1"/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1.6494078796615019E-3</v>
      </c>
      <c r="D3" s="25">
        <f>1-EXP(SUM(E13:$L$13))</f>
        <v>9.9702702960924316E-4</v>
      </c>
      <c r="E3" s="25">
        <f>1-EXP(SUM(F13:$L$13))</f>
        <v>1.3306465359675945E-3</v>
      </c>
      <c r="F3" s="25">
        <f>1-EXP(SUM(G13:$L$13))</f>
        <v>2.6213039797562399E-4</v>
      </c>
      <c r="G3" s="25">
        <f>1-EXP(SUM(H13:$L$13))</f>
        <v>1.7660117826386879E-3</v>
      </c>
      <c r="H3" s="25">
        <f>1-EXP(SUM(I13:$L$13))</f>
        <v>1.8049408221099128E-3</v>
      </c>
      <c r="I3" s="25">
        <f>1-EXP(SUM(J13:$L$13))</f>
        <v>6.1783367522586508E-3</v>
      </c>
      <c r="J3" s="25">
        <f>1-EXP(SUM(K13:$L$13))</f>
        <v>9.5895436715209836E-4</v>
      </c>
      <c r="K3" s="25">
        <f>1-EXP(SUM(L13:$L$13))</f>
        <v>8.0814564544839929E-4</v>
      </c>
      <c r="L3" s="26">
        <v>0</v>
      </c>
      <c r="M3" s="25">
        <f>EXP(SUM($M$13:M13))-1</f>
        <v>6.0104502508409041E-3</v>
      </c>
      <c r="N3" s="25">
        <f>EXP(SUM($M$13:N13))-1</f>
        <v>5.985983354233948E-3</v>
      </c>
      <c r="O3" s="25">
        <f>EXP(SUM($M$13:O13))-1</f>
        <v>3.7490644606632539E-3</v>
      </c>
      <c r="P3" s="25">
        <f>EXP(SUM($M$13:P13))-1</f>
        <v>1.0092910025321089E-3</v>
      </c>
      <c r="Q3" s="25">
        <f>EXP(SUM($M$13:Q13))-1</f>
        <v>5.123230830299752E-3</v>
      </c>
      <c r="R3" s="25">
        <f>EXP(SUM($M$13:R13))-1</f>
        <v>7.534793381398508E-3</v>
      </c>
      <c r="S3" s="25">
        <f>EXP(SUM($M$13:S13))-1</f>
        <v>7.5930836811872737E-3</v>
      </c>
      <c r="T3" s="25">
        <f>EXP(SUM($M$13:T13))-1</f>
        <v>-7.7644127311027322E-4</v>
      </c>
      <c r="U3" s="25">
        <f>EXP(SUM($M$13:U13))-1</f>
        <v>-2.6260187157239878E-3</v>
      </c>
      <c r="V3" s="25">
        <f>EXP(SUM($M$13:V13))-1</f>
        <v>-3.9368610421994799E-3</v>
      </c>
      <c r="W3" s="25">
        <f>EXP(SUM($M$13:W13))-1</f>
        <v>-1.9357600382525764E-3</v>
      </c>
      <c r="X3" s="1"/>
      <c r="Y3" s="1"/>
    </row>
    <row r="4" spans="2:25">
      <c r="B4" s="7" t="s">
        <v>399</v>
      </c>
      <c r="C4" s="1">
        <f t="shared" ref="C4:W4" si="0">SUM($Y$24:$Y$56)/(COUNT($Y$24:$Y$56)^2)*C2</f>
        <v>8.1174062282755443E-5</v>
      </c>
      <c r="D4" s="1">
        <f t="shared" si="0"/>
        <v>7.3056656054479907E-5</v>
      </c>
      <c r="E4" s="1">
        <f t="shared" si="0"/>
        <v>6.4939249826204357E-5</v>
      </c>
      <c r="F4" s="1">
        <f t="shared" si="0"/>
        <v>5.6821843597928814E-5</v>
      </c>
      <c r="G4" s="1">
        <f t="shared" si="0"/>
        <v>4.8704437369653271E-5</v>
      </c>
      <c r="H4" s="1">
        <f t="shared" si="0"/>
        <v>4.0587031141377721E-5</v>
      </c>
      <c r="I4" s="1">
        <f t="shared" si="0"/>
        <v>3.2469624913102178E-5</v>
      </c>
      <c r="J4" s="1">
        <f t="shared" si="0"/>
        <v>2.4352218684826636E-5</v>
      </c>
      <c r="K4" s="1">
        <f t="shared" si="0"/>
        <v>1.6234812456551089E-5</v>
      </c>
      <c r="L4" s="1">
        <f t="shared" si="0"/>
        <v>8.1174062282755446E-6</v>
      </c>
      <c r="M4" s="1">
        <f t="shared" si="0"/>
        <v>0</v>
      </c>
      <c r="N4" s="1">
        <f t="shared" si="0"/>
        <v>8.1174062282755446E-6</v>
      </c>
      <c r="O4" s="1">
        <f t="shared" si="0"/>
        <v>1.6234812456551089E-5</v>
      </c>
      <c r="P4" s="1">
        <f t="shared" si="0"/>
        <v>2.4352218684826636E-5</v>
      </c>
      <c r="Q4" s="1">
        <f t="shared" si="0"/>
        <v>3.2469624913102178E-5</v>
      </c>
      <c r="R4" s="1">
        <f t="shared" si="0"/>
        <v>4.0587031141377721E-5</v>
      </c>
      <c r="S4" s="1">
        <f t="shared" si="0"/>
        <v>4.8704437369653271E-5</v>
      </c>
      <c r="T4" s="1">
        <f t="shared" si="0"/>
        <v>5.6821843597928814E-5</v>
      </c>
      <c r="U4" s="1">
        <f t="shared" si="0"/>
        <v>6.4939249826204357E-5</v>
      </c>
      <c r="V4" s="1">
        <f t="shared" si="0"/>
        <v>7.3056656054479907E-5</v>
      </c>
      <c r="W4" s="1">
        <f t="shared" si="0"/>
        <v>8.1174062282755443E-5</v>
      </c>
      <c r="X4" s="1"/>
      <c r="Y4" s="1"/>
    </row>
    <row r="5" spans="2:25">
      <c r="B5" s="7" t="s">
        <v>400</v>
      </c>
      <c r="C5" s="13">
        <f>SQRT(C4)</f>
        <v>9.0096649373190042E-3</v>
      </c>
      <c r="D5" s="13">
        <f t="shared" ref="D5:W5" si="1">SQRT(D4)</f>
        <v>8.5473186470658678E-3</v>
      </c>
      <c r="E5" s="13">
        <f t="shared" si="1"/>
        <v>8.0584893017366689E-3</v>
      </c>
      <c r="F5" s="13">
        <f t="shared" si="1"/>
        <v>7.5380265055204482E-3</v>
      </c>
      <c r="G5" s="13">
        <f t="shared" si="1"/>
        <v>6.9788564514290784E-3</v>
      </c>
      <c r="H5" s="13">
        <f t="shared" si="1"/>
        <v>6.3707951733969377E-3</v>
      </c>
      <c r="I5" s="13">
        <f t="shared" si="1"/>
        <v>5.6982124313772458E-3</v>
      </c>
      <c r="J5" s="13">
        <f t="shared" si="1"/>
        <v>4.9347967217329867E-3</v>
      </c>
      <c r="K5" s="13">
        <f t="shared" si="1"/>
        <v>4.0292446508683345E-3</v>
      </c>
      <c r="L5" s="13">
        <f t="shared" si="1"/>
        <v>2.8491062156886229E-3</v>
      </c>
      <c r="M5" s="13">
        <f t="shared" si="1"/>
        <v>0</v>
      </c>
      <c r="N5" s="13">
        <f t="shared" si="1"/>
        <v>2.8491062156886229E-3</v>
      </c>
      <c r="O5" s="13">
        <f t="shared" si="1"/>
        <v>4.0292446508683345E-3</v>
      </c>
      <c r="P5" s="13">
        <f t="shared" si="1"/>
        <v>4.9347967217329867E-3</v>
      </c>
      <c r="Q5" s="13">
        <f t="shared" si="1"/>
        <v>5.6982124313772458E-3</v>
      </c>
      <c r="R5" s="13">
        <f t="shared" si="1"/>
        <v>6.3707951733969377E-3</v>
      </c>
      <c r="S5" s="13">
        <f t="shared" si="1"/>
        <v>6.9788564514290784E-3</v>
      </c>
      <c r="T5" s="13">
        <f t="shared" si="1"/>
        <v>7.5380265055204482E-3</v>
      </c>
      <c r="U5" s="13">
        <f t="shared" si="1"/>
        <v>8.0584893017366689E-3</v>
      </c>
      <c r="V5" s="13">
        <f t="shared" si="1"/>
        <v>8.5473186470658678E-3</v>
      </c>
      <c r="W5" s="13">
        <f t="shared" si="1"/>
        <v>9.0096649373190042E-3</v>
      </c>
      <c r="X5" s="1"/>
      <c r="Y5" s="1"/>
    </row>
    <row r="6" spans="2:25">
      <c r="B6" s="7" t="s">
        <v>401</v>
      </c>
      <c r="C6" s="14">
        <f>C3/C5</f>
        <v>0.18307094560525514</v>
      </c>
      <c r="D6" s="14">
        <f t="shared" ref="D6:W6" si="2">D3/D5</f>
        <v>0.11664793027828717</v>
      </c>
      <c r="E6" s="14">
        <f t="shared" si="2"/>
        <v>0.16512357169486216</v>
      </c>
      <c r="F6" s="14">
        <f t="shared" si="2"/>
        <v>3.477440650860722E-2</v>
      </c>
      <c r="G6" s="14">
        <f t="shared" si="2"/>
        <v>0.25305174206256342</v>
      </c>
      <c r="H6" s="14">
        <f t="shared" si="2"/>
        <v>0.28331484108089916</v>
      </c>
      <c r="I6" s="14">
        <f t="shared" si="2"/>
        <v>1.084258761263023</v>
      </c>
      <c r="J6" s="14">
        <f t="shared" si="2"/>
        <v>0.19432499882494364</v>
      </c>
      <c r="K6" s="14">
        <f t="shared" si="2"/>
        <v>0.20057001137278607</v>
      </c>
      <c r="L6" s="14">
        <f t="shared" si="2"/>
        <v>0</v>
      </c>
      <c r="M6" s="14" t="e">
        <f t="shared" si="2"/>
        <v>#DIV/0!</v>
      </c>
      <c r="N6" s="14">
        <f t="shared" si="2"/>
        <v>2.1010039293277623</v>
      </c>
      <c r="O6" s="14">
        <f t="shared" si="2"/>
        <v>0.9304633462391767</v>
      </c>
      <c r="P6" s="14">
        <f t="shared" si="2"/>
        <v>0.20452534510432058</v>
      </c>
      <c r="Q6" s="14">
        <f t="shared" si="2"/>
        <v>0.89909439003864555</v>
      </c>
      <c r="R6" s="14">
        <f t="shared" si="2"/>
        <v>1.1827084651633717</v>
      </c>
      <c r="S6" s="14">
        <f t="shared" si="2"/>
        <v>1.0880125897463357</v>
      </c>
      <c r="T6" s="14">
        <f t="shared" si="2"/>
        <v>-0.1030032558975017</v>
      </c>
      <c r="U6" s="14">
        <f t="shared" si="2"/>
        <v>-0.32586985195327611</v>
      </c>
      <c r="V6" s="14">
        <f t="shared" si="2"/>
        <v>-0.46059603072724209</v>
      </c>
      <c r="W6" s="14">
        <f t="shared" si="2"/>
        <v>-0.2148537211671934</v>
      </c>
      <c r="X6" s="1"/>
      <c r="Y6" s="1"/>
    </row>
    <row r="7" spans="2:25">
      <c r="B7" s="7" t="s">
        <v>402</v>
      </c>
      <c r="C7" s="15">
        <f>(1-_xlfn.NORM.S.DIST(ABS(C6),1))*2</f>
        <v>0.85474235253011654</v>
      </c>
      <c r="D7" s="15">
        <f t="shared" ref="D7:W7" si="3">(1-_xlfn.NORM.S.DIST(ABS(D6),1))*2</f>
        <v>0.90713905408732609</v>
      </c>
      <c r="E7" s="15">
        <f t="shared" si="3"/>
        <v>0.8688467201441723</v>
      </c>
      <c r="F7" s="15">
        <f t="shared" si="3"/>
        <v>0.97225962893218298</v>
      </c>
      <c r="G7" s="15">
        <f t="shared" si="3"/>
        <v>0.80022822962631901</v>
      </c>
      <c r="H7" s="15">
        <f t="shared" si="3"/>
        <v>0.77693550162221925</v>
      </c>
      <c r="I7" s="15">
        <f t="shared" si="3"/>
        <v>0.27825008435967336</v>
      </c>
      <c r="J7" s="15">
        <f t="shared" si="3"/>
        <v>0.84592141248311359</v>
      </c>
      <c r="K7" s="15">
        <f t="shared" si="3"/>
        <v>0.84103480899031346</v>
      </c>
      <c r="L7" s="15">
        <f t="shared" si="3"/>
        <v>1</v>
      </c>
      <c r="M7" s="15" t="e">
        <f t="shared" si="3"/>
        <v>#DIV/0!</v>
      </c>
      <c r="N7" s="15">
        <f t="shared" si="3"/>
        <v>3.5640621324014132E-2</v>
      </c>
      <c r="O7" s="15">
        <f t="shared" si="3"/>
        <v>0.35213123352469244</v>
      </c>
      <c r="P7" s="15">
        <f t="shared" si="3"/>
        <v>0.83794298804168932</v>
      </c>
      <c r="Q7" s="15">
        <f t="shared" si="3"/>
        <v>0.36860238598863204</v>
      </c>
      <c r="R7" s="15">
        <f t="shared" si="3"/>
        <v>0.23692470813344246</v>
      </c>
      <c r="S7" s="15">
        <f t="shared" si="3"/>
        <v>0.27658954967762139</v>
      </c>
      <c r="T7" s="15">
        <f t="shared" si="3"/>
        <v>0.91796038686820625</v>
      </c>
      <c r="U7" s="15">
        <f t="shared" si="3"/>
        <v>0.74452282636449674</v>
      </c>
      <c r="V7" s="15">
        <f t="shared" si="3"/>
        <v>0.64508845988682229</v>
      </c>
      <c r="W7" s="15">
        <f t="shared" si="3"/>
        <v>0.82988136736598461</v>
      </c>
      <c r="X7" s="1"/>
      <c r="Y7" s="1"/>
    </row>
    <row r="8" spans="2:25">
      <c r="B8" s="7" t="s">
        <v>403</v>
      </c>
      <c r="C8" s="13">
        <f>_xlfn.NORM.INV(0.975,0,C5)</f>
        <v>1.7658618789918569E-2</v>
      </c>
      <c r="D8" s="13">
        <f t="shared" ref="D8:W8" si="4">_xlfn.NORM.INV(0.975,0,D5)</f>
        <v>1.6752436712636719E-2</v>
      </c>
      <c r="E8" s="13">
        <f t="shared" si="4"/>
        <v>1.5794348801205196E-2</v>
      </c>
      <c r="F8" s="13">
        <f t="shared" si="4"/>
        <v>1.4774260465328395E-2</v>
      </c>
      <c r="G8" s="13">
        <f t="shared" si="4"/>
        <v>1.3678307298075995E-2</v>
      </c>
      <c r="H8" s="13">
        <f t="shared" si="4"/>
        <v>1.2486529092739604E-2</v>
      </c>
      <c r="I8" s="13">
        <f t="shared" si="4"/>
        <v>1.1168291141757814E-2</v>
      </c>
      <c r="J8" s="13">
        <f t="shared" si="4"/>
        <v>9.672023845622978E-3</v>
      </c>
      <c r="K8" s="13">
        <f t="shared" si="4"/>
        <v>7.8971744006025978E-3</v>
      </c>
      <c r="L8" s="13">
        <f t="shared" si="4"/>
        <v>5.5841455708789071E-3</v>
      </c>
      <c r="M8" s="13" t="e">
        <f t="shared" si="4"/>
        <v>#NUM!</v>
      </c>
      <c r="N8" s="13">
        <f t="shared" si="4"/>
        <v>5.5841455708789071E-3</v>
      </c>
      <c r="O8" s="13">
        <f t="shared" si="4"/>
        <v>7.8971744006025978E-3</v>
      </c>
      <c r="P8" s="13">
        <f t="shared" si="4"/>
        <v>9.672023845622978E-3</v>
      </c>
      <c r="Q8" s="13">
        <f t="shared" si="4"/>
        <v>1.1168291141757814E-2</v>
      </c>
      <c r="R8" s="13">
        <f t="shared" si="4"/>
        <v>1.2486529092739604E-2</v>
      </c>
      <c r="S8" s="13">
        <f t="shared" si="4"/>
        <v>1.3678307298075995E-2</v>
      </c>
      <c r="T8" s="13">
        <f t="shared" si="4"/>
        <v>1.4774260465328395E-2</v>
      </c>
      <c r="U8" s="13">
        <f t="shared" si="4"/>
        <v>1.5794348801205196E-2</v>
      </c>
      <c r="V8" s="13">
        <f t="shared" si="4"/>
        <v>1.6752436712636719E-2</v>
      </c>
      <c r="W8" s="13">
        <f t="shared" si="4"/>
        <v>1.7658618789918569E-2</v>
      </c>
      <c r="X8" s="1"/>
      <c r="Y8" s="1"/>
    </row>
    <row r="9" spans="2:25">
      <c r="B9" s="7" t="s">
        <v>404</v>
      </c>
      <c r="C9" s="13">
        <f>_xlfn.NORM.INV(0.995,0,C5)</f>
        <v>2.3207358960703355E-2</v>
      </c>
      <c r="D9" s="13">
        <f t="shared" ref="D9:W9" si="5">_xlfn.NORM.INV(0.995,0,D5)</f>
        <v>2.20164338378822E-2</v>
      </c>
      <c r="E9" s="13">
        <f t="shared" si="5"/>
        <v>2.0757292885748624E-2</v>
      </c>
      <c r="F9" s="13">
        <f t="shared" si="5"/>
        <v>1.9416669563847883E-2</v>
      </c>
      <c r="G9" s="13">
        <f t="shared" si="5"/>
        <v>1.797634295285231E-2</v>
      </c>
      <c r="H9" s="13">
        <f t="shared" si="5"/>
        <v>1.6410080894543728E-2</v>
      </c>
      <c r="I9" s="13">
        <f t="shared" si="5"/>
        <v>1.4677622558588135E-2</v>
      </c>
      <c r="J9" s="13">
        <f t="shared" si="5"/>
        <v>1.2711194002896874E-2</v>
      </c>
      <c r="K9" s="13">
        <f t="shared" si="5"/>
        <v>1.0378646442874312E-2</v>
      </c>
      <c r="L9" s="13">
        <f t="shared" si="5"/>
        <v>7.3388112792940677E-3</v>
      </c>
      <c r="M9" s="13" t="e">
        <f t="shared" si="5"/>
        <v>#NUM!</v>
      </c>
      <c r="N9" s="13">
        <f t="shared" si="5"/>
        <v>7.3388112792940677E-3</v>
      </c>
      <c r="O9" s="13">
        <f t="shared" si="5"/>
        <v>1.0378646442874312E-2</v>
      </c>
      <c r="P9" s="13">
        <f t="shared" si="5"/>
        <v>1.2711194002896874E-2</v>
      </c>
      <c r="Q9" s="13">
        <f t="shared" si="5"/>
        <v>1.4677622558588135E-2</v>
      </c>
      <c r="R9" s="13">
        <f t="shared" si="5"/>
        <v>1.6410080894543728E-2</v>
      </c>
      <c r="S9" s="13">
        <f t="shared" si="5"/>
        <v>1.797634295285231E-2</v>
      </c>
      <c r="T9" s="13">
        <f t="shared" si="5"/>
        <v>1.9416669563847883E-2</v>
      </c>
      <c r="U9" s="13">
        <f t="shared" si="5"/>
        <v>2.0757292885748624E-2</v>
      </c>
      <c r="V9" s="13">
        <f t="shared" si="5"/>
        <v>2.20164338378822E-2</v>
      </c>
      <c r="W9" s="13">
        <f t="shared" si="5"/>
        <v>2.3207358960703355E-2</v>
      </c>
      <c r="X9" s="1"/>
      <c r="Y9" s="1"/>
    </row>
    <row r="10" spans="2:25">
      <c r="B10" s="7" t="s">
        <v>405</v>
      </c>
      <c r="C10" s="13">
        <f>_xlfn.NORM.INV(0.025,0,C5)</f>
        <v>-1.7658618789918569E-2</v>
      </c>
      <c r="D10" s="13">
        <f t="shared" ref="D10:W10" si="6">_xlfn.NORM.INV(0.025,0,D5)</f>
        <v>-1.6752436712636719E-2</v>
      </c>
      <c r="E10" s="13">
        <f t="shared" si="6"/>
        <v>-1.5794348801205199E-2</v>
      </c>
      <c r="F10" s="13">
        <f t="shared" si="6"/>
        <v>-1.4774260465328396E-2</v>
      </c>
      <c r="G10" s="13">
        <f t="shared" si="6"/>
        <v>-1.3678307298075997E-2</v>
      </c>
      <c r="H10" s="13">
        <f t="shared" si="6"/>
        <v>-1.2486529092739606E-2</v>
      </c>
      <c r="I10" s="13">
        <f t="shared" si="6"/>
        <v>-1.1168291141757814E-2</v>
      </c>
      <c r="J10" s="13">
        <f t="shared" si="6"/>
        <v>-9.6720238456229797E-3</v>
      </c>
      <c r="K10" s="13">
        <f t="shared" si="6"/>
        <v>-7.8971744006025996E-3</v>
      </c>
      <c r="L10" s="13">
        <f t="shared" si="6"/>
        <v>-5.5841455708789071E-3</v>
      </c>
      <c r="M10" s="13" t="e">
        <f t="shared" si="6"/>
        <v>#NUM!</v>
      </c>
      <c r="N10" s="13">
        <f t="shared" si="6"/>
        <v>-5.5841455708789071E-3</v>
      </c>
      <c r="O10" s="13">
        <f t="shared" si="6"/>
        <v>-7.8971744006025996E-3</v>
      </c>
      <c r="P10" s="13">
        <f t="shared" si="6"/>
        <v>-9.6720238456229797E-3</v>
      </c>
      <c r="Q10" s="13">
        <f t="shared" si="6"/>
        <v>-1.1168291141757814E-2</v>
      </c>
      <c r="R10" s="13">
        <f t="shared" si="6"/>
        <v>-1.2486529092739606E-2</v>
      </c>
      <c r="S10" s="13">
        <f t="shared" si="6"/>
        <v>-1.3678307298075997E-2</v>
      </c>
      <c r="T10" s="13">
        <f t="shared" si="6"/>
        <v>-1.4774260465328396E-2</v>
      </c>
      <c r="U10" s="13">
        <f t="shared" si="6"/>
        <v>-1.5794348801205199E-2</v>
      </c>
      <c r="V10" s="13">
        <f t="shared" si="6"/>
        <v>-1.6752436712636719E-2</v>
      </c>
      <c r="W10" s="13">
        <f t="shared" si="6"/>
        <v>-1.7658618789918569E-2</v>
      </c>
      <c r="X10" s="1"/>
      <c r="Y10" s="1"/>
    </row>
    <row r="11" spans="2:25">
      <c r="B11" s="7" t="s">
        <v>406</v>
      </c>
      <c r="C11" s="13">
        <f>_xlfn.NORM.INV(0.005,0,C5)</f>
        <v>-2.3207358960703355E-2</v>
      </c>
      <c r="D11" s="13">
        <f t="shared" ref="D11:W11" si="7">_xlfn.NORM.INV(0.005,0,D5)</f>
        <v>-2.20164338378822E-2</v>
      </c>
      <c r="E11" s="13">
        <f t="shared" si="7"/>
        <v>-2.0757292885748624E-2</v>
      </c>
      <c r="F11" s="13">
        <f t="shared" si="7"/>
        <v>-1.9416669563847883E-2</v>
      </c>
      <c r="G11" s="13">
        <f t="shared" si="7"/>
        <v>-1.797634295285231E-2</v>
      </c>
      <c r="H11" s="13">
        <f t="shared" si="7"/>
        <v>-1.6410080894543728E-2</v>
      </c>
      <c r="I11" s="13">
        <f t="shared" si="7"/>
        <v>-1.4677622558588135E-2</v>
      </c>
      <c r="J11" s="13">
        <f t="shared" si="7"/>
        <v>-1.2711194002896874E-2</v>
      </c>
      <c r="K11" s="13">
        <f t="shared" si="7"/>
        <v>-1.0378646442874312E-2</v>
      </c>
      <c r="L11" s="13">
        <f t="shared" si="7"/>
        <v>-7.3388112792940677E-3</v>
      </c>
      <c r="M11" s="13" t="e">
        <f t="shared" si="7"/>
        <v>#NUM!</v>
      </c>
      <c r="N11" s="13">
        <f t="shared" si="7"/>
        <v>-7.3388112792940677E-3</v>
      </c>
      <c r="O11" s="13">
        <f t="shared" si="7"/>
        <v>-1.0378646442874312E-2</v>
      </c>
      <c r="P11" s="13">
        <f t="shared" si="7"/>
        <v>-1.2711194002896874E-2</v>
      </c>
      <c r="Q11" s="13">
        <f t="shared" si="7"/>
        <v>-1.4677622558588135E-2</v>
      </c>
      <c r="R11" s="13">
        <f t="shared" si="7"/>
        <v>-1.6410080894543728E-2</v>
      </c>
      <c r="S11" s="13">
        <f t="shared" si="7"/>
        <v>-1.797634295285231E-2</v>
      </c>
      <c r="T11" s="13">
        <f t="shared" si="7"/>
        <v>-1.9416669563847883E-2</v>
      </c>
      <c r="U11" s="13">
        <f t="shared" si="7"/>
        <v>-2.0757292885748624E-2</v>
      </c>
      <c r="V11" s="13">
        <f t="shared" si="7"/>
        <v>-2.20164338378822E-2</v>
      </c>
      <c r="W11" s="13">
        <f t="shared" si="7"/>
        <v>-2.3207358960703355E-2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8" t="s">
        <v>407</v>
      </c>
      <c r="C13" s="4">
        <f>AVERAGE(C24:C56)</f>
        <v>-8.2910205960753519E-3</v>
      </c>
      <c r="D13" s="4">
        <f t="shared" ref="D13:W13" si="8">AVERAGE(D24:D56)</f>
        <v>-6.5324525878002703E-4</v>
      </c>
      <c r="E13" s="4">
        <f t="shared" si="8"/>
        <v>3.3400824053608108E-4</v>
      </c>
      <c r="F13" s="4">
        <f t="shared" si="8"/>
        <v>-1.0693678720572004E-3</v>
      </c>
      <c r="G13" s="4">
        <f t="shared" si="8"/>
        <v>1.5054082596731005E-3</v>
      </c>
      <c r="H13" s="4">
        <f t="shared" si="8"/>
        <v>3.8998670678472877E-5</v>
      </c>
      <c r="I13" s="4">
        <f t="shared" si="8"/>
        <v>4.3909299631857057E-3</v>
      </c>
      <c r="J13" s="4">
        <f t="shared" si="8"/>
        <v>-5.2380871956384826E-3</v>
      </c>
      <c r="K13" s="4">
        <f t="shared" si="8"/>
        <v>-1.5094208687184039E-4</v>
      </c>
      <c r="L13" s="4">
        <f t="shared" si="8"/>
        <v>-8.0847237118040073E-4</v>
      </c>
      <c r="M13" s="4">
        <f t="shared" si="8"/>
        <v>5.992459546894569E-3</v>
      </c>
      <c r="N13" s="4">
        <f t="shared" si="8"/>
        <v>-2.4321013894002658E-5</v>
      </c>
      <c r="O13" s="4">
        <f t="shared" si="8"/>
        <v>-2.2260842987717215E-3</v>
      </c>
      <c r="P13" s="4">
        <f t="shared" si="8"/>
        <v>-2.7332722234088137E-3</v>
      </c>
      <c r="Q13" s="4">
        <f t="shared" si="8"/>
        <v>4.10136972487001E-3</v>
      </c>
      <c r="R13" s="4">
        <f t="shared" si="8"/>
        <v>2.3963968803097182E-3</v>
      </c>
      <c r="S13" s="4">
        <f t="shared" si="8"/>
        <v>5.7852705496812135E-5</v>
      </c>
      <c r="T13" s="4">
        <f t="shared" si="8"/>
        <v>-8.3411441812517514E-3</v>
      </c>
      <c r="U13" s="4">
        <f t="shared" si="8"/>
        <v>-1.8527298913492511E-3</v>
      </c>
      <c r="V13" s="4">
        <f t="shared" si="8"/>
        <v>-1.3151581277435814E-3</v>
      </c>
      <c r="W13" s="4">
        <f t="shared" si="8"/>
        <v>2.0069948357448802E-3</v>
      </c>
      <c r="X13" s="1"/>
      <c r="Y13" s="1">
        <f>_xlfn.VAR.S(C13:W13)</f>
        <v>1.3151674358638502E-5</v>
      </c>
    </row>
    <row r="14" spans="2:25">
      <c r="B14" s="8" t="s">
        <v>399</v>
      </c>
      <c r="C14" s="1">
        <f>$Y$13*C2</f>
        <v>1.3151674358638502E-4</v>
      </c>
      <c r="D14" s="1">
        <f t="shared" ref="D14:W14" si="9">$Y$13*D2</f>
        <v>1.1836506922774652E-4</v>
      </c>
      <c r="E14" s="1">
        <f t="shared" si="9"/>
        <v>1.0521339486910802E-4</v>
      </c>
      <c r="F14" s="1">
        <f t="shared" si="9"/>
        <v>9.2061720510469509E-5</v>
      </c>
      <c r="G14" s="1">
        <f t="shared" si="9"/>
        <v>7.8910046151831016E-5</v>
      </c>
      <c r="H14" s="1">
        <f t="shared" si="9"/>
        <v>6.5758371793192509E-5</v>
      </c>
      <c r="I14" s="1">
        <f t="shared" si="9"/>
        <v>5.2606697434554008E-5</v>
      </c>
      <c r="J14" s="1">
        <f t="shared" si="9"/>
        <v>3.9455023075915508E-5</v>
      </c>
      <c r="K14" s="1">
        <f t="shared" si="9"/>
        <v>2.6303348717277004E-5</v>
      </c>
      <c r="L14" s="1">
        <f t="shared" si="9"/>
        <v>1.3151674358638502E-5</v>
      </c>
      <c r="M14" s="1">
        <f t="shared" si="9"/>
        <v>0</v>
      </c>
      <c r="N14" s="1">
        <f t="shared" si="9"/>
        <v>1.3151674358638502E-5</v>
      </c>
      <c r="O14" s="1">
        <f t="shared" si="9"/>
        <v>2.6303348717277004E-5</v>
      </c>
      <c r="P14" s="1">
        <f t="shared" si="9"/>
        <v>3.9455023075915508E-5</v>
      </c>
      <c r="Q14" s="1">
        <f t="shared" si="9"/>
        <v>5.2606697434554008E-5</v>
      </c>
      <c r="R14" s="1">
        <f t="shared" si="9"/>
        <v>6.5758371793192509E-5</v>
      </c>
      <c r="S14" s="1">
        <f t="shared" si="9"/>
        <v>7.8910046151831016E-5</v>
      </c>
      <c r="T14" s="1">
        <f t="shared" si="9"/>
        <v>9.2061720510469509E-5</v>
      </c>
      <c r="U14" s="1">
        <f t="shared" si="9"/>
        <v>1.0521339486910802E-4</v>
      </c>
      <c r="V14" s="1">
        <f t="shared" si="9"/>
        <v>1.1836506922774652E-4</v>
      </c>
      <c r="W14" s="1">
        <f t="shared" si="9"/>
        <v>1.3151674358638502E-4</v>
      </c>
      <c r="X14" s="1"/>
      <c r="Y14" s="1"/>
    </row>
    <row r="15" spans="2:25">
      <c r="B15" s="8" t="s">
        <v>400</v>
      </c>
      <c r="C15" s="13">
        <f>SQRT(C14)</f>
        <v>1.1468074973001572E-2</v>
      </c>
      <c r="D15" s="13">
        <f t="shared" ref="D15:W15" si="10">SQRT(D14)</f>
        <v>1.0879571187677689E-2</v>
      </c>
      <c r="E15" s="13">
        <f t="shared" si="10"/>
        <v>1.0257358084278233E-2</v>
      </c>
      <c r="F15" s="13">
        <f t="shared" si="10"/>
        <v>9.5948799112062638E-3</v>
      </c>
      <c r="G15" s="13">
        <f t="shared" si="10"/>
        <v>8.8831326766986331E-3</v>
      </c>
      <c r="H15" s="13">
        <f t="shared" si="10"/>
        <v>8.1091535805651455E-3</v>
      </c>
      <c r="I15" s="13">
        <f t="shared" si="10"/>
        <v>7.2530474584517925E-3</v>
      </c>
      <c r="J15" s="13">
        <f t="shared" si="10"/>
        <v>6.2813233538734107E-3</v>
      </c>
      <c r="K15" s="13">
        <f t="shared" si="10"/>
        <v>5.1286790421391166E-3</v>
      </c>
      <c r="L15" s="13">
        <f t="shared" si="10"/>
        <v>3.6265237292258962E-3</v>
      </c>
      <c r="M15" s="13">
        <f t="shared" si="10"/>
        <v>0</v>
      </c>
      <c r="N15" s="13">
        <f t="shared" si="10"/>
        <v>3.6265237292258962E-3</v>
      </c>
      <c r="O15" s="13">
        <f t="shared" si="10"/>
        <v>5.1286790421391166E-3</v>
      </c>
      <c r="P15" s="13">
        <f t="shared" si="10"/>
        <v>6.2813233538734107E-3</v>
      </c>
      <c r="Q15" s="13">
        <f t="shared" si="10"/>
        <v>7.2530474584517925E-3</v>
      </c>
      <c r="R15" s="13">
        <f t="shared" si="10"/>
        <v>8.1091535805651455E-3</v>
      </c>
      <c r="S15" s="13">
        <f t="shared" si="10"/>
        <v>8.8831326766986331E-3</v>
      </c>
      <c r="T15" s="13">
        <f t="shared" si="10"/>
        <v>9.5948799112062638E-3</v>
      </c>
      <c r="U15" s="13">
        <f t="shared" si="10"/>
        <v>1.0257358084278233E-2</v>
      </c>
      <c r="V15" s="13">
        <f t="shared" si="10"/>
        <v>1.0879571187677689E-2</v>
      </c>
      <c r="W15" s="13">
        <f t="shared" si="10"/>
        <v>1.1468074973001572E-2</v>
      </c>
      <c r="X15" s="1"/>
      <c r="Y15" s="1"/>
    </row>
    <row r="16" spans="2:25">
      <c r="B16" s="8" t="s">
        <v>401</v>
      </c>
      <c r="C16" s="14">
        <f>C3/C15</f>
        <v>0.14382604609270336</v>
      </c>
      <c r="D16" s="14">
        <f t="shared" ref="D16:W16" si="11">D3/D15</f>
        <v>9.1642125632532836E-2</v>
      </c>
      <c r="E16" s="14">
        <f t="shared" si="11"/>
        <v>0.12972604885532046</v>
      </c>
      <c r="F16" s="14">
        <f t="shared" si="11"/>
        <v>2.7319820612811511E-2</v>
      </c>
      <c r="G16" s="14">
        <f t="shared" si="11"/>
        <v>0.19880506651342916</v>
      </c>
      <c r="H16" s="14">
        <f t="shared" si="11"/>
        <v>0.22258066815206654</v>
      </c>
      <c r="I16" s="14">
        <f t="shared" si="11"/>
        <v>0.85182632371434319</v>
      </c>
      <c r="J16" s="14">
        <f t="shared" si="11"/>
        <v>0.15266756909764154</v>
      </c>
      <c r="K16" s="14">
        <f t="shared" si="11"/>
        <v>0.15757383895704469</v>
      </c>
      <c r="L16" s="14">
        <f t="shared" si="11"/>
        <v>0</v>
      </c>
      <c r="M16" s="14" t="e">
        <f t="shared" si="11"/>
        <v>#DIV/0!</v>
      </c>
      <c r="N16" s="14">
        <f t="shared" si="11"/>
        <v>1.6506119361617118</v>
      </c>
      <c r="O16" s="14">
        <f t="shared" si="11"/>
        <v>0.73100001576615714</v>
      </c>
      <c r="P16" s="14">
        <f t="shared" si="11"/>
        <v>0.16068126820914647</v>
      </c>
      <c r="Q16" s="14">
        <f t="shared" si="11"/>
        <v>0.7063556194341154</v>
      </c>
      <c r="R16" s="14">
        <f t="shared" si="11"/>
        <v>0.92917137485924772</v>
      </c>
      <c r="S16" s="14">
        <f t="shared" si="11"/>
        <v>0.8547754443772646</v>
      </c>
      <c r="T16" s="14">
        <f t="shared" si="11"/>
        <v>-8.0922458675426967E-2</v>
      </c>
      <c r="U16" s="14">
        <f t="shared" si="11"/>
        <v>-0.25601316578281175</v>
      </c>
      <c r="V16" s="14">
        <f t="shared" si="11"/>
        <v>-0.36185810766681764</v>
      </c>
      <c r="W16" s="14">
        <f t="shared" si="11"/>
        <v>-0.16879555137281463</v>
      </c>
      <c r="X16" s="1"/>
      <c r="Y16" s="1"/>
    </row>
    <row r="17" spans="1:25">
      <c r="B17" s="8" t="s">
        <v>402</v>
      </c>
      <c r="C17" s="15">
        <f>(1-_xlfn.NORM.S.DIST(ABS(C16),1))*2</f>
        <v>0.88563783489936609</v>
      </c>
      <c r="D17" s="15">
        <f t="shared" ref="D17:W17" si="12">(1-_xlfn.NORM.S.DIST(ABS(D16),1))*2</f>
        <v>0.9269823808380333</v>
      </c>
      <c r="E17" s="15">
        <f t="shared" si="12"/>
        <v>0.89678317270541585</v>
      </c>
      <c r="F17" s="15">
        <f t="shared" si="12"/>
        <v>0.9782046482050788</v>
      </c>
      <c r="G17" s="15">
        <f t="shared" si="12"/>
        <v>0.84241523259898754</v>
      </c>
      <c r="H17" s="15">
        <f t="shared" si="12"/>
        <v>0.82386188360947599</v>
      </c>
      <c r="I17" s="15">
        <f t="shared" si="12"/>
        <v>0.39431049374793226</v>
      </c>
      <c r="J17" s="15">
        <f t="shared" si="12"/>
        <v>0.87866043701585661</v>
      </c>
      <c r="K17" s="15">
        <f t="shared" si="12"/>
        <v>0.87479261948511766</v>
      </c>
      <c r="L17" s="15">
        <f t="shared" si="12"/>
        <v>1</v>
      </c>
      <c r="M17" s="15" t="e">
        <f t="shared" si="12"/>
        <v>#DIV/0!</v>
      </c>
      <c r="N17" s="15">
        <f t="shared" si="12"/>
        <v>9.8817840029303605E-2</v>
      </c>
      <c r="O17" s="15">
        <f t="shared" si="12"/>
        <v>0.46477914330718173</v>
      </c>
      <c r="P17" s="15">
        <f t="shared" si="12"/>
        <v>0.87234444351968188</v>
      </c>
      <c r="Q17" s="15">
        <f t="shared" si="12"/>
        <v>0.47996701287247068</v>
      </c>
      <c r="R17" s="15">
        <f t="shared" si="12"/>
        <v>0.35280027965259997</v>
      </c>
      <c r="S17" s="15">
        <f t="shared" si="12"/>
        <v>0.39267547479706777</v>
      </c>
      <c r="T17" s="15">
        <f t="shared" si="12"/>
        <v>0.93550361909662105</v>
      </c>
      <c r="U17" s="15">
        <f t="shared" si="12"/>
        <v>0.79794067119901735</v>
      </c>
      <c r="V17" s="15">
        <f t="shared" si="12"/>
        <v>0.71745806667660683</v>
      </c>
      <c r="W17" s="15">
        <f t="shared" si="12"/>
        <v>0.86595745760724041</v>
      </c>
      <c r="X17" s="1"/>
      <c r="Y17" s="1"/>
    </row>
    <row r="18" spans="1:25">
      <c r="B18" s="8" t="s">
        <v>403</v>
      </c>
      <c r="C18" s="13">
        <f>_xlfn.NORM.INV(0.975,0,C15)</f>
        <v>2.247701391908823E-2</v>
      </c>
      <c r="D18" s="13">
        <f t="shared" ref="D18:W18" si="13">_xlfn.NORM.INV(0.975,0,D15)</f>
        <v>2.1323567695087926E-2</v>
      </c>
      <c r="E18" s="13">
        <f t="shared" si="13"/>
        <v>2.0104052421716097E-2</v>
      </c>
      <c r="F18" s="13">
        <f t="shared" si="13"/>
        <v>1.8805619061951145E-2</v>
      </c>
      <c r="G18" s="13">
        <f t="shared" si="13"/>
        <v>1.7410620116220205E-2</v>
      </c>
      <c r="H18" s="13">
        <f t="shared" si="13"/>
        <v>1.5893648963011705E-2</v>
      </c>
      <c r="I18" s="13">
        <f t="shared" si="13"/>
        <v>1.4215711796725284E-2</v>
      </c>
      <c r="J18" s="13">
        <f t="shared" si="13"/>
        <v>1.2311167548842223E-2</v>
      </c>
      <c r="K18" s="13">
        <f t="shared" si="13"/>
        <v>1.0052026210858048E-2</v>
      </c>
      <c r="L18" s="13">
        <f t="shared" si="13"/>
        <v>7.1078558983626418E-3</v>
      </c>
      <c r="M18" s="13" t="e">
        <f t="shared" si="13"/>
        <v>#NUM!</v>
      </c>
      <c r="N18" s="13">
        <f t="shared" si="13"/>
        <v>7.1078558983626418E-3</v>
      </c>
      <c r="O18" s="13">
        <f t="shared" si="13"/>
        <v>1.0052026210858048E-2</v>
      </c>
      <c r="P18" s="13">
        <f t="shared" si="13"/>
        <v>1.2311167548842223E-2</v>
      </c>
      <c r="Q18" s="13">
        <f t="shared" si="13"/>
        <v>1.4215711796725284E-2</v>
      </c>
      <c r="R18" s="13">
        <f t="shared" si="13"/>
        <v>1.5893648963011705E-2</v>
      </c>
      <c r="S18" s="13">
        <f t="shared" si="13"/>
        <v>1.7410620116220205E-2</v>
      </c>
      <c r="T18" s="13">
        <f t="shared" si="13"/>
        <v>1.8805619061951145E-2</v>
      </c>
      <c r="U18" s="13">
        <f t="shared" si="13"/>
        <v>2.0104052421716097E-2</v>
      </c>
      <c r="V18" s="13">
        <f t="shared" si="13"/>
        <v>2.1323567695087926E-2</v>
      </c>
      <c r="W18" s="13">
        <f t="shared" si="13"/>
        <v>2.247701391908823E-2</v>
      </c>
      <c r="X18" s="1"/>
      <c r="Y18" s="1"/>
    </row>
    <row r="19" spans="1:25">
      <c r="B19" s="8" t="s">
        <v>404</v>
      </c>
      <c r="C19" s="13">
        <f>_xlfn.NORM.INV(0.995,0,C15)</f>
        <v>2.9539803570753208E-2</v>
      </c>
      <c r="D19" s="13">
        <f t="shared" ref="D19:W19" si="14">_xlfn.NORM.INV(0.995,0,D15)</f>
        <v>2.8023918275266499E-2</v>
      </c>
      <c r="E19" s="13">
        <f t="shared" si="14"/>
        <v>2.6421203530478079E-2</v>
      </c>
      <c r="F19" s="13">
        <f t="shared" si="14"/>
        <v>2.4714772839317761E-2</v>
      </c>
      <c r="G19" s="13">
        <f t="shared" si="14"/>
        <v>2.2881433455953115E-2</v>
      </c>
      <c r="H19" s="13">
        <f t="shared" si="14"/>
        <v>2.0887795419798186E-2</v>
      </c>
      <c r="I19" s="13">
        <f t="shared" si="14"/>
        <v>1.8682612183510999E-2</v>
      </c>
      <c r="J19" s="13">
        <f t="shared" si="14"/>
        <v>1.6179616759973189E-2</v>
      </c>
      <c r="K19" s="13">
        <f t="shared" si="14"/>
        <v>1.3210601765239039E-2</v>
      </c>
      <c r="L19" s="13">
        <f t="shared" si="14"/>
        <v>9.3413060917554996E-3</v>
      </c>
      <c r="M19" s="13" t="e">
        <f t="shared" si="14"/>
        <v>#NUM!</v>
      </c>
      <c r="N19" s="13">
        <f t="shared" si="14"/>
        <v>9.3413060917554996E-3</v>
      </c>
      <c r="O19" s="13">
        <f t="shared" si="14"/>
        <v>1.3210601765239039E-2</v>
      </c>
      <c r="P19" s="13">
        <f t="shared" si="14"/>
        <v>1.6179616759973189E-2</v>
      </c>
      <c r="Q19" s="13">
        <f t="shared" si="14"/>
        <v>1.8682612183510999E-2</v>
      </c>
      <c r="R19" s="13">
        <f t="shared" si="14"/>
        <v>2.0887795419798186E-2</v>
      </c>
      <c r="S19" s="13">
        <f t="shared" si="14"/>
        <v>2.2881433455953115E-2</v>
      </c>
      <c r="T19" s="13">
        <f t="shared" si="14"/>
        <v>2.4714772839317761E-2</v>
      </c>
      <c r="U19" s="13">
        <f t="shared" si="14"/>
        <v>2.6421203530478079E-2</v>
      </c>
      <c r="V19" s="13">
        <f t="shared" si="14"/>
        <v>2.8023918275266499E-2</v>
      </c>
      <c r="W19" s="13">
        <f t="shared" si="14"/>
        <v>2.9539803570753208E-2</v>
      </c>
      <c r="X19" s="1"/>
      <c r="Y19" s="1"/>
    </row>
    <row r="20" spans="1:25">
      <c r="B20" s="8" t="s">
        <v>405</v>
      </c>
      <c r="C20" s="13">
        <f>_xlfn.NORM.INV(0.025,0,C15)</f>
        <v>-2.247701391908823E-2</v>
      </c>
      <c r="D20" s="13">
        <f t="shared" ref="D20:W20" si="15">_xlfn.NORM.INV(0.025,0,D15)</f>
        <v>-2.132356769508793E-2</v>
      </c>
      <c r="E20" s="13">
        <f t="shared" si="15"/>
        <v>-2.01040524217161E-2</v>
      </c>
      <c r="F20" s="13">
        <f t="shared" si="15"/>
        <v>-1.8805619061951148E-2</v>
      </c>
      <c r="G20" s="13">
        <f t="shared" si="15"/>
        <v>-1.7410620116220205E-2</v>
      </c>
      <c r="H20" s="13">
        <f t="shared" si="15"/>
        <v>-1.5893648963011708E-2</v>
      </c>
      <c r="I20" s="13">
        <f t="shared" si="15"/>
        <v>-1.4215711796725285E-2</v>
      </c>
      <c r="J20" s="13">
        <f t="shared" si="15"/>
        <v>-1.2311167548842225E-2</v>
      </c>
      <c r="K20" s="13">
        <f t="shared" si="15"/>
        <v>-1.005202621085805E-2</v>
      </c>
      <c r="L20" s="13">
        <f t="shared" si="15"/>
        <v>-7.1078558983626427E-3</v>
      </c>
      <c r="M20" s="13" t="e">
        <f t="shared" si="15"/>
        <v>#NUM!</v>
      </c>
      <c r="N20" s="13">
        <f t="shared" si="15"/>
        <v>-7.1078558983626427E-3</v>
      </c>
      <c r="O20" s="13">
        <f t="shared" si="15"/>
        <v>-1.005202621085805E-2</v>
      </c>
      <c r="P20" s="13">
        <f t="shared" si="15"/>
        <v>-1.2311167548842225E-2</v>
      </c>
      <c r="Q20" s="13">
        <f t="shared" si="15"/>
        <v>-1.4215711796725285E-2</v>
      </c>
      <c r="R20" s="13">
        <f t="shared" si="15"/>
        <v>-1.5893648963011708E-2</v>
      </c>
      <c r="S20" s="13">
        <f t="shared" si="15"/>
        <v>-1.7410620116220205E-2</v>
      </c>
      <c r="T20" s="13">
        <f t="shared" si="15"/>
        <v>-1.8805619061951148E-2</v>
      </c>
      <c r="U20" s="13">
        <f t="shared" si="15"/>
        <v>-2.01040524217161E-2</v>
      </c>
      <c r="V20" s="13">
        <f t="shared" si="15"/>
        <v>-2.132356769508793E-2</v>
      </c>
      <c r="W20" s="13">
        <f t="shared" si="15"/>
        <v>-2.247701391908823E-2</v>
      </c>
      <c r="X20" s="1"/>
      <c r="Y20" s="1"/>
    </row>
    <row r="21" spans="1:25">
      <c r="B21" s="8" t="s">
        <v>406</v>
      </c>
      <c r="C21" s="13">
        <f>_xlfn.NORM.INV(0.005,0,C15)</f>
        <v>-2.9539803570753208E-2</v>
      </c>
      <c r="D21" s="13">
        <f t="shared" ref="D21:W21" si="16">_xlfn.NORM.INV(0.005,0,D15)</f>
        <v>-2.8023918275266499E-2</v>
      </c>
      <c r="E21" s="13">
        <f t="shared" si="16"/>
        <v>-2.6421203530478079E-2</v>
      </c>
      <c r="F21" s="13">
        <f t="shared" si="16"/>
        <v>-2.4714772839317761E-2</v>
      </c>
      <c r="G21" s="13">
        <f t="shared" si="16"/>
        <v>-2.2881433455953115E-2</v>
      </c>
      <c r="H21" s="13">
        <f t="shared" si="16"/>
        <v>-2.0887795419798186E-2</v>
      </c>
      <c r="I21" s="13">
        <f t="shared" si="16"/>
        <v>-1.8682612183510999E-2</v>
      </c>
      <c r="J21" s="13">
        <f t="shared" si="16"/>
        <v>-1.6179616759973189E-2</v>
      </c>
      <c r="K21" s="13">
        <f t="shared" si="16"/>
        <v>-1.3210601765239039E-2</v>
      </c>
      <c r="L21" s="13">
        <f t="shared" si="16"/>
        <v>-9.3413060917554996E-3</v>
      </c>
      <c r="M21" s="13" t="e">
        <f t="shared" si="16"/>
        <v>#NUM!</v>
      </c>
      <c r="N21" s="13">
        <f t="shared" si="16"/>
        <v>-9.3413060917554996E-3</v>
      </c>
      <c r="O21" s="13">
        <f t="shared" si="16"/>
        <v>-1.3210601765239039E-2</v>
      </c>
      <c r="P21" s="13">
        <f t="shared" si="16"/>
        <v>-1.6179616759973189E-2</v>
      </c>
      <c r="Q21" s="13">
        <f t="shared" si="16"/>
        <v>-1.8682612183510999E-2</v>
      </c>
      <c r="R21" s="13">
        <f t="shared" si="16"/>
        <v>-2.0887795419798186E-2</v>
      </c>
      <c r="S21" s="13">
        <f t="shared" si="16"/>
        <v>-2.2881433455953115E-2</v>
      </c>
      <c r="T21" s="13">
        <f t="shared" si="16"/>
        <v>-2.4714772839317761E-2</v>
      </c>
      <c r="U21" s="13">
        <f t="shared" si="16"/>
        <v>-2.6421203530478079E-2</v>
      </c>
      <c r="V21" s="13">
        <f t="shared" si="16"/>
        <v>-2.8023918275266499E-2</v>
      </c>
      <c r="W21" s="13">
        <f t="shared" si="16"/>
        <v>-2.9539803570753208E-2</v>
      </c>
      <c r="X21" s="1"/>
      <c r="Y21" s="1"/>
    </row>
    <row r="22" spans="1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2" t="s">
        <v>454</v>
      </c>
    </row>
    <row r="24" spans="1:25">
      <c r="A24" s="1" t="s">
        <v>1</v>
      </c>
      <c r="B24" s="1" t="s">
        <v>37</v>
      </c>
      <c r="C24" s="3">
        <v>-6.3568125478923321E-3</v>
      </c>
      <c r="D24" s="3">
        <v>-1.0699876584112644E-2</v>
      </c>
      <c r="E24" s="3">
        <v>-1.0353930294513702E-2</v>
      </c>
      <c r="F24" s="3">
        <v>-2.6877379044890404E-2</v>
      </c>
      <c r="G24" s="3">
        <v>-1.7609715461730957E-2</v>
      </c>
      <c r="H24" s="3">
        <v>-8.1417933106422424E-3</v>
      </c>
      <c r="I24" s="3">
        <v>5.3645099978893995E-4</v>
      </c>
      <c r="J24" s="3">
        <v>1.6642106929793954E-3</v>
      </c>
      <c r="K24" s="3">
        <v>-1.0714865289628506E-2</v>
      </c>
      <c r="L24" s="3">
        <v>-3.5339223686605692E-3</v>
      </c>
      <c r="M24" s="3">
        <v>-4.4697753037326038E-4</v>
      </c>
      <c r="N24" s="3">
        <v>-1.0133977048099041E-3</v>
      </c>
      <c r="O24" s="3">
        <v>-9.6213771030306816E-3</v>
      </c>
      <c r="P24" s="3">
        <v>3.9422200061380863E-3</v>
      </c>
      <c r="Q24" s="3">
        <v>-6.112957838922739E-3</v>
      </c>
      <c r="R24" s="3">
        <v>-2.8292511124163866E-3</v>
      </c>
      <c r="S24" s="3">
        <v>-1.1198138818144798E-3</v>
      </c>
      <c r="T24" s="3">
        <v>-2.7012079954147339E-2</v>
      </c>
      <c r="U24" s="3">
        <v>1.835339330136776E-2</v>
      </c>
      <c r="V24" s="3">
        <v>-4.8545151366852224E-4</v>
      </c>
      <c r="W24" s="3">
        <v>3.0786298215389252E-2</v>
      </c>
      <c r="Y24">
        <f>_xlfn.VAR.S(C24:W24)</f>
        <v>1.647963195252784E-4</v>
      </c>
    </row>
    <row r="25" spans="1:25">
      <c r="A25" s="1" t="s">
        <v>2</v>
      </c>
      <c r="B25" s="1" t="s">
        <v>37</v>
      </c>
      <c r="C25" s="3">
        <v>-1.1060426943004131E-2</v>
      </c>
      <c r="D25" s="3">
        <v>-1.8611449748277664E-2</v>
      </c>
      <c r="E25" s="3">
        <v>-1.9164292141795158E-2</v>
      </c>
      <c r="F25" s="3">
        <v>4.8812210559844971E-2</v>
      </c>
      <c r="G25" s="3">
        <v>6.3901603221893311E-2</v>
      </c>
      <c r="H25" s="3">
        <v>-6.0287017375230789E-2</v>
      </c>
      <c r="I25" s="3">
        <v>4.661844577640295E-3</v>
      </c>
      <c r="J25" s="3">
        <v>-2.1970394998788834E-2</v>
      </c>
      <c r="K25" s="3">
        <v>-3.7226017564535141E-2</v>
      </c>
      <c r="L25" s="3">
        <v>3.9713151752948761E-2</v>
      </c>
      <c r="M25" s="3">
        <v>-5.5177928879857063E-3</v>
      </c>
      <c r="N25" s="3">
        <v>-4.7306371852755547E-3</v>
      </c>
      <c r="O25" s="3">
        <v>-3.2664951868355274E-3</v>
      </c>
      <c r="P25" s="3">
        <v>-3.2893188297748566E-2</v>
      </c>
      <c r="Q25" s="3">
        <v>7.3954048566520214E-3</v>
      </c>
      <c r="R25" s="3">
        <v>1.0107620619237423E-2</v>
      </c>
      <c r="S25" s="3">
        <v>-6.4092879183590412E-3</v>
      </c>
      <c r="T25" s="3">
        <v>-2.0562997087836266E-2</v>
      </c>
      <c r="U25" s="3">
        <v>-1.7016524448990822E-2</v>
      </c>
      <c r="V25" s="3">
        <v>-1.9888149574398994E-2</v>
      </c>
      <c r="W25" s="3">
        <v>-1.4860153198242188E-2</v>
      </c>
      <c r="Y25">
        <f t="shared" ref="Y25:Y56" si="17">_xlfn.VAR.S(C25:W25)</f>
        <v>8.2015805221422077E-4</v>
      </c>
    </row>
    <row r="26" spans="1:25">
      <c r="A26" s="1" t="s">
        <v>3</v>
      </c>
      <c r="B26" s="1" t="s">
        <v>37</v>
      </c>
      <c r="C26" s="3">
        <v>-1.9351378083229065E-2</v>
      </c>
      <c r="D26" s="3">
        <v>-4.7964632511138916E-2</v>
      </c>
      <c r="E26" s="3">
        <v>9.2155216261744499E-3</v>
      </c>
      <c r="F26" s="3">
        <v>-5.5761672556400299E-3</v>
      </c>
      <c r="G26" s="3">
        <v>-2.5663420557975769E-2</v>
      </c>
      <c r="H26" s="3">
        <v>9.5166293904185295E-3</v>
      </c>
      <c r="I26" s="3">
        <v>-2.7170805260539055E-2</v>
      </c>
      <c r="J26" s="3">
        <v>2.8030296787619591E-2</v>
      </c>
      <c r="K26" s="3">
        <v>2.7828915044665337E-3</v>
      </c>
      <c r="L26" s="3">
        <v>-2.7265907265245914E-3</v>
      </c>
      <c r="M26" s="3">
        <v>1.4777454547584057E-2</v>
      </c>
      <c r="N26" s="3">
        <v>3.797600045800209E-3</v>
      </c>
      <c r="O26" s="3">
        <v>-1.8488319590687752E-2</v>
      </c>
      <c r="P26" s="3">
        <v>-5.1070377230644226E-3</v>
      </c>
      <c r="Q26" s="3">
        <v>4.8533710651099682E-3</v>
      </c>
      <c r="R26" s="3">
        <v>1.4662140049040318E-2</v>
      </c>
      <c r="S26" s="3">
        <v>4.5657274313271046E-3</v>
      </c>
      <c r="T26" s="3">
        <v>5.8577568270266056E-3</v>
      </c>
      <c r="U26" s="3">
        <v>-5.4420158267021179E-3</v>
      </c>
      <c r="V26" s="3">
        <v>1.9082218641415238E-3</v>
      </c>
      <c r="W26" s="3">
        <v>-4.6220407821238041E-3</v>
      </c>
      <c r="Y26">
        <f t="shared" si="17"/>
        <v>2.9222558099181441E-4</v>
      </c>
    </row>
    <row r="27" spans="1:25">
      <c r="A27" s="1" t="s">
        <v>4</v>
      </c>
      <c r="B27" s="1" t="s">
        <v>37</v>
      </c>
      <c r="C27" s="3">
        <v>-6.978379562497139E-3</v>
      </c>
      <c r="D27" s="3">
        <v>1.0254452936351299E-2</v>
      </c>
      <c r="E27" s="3">
        <v>5.0870249979197979E-3</v>
      </c>
      <c r="F27" s="3">
        <v>7.704523392021656E-3</v>
      </c>
      <c r="G27" s="3">
        <v>5.2094804123044014E-3</v>
      </c>
      <c r="H27" s="3">
        <v>-2.6081455871462822E-2</v>
      </c>
      <c r="I27" s="3">
        <v>1.0631090961396694E-2</v>
      </c>
      <c r="J27" s="3">
        <v>1.1852170340716839E-2</v>
      </c>
      <c r="K27" s="3">
        <v>9.5008034259080887E-3</v>
      </c>
      <c r="L27" s="3">
        <v>-1.8108130898326635E-3</v>
      </c>
      <c r="M27" s="3">
        <v>4.8165516927838326E-3</v>
      </c>
      <c r="N27" s="3">
        <v>2.8426791541278362E-3</v>
      </c>
      <c r="O27" s="3">
        <v>7.1708066388964653E-3</v>
      </c>
      <c r="P27" s="3">
        <v>-1.4454154297709465E-3</v>
      </c>
      <c r="Q27" s="3">
        <v>7.3407990857958794E-3</v>
      </c>
      <c r="R27" s="3">
        <v>3.8708894862793386E-4</v>
      </c>
      <c r="S27" s="3">
        <v>2.5465176440775394E-3</v>
      </c>
      <c r="T27" s="3">
        <v>7.1349227800965309E-3</v>
      </c>
      <c r="U27" s="3">
        <v>2.3818700574338436E-3</v>
      </c>
      <c r="V27" s="3">
        <v>-1.6093624755740166E-2</v>
      </c>
      <c r="W27" s="3">
        <v>-6.3670428062323481E-5</v>
      </c>
      <c r="Y27">
        <f t="shared" si="17"/>
        <v>8.3442623612547782E-5</v>
      </c>
    </row>
    <row r="28" spans="1:25">
      <c r="A28" s="1" t="s">
        <v>5</v>
      </c>
      <c r="B28" s="1" t="s">
        <v>37</v>
      </c>
      <c r="C28" s="3">
        <v>-8.1803034991025925E-3</v>
      </c>
      <c r="D28" s="3">
        <v>-3.9434982463717461E-3</v>
      </c>
      <c r="E28" s="3">
        <v>4.975760355591774E-3</v>
      </c>
      <c r="F28" s="3">
        <v>-6.5021761693060398E-3</v>
      </c>
      <c r="G28" s="3">
        <v>-1.3641217956319451E-3</v>
      </c>
      <c r="H28" s="3">
        <v>1.2548037804663181E-2</v>
      </c>
      <c r="I28" s="3">
        <v>1.7129754647612572E-2</v>
      </c>
      <c r="J28" s="3">
        <v>-2.5616811588406563E-2</v>
      </c>
      <c r="K28" s="3">
        <v>2.2439472377300262E-2</v>
      </c>
      <c r="L28" s="3">
        <v>-3.084743395447731E-2</v>
      </c>
      <c r="M28" s="3">
        <v>-8.8500175625085831E-3</v>
      </c>
      <c r="N28" s="3">
        <v>-4.4496753253042698E-3</v>
      </c>
      <c r="O28" s="3">
        <v>-1.5456673689186573E-2</v>
      </c>
      <c r="P28" s="3">
        <v>-3.1304128933697939E-3</v>
      </c>
      <c r="Q28" s="3">
        <v>-1.1676627211272717E-2</v>
      </c>
      <c r="R28" s="3">
        <v>2.302909828722477E-2</v>
      </c>
      <c r="S28" s="3">
        <v>-3.7190299481153488E-3</v>
      </c>
      <c r="T28" s="3">
        <v>-2.1852865815162659E-2</v>
      </c>
      <c r="U28" s="3">
        <v>-2.9480676166713238E-3</v>
      </c>
      <c r="V28" s="3">
        <v>3.4988250583410263E-2</v>
      </c>
      <c r="W28" s="3">
        <v>-3.8883071392774582E-2</v>
      </c>
      <c r="Y28">
        <f t="shared" si="17"/>
        <v>3.3571135386988547E-4</v>
      </c>
    </row>
    <row r="29" spans="1:25">
      <c r="A29" s="1" t="s">
        <v>6</v>
      </c>
      <c r="B29" s="1" t="s">
        <v>37</v>
      </c>
      <c r="C29" s="3">
        <v>-2.3162024095654488E-2</v>
      </c>
      <c r="D29" s="3">
        <v>3.1226305291056633E-2</v>
      </c>
      <c r="E29" s="3">
        <v>1.5603941865265369E-2</v>
      </c>
      <c r="F29" s="3">
        <v>-1.4418969862163067E-2</v>
      </c>
      <c r="G29" s="3">
        <v>-6.8792453967034817E-3</v>
      </c>
      <c r="H29" s="3">
        <v>1.27680329605937E-2</v>
      </c>
      <c r="I29" s="3">
        <v>2.0361434668302536E-2</v>
      </c>
      <c r="J29" s="3">
        <v>-3.9569329470396042E-2</v>
      </c>
      <c r="K29" s="3">
        <v>-5.6628305464982986E-3</v>
      </c>
      <c r="L29" s="3">
        <v>7.8352373093366623E-3</v>
      </c>
      <c r="M29" s="3">
        <v>3.7087108939886093E-2</v>
      </c>
      <c r="N29" s="3">
        <v>2.0652036182582378E-3</v>
      </c>
      <c r="O29" s="3">
        <v>-2.8344957157969475E-2</v>
      </c>
      <c r="P29" s="3">
        <v>1.0960591956973076E-2</v>
      </c>
      <c r="Q29" s="3">
        <v>9.5174135640263557E-4</v>
      </c>
      <c r="R29" s="3">
        <v>2.7204537764191628E-2</v>
      </c>
      <c r="S29" s="3">
        <v>1.9570169970393181E-3</v>
      </c>
      <c r="T29" s="3">
        <v>-4.7748077660799026E-2</v>
      </c>
      <c r="U29" s="3">
        <v>-3.5626792814582586E-3</v>
      </c>
      <c r="V29" s="3">
        <v>-8.0889398232102394E-3</v>
      </c>
      <c r="W29" s="3">
        <v>-8.1428429111838341E-3</v>
      </c>
      <c r="Y29">
        <f t="shared" si="17"/>
        <v>4.8524079287182555E-4</v>
      </c>
    </row>
    <row r="30" spans="1:25">
      <c r="A30" s="1" t="s">
        <v>7</v>
      </c>
      <c r="B30" s="1" t="s">
        <v>37</v>
      </c>
      <c r="C30" s="3">
        <v>-2.7066214010119438E-2</v>
      </c>
      <c r="D30" s="3">
        <v>-7.0223619695752859E-4</v>
      </c>
      <c r="E30" s="3">
        <v>2.2991292178630829E-2</v>
      </c>
      <c r="F30" s="3">
        <v>8.8199746096506715E-4</v>
      </c>
      <c r="G30" s="3">
        <v>1.1945021105930209E-3</v>
      </c>
      <c r="H30" s="3">
        <v>-1.7965266015380621E-3</v>
      </c>
      <c r="I30" s="3">
        <v>1.9621215760707855E-3</v>
      </c>
      <c r="J30" s="3">
        <v>-1.0816478170454502E-2</v>
      </c>
      <c r="K30" s="3">
        <v>2.0288426429033279E-2</v>
      </c>
      <c r="L30" s="3">
        <v>5.891056265681982E-3</v>
      </c>
      <c r="M30" s="3">
        <v>-8.5159437730908394E-3</v>
      </c>
      <c r="N30" s="3">
        <v>1.9244287395849824E-3</v>
      </c>
      <c r="O30" s="3">
        <v>1.9547722768038511E-3</v>
      </c>
      <c r="P30" s="3">
        <v>-7.8217388363555074E-4</v>
      </c>
      <c r="Q30" s="3">
        <v>-1.0058291256427765E-2</v>
      </c>
      <c r="R30" s="3">
        <v>1.5586222521960735E-2</v>
      </c>
      <c r="S30" s="3">
        <v>1.4462651452049613E-3</v>
      </c>
      <c r="T30" s="3">
        <v>-2.1328333765268326E-2</v>
      </c>
      <c r="U30" s="3">
        <v>1.6905611846596003E-3</v>
      </c>
      <c r="V30" s="3">
        <v>-1.5938902273774147E-2</v>
      </c>
      <c r="W30" s="3">
        <v>3.7628805730491877E-3</v>
      </c>
      <c r="Y30">
        <f t="shared" si="17"/>
        <v>1.4863102513834478E-4</v>
      </c>
    </row>
    <row r="31" spans="1:25">
      <c r="A31" s="1" t="s">
        <v>8</v>
      </c>
      <c r="B31" s="1" t="s">
        <v>37</v>
      </c>
      <c r="C31" s="3">
        <v>-6.5725008025765419E-3</v>
      </c>
      <c r="D31" s="3">
        <v>1.0365337133407593E-2</v>
      </c>
      <c r="E31" s="3">
        <v>-1.1674173176288605E-2</v>
      </c>
      <c r="F31" s="3">
        <v>-3.0123235192149878E-3</v>
      </c>
      <c r="G31" s="3">
        <v>2.0612091757357121E-3</v>
      </c>
      <c r="H31" s="3">
        <v>-1.4441685751080513E-2</v>
      </c>
      <c r="I31" s="3">
        <v>1.0263541713356972E-2</v>
      </c>
      <c r="J31" s="3">
        <v>-1.9142923876643181E-2</v>
      </c>
      <c r="K31" s="3">
        <v>-6.6058202646672726E-3</v>
      </c>
      <c r="L31" s="3">
        <v>-3.4260042011737823E-3</v>
      </c>
      <c r="M31" s="3">
        <v>2.0778430625796318E-2</v>
      </c>
      <c r="N31" s="3">
        <v>-2.321798587217927E-3</v>
      </c>
      <c r="O31" s="3">
        <v>7.9348422586917877E-3</v>
      </c>
      <c r="P31" s="3">
        <v>-6.2930942513048649E-3</v>
      </c>
      <c r="Q31" s="3">
        <v>6.8678883835673332E-3</v>
      </c>
      <c r="R31" s="3">
        <v>-2.6896573603153229E-2</v>
      </c>
      <c r="S31" s="3">
        <v>-1.7868848517537117E-3</v>
      </c>
      <c r="T31" s="3">
        <v>9.3599753454327583E-3</v>
      </c>
      <c r="U31" s="3">
        <v>-3.5587591119110584E-3</v>
      </c>
      <c r="V31" s="3">
        <v>-2.1094998810440302E-3</v>
      </c>
      <c r="W31" s="3">
        <v>5.214694538153708E-4</v>
      </c>
      <c r="Y31">
        <f t="shared" si="17"/>
        <v>1.189722423989704E-4</v>
      </c>
    </row>
    <row r="32" spans="1:25">
      <c r="A32" s="1" t="s">
        <v>9</v>
      </c>
      <c r="B32" s="1" t="s">
        <v>37</v>
      </c>
      <c r="C32" s="3">
        <v>8.917100727558136E-3</v>
      </c>
      <c r="D32" s="3">
        <v>-2.5648726150393486E-2</v>
      </c>
      <c r="E32" s="3">
        <v>-1.6760343685746193E-2</v>
      </c>
      <c r="F32" s="3">
        <v>-6.1525069177150726E-3</v>
      </c>
      <c r="G32" s="3">
        <v>-9.7127743065357208E-3</v>
      </c>
      <c r="H32" s="3">
        <v>-4.7121953684836626E-4</v>
      </c>
      <c r="I32" s="3">
        <v>-2.6056930422782898E-2</v>
      </c>
      <c r="J32" s="3">
        <v>1.3232208788394928E-2</v>
      </c>
      <c r="K32" s="3">
        <v>1.2945308350026608E-2</v>
      </c>
      <c r="L32" s="3">
        <v>-1.4011887833476067E-2</v>
      </c>
      <c r="M32" s="3">
        <v>-5.3638122044503689E-3</v>
      </c>
      <c r="N32" s="3">
        <v>-1.3635088689625263E-3</v>
      </c>
      <c r="O32" s="3">
        <v>-1.1851559393107891E-2</v>
      </c>
      <c r="P32" s="3">
        <v>-3.4204848110675812E-2</v>
      </c>
      <c r="Q32" s="3">
        <v>9.4749359413981438E-3</v>
      </c>
      <c r="R32" s="3">
        <v>9.9768945947289467E-3</v>
      </c>
      <c r="S32" s="3">
        <v>-1.1737459572032094E-3</v>
      </c>
      <c r="T32" s="3">
        <v>-1.0716851800680161E-2</v>
      </c>
      <c r="U32" s="3">
        <v>1.7715336754918098E-2</v>
      </c>
      <c r="V32" s="3">
        <v>5.6857284158468246E-2</v>
      </c>
      <c r="W32" s="3">
        <v>-1.2150515802204609E-2</v>
      </c>
      <c r="Y32">
        <f t="shared" si="17"/>
        <v>3.8032154177007778E-4</v>
      </c>
    </row>
    <row r="33" spans="1:25">
      <c r="A33" s="1" t="s">
        <v>10</v>
      </c>
      <c r="B33" s="1" t="s">
        <v>37</v>
      </c>
      <c r="C33" s="3">
        <v>-8.8867722079157829E-3</v>
      </c>
      <c r="D33" s="3">
        <v>-1.2596555054187775E-2</v>
      </c>
      <c r="E33" s="3">
        <v>3.6387655884027481E-2</v>
      </c>
      <c r="F33" s="3">
        <v>-6.1170533299446106E-3</v>
      </c>
      <c r="G33" s="3">
        <v>4.4461246579885483E-3</v>
      </c>
      <c r="H33" s="3">
        <v>-9.6986740827560425E-3</v>
      </c>
      <c r="I33" s="3">
        <v>1.8862089142203331E-2</v>
      </c>
      <c r="J33" s="3">
        <v>2.9269324615597725E-2</v>
      </c>
      <c r="K33" s="3">
        <v>-1.6568649560213089E-2</v>
      </c>
      <c r="L33" s="3">
        <v>1.2357650324702263E-2</v>
      </c>
      <c r="M33" s="3">
        <v>1.3550452422350645E-3</v>
      </c>
      <c r="N33" s="3">
        <v>1.2376720551401377E-3</v>
      </c>
      <c r="O33" s="3">
        <v>2.2312069777399302E-3</v>
      </c>
      <c r="P33" s="3">
        <v>-6.8321982398629189E-3</v>
      </c>
      <c r="Q33" s="3">
        <v>1.3011313276365399E-3</v>
      </c>
      <c r="R33" s="3">
        <v>8.6855128756724298E-5</v>
      </c>
      <c r="S33" s="3">
        <v>1.4487620210275054E-3</v>
      </c>
      <c r="T33" s="3">
        <v>-3.7570085842162371E-3</v>
      </c>
      <c r="U33" s="3">
        <v>-1.7524280701763928E-4</v>
      </c>
      <c r="V33" s="3">
        <v>-5.8353650383651257E-3</v>
      </c>
      <c r="W33" s="3">
        <v>6.3624801114201546E-3</v>
      </c>
      <c r="Y33">
        <f t="shared" si="17"/>
        <v>1.7021290467403235E-4</v>
      </c>
    </row>
    <row r="34" spans="1:25">
      <c r="A34" s="1" t="s">
        <v>11</v>
      </c>
      <c r="B34" s="1" t="s">
        <v>37</v>
      </c>
      <c r="C34" s="3">
        <v>-4.3707508593797684E-3</v>
      </c>
      <c r="D34" s="3">
        <v>5.4763131774961948E-3</v>
      </c>
      <c r="E34" s="3">
        <v>-4.9876240082085133E-3</v>
      </c>
      <c r="F34" s="3">
        <v>1.3210474280640483E-3</v>
      </c>
      <c r="G34" s="3">
        <v>-3.5378665197640657E-3</v>
      </c>
      <c r="H34" s="3">
        <v>6.2241428531706333E-3</v>
      </c>
      <c r="I34" s="3">
        <v>-4.746695514768362E-3</v>
      </c>
      <c r="J34" s="3">
        <v>-2.0208423957228661E-3</v>
      </c>
      <c r="K34" s="3">
        <v>5.003698606742546E-5</v>
      </c>
      <c r="L34" s="3">
        <v>-1.5339779201894999E-3</v>
      </c>
      <c r="M34" s="3">
        <v>1.638239249587059E-3</v>
      </c>
      <c r="N34" s="3">
        <v>5.6233885698020458E-4</v>
      </c>
      <c r="O34" s="3">
        <v>1.9970403984189034E-2</v>
      </c>
      <c r="P34" s="3">
        <v>1.9271977944299579E-3</v>
      </c>
      <c r="Q34" s="3">
        <v>8.7529513984918594E-3</v>
      </c>
      <c r="R34" s="3">
        <v>-3.7710207980126143E-3</v>
      </c>
      <c r="S34" s="3">
        <v>6.9439684739336371E-4</v>
      </c>
      <c r="T34" s="3">
        <v>-1.7442925600335002E-3</v>
      </c>
      <c r="U34" s="3">
        <v>2.5880776811391115E-3</v>
      </c>
      <c r="V34" s="3">
        <v>-3.6585070192813873E-3</v>
      </c>
      <c r="W34" s="3">
        <v>1.8879838287830353E-2</v>
      </c>
      <c r="Y34">
        <f t="shared" si="17"/>
        <v>4.8231758353935041E-5</v>
      </c>
    </row>
    <row r="35" spans="1:25">
      <c r="A35" s="1" t="s">
        <v>12</v>
      </c>
      <c r="B35" s="1" t="s">
        <v>37</v>
      </c>
      <c r="C35" s="3">
        <v>2.7962385211139917E-3</v>
      </c>
      <c r="D35" s="3">
        <v>2.4540885351598263E-3</v>
      </c>
      <c r="E35" s="3">
        <v>2.9385488480329514E-2</v>
      </c>
      <c r="F35" s="3">
        <v>-5.2949967794120312E-3</v>
      </c>
      <c r="G35" s="3">
        <v>-8.0747092142701149E-3</v>
      </c>
      <c r="H35" s="3">
        <v>-9.9935131147503853E-3</v>
      </c>
      <c r="I35" s="3">
        <v>-1.6681922599673271E-2</v>
      </c>
      <c r="J35" s="3">
        <v>-6.4847376197576523E-3</v>
      </c>
      <c r="K35" s="3">
        <v>1.12872663885355E-2</v>
      </c>
      <c r="L35" s="3">
        <v>-1.4340166933834553E-2</v>
      </c>
      <c r="M35" s="3">
        <v>3.8133971393108368E-3</v>
      </c>
      <c r="N35" s="3">
        <v>9.5970049733296037E-4</v>
      </c>
      <c r="O35" s="3">
        <v>2.9679907020181417E-3</v>
      </c>
      <c r="P35" s="3">
        <v>-3.9124717004597187E-3</v>
      </c>
      <c r="Q35" s="3">
        <v>2.3842700757086277E-3</v>
      </c>
      <c r="R35" s="3">
        <v>5.771721713244915E-3</v>
      </c>
      <c r="S35" s="3">
        <v>7.475402089767158E-4</v>
      </c>
      <c r="T35" s="3">
        <v>-1.456929836422205E-2</v>
      </c>
      <c r="U35" s="3">
        <v>-9.8361549898982048E-3</v>
      </c>
      <c r="V35" s="3">
        <v>-1.7553243786096573E-2</v>
      </c>
      <c r="W35" s="3">
        <v>-9.0118125081062317E-3</v>
      </c>
      <c r="Y35">
        <f t="shared" si="17"/>
        <v>1.1833090448050284E-4</v>
      </c>
    </row>
    <row r="36" spans="1:25">
      <c r="A36" s="1" t="s">
        <v>13</v>
      </c>
      <c r="B36" s="1" t="s">
        <v>37</v>
      </c>
      <c r="C36" s="3">
        <v>-1.3021006248891354E-2</v>
      </c>
      <c r="D36" s="3">
        <v>7.1794837713241577E-3</v>
      </c>
      <c r="E36" s="3">
        <v>-9.8147299140691757E-3</v>
      </c>
      <c r="F36" s="3">
        <v>-4.0358575060963631E-3</v>
      </c>
      <c r="G36" s="3">
        <v>3.9630965329706669E-3</v>
      </c>
      <c r="H36" s="3">
        <v>6.3000000081956387E-3</v>
      </c>
      <c r="I36" s="3">
        <v>2.1042598411440849E-2</v>
      </c>
      <c r="J36" s="3">
        <v>-2.5539685040712357E-2</v>
      </c>
      <c r="K36" s="3">
        <v>1.5144398435950279E-2</v>
      </c>
      <c r="L36" s="3">
        <v>-2.4049123749136925E-2</v>
      </c>
      <c r="M36" s="3">
        <v>-2.8091436251997948E-3</v>
      </c>
      <c r="N36" s="3">
        <v>-2.2753218654543161E-3</v>
      </c>
      <c r="O36" s="3">
        <v>-1.3774082995951176E-2</v>
      </c>
      <c r="P36" s="3">
        <v>-1.1051308363676071E-2</v>
      </c>
      <c r="Q36" s="3">
        <v>-5.3717684932053089E-3</v>
      </c>
      <c r="R36" s="3">
        <v>1.535241212695837E-2</v>
      </c>
      <c r="S36" s="3">
        <v>-1.5762705588713288E-3</v>
      </c>
      <c r="T36" s="3">
        <v>-4.7586157917976379E-2</v>
      </c>
      <c r="U36" s="3">
        <v>-1.1214961297810078E-2</v>
      </c>
      <c r="V36" s="3">
        <v>2.8023065999150276E-2</v>
      </c>
      <c r="W36" s="3">
        <v>2.9078098013997078E-3</v>
      </c>
      <c r="Y36">
        <f t="shared" si="17"/>
        <v>2.9097682425784815E-4</v>
      </c>
    </row>
    <row r="37" spans="1:25">
      <c r="A37" s="1" t="s">
        <v>14</v>
      </c>
      <c r="B37" s="1" t="s">
        <v>37</v>
      </c>
      <c r="C37" s="3">
        <v>-6.7059062421321869E-3</v>
      </c>
      <c r="D37" s="3">
        <v>-7.6031000353395939E-3</v>
      </c>
      <c r="E37" s="3">
        <v>1.0952849872410297E-2</v>
      </c>
      <c r="F37" s="3">
        <v>1.8108073621988297E-2</v>
      </c>
      <c r="G37" s="3">
        <v>1.6843162477016449E-2</v>
      </c>
      <c r="H37" s="3">
        <v>5.4327894002199173E-2</v>
      </c>
      <c r="I37" s="3">
        <v>-9.0910997241735458E-3</v>
      </c>
      <c r="J37" s="3">
        <v>1.6260642558336258E-2</v>
      </c>
      <c r="K37" s="3">
        <v>-3.0443798750638962E-2</v>
      </c>
      <c r="L37" s="3">
        <v>5.6869443506002426E-2</v>
      </c>
      <c r="M37" s="3">
        <v>5.4641619324684143E-2</v>
      </c>
      <c r="N37" s="3">
        <v>1.9521941430866718E-3</v>
      </c>
      <c r="O37" s="3">
        <v>2.0450921729207039E-2</v>
      </c>
      <c r="P37" s="3">
        <v>3.2588791102170944E-2</v>
      </c>
      <c r="Q37" s="3">
        <v>1.9599396735429764E-2</v>
      </c>
      <c r="R37" s="3">
        <v>1.2530773878097534E-2</v>
      </c>
      <c r="S37" s="3">
        <v>1.3945524115115404E-3</v>
      </c>
      <c r="T37" s="3">
        <v>-3.0303865671157837E-2</v>
      </c>
      <c r="U37" s="3">
        <v>5.8990851975977421E-3</v>
      </c>
      <c r="V37" s="3">
        <v>-2.0255164708942175E-3</v>
      </c>
      <c r="W37" s="3">
        <v>-1.3148621656000614E-3</v>
      </c>
      <c r="Y37">
        <f t="shared" si="17"/>
        <v>5.8187454827660448E-4</v>
      </c>
    </row>
    <row r="38" spans="1:25">
      <c r="A38" s="1" t="s">
        <v>15</v>
      </c>
      <c r="B38" s="1" t="s">
        <v>37</v>
      </c>
      <c r="C38" s="3">
        <v>-4.0658772923052311E-3</v>
      </c>
      <c r="D38" s="3">
        <v>1.7761775525286794E-3</v>
      </c>
      <c r="E38" s="3">
        <v>-1.2273926287889481E-2</v>
      </c>
      <c r="F38" s="3">
        <v>1.6580158844590187E-2</v>
      </c>
      <c r="G38" s="3">
        <v>-3.0383480712771416E-2</v>
      </c>
      <c r="H38" s="3">
        <v>-2.3099455982446671E-2</v>
      </c>
      <c r="I38" s="3">
        <v>-1.004291046410799E-2</v>
      </c>
      <c r="J38" s="3">
        <v>-2.8644150588661432E-3</v>
      </c>
      <c r="K38" s="3">
        <v>-9.8626094404608011E-4</v>
      </c>
      <c r="L38" s="3">
        <v>-7.6879262924194336E-3</v>
      </c>
      <c r="M38" s="3">
        <v>6.3309273682534695E-3</v>
      </c>
      <c r="N38" s="3">
        <v>-4.4492767192423344E-3</v>
      </c>
      <c r="O38" s="3">
        <v>2.6370454579591751E-3</v>
      </c>
      <c r="P38" s="3">
        <v>-1.778867281973362E-2</v>
      </c>
      <c r="Q38" s="3">
        <v>1.3596946373581886E-2</v>
      </c>
      <c r="R38" s="3">
        <v>1.0678917169570923E-2</v>
      </c>
      <c r="S38" s="3">
        <v>-1.5173854772001505E-3</v>
      </c>
      <c r="T38" s="3">
        <v>-1.7186280339956284E-2</v>
      </c>
      <c r="U38" s="3">
        <v>-2.5172359310090542E-3</v>
      </c>
      <c r="V38" s="3">
        <v>-3.8261658046394587E-3</v>
      </c>
      <c r="W38" s="3">
        <v>1.7949797213077545E-2</v>
      </c>
      <c r="Y38">
        <f t="shared" si="17"/>
        <v>1.5832574246176924E-4</v>
      </c>
    </row>
    <row r="39" spans="1:25">
      <c r="A39" s="1" t="s">
        <v>16</v>
      </c>
      <c r="B39" s="1" t="s">
        <v>37</v>
      </c>
      <c r="C39" s="3">
        <v>-1.5699403360486031E-2</v>
      </c>
      <c r="D39" s="3">
        <v>5.5536016589030623E-4</v>
      </c>
      <c r="E39" s="3">
        <v>2.7725161984562874E-2</v>
      </c>
      <c r="F39" s="3">
        <v>-3.5413943231105804E-2</v>
      </c>
      <c r="G39" s="3">
        <v>3.1714729964733124E-2</v>
      </c>
      <c r="H39" s="3">
        <v>-2.7261259034276009E-2</v>
      </c>
      <c r="I39" s="3">
        <v>-5.919185932725668E-3</v>
      </c>
      <c r="J39" s="3">
        <v>4.7930300235748291E-2</v>
      </c>
      <c r="K39" s="3">
        <v>-3.9285201579332352E-2</v>
      </c>
      <c r="L39" s="3">
        <v>2.3235786706209183E-2</v>
      </c>
      <c r="M39" s="3">
        <v>2.4149427190423012E-2</v>
      </c>
      <c r="N39" s="3">
        <v>3.2502224203199148E-3</v>
      </c>
      <c r="O39" s="3">
        <v>9.65899508446455E-3</v>
      </c>
      <c r="P39" s="3">
        <v>9.0365828946232796E-3</v>
      </c>
      <c r="Q39" s="3">
        <v>-5.0896574975922704E-5</v>
      </c>
      <c r="R39" s="3">
        <v>-3.4836988896131516E-2</v>
      </c>
      <c r="S39" s="3">
        <v>2.7893877122551203E-3</v>
      </c>
      <c r="T39" s="3">
        <v>2.2093804553151131E-2</v>
      </c>
      <c r="U39" s="3">
        <v>-3.1667701900005341E-2</v>
      </c>
      <c r="V39" s="3">
        <v>-1.7915982753038406E-2</v>
      </c>
      <c r="W39" s="3">
        <v>1.711970753967762E-2</v>
      </c>
      <c r="Y39">
        <f t="shared" si="17"/>
        <v>6.2616843514166714E-4</v>
      </c>
    </row>
    <row r="40" spans="1:25">
      <c r="A40" s="1" t="s">
        <v>17</v>
      </c>
      <c r="B40" s="1" t="s">
        <v>37</v>
      </c>
      <c r="C40" s="3">
        <v>3.320557763800025E-3</v>
      </c>
      <c r="D40" s="3">
        <v>-3.1887345016002655E-2</v>
      </c>
      <c r="E40" s="3">
        <v>-1.1286209337413311E-2</v>
      </c>
      <c r="F40" s="3">
        <v>-3.521047905087471E-2</v>
      </c>
      <c r="G40" s="3">
        <v>-8.2883760333061218E-3</v>
      </c>
      <c r="H40" s="3">
        <v>1.5205330215394497E-2</v>
      </c>
      <c r="I40" s="3">
        <v>-5.2894257009029388E-2</v>
      </c>
      <c r="J40" s="3">
        <v>5.4045566357672215E-3</v>
      </c>
      <c r="K40" s="3">
        <v>-1.9985213875770569E-2</v>
      </c>
      <c r="L40" s="3">
        <v>7.0030833594501019E-3</v>
      </c>
      <c r="M40" s="3">
        <v>-2.3314330726861954E-2</v>
      </c>
      <c r="N40" s="3">
        <v>-1.2718574143946171E-2</v>
      </c>
      <c r="O40" s="3">
        <v>-3.1445533037185669E-2</v>
      </c>
      <c r="P40" s="3">
        <v>9.1114751994609833E-3</v>
      </c>
      <c r="Q40" s="3">
        <v>-3.6698713898658752E-2</v>
      </c>
      <c r="R40" s="3">
        <v>5.1376427290961146E-4</v>
      </c>
      <c r="S40" s="3">
        <v>-1.1628624051809311E-2</v>
      </c>
      <c r="T40" s="3">
        <v>-2.0882261916995049E-2</v>
      </c>
      <c r="U40" s="3">
        <v>-3.5978469997644424E-2</v>
      </c>
      <c r="V40" s="3">
        <v>-2.026764489710331E-2</v>
      </c>
      <c r="W40" s="3">
        <v>1.8545769155025482E-2</v>
      </c>
      <c r="Y40">
        <f t="shared" si="17"/>
        <v>3.8081676221122059E-4</v>
      </c>
    </row>
    <row r="41" spans="1:25">
      <c r="A41" s="1" t="s">
        <v>18</v>
      </c>
      <c r="B41" s="1" t="s">
        <v>37</v>
      </c>
      <c r="C41" s="3">
        <v>1.2010174104943871E-3</v>
      </c>
      <c r="D41" s="3">
        <v>5.5350800976157188E-3</v>
      </c>
      <c r="E41" s="3">
        <v>-3.574347123503685E-3</v>
      </c>
      <c r="F41" s="3">
        <v>4.709775373339653E-2</v>
      </c>
      <c r="G41" s="3">
        <v>-1.0610476136207581E-2</v>
      </c>
      <c r="H41" s="3">
        <v>1.6808513551950455E-2</v>
      </c>
      <c r="I41" s="3">
        <v>2.0994849503040314E-2</v>
      </c>
      <c r="J41" s="3">
        <v>2.0397508516907692E-2</v>
      </c>
      <c r="K41" s="3">
        <v>-2.0507946610450745E-2</v>
      </c>
      <c r="L41" s="3">
        <v>1.5609967522323132E-2</v>
      </c>
      <c r="M41" s="3">
        <v>-3.414499806240201E-3</v>
      </c>
      <c r="N41" s="3">
        <v>4.6797953546047211E-3</v>
      </c>
      <c r="O41" s="3">
        <v>2.5745324790477753E-2</v>
      </c>
      <c r="P41" s="3">
        <v>1.253985334187746E-3</v>
      </c>
      <c r="Q41" s="3">
        <v>9.83952428214252E-4</v>
      </c>
      <c r="R41" s="3">
        <v>-3.9209914393723011E-3</v>
      </c>
      <c r="S41" s="3">
        <v>5.4375971667468548E-3</v>
      </c>
      <c r="T41" s="3">
        <v>4.2306222021579742E-2</v>
      </c>
      <c r="U41" s="3">
        <v>2.4276141077280045E-2</v>
      </c>
      <c r="V41" s="3">
        <v>-4.0977494791150093E-3</v>
      </c>
      <c r="W41" s="3">
        <v>1.2206692481413484E-3</v>
      </c>
      <c r="Y41">
        <f t="shared" si="17"/>
        <v>2.8239112463430044E-4</v>
      </c>
    </row>
    <row r="42" spans="1:25">
      <c r="A42" s="1" t="s">
        <v>19</v>
      </c>
      <c r="B42" s="1" t="s">
        <v>37</v>
      </c>
      <c r="C42" s="3">
        <v>-2.1229390054941177E-2</v>
      </c>
      <c r="D42" s="3">
        <v>1.0089179268106818E-3</v>
      </c>
      <c r="E42" s="3">
        <v>1.4502458274364471E-2</v>
      </c>
      <c r="F42" s="3">
        <v>4.8795798793435097E-3</v>
      </c>
      <c r="G42" s="3">
        <v>9.9222287535667419E-3</v>
      </c>
      <c r="H42" s="3">
        <v>1.4610465615987778E-2</v>
      </c>
      <c r="I42" s="3">
        <v>1.0558465495705605E-2</v>
      </c>
      <c r="J42" s="3">
        <v>-3.6709651350975037E-2</v>
      </c>
      <c r="K42" s="3">
        <v>2.254086546599865E-2</v>
      </c>
      <c r="L42" s="3">
        <v>-1.8451391952112317E-3</v>
      </c>
      <c r="M42" s="3">
        <v>4.6698059886693954E-3</v>
      </c>
      <c r="N42" s="3">
        <v>-6.0972338542342186E-4</v>
      </c>
      <c r="O42" s="3">
        <v>6.9157872349023819E-3</v>
      </c>
      <c r="P42" s="3">
        <v>5.5460757575929165E-3</v>
      </c>
      <c r="Q42" s="3">
        <v>3.1278831884264946E-3</v>
      </c>
      <c r="R42" s="3">
        <v>-7.8092701733112335E-3</v>
      </c>
      <c r="S42" s="3">
        <v>-5.2015599794685841E-4</v>
      </c>
      <c r="T42" s="3">
        <v>4.1987970471382141E-3</v>
      </c>
      <c r="U42" s="3">
        <v>-1.6182832419872284E-2</v>
      </c>
      <c r="V42" s="3">
        <v>-2.1334012970328331E-2</v>
      </c>
      <c r="W42" s="3">
        <v>-1.52193708345294E-3</v>
      </c>
      <c r="Y42">
        <f t="shared" si="17"/>
        <v>1.9378874782218972E-4</v>
      </c>
    </row>
    <row r="43" spans="1:25">
      <c r="A43" s="1" t="s">
        <v>20</v>
      </c>
      <c r="B43" s="1" t="s">
        <v>37</v>
      </c>
      <c r="C43" s="3">
        <v>-1.4932440593838692E-2</v>
      </c>
      <c r="D43" s="3">
        <v>-6.5161744132637978E-3</v>
      </c>
      <c r="E43" s="3">
        <v>1.0419543832540512E-2</v>
      </c>
      <c r="F43" s="3">
        <v>5.0903274677693844E-3</v>
      </c>
      <c r="G43" s="3">
        <v>-2.8341203927993774E-2</v>
      </c>
      <c r="H43" s="3">
        <v>-1.6877247020602226E-2</v>
      </c>
      <c r="I43" s="3">
        <v>3.6540158092975616E-2</v>
      </c>
      <c r="J43" s="3">
        <v>8.3482576883397996E-5</v>
      </c>
      <c r="K43" s="3">
        <v>8.0666923895478249E-3</v>
      </c>
      <c r="L43" s="3">
        <v>1.4343121089041233E-2</v>
      </c>
      <c r="M43" s="3">
        <v>-3.114357590675354E-3</v>
      </c>
      <c r="N43" s="3">
        <v>1.9677120726555586E-3</v>
      </c>
      <c r="O43" s="3">
        <v>9.3779955059289932E-3</v>
      </c>
      <c r="P43" s="3">
        <v>1.3068767264485359E-2</v>
      </c>
      <c r="Q43" s="3">
        <v>-5.4862778633832932E-3</v>
      </c>
      <c r="R43" s="3">
        <v>1.1401953175663948E-2</v>
      </c>
      <c r="S43" s="3">
        <v>1.8601474585011601E-3</v>
      </c>
      <c r="T43" s="3">
        <v>-3.6572152748703957E-3</v>
      </c>
      <c r="U43" s="3">
        <v>5.0295498222112656E-3</v>
      </c>
      <c r="V43" s="3">
        <v>1.9380997866392136E-2</v>
      </c>
      <c r="W43" s="3">
        <v>3.2021358492784202E-5</v>
      </c>
      <c r="Y43">
        <f t="shared" si="17"/>
        <v>1.8926974431672806E-4</v>
      </c>
    </row>
    <row r="44" spans="1:25">
      <c r="A44" s="1" t="s">
        <v>21</v>
      </c>
      <c r="B44" s="1" t="s">
        <v>37</v>
      </c>
      <c r="C44" s="3">
        <v>3.8180446717888117E-3</v>
      </c>
      <c r="D44" s="3">
        <v>-3.8898778147995472E-3</v>
      </c>
      <c r="E44" s="3">
        <v>-1.391812227666378E-3</v>
      </c>
      <c r="F44" s="3">
        <v>-8.7018236517906189E-3</v>
      </c>
      <c r="G44" s="3">
        <v>-5.3212577477097511E-3</v>
      </c>
      <c r="H44" s="3">
        <v>4.3630525469779968E-3</v>
      </c>
      <c r="I44" s="3">
        <v>9.0080657973885536E-3</v>
      </c>
      <c r="J44" s="3">
        <v>-7.5122644193470478E-3</v>
      </c>
      <c r="K44" s="3">
        <v>6.8886519875377417E-4</v>
      </c>
      <c r="L44" s="3">
        <v>-5.5675446055829525E-3</v>
      </c>
      <c r="M44" s="3">
        <v>-1.9502105424180627E-3</v>
      </c>
      <c r="N44" s="3">
        <v>5.7708099484443665E-4</v>
      </c>
      <c r="O44" s="3">
        <v>1.4646363444626331E-2</v>
      </c>
      <c r="P44" s="3">
        <v>-2.3396394681185484E-3</v>
      </c>
      <c r="Q44" s="3">
        <v>-4.3333493522368371E-4</v>
      </c>
      <c r="R44" s="3">
        <v>-4.0048956871032715E-3</v>
      </c>
      <c r="S44" s="3">
        <v>3.6019828985445201E-4</v>
      </c>
      <c r="T44" s="3">
        <v>-1.5252129174768925E-2</v>
      </c>
      <c r="U44" s="3">
        <v>6.335841491818428E-3</v>
      </c>
      <c r="V44" s="3">
        <v>-8.8583528995513916E-3</v>
      </c>
      <c r="W44" s="3">
        <v>6.753814872354269E-3</v>
      </c>
      <c r="Y44">
        <f t="shared" si="17"/>
        <v>4.722534509039991E-5</v>
      </c>
    </row>
    <row r="45" spans="1:25">
      <c r="A45" s="1" t="s">
        <v>22</v>
      </c>
      <c r="B45" s="1" t="s">
        <v>37</v>
      </c>
      <c r="C45" s="3">
        <v>-9.0152937918901443E-3</v>
      </c>
      <c r="D45" s="3">
        <v>-1.864258898422122E-3</v>
      </c>
      <c r="E45" s="3">
        <v>-1.3203228591009974E-3</v>
      </c>
      <c r="F45" s="3">
        <v>-1.0908736847341061E-2</v>
      </c>
      <c r="G45" s="3">
        <v>-2.7929758653044701E-2</v>
      </c>
      <c r="H45" s="3">
        <v>-1.5123038552701473E-2</v>
      </c>
      <c r="I45" s="3">
        <v>2.2768286988139153E-2</v>
      </c>
      <c r="J45" s="3">
        <v>1.5404311008751392E-2</v>
      </c>
      <c r="K45" s="3">
        <v>-1.2470860034227371E-2</v>
      </c>
      <c r="L45" s="3">
        <v>-1.8756261095404625E-2</v>
      </c>
      <c r="M45" s="3">
        <v>1.5753038227558136E-2</v>
      </c>
      <c r="N45" s="3">
        <v>2.0475622732192278E-3</v>
      </c>
      <c r="O45" s="3">
        <v>-1.9823120906949043E-2</v>
      </c>
      <c r="P45" s="3">
        <v>-3.6228850949555635E-3</v>
      </c>
      <c r="Q45" s="3">
        <v>1.4989916235208511E-2</v>
      </c>
      <c r="R45" s="3">
        <v>1.7824564129114151E-2</v>
      </c>
      <c r="S45" s="3">
        <v>2.0432095043361187E-3</v>
      </c>
      <c r="T45" s="3">
        <v>-1.3379886746406555E-2</v>
      </c>
      <c r="U45" s="3">
        <v>-1.5578637830913067E-3</v>
      </c>
      <c r="V45" s="3">
        <v>4.0004733949899673E-2</v>
      </c>
      <c r="W45" s="3">
        <v>1.912770327180624E-3</v>
      </c>
      <c r="Y45">
        <f t="shared" si="17"/>
        <v>2.7336748474997101E-4</v>
      </c>
    </row>
    <row r="46" spans="1:25">
      <c r="A46" s="1" t="s">
        <v>23</v>
      </c>
      <c r="B46" s="1" t="s">
        <v>37</v>
      </c>
      <c r="C46" s="3">
        <v>-1.7369206994771957E-2</v>
      </c>
      <c r="D46" s="3">
        <v>-1.4728504233062267E-2</v>
      </c>
      <c r="E46" s="3">
        <v>8.8400654494762421E-3</v>
      </c>
      <c r="F46" s="3">
        <v>3.7727709859609604E-3</v>
      </c>
      <c r="G46" s="3">
        <v>1.9856337457895279E-3</v>
      </c>
      <c r="H46" s="3">
        <v>-7.1908538229763508E-3</v>
      </c>
      <c r="I46" s="3">
        <v>-2.4800300598144531E-2</v>
      </c>
      <c r="J46" s="3">
        <v>1.4632049947977066E-2</v>
      </c>
      <c r="K46" s="3">
        <v>5.3030755370855331E-3</v>
      </c>
      <c r="L46" s="3">
        <v>-1.0299867950379848E-2</v>
      </c>
      <c r="M46" s="3">
        <v>9.2988330870866776E-3</v>
      </c>
      <c r="N46" s="3">
        <v>-8.2299644418526441E-5</v>
      </c>
      <c r="O46" s="3">
        <v>-7.7287689782679081E-3</v>
      </c>
      <c r="P46" s="3">
        <v>-1.0376744903624058E-2</v>
      </c>
      <c r="Q46" s="3">
        <v>-9.1511737555265427E-3</v>
      </c>
      <c r="R46" s="3">
        <v>5.6583466939628124E-3</v>
      </c>
      <c r="S46" s="3">
        <v>4.3021913143093116E-7</v>
      </c>
      <c r="T46" s="3">
        <v>-1.6705168411135674E-2</v>
      </c>
      <c r="U46" s="3">
        <v>-4.6945069916546345E-3</v>
      </c>
      <c r="V46" s="3">
        <v>-7.5547881424427032E-3</v>
      </c>
      <c r="W46" s="3">
        <v>-9.1533148661255836E-3</v>
      </c>
      <c r="Y46">
        <f t="shared" si="17"/>
        <v>1.0264731106332738E-4</v>
      </c>
    </row>
    <row r="47" spans="1:25">
      <c r="A47" s="1" t="s">
        <v>24</v>
      </c>
      <c r="B47" s="1" t="s">
        <v>37</v>
      </c>
      <c r="C47" s="3">
        <v>-1.1505181901156902E-2</v>
      </c>
      <c r="D47" s="3">
        <v>-4.299393855035305E-3</v>
      </c>
      <c r="E47" s="3">
        <v>-3.4075404983013868E-3</v>
      </c>
      <c r="F47" s="3">
        <v>4.7850953415036201E-3</v>
      </c>
      <c r="G47" s="3">
        <v>1.0775480419397354E-2</v>
      </c>
      <c r="H47" s="3">
        <v>-9.1369925066828728E-3</v>
      </c>
      <c r="I47" s="3">
        <v>-6.9759641773998737E-3</v>
      </c>
      <c r="J47" s="3">
        <v>1.0212155058979988E-2</v>
      </c>
      <c r="K47" s="3">
        <v>4.7388137318193913E-3</v>
      </c>
      <c r="L47" s="3">
        <v>-7.7678686939179897E-3</v>
      </c>
      <c r="M47" s="3">
        <v>1.3352865353226662E-2</v>
      </c>
      <c r="N47" s="3">
        <v>7.4979237979277968E-4</v>
      </c>
      <c r="O47" s="3">
        <v>1.7019701772369444E-4</v>
      </c>
      <c r="P47" s="3">
        <v>-3.4546894021332264E-3</v>
      </c>
      <c r="Q47" s="3">
        <v>1.5861660242080688E-2</v>
      </c>
      <c r="R47" s="3">
        <v>-2.093697153031826E-2</v>
      </c>
      <c r="S47" s="3">
        <v>3.0443744617514312E-4</v>
      </c>
      <c r="T47" s="3">
        <v>4.0134447626769543E-3</v>
      </c>
      <c r="U47" s="3">
        <v>1.2608444085344672E-3</v>
      </c>
      <c r="V47" s="3">
        <v>-1.7425481230020523E-2</v>
      </c>
      <c r="W47" s="3">
        <v>9.8153678700327873E-3</v>
      </c>
      <c r="Y47">
        <f t="shared" si="17"/>
        <v>9.5775651374334215E-5</v>
      </c>
    </row>
    <row r="48" spans="1:25">
      <c r="A48" s="1" t="s">
        <v>25</v>
      </c>
      <c r="B48" s="1" t="s">
        <v>37</v>
      </c>
      <c r="C48" s="3">
        <v>-4.6306032687425613E-2</v>
      </c>
      <c r="D48" s="3">
        <v>3.1970005482435226E-2</v>
      </c>
      <c r="E48" s="3">
        <v>-2.1152833476662636E-2</v>
      </c>
      <c r="F48" s="3">
        <v>-1.6499660909175873E-2</v>
      </c>
      <c r="G48" s="3">
        <v>1.629474014043808E-2</v>
      </c>
      <c r="H48" s="3">
        <v>1.0886223055422306E-2</v>
      </c>
      <c r="I48" s="3">
        <v>1.1974276974797249E-2</v>
      </c>
      <c r="J48" s="3">
        <v>-2.9865793883800507E-2</v>
      </c>
      <c r="K48" s="3">
        <v>2.5441667065024376E-2</v>
      </c>
      <c r="L48" s="3">
        <v>-1.5111303655430675E-3</v>
      </c>
      <c r="M48" s="3">
        <v>-1.2484300881624222E-2</v>
      </c>
      <c r="N48" s="3">
        <v>-3.8734697736799717E-3</v>
      </c>
      <c r="O48" s="3">
        <v>-3.6927942186594009E-2</v>
      </c>
      <c r="P48" s="3">
        <v>-7.1900333277881145E-3</v>
      </c>
      <c r="Q48" s="3">
        <v>4.7567836008965969E-3</v>
      </c>
      <c r="R48" s="3">
        <v>6.5954457968473434E-3</v>
      </c>
      <c r="S48" s="3">
        <v>-4.0649347938597202E-3</v>
      </c>
      <c r="T48" s="3">
        <v>-2.4377647787332535E-2</v>
      </c>
      <c r="U48" s="3">
        <v>-4.7417320311069489E-3</v>
      </c>
      <c r="V48" s="3">
        <v>1.5060403384268284E-2</v>
      </c>
      <c r="W48" s="3">
        <v>-1.5239405445754528E-2</v>
      </c>
      <c r="Y48">
        <f t="shared" si="17"/>
        <v>4.1057097625028316E-4</v>
      </c>
    </row>
    <row r="49" spans="1:25">
      <c r="A49" s="1" t="s">
        <v>26</v>
      </c>
      <c r="B49" s="1" t="s">
        <v>37</v>
      </c>
      <c r="C49" s="3">
        <v>1.0111872106790543E-2</v>
      </c>
      <c r="D49" s="3">
        <v>-2.2852007299661636E-2</v>
      </c>
      <c r="E49" s="3">
        <v>1.0578719899058342E-2</v>
      </c>
      <c r="F49" s="3">
        <v>-8.3287814632058144E-3</v>
      </c>
      <c r="G49" s="3">
        <v>4.1803121566772461E-3</v>
      </c>
      <c r="H49" s="3">
        <v>1.5533308498561382E-2</v>
      </c>
      <c r="I49" s="3">
        <v>3.6790668964385986E-2</v>
      </c>
      <c r="J49" s="3">
        <v>-2.1377993747591972E-2</v>
      </c>
      <c r="K49" s="3">
        <v>1.5631455928087234E-2</v>
      </c>
      <c r="L49" s="3">
        <v>-1.4634248800575733E-2</v>
      </c>
      <c r="M49" s="3">
        <v>1.6930673271417618E-2</v>
      </c>
      <c r="N49" s="3">
        <v>3.1153573654592037E-3</v>
      </c>
      <c r="O49" s="3">
        <v>2.2819545120000839E-3</v>
      </c>
      <c r="P49" s="3">
        <v>-5.9711672365665436E-3</v>
      </c>
      <c r="Q49" s="3">
        <v>1.1727606877684593E-2</v>
      </c>
      <c r="R49" s="3">
        <v>1.352138165384531E-2</v>
      </c>
      <c r="S49" s="3">
        <v>2.7202039491385221E-3</v>
      </c>
      <c r="T49" s="3">
        <v>-1.2690864503383636E-2</v>
      </c>
      <c r="U49" s="3">
        <v>-5.3191934712231159E-3</v>
      </c>
      <c r="V49" s="3">
        <v>-5.8486866764724255E-3</v>
      </c>
      <c r="W49" s="3">
        <v>7.4235880747437477E-3</v>
      </c>
      <c r="Y49">
        <f t="shared" si="17"/>
        <v>2.0704018158219554E-4</v>
      </c>
    </row>
    <row r="50" spans="1:25">
      <c r="A50" s="1" t="s">
        <v>27</v>
      </c>
      <c r="B50" s="1" t="s">
        <v>37</v>
      </c>
      <c r="C50" s="3">
        <v>3.3279273193329573E-3</v>
      </c>
      <c r="D50" s="3">
        <v>1.2277710251510143E-2</v>
      </c>
      <c r="E50" s="3">
        <v>-3.139520063996315E-3</v>
      </c>
      <c r="F50" s="3">
        <v>-2.2389214485883713E-2</v>
      </c>
      <c r="G50" s="3">
        <v>2.0620191469788551E-2</v>
      </c>
      <c r="H50" s="3">
        <v>-2.5882897898554802E-2</v>
      </c>
      <c r="I50" s="3">
        <v>3.1252685934305191E-2</v>
      </c>
      <c r="J50" s="3">
        <v>-4.6586774289608002E-2</v>
      </c>
      <c r="K50" s="3">
        <v>-8.667617104947567E-3</v>
      </c>
      <c r="L50" s="3">
        <v>-6.4713181927800179E-3</v>
      </c>
      <c r="M50" s="3">
        <v>2.2373387590050697E-2</v>
      </c>
      <c r="N50" s="3">
        <v>1.7027102876454592E-3</v>
      </c>
      <c r="O50" s="3">
        <v>-7.7702203998342156E-4</v>
      </c>
      <c r="P50" s="3">
        <v>1.9080259371548891E-3</v>
      </c>
      <c r="Q50" s="3">
        <v>3.5521060228347778E-2</v>
      </c>
      <c r="R50" s="3">
        <v>-1.0585863143205643E-2</v>
      </c>
      <c r="S50" s="3">
        <v>1.1884178966283798E-3</v>
      </c>
      <c r="T50" s="3">
        <v>4.075187724083662E-3</v>
      </c>
      <c r="U50" s="3">
        <v>-2.7306893840432167E-2</v>
      </c>
      <c r="V50" s="3">
        <v>-3.2209064811468124E-2</v>
      </c>
      <c r="W50" s="3">
        <v>2.9484353959560394E-2</v>
      </c>
      <c r="Y50">
        <f t="shared" si="17"/>
        <v>4.7822463394499754E-4</v>
      </c>
    </row>
    <row r="51" spans="1:25">
      <c r="A51" s="1" t="s">
        <v>28</v>
      </c>
      <c r="B51" s="1" t="s">
        <v>37</v>
      </c>
      <c r="C51" s="3">
        <v>-1.369822584092617E-2</v>
      </c>
      <c r="D51" s="3">
        <v>-3.0179326422512531E-3</v>
      </c>
      <c r="E51" s="3">
        <v>-7.8435633331537247E-3</v>
      </c>
      <c r="F51" s="3">
        <v>3.7170276045799255E-2</v>
      </c>
      <c r="G51" s="3">
        <v>2.3547690361738205E-2</v>
      </c>
      <c r="H51" s="3">
        <v>-1.0879888199269772E-2</v>
      </c>
      <c r="I51" s="3">
        <v>4.7859810292720795E-3</v>
      </c>
      <c r="J51" s="3">
        <v>1.0074528865516186E-2</v>
      </c>
      <c r="K51" s="3">
        <v>-2.4795858189463615E-3</v>
      </c>
      <c r="L51" s="3">
        <v>-9.5923123881220818E-3</v>
      </c>
      <c r="M51" s="3">
        <v>-5.4587218910455704E-3</v>
      </c>
      <c r="N51" s="3">
        <v>-2.3150579072535038E-3</v>
      </c>
      <c r="O51" s="3">
        <v>1.9745437428355217E-2</v>
      </c>
      <c r="P51" s="3">
        <v>-2.9646163806319237E-2</v>
      </c>
      <c r="Q51" s="3">
        <v>2.1313108503818512E-2</v>
      </c>
      <c r="R51" s="3">
        <v>1.5077021671459079E-3</v>
      </c>
      <c r="S51" s="3">
        <v>-1.5420963754877448E-3</v>
      </c>
      <c r="T51" s="3">
        <v>4.0562436915934086E-3</v>
      </c>
      <c r="U51" s="3">
        <v>-9.897897019982338E-3</v>
      </c>
      <c r="V51" s="3">
        <v>-8.5498467087745667E-3</v>
      </c>
      <c r="W51" s="3">
        <v>-3.2387294340878725E-3</v>
      </c>
      <c r="Y51">
        <f t="shared" si="17"/>
        <v>2.2433927282834625E-4</v>
      </c>
    </row>
    <row r="52" spans="1:25">
      <c r="A52" s="1" t="s">
        <v>29</v>
      </c>
      <c r="B52" s="1" t="s">
        <v>37</v>
      </c>
      <c r="C52" s="3">
        <v>9.2216167831793427E-4</v>
      </c>
      <c r="D52" s="3">
        <v>2.7360143139958382E-2</v>
      </c>
      <c r="E52" s="3">
        <v>-9.1870985925197601E-3</v>
      </c>
      <c r="F52" s="3">
        <v>4.7194203361868858E-3</v>
      </c>
      <c r="G52" s="3">
        <v>2.2385811433196068E-2</v>
      </c>
      <c r="H52" s="3">
        <v>5.1880095154047012E-2</v>
      </c>
      <c r="I52" s="3">
        <v>5.7461857795715332E-3</v>
      </c>
      <c r="J52" s="3">
        <v>-2.3668555542826653E-2</v>
      </c>
      <c r="K52" s="3">
        <v>2.1640093997120857E-2</v>
      </c>
      <c r="L52" s="3">
        <v>-1.5347809530794621E-2</v>
      </c>
      <c r="M52" s="3">
        <v>1.5371281653642654E-2</v>
      </c>
      <c r="N52" s="3">
        <v>8.4364889189600945E-3</v>
      </c>
      <c r="O52" s="3">
        <v>-1.8743909895420074E-2</v>
      </c>
      <c r="P52" s="3">
        <v>3.2843782100826502E-3</v>
      </c>
      <c r="Q52" s="3">
        <v>7.0028859190642834E-3</v>
      </c>
      <c r="R52" s="3">
        <v>1.9617458805441856E-2</v>
      </c>
      <c r="S52" s="3">
        <v>7.2542387060821056E-3</v>
      </c>
      <c r="T52" s="3">
        <v>-1.7541969195008278E-2</v>
      </c>
      <c r="U52" s="3">
        <v>-2.4583474732935429E-3</v>
      </c>
      <c r="V52" s="3">
        <v>-1.0262054391205311E-2</v>
      </c>
      <c r="W52" s="3">
        <v>1.2631011195480824E-2</v>
      </c>
      <c r="Y52">
        <f t="shared" si="17"/>
        <v>3.2466902053627752E-4</v>
      </c>
    </row>
    <row r="53" spans="1:25">
      <c r="A53" s="1" t="s">
        <v>30</v>
      </c>
      <c r="B53" s="1" t="s">
        <v>37</v>
      </c>
      <c r="C53" s="3">
        <v>-1.1642594821751118E-2</v>
      </c>
      <c r="D53" s="3">
        <v>1.8037213012576103E-2</v>
      </c>
      <c r="E53" s="3">
        <v>-1.2342856265604496E-2</v>
      </c>
      <c r="F53" s="3">
        <v>-2.2858183830976486E-2</v>
      </c>
      <c r="G53" s="3">
        <v>-1.7415327951312065E-2</v>
      </c>
      <c r="H53" s="3">
        <v>2.4155216291546822E-2</v>
      </c>
      <c r="I53" s="3">
        <v>1.2860920280218124E-2</v>
      </c>
      <c r="J53" s="3">
        <v>-2.9953015968203545E-2</v>
      </c>
      <c r="K53" s="3">
        <v>-1.5475152060389519E-2</v>
      </c>
      <c r="L53" s="3">
        <v>2.2796833887696266E-2</v>
      </c>
      <c r="M53" s="3">
        <v>-6.8912021815776825E-3</v>
      </c>
      <c r="N53" s="3">
        <v>-9.1715343296527863E-4</v>
      </c>
      <c r="O53" s="3">
        <v>5.3892042487859726E-3</v>
      </c>
      <c r="P53" s="3">
        <v>-3.8675004616379738E-3</v>
      </c>
      <c r="Q53" s="3">
        <v>7.3433569632470608E-3</v>
      </c>
      <c r="R53" s="3">
        <v>-1.6313759610056877E-2</v>
      </c>
      <c r="S53" s="3">
        <v>-3.2759332680143416E-4</v>
      </c>
      <c r="T53" s="3">
        <v>-5.2031935192644596E-3</v>
      </c>
      <c r="U53" s="3">
        <v>4.0387265384197235E-2</v>
      </c>
      <c r="V53" s="3">
        <v>-5.9697539545595646E-3</v>
      </c>
      <c r="W53" s="3">
        <v>7.2692329995334148E-3</v>
      </c>
      <c r="Y53">
        <f t="shared" si="17"/>
        <v>2.9988765497225616E-4</v>
      </c>
    </row>
    <row r="54" spans="1:25">
      <c r="A54" s="1" t="s">
        <v>31</v>
      </c>
      <c r="B54" s="1" t="s">
        <v>37</v>
      </c>
      <c r="C54" s="3">
        <v>1.9904680084437132E-3</v>
      </c>
      <c r="D54" s="3">
        <v>-2.8646832797676325E-3</v>
      </c>
      <c r="E54" s="3">
        <v>-8.9564993977546692E-3</v>
      </c>
      <c r="F54" s="3">
        <v>1.3809508644044399E-2</v>
      </c>
      <c r="G54" s="3">
        <v>-9.0466951951384544E-3</v>
      </c>
      <c r="H54" s="3">
        <v>-6.1350269243121147E-4</v>
      </c>
      <c r="I54" s="3">
        <v>1.4915746636688709E-2</v>
      </c>
      <c r="J54" s="3">
        <v>-3.0235376209020615E-2</v>
      </c>
      <c r="K54" s="3">
        <v>1.3921473175287247E-2</v>
      </c>
      <c r="L54" s="3">
        <v>-1.0593891143798828E-2</v>
      </c>
      <c r="M54" s="3">
        <v>-1.5555224381387234E-3</v>
      </c>
      <c r="N54" s="3">
        <v>1.6979273641481996E-3</v>
      </c>
      <c r="O54" s="3">
        <v>-5.7774940505623817E-3</v>
      </c>
      <c r="P54" s="3">
        <v>5.0186021253466606E-3</v>
      </c>
      <c r="Q54" s="3">
        <v>1.1201160959899426E-2</v>
      </c>
      <c r="R54" s="3">
        <v>7.3932856321334839E-3</v>
      </c>
      <c r="S54" s="3">
        <v>1.2350096367299557E-3</v>
      </c>
      <c r="T54" s="3">
        <v>-7.0335431955754757E-3</v>
      </c>
      <c r="U54" s="3">
        <v>2.533828467130661E-2</v>
      </c>
      <c r="V54" s="3">
        <v>-6.6028032451868057E-3</v>
      </c>
      <c r="W54" s="3">
        <v>2.5084007531404495E-2</v>
      </c>
      <c r="Y54">
        <f t="shared" si="17"/>
        <v>1.6739418240821778E-4</v>
      </c>
    </row>
    <row r="55" spans="1:25">
      <c r="A55" s="1" t="s">
        <v>32</v>
      </c>
      <c r="B55" s="1" t="s">
        <v>37</v>
      </c>
      <c r="C55" s="3">
        <v>-2.416691742837429E-2</v>
      </c>
      <c r="D55" s="3">
        <v>7.8397644683718681E-3</v>
      </c>
      <c r="E55" s="3">
        <v>-1.3176612555980682E-2</v>
      </c>
      <c r="F55" s="3">
        <v>2.0446893759071827E-3</v>
      </c>
      <c r="G55" s="3">
        <v>1.8445229157805443E-2</v>
      </c>
      <c r="H55" s="3">
        <v>1.2269292026758194E-2</v>
      </c>
      <c r="I55" s="3">
        <v>-4.4766049832105637E-3</v>
      </c>
      <c r="J55" s="3">
        <v>-9.7591215744614601E-3</v>
      </c>
      <c r="K55" s="3">
        <v>3.8968846201896667E-3</v>
      </c>
      <c r="L55" s="3">
        <v>-2.2588184103369713E-2</v>
      </c>
      <c r="M55" s="3">
        <v>2.1610002964735031E-2</v>
      </c>
      <c r="N55" s="3">
        <v>-3.0223357025533915E-3</v>
      </c>
      <c r="O55" s="3">
        <v>-7.7493386343121529E-3</v>
      </c>
      <c r="P55" s="3">
        <v>-9.2399744316935539E-3</v>
      </c>
      <c r="Q55" s="3">
        <v>4.3677459470927715E-3</v>
      </c>
      <c r="R55" s="3">
        <v>-2.1910436917096376E-3</v>
      </c>
      <c r="S55" s="3">
        <v>-2.4235737510025501E-3</v>
      </c>
      <c r="T55" s="3">
        <v>1.092471182346344E-2</v>
      </c>
      <c r="U55" s="3">
        <v>-2.579084038734436E-2</v>
      </c>
      <c r="V55" s="3">
        <v>1.9188916776329279E-3</v>
      </c>
      <c r="W55" s="3">
        <v>-6.3431900925934315E-3</v>
      </c>
      <c r="Y55">
        <f t="shared" si="17"/>
        <v>1.6632807671144474E-4</v>
      </c>
    </row>
    <row r="56" spans="1:25">
      <c r="A56" s="1" t="s">
        <v>33</v>
      </c>
      <c r="B56" s="1" t="s">
        <v>37</v>
      </c>
      <c r="C56" s="3">
        <v>2.1333971992135048E-2</v>
      </c>
      <c r="D56" s="3">
        <v>2.4816805496811867E-2</v>
      </c>
      <c r="E56" s="3">
        <v>-1.3834977522492409E-2</v>
      </c>
      <c r="F56" s="3">
        <v>-1.376831904053688E-2</v>
      </c>
      <c r="G56" s="3">
        <v>2.365675987675786E-3</v>
      </c>
      <c r="H56" s="3">
        <v>8.6774351075291634E-4</v>
      </c>
      <c r="I56" s="3">
        <v>1.0110147297382355E-2</v>
      </c>
      <c r="J56" s="3">
        <v>-7.6104588806629181E-3</v>
      </c>
      <c r="K56" s="3">
        <v>5.7902401313185692E-3</v>
      </c>
      <c r="L56" s="3">
        <v>-3.3914968371391296E-3</v>
      </c>
      <c r="M56" s="3">
        <v>-1.3100907672196627E-3</v>
      </c>
      <c r="N56" s="3">
        <v>-2.2682975395582616E-4</v>
      </c>
      <c r="O56" s="3">
        <v>-2.933436306193471E-3</v>
      </c>
      <c r="P56" s="3">
        <v>1.1304942891001701E-2</v>
      </c>
      <c r="Q56" s="3">
        <v>-3.307149454485625E-4</v>
      </c>
      <c r="R56" s="3">
        <v>-1.623045839369297E-2</v>
      </c>
      <c r="S56" s="3">
        <v>-2.7552052051760256E-4</v>
      </c>
      <c r="T56" s="3">
        <v>1.1813164688646793E-2</v>
      </c>
      <c r="U56" s="3">
        <v>9.471583180129528E-3</v>
      </c>
      <c r="V56" s="3">
        <v>2.0857520401477814E-2</v>
      </c>
      <c r="W56" s="3">
        <v>-2.7686512097716331E-2</v>
      </c>
      <c r="Y56">
        <f t="shared" si="17"/>
        <v>1.7249856205625463E-4</v>
      </c>
    </row>
  </sheetData>
  <conditionalFormatting sqref="C7:W7">
    <cfRule type="cellIs" dxfId="10" priority="3" operator="lessThan">
      <formula>0.1</formula>
    </cfRule>
  </conditionalFormatting>
  <conditionalFormatting sqref="C17:W17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workbookViewId="0">
      <selection activeCell="C5" sqref="C5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3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3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3">
      <c r="B3" s="7" t="s">
        <v>398</v>
      </c>
    </row>
    <row r="4" spans="2:23">
      <c r="B4" s="7" t="s">
        <v>399</v>
      </c>
    </row>
    <row r="5" spans="2:23">
      <c r="B5" s="7" t="s">
        <v>400</v>
      </c>
    </row>
    <row r="6" spans="2:23">
      <c r="B6" s="7" t="s">
        <v>401</v>
      </c>
    </row>
    <row r="7" spans="2:23">
      <c r="B7" s="7" t="s">
        <v>402</v>
      </c>
    </row>
    <row r="8" spans="2:23">
      <c r="B8" s="7" t="s">
        <v>403</v>
      </c>
    </row>
    <row r="9" spans="2:23">
      <c r="B9" s="7" t="s">
        <v>404</v>
      </c>
    </row>
    <row r="10" spans="2:23">
      <c r="B10" s="7" t="s">
        <v>405</v>
      </c>
    </row>
    <row r="11" spans="2:23">
      <c r="B11" s="7" t="s">
        <v>406</v>
      </c>
    </row>
    <row r="13" spans="2:23">
      <c r="B13" s="8" t="s">
        <v>407</v>
      </c>
    </row>
    <row r="14" spans="2:23">
      <c r="B14" s="8" t="s">
        <v>399</v>
      </c>
    </row>
    <row r="15" spans="2:23">
      <c r="B15" s="8" t="s">
        <v>400</v>
      </c>
    </row>
    <row r="16" spans="2:23">
      <c r="B16" s="8" t="s">
        <v>401</v>
      </c>
    </row>
    <row r="17" spans="2:23">
      <c r="B17" s="8" t="s">
        <v>402</v>
      </c>
    </row>
    <row r="18" spans="2:23">
      <c r="B18" s="8" t="s">
        <v>403</v>
      </c>
    </row>
    <row r="19" spans="2:23">
      <c r="B19" s="8" t="s">
        <v>404</v>
      </c>
    </row>
    <row r="20" spans="2:23">
      <c r="B20" s="8" t="s">
        <v>405</v>
      </c>
    </row>
    <row r="21" spans="2:23">
      <c r="B21" s="8" t="s">
        <v>406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</row>
    <row r="25" spans="2:23">
      <c r="B25" s="10" t="s">
        <v>430</v>
      </c>
    </row>
    <row r="26" spans="2:23">
      <c r="B26" s="10" t="s">
        <v>431</v>
      </c>
    </row>
    <row r="27" spans="2:23">
      <c r="B27" s="10" t="s">
        <v>432</v>
      </c>
    </row>
    <row r="28" spans="2:23">
      <c r="B28" s="10" t="s">
        <v>402</v>
      </c>
    </row>
    <row r="29" spans="2:23">
      <c r="B29" s="10" t="s">
        <v>403</v>
      </c>
    </row>
    <row r="30" spans="2:23">
      <c r="B30" s="10" t="s">
        <v>404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2:23">
      <c r="B31" s="10" t="s">
        <v>405</v>
      </c>
    </row>
    <row r="32" spans="2:23">
      <c r="B32" s="10" t="s">
        <v>406</v>
      </c>
    </row>
    <row r="35" spans="1:23">
      <c r="A35" s="1" t="s">
        <v>0</v>
      </c>
      <c r="B35" s="1" t="s">
        <v>34</v>
      </c>
      <c r="C35" s="1" t="s">
        <v>134</v>
      </c>
      <c r="D35" s="1" t="s">
        <v>135</v>
      </c>
      <c r="E35" s="1" t="s">
        <v>136</v>
      </c>
      <c r="F35" s="1" t="s">
        <v>137</v>
      </c>
      <c r="G35" s="1" t="s">
        <v>138</v>
      </c>
      <c r="H35" s="1" t="s">
        <v>139</v>
      </c>
      <c r="I35" s="1" t="s">
        <v>140</v>
      </c>
      <c r="J35" s="1" t="s">
        <v>141</v>
      </c>
      <c r="K35" s="1" t="s">
        <v>142</v>
      </c>
      <c r="L35" s="1" t="s">
        <v>143</v>
      </c>
      <c r="M35" s="1" t="s">
        <v>144</v>
      </c>
      <c r="N35" s="1" t="s">
        <v>145</v>
      </c>
      <c r="O35" s="1" t="s">
        <v>146</v>
      </c>
      <c r="P35" s="1" t="s">
        <v>147</v>
      </c>
      <c r="Q35" s="1" t="s">
        <v>148</v>
      </c>
      <c r="R35" s="1" t="s">
        <v>149</v>
      </c>
      <c r="S35" s="1" t="s">
        <v>150</v>
      </c>
      <c r="T35" s="1" t="s">
        <v>151</v>
      </c>
      <c r="U35" s="1" t="s">
        <v>152</v>
      </c>
      <c r="V35" s="1" t="s">
        <v>153</v>
      </c>
      <c r="W35" s="1" t="s">
        <v>154</v>
      </c>
    </row>
    <row r="36" spans="1:23">
      <c r="A36" s="1" t="s">
        <v>1</v>
      </c>
      <c r="B36" s="1" t="s">
        <v>35</v>
      </c>
      <c r="C36" s="3">
        <v>-7.0077734999358654E-3</v>
      </c>
      <c r="D36" s="3">
        <v>-3.4933129791170359E-3</v>
      </c>
      <c r="E36" s="3">
        <v>1.2024728581309319E-2</v>
      </c>
      <c r="F36" s="3">
        <v>-9.6497973427176476E-3</v>
      </c>
      <c r="G36" s="3">
        <v>5.4672607220709324E-3</v>
      </c>
      <c r="H36" s="3">
        <v>-3.271773224696517E-3</v>
      </c>
      <c r="I36" s="3">
        <v>1.305991318076849E-2</v>
      </c>
      <c r="J36" s="3">
        <v>-9.5990707632154226E-4</v>
      </c>
      <c r="K36" s="3">
        <v>-1.4729883521795273E-2</v>
      </c>
      <c r="L36" s="3">
        <v>3.1141828745603561E-2</v>
      </c>
      <c r="M36" s="3">
        <v>-7.1334517560899258E-3</v>
      </c>
      <c r="N36" s="3">
        <v>-6.1061722226440907E-4</v>
      </c>
      <c r="O36" s="3">
        <v>1.9374177791178226E-3</v>
      </c>
      <c r="P36" s="3">
        <v>-7.5200072024017572E-4</v>
      </c>
      <c r="Q36" s="3">
        <v>4.0641352534294128E-3</v>
      </c>
      <c r="R36" s="3">
        <v>-1.9181909039616585E-2</v>
      </c>
      <c r="S36" s="3">
        <v>-2.4789948016405106E-2</v>
      </c>
      <c r="T36" s="3">
        <v>1.4341166242957115E-2</v>
      </c>
      <c r="U36" s="3">
        <v>-2.0261688157916069E-2</v>
      </c>
      <c r="V36" s="3">
        <v>1.4167728833854198E-2</v>
      </c>
      <c r="W36" s="3">
        <v>-9.0929353609681129E-3</v>
      </c>
    </row>
    <row r="37" spans="1:23">
      <c r="A37" s="1" t="s">
        <v>1</v>
      </c>
      <c r="B37" s="1" t="s">
        <v>36</v>
      </c>
      <c r="C37" s="3">
        <v>-1.1745319701731205E-2</v>
      </c>
      <c r="D37" s="3">
        <v>3.1073955819010735E-2</v>
      </c>
      <c r="E37" s="3">
        <v>-5.6779305450618267E-3</v>
      </c>
      <c r="F37" s="3">
        <v>1.9873946439474821E-3</v>
      </c>
      <c r="G37" s="3">
        <v>1.3507017865777016E-3</v>
      </c>
      <c r="H37" s="3">
        <v>-8.0749705375637859E-5</v>
      </c>
      <c r="I37" s="3">
        <v>5.443093366920948E-3</v>
      </c>
      <c r="J37" s="3">
        <v>-1.7655579373240471E-2</v>
      </c>
      <c r="K37" s="3">
        <v>-2.4205207824707031E-2</v>
      </c>
      <c r="L37" s="3">
        <v>1.5710541978478432E-2</v>
      </c>
      <c r="M37" s="3">
        <v>-1.8330691382288933E-2</v>
      </c>
      <c r="N37" s="3">
        <v>1.3292522169649601E-2</v>
      </c>
      <c r="O37" s="3">
        <v>-9.2464974150061607E-3</v>
      </c>
      <c r="P37" s="3">
        <v>-1.050633005797863E-2</v>
      </c>
      <c r="Q37" s="3">
        <v>-4.4934898614883423E-3</v>
      </c>
      <c r="R37" s="3">
        <v>-2.2256238386034966E-2</v>
      </c>
      <c r="S37" s="3">
        <v>7.8133102506399155E-3</v>
      </c>
      <c r="T37" s="3">
        <v>-3.1080488115549088E-2</v>
      </c>
      <c r="U37" s="3">
        <v>2.1443972364068031E-2</v>
      </c>
      <c r="V37" s="3">
        <v>1.4265070669353008E-2</v>
      </c>
      <c r="W37" s="3">
        <v>-1.6804369166493416E-2</v>
      </c>
    </row>
    <row r="38" spans="1:23">
      <c r="A38" s="1" t="s">
        <v>1</v>
      </c>
      <c r="B38" s="1" t="s">
        <v>37</v>
      </c>
      <c r="C38" s="3">
        <v>-6.3568125478923321E-3</v>
      </c>
      <c r="D38" s="3">
        <v>-1.0699876584112644E-2</v>
      </c>
      <c r="E38" s="3">
        <v>-1.0353930294513702E-2</v>
      </c>
      <c r="F38" s="3">
        <v>-2.6877379044890404E-2</v>
      </c>
      <c r="G38" s="3">
        <v>-1.7609715461730957E-2</v>
      </c>
      <c r="H38" s="3">
        <v>-8.1417933106422424E-3</v>
      </c>
      <c r="I38" s="3">
        <v>5.3645099978893995E-4</v>
      </c>
      <c r="J38" s="3">
        <v>1.6642106929793954E-3</v>
      </c>
      <c r="K38" s="3">
        <v>-1.0714865289628506E-2</v>
      </c>
      <c r="L38" s="3">
        <v>-3.5339223686605692E-3</v>
      </c>
      <c r="M38" s="3">
        <v>-4.4697753037326038E-4</v>
      </c>
      <c r="N38" s="3">
        <v>-1.0133977048099041E-3</v>
      </c>
      <c r="O38" s="3">
        <v>-9.6213771030306816E-3</v>
      </c>
      <c r="P38" s="3">
        <v>3.9422200061380863E-3</v>
      </c>
      <c r="Q38" s="3">
        <v>-6.112957838922739E-3</v>
      </c>
      <c r="R38" s="3">
        <v>-2.8292511124163866E-3</v>
      </c>
      <c r="S38" s="3">
        <v>-1.1198138818144798E-3</v>
      </c>
      <c r="T38" s="3">
        <v>-2.7012079954147339E-2</v>
      </c>
      <c r="U38" s="3">
        <v>1.835339330136776E-2</v>
      </c>
      <c r="V38" s="3">
        <v>-4.8545151366852224E-4</v>
      </c>
      <c r="W38" s="3">
        <v>3.0786298215389252E-2</v>
      </c>
    </row>
    <row r="39" spans="1:23">
      <c r="A39" s="1" t="s">
        <v>2</v>
      </c>
      <c r="B39" s="1" t="s">
        <v>38</v>
      </c>
      <c r="C39" s="3">
        <v>3.2222204026766121E-4</v>
      </c>
      <c r="D39" s="3">
        <v>5.6167733855545521E-3</v>
      </c>
      <c r="E39" s="3">
        <v>1.2037232518196106E-2</v>
      </c>
      <c r="F39" s="3">
        <v>-1.909024640917778E-2</v>
      </c>
      <c r="G39" s="3">
        <v>-8.6768642067909241E-3</v>
      </c>
      <c r="H39" s="3">
        <v>-1.5387506224215031E-2</v>
      </c>
      <c r="I39" s="3">
        <v>2.7245368808507919E-2</v>
      </c>
      <c r="J39" s="3">
        <v>-1.5310989692807198E-3</v>
      </c>
      <c r="K39" s="3">
        <v>3.2327141612768173E-2</v>
      </c>
      <c r="L39" s="3">
        <v>-2.5132740847766399E-4</v>
      </c>
      <c r="M39" s="3">
        <v>-4.0171317756175995E-2</v>
      </c>
      <c r="N39" s="3">
        <v>-1.5314271673560143E-2</v>
      </c>
      <c r="O39" s="3">
        <v>-4.1238974779844284E-2</v>
      </c>
      <c r="P39" s="3">
        <v>3.2419664785265923E-3</v>
      </c>
      <c r="Q39" s="3">
        <v>0.10428348183631897</v>
      </c>
      <c r="R39" s="3">
        <v>-0.15206632018089294</v>
      </c>
      <c r="S39" s="3">
        <v>-8.342134952545166E-2</v>
      </c>
      <c r="T39" s="3">
        <v>4.1632756590843201E-2</v>
      </c>
      <c r="U39" s="3">
        <v>-9.3035072088241577E-2</v>
      </c>
      <c r="V39" s="3">
        <v>2.4553447961807251E-2</v>
      </c>
      <c r="W39" s="3">
        <v>-3.8030147552490234E-3</v>
      </c>
    </row>
    <row r="40" spans="1:23">
      <c r="A40" s="1" t="s">
        <v>2</v>
      </c>
      <c r="B40" s="1" t="s">
        <v>39</v>
      </c>
      <c r="C40" s="3">
        <v>3.108980692923069E-2</v>
      </c>
      <c r="D40" s="3">
        <v>-4.586933646351099E-4</v>
      </c>
      <c r="E40" s="3">
        <v>-4.0889427065849304E-2</v>
      </c>
      <c r="F40" s="3">
        <v>-1.6238661482930183E-2</v>
      </c>
      <c r="G40" s="3">
        <v>-4.1177660226821899E-2</v>
      </c>
      <c r="H40" s="3">
        <v>2.8488237876445055E-3</v>
      </c>
      <c r="I40" s="3">
        <v>0.10344862937927246</v>
      </c>
      <c r="J40" s="3">
        <v>-0.15158997476100922</v>
      </c>
      <c r="K40" s="3">
        <v>-8.2741081714630127E-2</v>
      </c>
      <c r="L40" s="3">
        <v>4.1463151574134827E-2</v>
      </c>
      <c r="M40" s="3">
        <v>-9.3180835247039795E-2</v>
      </c>
      <c r="N40" s="3">
        <v>2.5344576686620712E-2</v>
      </c>
      <c r="O40" s="3">
        <v>-3.2733695115894079E-3</v>
      </c>
      <c r="P40" s="3">
        <v>1.9125182181596756E-2</v>
      </c>
      <c r="Q40" s="3">
        <v>2.2206416353583336E-2</v>
      </c>
      <c r="R40" s="3">
        <v>-9.5044225454330444E-2</v>
      </c>
      <c r="S40" s="3">
        <v>-7.9880349338054657E-2</v>
      </c>
      <c r="T40" s="3">
        <v>7.4647523462772369E-2</v>
      </c>
      <c r="U40" s="3">
        <v>0.10089720040559769</v>
      </c>
      <c r="V40" s="3">
        <v>-2.2611888125538826E-2</v>
      </c>
      <c r="W40" s="3">
        <v>4.7490701079368591E-2</v>
      </c>
    </row>
    <row r="41" spans="1:23">
      <c r="A41" s="1" t="s">
        <v>2</v>
      </c>
      <c r="B41" s="1" t="s">
        <v>40</v>
      </c>
      <c r="C41" s="3">
        <v>-1.1060426943004131E-2</v>
      </c>
      <c r="D41" s="3">
        <v>-1.8611449748277664E-2</v>
      </c>
      <c r="E41" s="3">
        <v>-1.9164292141795158E-2</v>
      </c>
      <c r="F41" s="3">
        <v>4.8812210559844971E-2</v>
      </c>
      <c r="G41" s="3">
        <v>6.3901603221893311E-2</v>
      </c>
      <c r="H41" s="3">
        <v>-6.0287017375230789E-2</v>
      </c>
      <c r="I41" s="3">
        <v>4.661844577640295E-3</v>
      </c>
      <c r="J41" s="3">
        <v>-2.1970394998788834E-2</v>
      </c>
      <c r="K41" s="3">
        <v>-3.7226017564535141E-2</v>
      </c>
      <c r="L41" s="3">
        <v>3.9713151752948761E-2</v>
      </c>
      <c r="M41" s="3">
        <v>-5.5177928879857063E-3</v>
      </c>
      <c r="N41" s="3">
        <v>-4.7306371852755547E-3</v>
      </c>
      <c r="O41" s="3">
        <v>-3.2664951868355274E-3</v>
      </c>
      <c r="P41" s="3">
        <v>-3.2893188297748566E-2</v>
      </c>
      <c r="Q41" s="3">
        <v>7.3954048566520214E-3</v>
      </c>
      <c r="R41" s="3">
        <v>1.0107620619237423E-2</v>
      </c>
      <c r="S41" s="3">
        <v>-6.4092879183590412E-3</v>
      </c>
      <c r="T41" s="3">
        <v>-2.0562997087836266E-2</v>
      </c>
      <c r="U41" s="3">
        <v>-1.7016524448990822E-2</v>
      </c>
      <c r="V41" s="3">
        <v>-1.9888149574398994E-2</v>
      </c>
      <c r="W41" s="3">
        <v>-1.4860153198242188E-2</v>
      </c>
    </row>
    <row r="42" spans="1:23">
      <c r="A42" s="1" t="s">
        <v>3</v>
      </c>
      <c r="B42" s="1" t="s">
        <v>41</v>
      </c>
      <c r="C42" s="3">
        <v>-1.3754230923950672E-2</v>
      </c>
      <c r="D42" s="3">
        <v>-5.5229805409908295E-2</v>
      </c>
      <c r="E42" s="3">
        <v>1.8322974443435669E-2</v>
      </c>
      <c r="F42" s="3">
        <v>3.5790242254734039E-2</v>
      </c>
      <c r="G42" s="3">
        <v>2.7532648295164108E-2</v>
      </c>
      <c r="H42" s="3">
        <v>2.2474881261587143E-3</v>
      </c>
      <c r="I42" s="3">
        <v>-5.8491784147918224E-3</v>
      </c>
      <c r="J42" s="3">
        <v>-4.0559880435466766E-2</v>
      </c>
      <c r="K42" s="3">
        <v>-1.9022967666387558E-2</v>
      </c>
      <c r="L42" s="3">
        <v>-2.6465447153896093E-3</v>
      </c>
      <c r="M42" s="3">
        <v>-3.0038831755518913E-2</v>
      </c>
      <c r="N42" s="3">
        <v>-0.10230202227830887</v>
      </c>
      <c r="O42" s="3">
        <v>2.5741185527294874E-3</v>
      </c>
      <c r="P42" s="3">
        <v>2.2259352263063192E-3</v>
      </c>
      <c r="Q42" s="3">
        <v>-0.34930074214935303</v>
      </c>
      <c r="R42" s="3">
        <v>-0.23800812661647797</v>
      </c>
      <c r="S42" s="3">
        <v>-8.5979979485273361E-3</v>
      </c>
      <c r="T42" s="3">
        <v>6.9220587611198425E-2</v>
      </c>
      <c r="U42" s="3">
        <v>-6.6128440201282501E-2</v>
      </c>
      <c r="V42" s="3">
        <v>-0.13430342078208923</v>
      </c>
      <c r="W42" s="3">
        <v>2.9187340289354324E-2</v>
      </c>
    </row>
    <row r="43" spans="1:23">
      <c r="A43" s="1" t="s">
        <v>3</v>
      </c>
      <c r="B43" s="1" t="s">
        <v>42</v>
      </c>
      <c r="C43" s="3">
        <v>-1.9606452435255051E-2</v>
      </c>
      <c r="D43" s="3">
        <v>-3.0365718994289637E-3</v>
      </c>
      <c r="E43" s="3">
        <v>-3.0484156683087349E-2</v>
      </c>
      <c r="F43" s="3">
        <v>-0.10275974124670029</v>
      </c>
      <c r="G43" s="3">
        <v>2.2628589067608118E-3</v>
      </c>
      <c r="H43" s="3">
        <v>1.837262068875134E-3</v>
      </c>
      <c r="I43" s="3">
        <v>-0.34951651096343994</v>
      </c>
      <c r="J43" s="3">
        <v>-0.23814851045608521</v>
      </c>
      <c r="K43" s="3">
        <v>-9.0117231011390686E-3</v>
      </c>
      <c r="L43" s="3">
        <v>6.8816766142845154E-2</v>
      </c>
      <c r="M43" s="3">
        <v>-6.665947288274765E-2</v>
      </c>
      <c r="N43" s="3">
        <v>-0.13465127348899841</v>
      </c>
      <c r="O43" s="3">
        <v>2.8785740956664085E-2</v>
      </c>
      <c r="P43" s="3">
        <v>5.9930864721536636E-2</v>
      </c>
      <c r="Q43" s="3">
        <v>-7.4580563232302666E-3</v>
      </c>
      <c r="R43" s="3">
        <v>-4.9765057861804962E-2</v>
      </c>
      <c r="S43" s="3">
        <v>-1.8328100442886353E-2</v>
      </c>
      <c r="T43" s="3">
        <v>1.752372644841671E-2</v>
      </c>
      <c r="U43" s="3">
        <v>-1.5756051987409592E-2</v>
      </c>
      <c r="V43" s="3">
        <v>-3.2417356967926025E-2</v>
      </c>
      <c r="W43" s="3">
        <v>-1.3564282096922398E-2</v>
      </c>
    </row>
    <row r="44" spans="1:23">
      <c r="A44" s="1" t="s">
        <v>3</v>
      </c>
      <c r="B44" s="1" t="s">
        <v>43</v>
      </c>
      <c r="C44" s="3">
        <v>-1.9351378083229065E-2</v>
      </c>
      <c r="D44" s="3">
        <v>-4.7964632511138916E-2</v>
      </c>
      <c r="E44" s="3">
        <v>9.2155216261744499E-3</v>
      </c>
      <c r="F44" s="3">
        <v>-5.5761672556400299E-3</v>
      </c>
      <c r="G44" s="3">
        <v>-2.5663420557975769E-2</v>
      </c>
      <c r="H44" s="3">
        <v>9.5166293904185295E-3</v>
      </c>
      <c r="I44" s="3">
        <v>-2.7170805260539055E-2</v>
      </c>
      <c r="J44" s="3">
        <v>2.8030296787619591E-2</v>
      </c>
      <c r="K44" s="3">
        <v>2.7828915044665337E-3</v>
      </c>
      <c r="L44" s="3">
        <v>-2.7265907265245914E-3</v>
      </c>
      <c r="M44" s="3">
        <v>1.4777454547584057E-2</v>
      </c>
      <c r="N44" s="3">
        <v>3.797600045800209E-3</v>
      </c>
      <c r="O44" s="3">
        <v>-1.8488319590687752E-2</v>
      </c>
      <c r="P44" s="3">
        <v>-5.1070377230644226E-3</v>
      </c>
      <c r="Q44" s="3">
        <v>4.8533710651099682E-3</v>
      </c>
      <c r="R44" s="3">
        <v>1.4662140049040318E-2</v>
      </c>
      <c r="S44" s="3">
        <v>4.5657274313271046E-3</v>
      </c>
      <c r="T44" s="3">
        <v>5.8577568270266056E-3</v>
      </c>
      <c r="U44" s="3">
        <v>-5.4420158267021179E-3</v>
      </c>
      <c r="V44" s="3">
        <v>1.9082218641415238E-3</v>
      </c>
      <c r="W44" s="3">
        <v>-4.6220407821238041E-3</v>
      </c>
    </row>
    <row r="45" spans="1:23">
      <c r="A45" s="1" t="s">
        <v>4</v>
      </c>
      <c r="B45" s="1" t="s">
        <v>44</v>
      </c>
      <c r="C45" s="3">
        <v>1.8452271819114685E-2</v>
      </c>
      <c r="D45" s="3">
        <v>1.5171384438872337E-2</v>
      </c>
      <c r="E45" s="3">
        <v>1.1727502569556236E-2</v>
      </c>
      <c r="F45" s="3">
        <v>2.8299994301050901E-3</v>
      </c>
      <c r="G45" s="3">
        <v>7.0557910948991776E-3</v>
      </c>
      <c r="H45" s="3">
        <v>9.0453345328569412E-3</v>
      </c>
      <c r="I45" s="3">
        <v>-3.2721958123147488E-3</v>
      </c>
      <c r="J45" s="3">
        <v>9.6256472170352936E-3</v>
      </c>
      <c r="K45" s="3">
        <v>-1.1363029479980469E-3</v>
      </c>
      <c r="L45" s="3">
        <v>2.4852314963936806E-3</v>
      </c>
      <c r="M45" s="3">
        <v>4.5373279601335526E-2</v>
      </c>
      <c r="N45" s="3">
        <v>-1.5400620177388191E-2</v>
      </c>
      <c r="O45" s="3">
        <v>-7.1979546919465065E-3</v>
      </c>
      <c r="P45" s="3">
        <v>1.0986167035298422E-4</v>
      </c>
      <c r="Q45" s="3">
        <v>7.8337892889976501E-2</v>
      </c>
      <c r="R45" s="3">
        <v>4.3265275657176971E-2</v>
      </c>
      <c r="S45" s="3">
        <v>1.4050548896193504E-2</v>
      </c>
      <c r="T45" s="3">
        <v>2.7649737894535065E-3</v>
      </c>
      <c r="U45" s="3">
        <v>1.5825318172574043E-2</v>
      </c>
      <c r="V45" s="3">
        <v>-2.6352550834417343E-2</v>
      </c>
      <c r="W45" s="3">
        <v>-8.8541572913527489E-3</v>
      </c>
    </row>
    <row r="46" spans="1:23">
      <c r="A46" s="1" t="s">
        <v>4</v>
      </c>
      <c r="B46" s="1" t="s">
        <v>45</v>
      </c>
      <c r="C46" s="3">
        <v>-2.5593445170670748E-3</v>
      </c>
      <c r="D46" s="3">
        <v>3.2392365392297506E-3</v>
      </c>
      <c r="E46" s="3">
        <v>4.5080479234457016E-2</v>
      </c>
      <c r="F46" s="3">
        <v>-1.6435839235782623E-2</v>
      </c>
      <c r="G46" s="3">
        <v>-6.0316990129649639E-3</v>
      </c>
      <c r="H46" s="3">
        <v>2.628543006721884E-4</v>
      </c>
      <c r="I46" s="3">
        <v>7.7142775058746338E-2</v>
      </c>
      <c r="J46" s="3">
        <v>4.2027048766613007E-2</v>
      </c>
      <c r="K46" s="3">
        <v>1.3417582958936691E-2</v>
      </c>
      <c r="L46" s="3">
        <v>1.9588617142289877E-3</v>
      </c>
      <c r="M46" s="3">
        <v>1.5100260265171528E-2</v>
      </c>
      <c r="N46" s="3">
        <v>-2.4879775941371918E-2</v>
      </c>
      <c r="O46" s="3">
        <v>-7.6806219294667244E-3</v>
      </c>
      <c r="P46" s="3">
        <v>-1.3662107288837433E-2</v>
      </c>
      <c r="Q46" s="3">
        <v>6.0751899145543575E-3</v>
      </c>
      <c r="R46" s="3">
        <v>-9.9928351119160652E-3</v>
      </c>
      <c r="S46" s="3">
        <v>-2.6070704683661461E-2</v>
      </c>
      <c r="T46" s="3">
        <v>1.5813358128070831E-2</v>
      </c>
      <c r="U46" s="3">
        <v>5.8850254863500595E-3</v>
      </c>
      <c r="V46" s="3">
        <v>-7.407505065202713E-3</v>
      </c>
      <c r="W46" s="3">
        <v>4.0603536181151867E-3</v>
      </c>
    </row>
    <row r="47" spans="1:23">
      <c r="A47" s="1" t="s">
        <v>4</v>
      </c>
      <c r="B47" s="1" t="s">
        <v>46</v>
      </c>
      <c r="C47" s="3">
        <v>-6.978379562497139E-3</v>
      </c>
      <c r="D47" s="3">
        <v>1.0254452936351299E-2</v>
      </c>
      <c r="E47" s="3">
        <v>5.0870249979197979E-3</v>
      </c>
      <c r="F47" s="3">
        <v>7.704523392021656E-3</v>
      </c>
      <c r="G47" s="3">
        <v>5.2094804123044014E-3</v>
      </c>
      <c r="H47" s="3">
        <v>-2.6081455871462822E-2</v>
      </c>
      <c r="I47" s="3">
        <v>1.0631090961396694E-2</v>
      </c>
      <c r="J47" s="3">
        <v>1.1852170340716839E-2</v>
      </c>
      <c r="K47" s="3">
        <v>9.5008034259080887E-3</v>
      </c>
      <c r="L47" s="3">
        <v>-1.8108130898326635E-3</v>
      </c>
      <c r="M47" s="3">
        <v>4.8165516927838326E-3</v>
      </c>
      <c r="N47" s="3">
        <v>2.8426791541278362E-3</v>
      </c>
      <c r="O47" s="3">
        <v>7.1708066388964653E-3</v>
      </c>
      <c r="P47" s="3">
        <v>-1.4454154297709465E-3</v>
      </c>
      <c r="Q47" s="3">
        <v>7.3407990857958794E-3</v>
      </c>
      <c r="R47" s="3">
        <v>3.8708894862793386E-4</v>
      </c>
      <c r="S47" s="3">
        <v>2.5465176440775394E-3</v>
      </c>
      <c r="T47" s="3">
        <v>7.1349227800965309E-3</v>
      </c>
      <c r="U47" s="3">
        <v>2.3818700574338436E-3</v>
      </c>
      <c r="V47" s="3">
        <v>-1.6093624755740166E-2</v>
      </c>
      <c r="W47" s="3">
        <v>-6.3670428062323481E-5</v>
      </c>
    </row>
    <row r="48" spans="1:23">
      <c r="A48" s="1" t="s">
        <v>5</v>
      </c>
      <c r="B48" s="1" t="s">
        <v>47</v>
      </c>
      <c r="C48" s="3">
        <v>1.7968140542507172E-2</v>
      </c>
      <c r="D48" s="3">
        <v>-2.0257916301488876E-2</v>
      </c>
      <c r="E48" s="3">
        <v>2.3722410202026367E-2</v>
      </c>
      <c r="F48" s="3">
        <v>-4.7089263796806335E-2</v>
      </c>
      <c r="G48" s="3">
        <v>-4.1261734440922737E-3</v>
      </c>
      <c r="H48" s="3">
        <v>7.5803091749548912E-3</v>
      </c>
      <c r="I48" s="3">
        <v>-2.5938920676708221E-2</v>
      </c>
      <c r="J48" s="3">
        <v>1.9505975767970085E-2</v>
      </c>
      <c r="K48" s="3">
        <v>4.5174736529588699E-2</v>
      </c>
      <c r="L48" s="3">
        <v>-3.477906808257103E-3</v>
      </c>
      <c r="M48" s="3">
        <v>-7.8232139348983765E-3</v>
      </c>
      <c r="N48" s="3">
        <v>-1.7327841371297836E-2</v>
      </c>
      <c r="O48" s="3">
        <v>-1.6280096024274826E-2</v>
      </c>
      <c r="P48" s="3">
        <v>-1.4165639877319336E-3</v>
      </c>
      <c r="Q48" s="3">
        <v>-8.4000781178474426E-2</v>
      </c>
      <c r="R48" s="3">
        <v>-6.6742710769176483E-2</v>
      </c>
      <c r="S48" s="3">
        <v>-8.0323591828346252E-2</v>
      </c>
      <c r="T48" s="3">
        <v>8.7526226416230202E-3</v>
      </c>
      <c r="U48" s="3">
        <v>1.5374854207038879E-2</v>
      </c>
      <c r="V48" s="3">
        <v>6.5195165574550629E-2</v>
      </c>
      <c r="W48" s="3">
        <v>3.6303072702139616E-3</v>
      </c>
    </row>
    <row r="49" spans="1:23">
      <c r="A49" s="1" t="s">
        <v>5</v>
      </c>
      <c r="B49" s="1" t="s">
        <v>48</v>
      </c>
      <c r="C49" s="3">
        <v>4.3579880148172379E-2</v>
      </c>
      <c r="D49" s="3">
        <v>-2.7414695359766483E-3</v>
      </c>
      <c r="E49" s="3">
        <v>-8.2342363893985748E-3</v>
      </c>
      <c r="F49" s="3">
        <v>-1.8606564030051231E-2</v>
      </c>
      <c r="G49" s="3">
        <v>-1.5073062852025032E-2</v>
      </c>
      <c r="H49" s="3">
        <v>-1.2425279710441828E-3</v>
      </c>
      <c r="I49" s="3">
        <v>-8.4728255867958069E-2</v>
      </c>
      <c r="J49" s="3">
        <v>-6.7579329013824463E-2</v>
      </c>
      <c r="K49" s="3">
        <v>-8.0459423363208771E-2</v>
      </c>
      <c r="L49" s="3">
        <v>8.2335397601127625E-3</v>
      </c>
      <c r="M49" s="3">
        <v>1.4550719410181046E-2</v>
      </c>
      <c r="N49" s="3">
        <v>6.6662140190601349E-2</v>
      </c>
      <c r="O49" s="3">
        <v>4.5876717194914818E-3</v>
      </c>
      <c r="P49" s="3">
        <v>-2.4723712354898453E-2</v>
      </c>
      <c r="Q49" s="3">
        <v>1.5156496316194534E-2</v>
      </c>
      <c r="R49" s="3">
        <v>-3.3217549789696932E-3</v>
      </c>
      <c r="S49" s="3">
        <v>-4.5415230095386505E-2</v>
      </c>
      <c r="T49" s="3">
        <v>-3.7258367519825697E-3</v>
      </c>
      <c r="U49" s="3">
        <v>1.1523051653057337E-3</v>
      </c>
      <c r="V49" s="3">
        <v>-4.34303879737854E-2</v>
      </c>
      <c r="W49" s="3">
        <v>2.5496415793895721E-2</v>
      </c>
    </row>
    <row r="50" spans="1:23">
      <c r="A50" s="1" t="s">
        <v>5</v>
      </c>
      <c r="B50" s="1" t="s">
        <v>49</v>
      </c>
      <c r="C50" s="3">
        <v>-8.1803034991025925E-3</v>
      </c>
      <c r="D50" s="3">
        <v>-3.9434982463717461E-3</v>
      </c>
      <c r="E50" s="3">
        <v>4.975760355591774E-3</v>
      </c>
      <c r="F50" s="3">
        <v>-6.5021761693060398E-3</v>
      </c>
      <c r="G50" s="3">
        <v>-1.3641217956319451E-3</v>
      </c>
      <c r="H50" s="3">
        <v>1.2548037804663181E-2</v>
      </c>
      <c r="I50" s="3">
        <v>1.7129754647612572E-2</v>
      </c>
      <c r="J50" s="3">
        <v>-2.5616811588406563E-2</v>
      </c>
      <c r="K50" s="3">
        <v>2.2439472377300262E-2</v>
      </c>
      <c r="L50" s="3">
        <v>-3.084743395447731E-2</v>
      </c>
      <c r="M50" s="3">
        <v>-8.8500175625085831E-3</v>
      </c>
      <c r="N50" s="3">
        <v>-4.4496753253042698E-3</v>
      </c>
      <c r="O50" s="3">
        <v>-1.5456673689186573E-2</v>
      </c>
      <c r="P50" s="3">
        <v>-3.1304128933697939E-3</v>
      </c>
      <c r="Q50" s="3">
        <v>-1.1676627211272717E-2</v>
      </c>
      <c r="R50" s="3">
        <v>2.302909828722477E-2</v>
      </c>
      <c r="S50" s="3">
        <v>-3.7190299481153488E-3</v>
      </c>
      <c r="T50" s="3">
        <v>-2.1852865815162659E-2</v>
      </c>
      <c r="U50" s="3">
        <v>-2.9480676166713238E-3</v>
      </c>
      <c r="V50" s="3">
        <v>3.4988250583410263E-2</v>
      </c>
      <c r="W50" s="3">
        <v>-3.8883071392774582E-2</v>
      </c>
    </row>
    <row r="51" spans="1:23">
      <c r="A51" s="1" t="s">
        <v>6</v>
      </c>
      <c r="B51" s="1" t="s">
        <v>50</v>
      </c>
      <c r="C51" s="3">
        <v>1.7387691885232925E-2</v>
      </c>
      <c r="D51" s="3">
        <v>-1.1558247730135918E-2</v>
      </c>
      <c r="E51" s="3">
        <v>3.8351170718669891E-2</v>
      </c>
      <c r="F51" s="3">
        <v>-2.7187313884496689E-2</v>
      </c>
      <c r="G51" s="3">
        <v>-7.4037718586623669E-3</v>
      </c>
      <c r="H51" s="3">
        <v>2.3507885634899139E-2</v>
      </c>
      <c r="I51" s="3">
        <v>-1.0725266300141811E-2</v>
      </c>
      <c r="J51" s="3">
        <v>-1.670461893081665E-2</v>
      </c>
      <c r="K51" s="3">
        <v>-6.5946504473686218E-3</v>
      </c>
      <c r="L51" s="3">
        <v>3.6095594987273216E-3</v>
      </c>
      <c r="M51" s="3">
        <v>-4.5083630830049515E-2</v>
      </c>
      <c r="N51" s="3">
        <v>8.250025101006031E-3</v>
      </c>
      <c r="O51" s="3">
        <v>1.4237420633435249E-2</v>
      </c>
      <c r="P51" s="3">
        <v>-1.3921372592449188E-3</v>
      </c>
      <c r="Q51" s="3">
        <v>-8.6853161454200745E-2</v>
      </c>
      <c r="R51" s="3">
        <v>-2.1814696490764618E-2</v>
      </c>
      <c r="S51" s="3">
        <v>-6.6187813878059387E-2</v>
      </c>
      <c r="T51" s="3">
        <v>-6.5562985837459564E-2</v>
      </c>
      <c r="U51" s="3">
        <v>-8.4686785936355591E-2</v>
      </c>
      <c r="V51" s="3">
        <v>6.4213946461677551E-2</v>
      </c>
      <c r="W51" s="3">
        <v>-5.7305432856082916E-2</v>
      </c>
    </row>
    <row r="52" spans="1:23">
      <c r="A52" s="1" t="s">
        <v>6</v>
      </c>
      <c r="B52" s="1" t="s">
        <v>51</v>
      </c>
      <c r="C52" s="3">
        <v>-1.009033340960741E-2</v>
      </c>
      <c r="D52" s="3">
        <v>4.7223703004419804E-3</v>
      </c>
      <c r="E52" s="3">
        <v>-4.6272501349449158E-2</v>
      </c>
      <c r="F52" s="3">
        <v>5.4218517616391182E-3</v>
      </c>
      <c r="G52" s="3">
        <v>1.6254516318440437E-2</v>
      </c>
      <c r="H52" s="3">
        <v>-1.4258951414376497E-3</v>
      </c>
      <c r="I52" s="3">
        <v>-8.8739991188049316E-2</v>
      </c>
      <c r="J52" s="3">
        <v>-2.3895375430583954E-2</v>
      </c>
      <c r="K52" s="3">
        <v>-6.6913045942783356E-2</v>
      </c>
      <c r="L52" s="3">
        <v>-6.7017823457717896E-2</v>
      </c>
      <c r="M52" s="3">
        <v>-8.6751669645309448E-2</v>
      </c>
      <c r="N52" s="3">
        <v>6.6689498722553253E-2</v>
      </c>
      <c r="O52" s="3">
        <v>-5.5837288498878479E-2</v>
      </c>
      <c r="P52" s="3">
        <v>3.9556201547384262E-2</v>
      </c>
      <c r="Q52" s="3">
        <v>1.6862343996763229E-2</v>
      </c>
      <c r="R52" s="3">
        <v>5.1938649266958237E-3</v>
      </c>
      <c r="S52" s="3">
        <v>2.0398858934640884E-2</v>
      </c>
      <c r="T52" s="3">
        <v>-4.625147208571434E-2</v>
      </c>
      <c r="U52" s="3">
        <v>-1.2344904243946075E-2</v>
      </c>
      <c r="V52" s="3">
        <v>-7.4102014303207397E-2</v>
      </c>
      <c r="W52" s="3">
        <v>-2.8140980750322342E-2</v>
      </c>
    </row>
    <row r="53" spans="1:23">
      <c r="A53" s="1" t="s">
        <v>6</v>
      </c>
      <c r="B53" s="1" t="s">
        <v>52</v>
      </c>
      <c r="C53" s="3">
        <v>-2.3162024095654488E-2</v>
      </c>
      <c r="D53" s="3">
        <v>3.1226305291056633E-2</v>
      </c>
      <c r="E53" s="3">
        <v>1.5603941865265369E-2</v>
      </c>
      <c r="F53" s="3">
        <v>-1.4418969862163067E-2</v>
      </c>
      <c r="G53" s="3">
        <v>-6.8792453967034817E-3</v>
      </c>
      <c r="H53" s="3">
        <v>1.27680329605937E-2</v>
      </c>
      <c r="I53" s="3">
        <v>2.0361434668302536E-2</v>
      </c>
      <c r="J53" s="3">
        <v>-3.9569329470396042E-2</v>
      </c>
      <c r="K53" s="3">
        <v>-5.6628305464982986E-3</v>
      </c>
      <c r="L53" s="3">
        <v>7.8352373093366623E-3</v>
      </c>
      <c r="M53" s="3">
        <v>3.7087108939886093E-2</v>
      </c>
      <c r="N53" s="3">
        <v>2.0652036182582378E-3</v>
      </c>
      <c r="O53" s="3">
        <v>-2.8344957157969475E-2</v>
      </c>
      <c r="P53" s="3">
        <v>1.0960591956973076E-2</v>
      </c>
      <c r="Q53" s="3">
        <v>9.5174135640263557E-4</v>
      </c>
      <c r="R53" s="3">
        <v>2.7204537764191628E-2</v>
      </c>
      <c r="S53" s="3">
        <v>1.9570169970393181E-3</v>
      </c>
      <c r="T53" s="3">
        <v>-4.7748077660799026E-2</v>
      </c>
      <c r="U53" s="3">
        <v>-3.5626792814582586E-3</v>
      </c>
      <c r="V53" s="3">
        <v>-8.0889398232102394E-3</v>
      </c>
      <c r="W53" s="3">
        <v>-8.1428429111838341E-3</v>
      </c>
    </row>
    <row r="54" spans="1:23">
      <c r="A54" s="1" t="s">
        <v>7</v>
      </c>
      <c r="B54" s="1" t="s">
        <v>53</v>
      </c>
      <c r="C54" s="3">
        <v>1.127932034432888E-2</v>
      </c>
      <c r="D54" s="3">
        <v>-2.1649915724992752E-2</v>
      </c>
      <c r="E54" s="3">
        <v>-8.0186957493424416E-3</v>
      </c>
      <c r="F54" s="3">
        <v>2.1538760513067245E-2</v>
      </c>
      <c r="G54" s="3">
        <v>4.9095931462943554E-3</v>
      </c>
      <c r="H54" s="3">
        <v>9.5974979922175407E-3</v>
      </c>
      <c r="I54" s="3">
        <v>-1.2826172634959221E-2</v>
      </c>
      <c r="J54" s="3">
        <v>-1.401079073548317E-2</v>
      </c>
      <c r="K54" s="3">
        <v>-4.6777449548244476E-2</v>
      </c>
      <c r="L54" s="3">
        <v>2.515055425465107E-2</v>
      </c>
      <c r="M54" s="3">
        <v>1.4551606960594654E-2</v>
      </c>
      <c r="N54" s="3">
        <v>5.1130767911672592E-2</v>
      </c>
      <c r="O54" s="3">
        <v>1.7533581703901291E-2</v>
      </c>
      <c r="P54" s="3">
        <v>9.1015821089968085E-4</v>
      </c>
      <c r="Q54" s="3">
        <v>9.2944614589214325E-2</v>
      </c>
      <c r="R54" s="3">
        <v>1.7921473830938339E-2</v>
      </c>
      <c r="S54" s="3">
        <v>2.8276251628994942E-2</v>
      </c>
      <c r="T54" s="3">
        <v>-1.7030047252774239E-2</v>
      </c>
      <c r="U54" s="3">
        <v>4.5705842785537243E-3</v>
      </c>
      <c r="V54" s="3">
        <v>3.9789259433746338E-2</v>
      </c>
      <c r="W54" s="3">
        <v>4.9822613596916199E-2</v>
      </c>
    </row>
    <row r="55" spans="1:23">
      <c r="A55" s="1" t="s">
        <v>7</v>
      </c>
      <c r="B55" s="1" t="s">
        <v>54</v>
      </c>
      <c r="C55" s="3">
        <v>-4.7506567090749741E-2</v>
      </c>
      <c r="D55" s="3">
        <v>2.6174886152148247E-2</v>
      </c>
      <c r="E55" s="3">
        <v>1.4759497717022896E-2</v>
      </c>
      <c r="F55" s="3">
        <v>5.0704497843980789E-2</v>
      </c>
      <c r="G55" s="3">
        <v>1.8857995048165321E-2</v>
      </c>
      <c r="H55" s="3">
        <v>1.4164040330797434E-3</v>
      </c>
      <c r="I55" s="3">
        <v>9.2373974621295929E-2</v>
      </c>
      <c r="J55" s="3">
        <v>1.7247870564460754E-2</v>
      </c>
      <c r="K55" s="3">
        <v>2.8048062697052956E-2</v>
      </c>
      <c r="L55" s="3">
        <v>-1.7475692555308342E-2</v>
      </c>
      <c r="M55" s="3">
        <v>4.1365944780409336E-3</v>
      </c>
      <c r="N55" s="3">
        <v>4.1135527193546295E-2</v>
      </c>
      <c r="O55" s="3">
        <v>5.0924152135848999E-2</v>
      </c>
      <c r="P55" s="3">
        <v>3.6661118268966675E-2</v>
      </c>
      <c r="Q55" s="3">
        <v>-7.9456672072410583E-2</v>
      </c>
      <c r="R55" s="3">
        <v>7.3688313364982605E-2</v>
      </c>
      <c r="S55" s="3">
        <v>-1.9562079105526209E-3</v>
      </c>
      <c r="T55" s="3">
        <v>-2.9831646010279655E-2</v>
      </c>
      <c r="U55" s="3">
        <v>1.7777208238840103E-2</v>
      </c>
      <c r="V55" s="3">
        <v>-3.9071355015039444E-2</v>
      </c>
      <c r="W55" s="3">
        <v>-2.5920508429408073E-2</v>
      </c>
    </row>
    <row r="56" spans="1:23">
      <c r="A56" s="1" t="s">
        <v>7</v>
      </c>
      <c r="B56" s="1" t="s">
        <v>55</v>
      </c>
      <c r="C56" s="3">
        <v>-2.7066214010119438E-2</v>
      </c>
      <c r="D56" s="3">
        <v>-7.0223619695752859E-4</v>
      </c>
      <c r="E56" s="3">
        <v>2.2991292178630829E-2</v>
      </c>
      <c r="F56" s="3">
        <v>8.8199746096506715E-4</v>
      </c>
      <c r="G56" s="3">
        <v>1.1945021105930209E-3</v>
      </c>
      <c r="H56" s="3">
        <v>-1.7965266015380621E-3</v>
      </c>
      <c r="I56" s="3">
        <v>1.9621215760707855E-3</v>
      </c>
      <c r="J56" s="3">
        <v>-1.0816478170454502E-2</v>
      </c>
      <c r="K56" s="3">
        <v>2.0288426429033279E-2</v>
      </c>
      <c r="L56" s="3">
        <v>5.891056265681982E-3</v>
      </c>
      <c r="M56" s="3">
        <v>-8.5159437730908394E-3</v>
      </c>
      <c r="N56" s="3">
        <v>1.9244287395849824E-3</v>
      </c>
      <c r="O56" s="3">
        <v>1.9547722768038511E-3</v>
      </c>
      <c r="P56" s="3">
        <v>-7.8217388363555074E-4</v>
      </c>
      <c r="Q56" s="3">
        <v>-1.0058291256427765E-2</v>
      </c>
      <c r="R56" s="3">
        <v>1.5586222521960735E-2</v>
      </c>
      <c r="S56" s="3">
        <v>1.4462651452049613E-3</v>
      </c>
      <c r="T56" s="3">
        <v>-2.1328333765268326E-2</v>
      </c>
      <c r="U56" s="3">
        <v>1.6905611846596003E-3</v>
      </c>
      <c r="V56" s="3">
        <v>-1.5938902273774147E-2</v>
      </c>
      <c r="W56" s="3">
        <v>3.7628805730491877E-3</v>
      </c>
    </row>
    <row r="57" spans="1:23">
      <c r="A57" s="1" t="s">
        <v>8</v>
      </c>
      <c r="B57" s="1" t="s">
        <v>56</v>
      </c>
      <c r="C57" s="3">
        <v>-3.0629213899374008E-2</v>
      </c>
      <c r="D57" s="3">
        <v>-2.8387119527906179E-3</v>
      </c>
      <c r="E57" s="3">
        <v>-2.3838603869080544E-2</v>
      </c>
      <c r="F57" s="3">
        <v>1.1496617458760738E-2</v>
      </c>
      <c r="G57" s="3">
        <v>5.636933259665966E-3</v>
      </c>
      <c r="H57" s="3">
        <v>-1.6149390488862991E-2</v>
      </c>
      <c r="I57" s="3">
        <v>-2.2109363228082657E-2</v>
      </c>
      <c r="J57" s="3">
        <v>8.7497858330607414E-3</v>
      </c>
      <c r="K57" s="3">
        <v>9.4998013228178024E-3</v>
      </c>
      <c r="L57" s="3">
        <v>2.7937769889831543E-2</v>
      </c>
      <c r="M57" s="3">
        <v>-1.1393455788493156E-2</v>
      </c>
      <c r="N57" s="3">
        <v>-1.5993885695934296E-2</v>
      </c>
      <c r="O57" s="3">
        <v>1.1738878674805164E-2</v>
      </c>
      <c r="P57" s="3">
        <v>2.2581431549042463E-3</v>
      </c>
      <c r="Q57" s="3">
        <v>3.6994397640228271E-2</v>
      </c>
      <c r="R57" s="3">
        <v>-6.5164998173713684E-2</v>
      </c>
      <c r="S57" s="3">
        <v>3.0490601435303688E-2</v>
      </c>
      <c r="T57" s="3">
        <v>-6.7014865577220917E-2</v>
      </c>
      <c r="U57" s="3">
        <v>-2.2104654461145401E-2</v>
      </c>
      <c r="V57" s="3">
        <v>-0.15784038603305817</v>
      </c>
      <c r="W57" s="3">
        <v>0.17846772074699402</v>
      </c>
    </row>
    <row r="58" spans="1:23">
      <c r="A58" s="1" t="s">
        <v>8</v>
      </c>
      <c r="B58" s="1" t="s">
        <v>57</v>
      </c>
      <c r="C58" s="3">
        <v>4.7980588860809803E-3</v>
      </c>
      <c r="D58" s="3">
        <v>2.9414217919111252E-2</v>
      </c>
      <c r="E58" s="3">
        <v>-1.3020722195506096E-2</v>
      </c>
      <c r="F58" s="3">
        <v>-1.9848616793751717E-2</v>
      </c>
      <c r="G58" s="3">
        <v>1.4446139335632324E-2</v>
      </c>
      <c r="H58" s="3">
        <v>2.2393681574612856E-3</v>
      </c>
      <c r="I58" s="3">
        <v>3.4731313586235046E-2</v>
      </c>
      <c r="J58" s="3">
        <v>-6.7721053957939148E-2</v>
      </c>
      <c r="K58" s="3">
        <v>2.9746942222118378E-2</v>
      </c>
      <c r="L58" s="3">
        <v>-6.8770639598369598E-2</v>
      </c>
      <c r="M58" s="3">
        <v>-2.4861190468072891E-2</v>
      </c>
      <c r="N58" s="3">
        <v>-0.15452414751052856</v>
      </c>
      <c r="O58" s="3">
        <v>0.18037514388561249</v>
      </c>
      <c r="P58" s="3">
        <v>8.8766798377037048E-2</v>
      </c>
      <c r="Q58" s="3">
        <v>-1.0850789956748486E-2</v>
      </c>
      <c r="R58" s="3">
        <v>-9.2406999319791794E-3</v>
      </c>
      <c r="S58" s="3">
        <v>-1.6157499048858881E-3</v>
      </c>
      <c r="T58" s="3">
        <v>-6.3503123819828033E-2</v>
      </c>
      <c r="U58" s="3">
        <v>1.7941156402230263E-2</v>
      </c>
      <c r="V58" s="3">
        <v>6.4515392296016216E-3</v>
      </c>
      <c r="W58" s="3">
        <v>0.1118435338139534</v>
      </c>
    </row>
    <row r="59" spans="1:23">
      <c r="A59" s="1" t="s">
        <v>8</v>
      </c>
      <c r="B59" s="1" t="s">
        <v>58</v>
      </c>
      <c r="C59" s="3">
        <v>-6.5725008025765419E-3</v>
      </c>
      <c r="D59" s="3">
        <v>1.0365337133407593E-2</v>
      </c>
      <c r="E59" s="3">
        <v>-1.1674173176288605E-2</v>
      </c>
      <c r="F59" s="3">
        <v>-3.0123235192149878E-3</v>
      </c>
      <c r="G59" s="3">
        <v>2.0612091757357121E-3</v>
      </c>
      <c r="H59" s="3">
        <v>-1.4441685751080513E-2</v>
      </c>
      <c r="I59" s="3">
        <v>1.0263541713356972E-2</v>
      </c>
      <c r="J59" s="3">
        <v>-1.9142923876643181E-2</v>
      </c>
      <c r="K59" s="3">
        <v>-6.6058202646672726E-3</v>
      </c>
      <c r="L59" s="3">
        <v>-3.4260042011737823E-3</v>
      </c>
      <c r="M59" s="3">
        <v>2.0778430625796318E-2</v>
      </c>
      <c r="N59" s="3">
        <v>-2.321798587217927E-3</v>
      </c>
      <c r="O59" s="3">
        <v>7.9348422586917877E-3</v>
      </c>
      <c r="P59" s="3">
        <v>-6.2930942513048649E-3</v>
      </c>
      <c r="Q59" s="3">
        <v>6.8678883835673332E-3</v>
      </c>
      <c r="R59" s="3">
        <v>-2.6896573603153229E-2</v>
      </c>
      <c r="S59" s="3">
        <v>-1.7868848517537117E-3</v>
      </c>
      <c r="T59" s="3">
        <v>9.3599753454327583E-3</v>
      </c>
      <c r="U59" s="3">
        <v>-3.5587591119110584E-3</v>
      </c>
      <c r="V59" s="3">
        <v>-2.1094998810440302E-3</v>
      </c>
      <c r="W59" s="3">
        <v>5.214694538153708E-4</v>
      </c>
    </row>
    <row r="60" spans="1:23">
      <c r="A60" s="1" t="s">
        <v>9</v>
      </c>
      <c r="B60" s="1" t="s">
        <v>59</v>
      </c>
      <c r="C60" s="3">
        <v>-6.0046911239624023E-2</v>
      </c>
      <c r="D60" s="3">
        <v>-2.662567188963294E-3</v>
      </c>
      <c r="E60" s="3">
        <v>3.8329426199197769E-2</v>
      </c>
      <c r="F60" s="3">
        <v>-1.9776342436671257E-2</v>
      </c>
      <c r="G60" s="3">
        <v>1.9207395613193512E-2</v>
      </c>
      <c r="H60" s="3">
        <v>-9.7945770248770714E-3</v>
      </c>
      <c r="I60" s="3">
        <v>-3.4369073808193207E-2</v>
      </c>
      <c r="J60" s="3">
        <v>-2.6469705626368523E-2</v>
      </c>
      <c r="K60" s="3">
        <v>1.3314700685441494E-2</v>
      </c>
      <c r="L60" s="3">
        <v>2.1927220746874809E-2</v>
      </c>
      <c r="M60" s="3">
        <v>3.2929901033639908E-2</v>
      </c>
      <c r="N60" s="3">
        <v>5.7475832290947437E-3</v>
      </c>
      <c r="O60" s="3">
        <v>-2.7154166251420975E-2</v>
      </c>
      <c r="P60" s="3">
        <v>2.9945047572255135E-3</v>
      </c>
      <c r="Q60" s="3">
        <v>-1.0484354570508003E-2</v>
      </c>
      <c r="R60" s="3">
        <v>-1.019821222871542E-2</v>
      </c>
      <c r="S60" s="3">
        <v>-1.798957958817482E-2</v>
      </c>
      <c r="T60" s="3">
        <v>6.5298052504658699E-4</v>
      </c>
      <c r="U60" s="3">
        <v>2.722235769033432E-2</v>
      </c>
      <c r="V60" s="3">
        <v>-1.1323992162942886E-2</v>
      </c>
      <c r="W60" s="3">
        <v>-7.6434381306171417E-2</v>
      </c>
    </row>
    <row r="61" spans="1:23">
      <c r="A61" s="1" t="s">
        <v>9</v>
      </c>
      <c r="B61" s="1" t="s">
        <v>60</v>
      </c>
      <c r="C61" s="3">
        <v>1.3000719249248505E-2</v>
      </c>
      <c r="D61" s="3">
        <v>2.1459247916936874E-2</v>
      </c>
      <c r="E61" s="3">
        <v>3.2431796193122864E-2</v>
      </c>
      <c r="F61" s="3">
        <v>5.266082938760519E-3</v>
      </c>
      <c r="G61" s="3">
        <v>-2.7791738510131836E-2</v>
      </c>
      <c r="H61" s="3">
        <v>2.541195135563612E-3</v>
      </c>
      <c r="I61" s="3">
        <v>-9.8504601046442986E-3</v>
      </c>
      <c r="J61" s="3">
        <v>-1.0313383303582668E-2</v>
      </c>
      <c r="K61" s="3">
        <v>-1.8022803589701653E-2</v>
      </c>
      <c r="L61" s="3">
        <v>3.0241240165196359E-4</v>
      </c>
      <c r="M61" s="3">
        <v>2.6479903608560562E-2</v>
      </c>
      <c r="N61" s="3">
        <v>-1.2388670817017555E-2</v>
      </c>
      <c r="O61" s="3">
        <v>-7.7525623142719269E-2</v>
      </c>
      <c r="P61" s="3">
        <v>6.8815186619758606E-2</v>
      </c>
      <c r="Q61" s="3">
        <v>1.2461281381547451E-2</v>
      </c>
      <c r="R61" s="3">
        <v>-1.6217331867665052E-3</v>
      </c>
      <c r="S61" s="3">
        <v>0.11561941355466843</v>
      </c>
      <c r="T61" s="3">
        <v>-3.100547194480896E-2</v>
      </c>
      <c r="U61" s="3">
        <v>-2.0389877259731293E-2</v>
      </c>
      <c r="V61" s="3">
        <v>-3.1121842563152313E-2</v>
      </c>
      <c r="W61" s="3">
        <v>3.8155097514390945E-2</v>
      </c>
    </row>
    <row r="62" spans="1:23">
      <c r="A62" s="1" t="s">
        <v>9</v>
      </c>
      <c r="B62" s="1" t="s">
        <v>61</v>
      </c>
      <c r="C62" s="3">
        <v>8.917100727558136E-3</v>
      </c>
      <c r="D62" s="3">
        <v>-2.5648726150393486E-2</v>
      </c>
      <c r="E62" s="3">
        <v>-1.6760343685746193E-2</v>
      </c>
      <c r="F62" s="3">
        <v>-6.1525069177150726E-3</v>
      </c>
      <c r="G62" s="3">
        <v>-9.7127743065357208E-3</v>
      </c>
      <c r="H62" s="3">
        <v>-4.7121953684836626E-4</v>
      </c>
      <c r="I62" s="3">
        <v>-2.6056930422782898E-2</v>
      </c>
      <c r="J62" s="3">
        <v>1.3232208788394928E-2</v>
      </c>
      <c r="K62" s="3">
        <v>1.2945308350026608E-2</v>
      </c>
      <c r="L62" s="3">
        <v>-1.4011887833476067E-2</v>
      </c>
      <c r="M62" s="3">
        <v>-5.3638122044503689E-3</v>
      </c>
      <c r="N62" s="3">
        <v>-1.3635088689625263E-3</v>
      </c>
      <c r="O62" s="3">
        <v>-1.1851559393107891E-2</v>
      </c>
      <c r="P62" s="3">
        <v>-3.4204848110675812E-2</v>
      </c>
      <c r="Q62" s="3">
        <v>9.4749359413981438E-3</v>
      </c>
      <c r="R62" s="3">
        <v>9.9768945947289467E-3</v>
      </c>
      <c r="S62" s="3">
        <v>-1.1737459572032094E-3</v>
      </c>
      <c r="T62" s="3">
        <v>-1.0716851800680161E-2</v>
      </c>
      <c r="U62" s="3">
        <v>1.7715336754918098E-2</v>
      </c>
      <c r="V62" s="3">
        <v>5.6857284158468246E-2</v>
      </c>
      <c r="W62" s="3">
        <v>-1.2150515802204609E-2</v>
      </c>
    </row>
    <row r="63" spans="1:23">
      <c r="A63" s="1" t="s">
        <v>10</v>
      </c>
      <c r="B63" s="1" t="s">
        <v>62</v>
      </c>
      <c r="C63" s="3">
        <v>-2.7276456356048584E-2</v>
      </c>
      <c r="D63" s="3">
        <v>-2.591555193066597E-2</v>
      </c>
      <c r="E63" s="3">
        <v>-4.0575552731752396E-2</v>
      </c>
      <c r="F63" s="3">
        <v>1.1213111691176891E-2</v>
      </c>
      <c r="G63" s="3">
        <v>4.1841506958007813E-2</v>
      </c>
      <c r="H63" s="3">
        <v>-4.0738973766565323E-3</v>
      </c>
      <c r="I63" s="3">
        <v>-3.3230070024728775E-2</v>
      </c>
      <c r="J63" s="3">
        <v>6.8101030774414539E-3</v>
      </c>
      <c r="K63" s="3">
        <v>2.1697697229683399E-3</v>
      </c>
      <c r="L63" s="3">
        <v>1.6056051477789879E-2</v>
      </c>
      <c r="M63" s="3">
        <v>-2.1012619137763977E-2</v>
      </c>
      <c r="N63" s="3">
        <v>-1.3220584951341152E-2</v>
      </c>
      <c r="O63" s="3">
        <v>-1.6280898824334145E-2</v>
      </c>
      <c r="P63" s="3">
        <v>-2.1155278955120593E-4</v>
      </c>
      <c r="Q63" s="3">
        <v>5.1186118274927139E-2</v>
      </c>
      <c r="R63" s="3">
        <v>-2.3428535088896751E-2</v>
      </c>
      <c r="S63" s="3">
        <v>-7.8821368515491486E-3</v>
      </c>
      <c r="T63" s="3">
        <v>-1.4930788427591324E-2</v>
      </c>
      <c r="U63" s="3">
        <v>-3.6871876567602158E-2</v>
      </c>
      <c r="V63" s="3">
        <v>2.7708334848284721E-2</v>
      </c>
      <c r="W63" s="3">
        <v>-2.234998531639576E-2</v>
      </c>
    </row>
    <row r="64" spans="1:23">
      <c r="A64" s="1" t="s">
        <v>10</v>
      </c>
      <c r="B64" s="1" t="s">
        <v>63</v>
      </c>
      <c r="C64" s="3">
        <v>4.6323640272021294E-3</v>
      </c>
      <c r="D64" s="3">
        <v>1.5984583646059036E-2</v>
      </c>
      <c r="E64" s="3">
        <v>-1.9806170836091042E-2</v>
      </c>
      <c r="F64" s="3">
        <v>-1.1109567247331142E-2</v>
      </c>
      <c r="G64" s="3">
        <v>-1.687726192176342E-2</v>
      </c>
      <c r="H64" s="3">
        <v>2.8422262403182685E-4</v>
      </c>
      <c r="I64" s="3">
        <v>5.2262395620346069E-2</v>
      </c>
      <c r="J64" s="3">
        <v>-2.2391941398382187E-2</v>
      </c>
      <c r="K64" s="3">
        <v>-7.8943874686956406E-3</v>
      </c>
      <c r="L64" s="3">
        <v>-1.412667240947485E-2</v>
      </c>
      <c r="M64" s="3">
        <v>-3.5619910806417465E-2</v>
      </c>
      <c r="N64" s="3">
        <v>2.6595160365104675E-2</v>
      </c>
      <c r="O64" s="3">
        <v>-2.2765599191188812E-2</v>
      </c>
      <c r="P64" s="3">
        <v>1.3832303695380688E-2</v>
      </c>
      <c r="Q64" s="3">
        <v>1.8971970304846764E-2</v>
      </c>
      <c r="R64" s="3">
        <v>6.0851285234093666E-3</v>
      </c>
      <c r="S64" s="3">
        <v>7.5885998085141182E-3</v>
      </c>
      <c r="T64" s="3">
        <v>-1.8423931673169136E-2</v>
      </c>
      <c r="U64" s="3">
        <v>2.1034354344010353E-2</v>
      </c>
      <c r="V64" s="3">
        <v>-2.4080244824290276E-2</v>
      </c>
      <c r="W64" s="3">
        <v>4.3256767094135284E-2</v>
      </c>
    </row>
    <row r="65" spans="1:23">
      <c r="A65" s="1" t="s">
        <v>10</v>
      </c>
      <c r="B65" s="1" t="s">
        <v>64</v>
      </c>
      <c r="C65" s="3">
        <v>-8.8867722079157829E-3</v>
      </c>
      <c r="D65" s="3">
        <v>-1.2596555054187775E-2</v>
      </c>
      <c r="E65" s="3">
        <v>3.6387655884027481E-2</v>
      </c>
      <c r="F65" s="3">
        <v>-6.1170533299446106E-3</v>
      </c>
      <c r="G65" s="3">
        <v>4.4461246579885483E-3</v>
      </c>
      <c r="H65" s="3">
        <v>-9.6986740827560425E-3</v>
      </c>
      <c r="I65" s="3">
        <v>1.8862089142203331E-2</v>
      </c>
      <c r="J65" s="3">
        <v>2.9269324615597725E-2</v>
      </c>
      <c r="K65" s="3">
        <v>-1.6568649560213089E-2</v>
      </c>
      <c r="L65" s="3">
        <v>1.2357650324702263E-2</v>
      </c>
      <c r="M65" s="3">
        <v>1.3550452422350645E-3</v>
      </c>
      <c r="N65" s="3">
        <v>1.2376720551401377E-3</v>
      </c>
      <c r="O65" s="3">
        <v>2.2312069777399302E-3</v>
      </c>
      <c r="P65" s="3">
        <v>-6.8321982398629189E-3</v>
      </c>
      <c r="Q65" s="3">
        <v>1.3011313276365399E-3</v>
      </c>
      <c r="R65" s="3">
        <v>8.6855128756724298E-5</v>
      </c>
      <c r="S65" s="3">
        <v>1.4487620210275054E-3</v>
      </c>
      <c r="T65" s="3">
        <v>-3.7570085842162371E-3</v>
      </c>
      <c r="U65" s="3">
        <v>-1.7524280701763928E-4</v>
      </c>
      <c r="V65" s="3">
        <v>-5.8353650383651257E-3</v>
      </c>
      <c r="W65" s="3">
        <v>6.3624801114201546E-3</v>
      </c>
    </row>
    <row r="66" spans="1:23">
      <c r="A66" s="1" t="s">
        <v>11</v>
      </c>
      <c r="B66" s="1" t="s">
        <v>65</v>
      </c>
      <c r="C66" s="3">
        <v>7.6524633914232254E-3</v>
      </c>
      <c r="D66" s="3">
        <v>-1.5920478850603104E-2</v>
      </c>
      <c r="E66" s="3">
        <v>-2.9798397794365883E-2</v>
      </c>
      <c r="F66" s="3">
        <v>-6.9241928867995739E-3</v>
      </c>
      <c r="G66" s="3">
        <v>-2.3764276411384344E-3</v>
      </c>
      <c r="H66" s="3">
        <v>4.438269417732954E-3</v>
      </c>
      <c r="I66" s="3">
        <v>-1.5552049444522709E-4</v>
      </c>
      <c r="J66" s="3">
        <v>-5.1220082677900791E-3</v>
      </c>
      <c r="K66" s="3">
        <v>1.1641343589872122E-3</v>
      </c>
      <c r="L66" s="3">
        <v>-1.0603104718029499E-2</v>
      </c>
      <c r="M66" s="3">
        <v>-1.1914018541574478E-2</v>
      </c>
      <c r="N66" s="3">
        <v>-1.4514383859932423E-2</v>
      </c>
      <c r="O66" s="3">
        <v>3.5511191934347153E-2</v>
      </c>
      <c r="P66" s="3">
        <v>-2.7586901560425758E-3</v>
      </c>
      <c r="Q66" s="3">
        <v>4.5029330998659134E-2</v>
      </c>
      <c r="R66" s="3">
        <v>-3.1382446177303791E-3</v>
      </c>
      <c r="S66" s="3">
        <v>2.2079797927290201E-3</v>
      </c>
      <c r="T66" s="3">
        <v>-1.314250286668539E-3</v>
      </c>
      <c r="U66" s="3">
        <v>-3.4077439922839403E-3</v>
      </c>
      <c r="V66" s="3">
        <v>-1.2795066460967064E-2</v>
      </c>
      <c r="W66" s="3">
        <v>-6.7312596365809441E-3</v>
      </c>
    </row>
    <row r="67" spans="1:23">
      <c r="A67" s="1" t="s">
        <v>11</v>
      </c>
      <c r="B67" s="1" t="s">
        <v>66</v>
      </c>
      <c r="C67" s="3">
        <v>1.1253801494603977E-4</v>
      </c>
      <c r="D67" s="3">
        <v>-9.282146580517292E-3</v>
      </c>
      <c r="E67" s="3">
        <v>-1.1802387423813343E-2</v>
      </c>
      <c r="F67" s="3">
        <v>-1.5324854291975498E-2</v>
      </c>
      <c r="G67" s="3">
        <v>3.7259671837091446E-2</v>
      </c>
      <c r="H67" s="3">
        <v>-2.0979379769414663E-3</v>
      </c>
      <c r="I67" s="3">
        <v>4.2184717953205109E-2</v>
      </c>
      <c r="J67" s="3">
        <v>-5.2190623246133327E-3</v>
      </c>
      <c r="K67" s="3">
        <v>-1.4925520190445241E-5</v>
      </c>
      <c r="L67" s="3">
        <v>-2.3383991792798042E-3</v>
      </c>
      <c r="M67" s="3">
        <v>-5.0196843221783638E-3</v>
      </c>
      <c r="N67" s="3">
        <v>-1.2775863520801067E-2</v>
      </c>
      <c r="O67" s="3">
        <v>-6.9533344358205795E-3</v>
      </c>
      <c r="P67" s="3">
        <v>-4.3792524375021458E-3</v>
      </c>
      <c r="Q67" s="3">
        <v>-5.3070900030434132E-3</v>
      </c>
      <c r="R67" s="3">
        <v>-1.3434137217700481E-2</v>
      </c>
      <c r="S67" s="3">
        <v>3.326113149523735E-2</v>
      </c>
      <c r="T67" s="3">
        <v>-7.8697269782423973E-3</v>
      </c>
      <c r="U67" s="3">
        <v>-1.1303100734949112E-2</v>
      </c>
      <c r="V67" s="3">
        <v>-1.2990671675652266E-3</v>
      </c>
      <c r="W67" s="3">
        <v>-3.1050436664372683E-3</v>
      </c>
    </row>
    <row r="68" spans="1:23">
      <c r="A68" s="1" t="s">
        <v>11</v>
      </c>
      <c r="B68" s="1" t="s">
        <v>67</v>
      </c>
      <c r="C68" s="3">
        <v>-4.3707508593797684E-3</v>
      </c>
      <c r="D68" s="3">
        <v>5.4763131774961948E-3</v>
      </c>
      <c r="E68" s="3">
        <v>-4.9876240082085133E-3</v>
      </c>
      <c r="F68" s="3">
        <v>1.3210474280640483E-3</v>
      </c>
      <c r="G68" s="3">
        <v>-3.5378665197640657E-3</v>
      </c>
      <c r="H68" s="3">
        <v>6.2241428531706333E-3</v>
      </c>
      <c r="I68" s="3">
        <v>-4.746695514768362E-3</v>
      </c>
      <c r="J68" s="3">
        <v>-2.0208423957228661E-3</v>
      </c>
      <c r="K68" s="3">
        <v>5.003698606742546E-5</v>
      </c>
      <c r="L68" s="3">
        <v>-1.5339779201894999E-3</v>
      </c>
      <c r="M68" s="3">
        <v>1.638239249587059E-3</v>
      </c>
      <c r="N68" s="3">
        <v>5.6233885698020458E-4</v>
      </c>
      <c r="O68" s="3">
        <v>1.9970403984189034E-2</v>
      </c>
      <c r="P68" s="3">
        <v>1.9271977944299579E-3</v>
      </c>
      <c r="Q68" s="3">
        <v>8.7529513984918594E-3</v>
      </c>
      <c r="R68" s="3">
        <v>-3.7710207980126143E-3</v>
      </c>
      <c r="S68" s="3">
        <v>6.9439684739336371E-4</v>
      </c>
      <c r="T68" s="3">
        <v>-1.7442925600335002E-3</v>
      </c>
      <c r="U68" s="3">
        <v>2.5880776811391115E-3</v>
      </c>
      <c r="V68" s="3">
        <v>-3.6585070192813873E-3</v>
      </c>
      <c r="W68" s="3">
        <v>1.8879838287830353E-2</v>
      </c>
    </row>
    <row r="69" spans="1:23">
      <c r="A69" s="1" t="s">
        <v>12</v>
      </c>
      <c r="B69" s="1" t="s">
        <v>68</v>
      </c>
      <c r="C69" s="3">
        <v>1.2583226896822453E-2</v>
      </c>
      <c r="D69" s="3">
        <v>-6.9547509774565697E-3</v>
      </c>
      <c r="E69" s="3">
        <v>-2.1294819191098213E-2</v>
      </c>
      <c r="F69" s="3">
        <v>9.2315273359417915E-3</v>
      </c>
      <c r="G69" s="3">
        <v>3.2060150988399982E-3</v>
      </c>
      <c r="H69" s="3">
        <v>1.9657248631119728E-2</v>
      </c>
      <c r="I69" s="3">
        <v>1.7654050141572952E-2</v>
      </c>
      <c r="J69" s="3">
        <v>1.4338145265355706E-3</v>
      </c>
      <c r="K69" s="3">
        <v>-2.9665369540452957E-2</v>
      </c>
      <c r="L69" s="3">
        <v>-3.9435632526874542E-2</v>
      </c>
      <c r="M69" s="3">
        <v>-6.021658331155777E-2</v>
      </c>
      <c r="N69" s="3">
        <v>4.4667650014162064E-2</v>
      </c>
      <c r="O69" s="3">
        <v>7.6766550540924072E-2</v>
      </c>
      <c r="P69" s="3">
        <v>-6.6044623963534832E-4</v>
      </c>
      <c r="Q69" s="3">
        <v>-5.0389699637889862E-2</v>
      </c>
      <c r="R69" s="3">
        <v>-5.3070615977048874E-3</v>
      </c>
      <c r="S69" s="3">
        <v>1.9162543118000031E-2</v>
      </c>
      <c r="T69" s="3">
        <v>2.2367535158991814E-2</v>
      </c>
      <c r="U69" s="3">
        <v>1.0042930021882057E-2</v>
      </c>
      <c r="V69" s="3">
        <v>7.8881364315748215E-3</v>
      </c>
      <c r="W69" s="3">
        <v>-1.4441324397921562E-2</v>
      </c>
    </row>
    <row r="70" spans="1:23">
      <c r="A70" s="1" t="s">
        <v>12</v>
      </c>
      <c r="B70" s="1" t="s">
        <v>69</v>
      </c>
      <c r="C70" s="3">
        <v>-2.7516616508364677E-2</v>
      </c>
      <c r="D70" s="3">
        <v>-4.0373899042606354E-2</v>
      </c>
      <c r="E70" s="3">
        <v>-5.9636171907186508E-2</v>
      </c>
      <c r="F70" s="3">
        <v>4.6117421239614487E-2</v>
      </c>
      <c r="G70" s="3">
        <v>7.4991695582866669E-2</v>
      </c>
      <c r="H70" s="3">
        <v>-1.067393459379673E-3</v>
      </c>
      <c r="I70" s="3">
        <v>-4.9433000385761261E-2</v>
      </c>
      <c r="J70" s="3">
        <v>-4.350593313574791E-3</v>
      </c>
      <c r="K70" s="3">
        <v>1.9216213375329971E-2</v>
      </c>
      <c r="L70" s="3">
        <v>2.2871470078825951E-2</v>
      </c>
      <c r="M70" s="3">
        <v>1.0890123434364796E-2</v>
      </c>
      <c r="N70" s="3">
        <v>5.7499734684824944E-3</v>
      </c>
      <c r="O70" s="3">
        <v>-1.5983862802386284E-2</v>
      </c>
      <c r="P70" s="3">
        <v>-2.6336012408137321E-2</v>
      </c>
      <c r="Q70" s="3">
        <v>1.2798743322491646E-2</v>
      </c>
      <c r="R70" s="3">
        <v>1.2200382770970464E-3</v>
      </c>
      <c r="S70" s="3">
        <v>-2.0726611837744713E-2</v>
      </c>
      <c r="T70" s="3">
        <v>1.226962823420763E-2</v>
      </c>
      <c r="U70" s="3">
        <v>-5.6551038287580013E-3</v>
      </c>
      <c r="V70" s="3">
        <v>1.1217929422855377E-2</v>
      </c>
      <c r="W70" s="3">
        <v>1.6891874372959137E-2</v>
      </c>
    </row>
    <row r="71" spans="1:23">
      <c r="A71" s="1" t="s">
        <v>12</v>
      </c>
      <c r="B71" s="1" t="s">
        <v>70</v>
      </c>
      <c r="C71" s="3">
        <v>2.7962385211139917E-3</v>
      </c>
      <c r="D71" s="3">
        <v>2.4540885351598263E-3</v>
      </c>
      <c r="E71" s="3">
        <v>2.9385488480329514E-2</v>
      </c>
      <c r="F71" s="3">
        <v>-5.2949967794120312E-3</v>
      </c>
      <c r="G71" s="3">
        <v>-8.0747092142701149E-3</v>
      </c>
      <c r="H71" s="3">
        <v>-9.9935131147503853E-3</v>
      </c>
      <c r="I71" s="3">
        <v>-1.6681922599673271E-2</v>
      </c>
      <c r="J71" s="3">
        <v>-6.4847376197576523E-3</v>
      </c>
      <c r="K71" s="3">
        <v>1.12872663885355E-2</v>
      </c>
      <c r="L71" s="3">
        <v>-1.4340166933834553E-2</v>
      </c>
      <c r="M71" s="3">
        <v>3.8133971393108368E-3</v>
      </c>
      <c r="N71" s="3">
        <v>9.5970049733296037E-4</v>
      </c>
      <c r="O71" s="3">
        <v>2.9679907020181417E-3</v>
      </c>
      <c r="P71" s="3">
        <v>-3.9124717004597187E-3</v>
      </c>
      <c r="Q71" s="3">
        <v>2.3842700757086277E-3</v>
      </c>
      <c r="R71" s="3">
        <v>5.771721713244915E-3</v>
      </c>
      <c r="S71" s="3">
        <v>7.475402089767158E-4</v>
      </c>
      <c r="T71" s="3">
        <v>-1.456929836422205E-2</v>
      </c>
      <c r="U71" s="3">
        <v>-9.8361549898982048E-3</v>
      </c>
      <c r="V71" s="3">
        <v>-1.7553243786096573E-2</v>
      </c>
      <c r="W71" s="3">
        <v>-9.0118125081062317E-3</v>
      </c>
    </row>
    <row r="72" spans="1:23">
      <c r="A72" s="1" t="s">
        <v>13</v>
      </c>
      <c r="B72" s="1" t="s">
        <v>71</v>
      </c>
      <c r="C72" s="3">
        <v>-1.2129022506996989E-3</v>
      </c>
      <c r="D72" s="3">
        <v>-1.8676817417144775E-2</v>
      </c>
      <c r="E72" s="3">
        <v>1.3926350511610508E-2</v>
      </c>
      <c r="F72" s="3">
        <v>-1.6655581071972847E-2</v>
      </c>
      <c r="G72" s="3">
        <v>4.3813744559884071E-3</v>
      </c>
      <c r="H72" s="3">
        <v>-2.1759739320259541E-4</v>
      </c>
      <c r="I72" s="3">
        <v>-6.4254929311573505E-3</v>
      </c>
      <c r="J72" s="3">
        <v>-5.9049571864306927E-3</v>
      </c>
      <c r="K72" s="3">
        <v>7.9546412453055382E-3</v>
      </c>
      <c r="L72" s="3">
        <v>-2.2063495591282845E-2</v>
      </c>
      <c r="M72" s="3">
        <v>-1.3507263734936714E-2</v>
      </c>
      <c r="N72" s="3">
        <v>-0.10509456694126129</v>
      </c>
      <c r="O72" s="3">
        <v>-1.8713649362325668E-2</v>
      </c>
      <c r="P72" s="3">
        <v>-4.7280071303248405E-3</v>
      </c>
      <c r="Q72" s="3">
        <v>-0.16292007267475128</v>
      </c>
      <c r="R72" s="3">
        <v>-8.7361089885234833E-2</v>
      </c>
      <c r="S72" s="3">
        <v>-7.6107144355773926E-2</v>
      </c>
      <c r="T72" s="3">
        <v>5.5212546139955521E-2</v>
      </c>
      <c r="U72" s="3">
        <v>-3.1259100884199142E-2</v>
      </c>
      <c r="V72" s="3">
        <v>7.6964303851127625E-2</v>
      </c>
      <c r="W72" s="3">
        <v>4.0779724717140198E-2</v>
      </c>
    </row>
    <row r="73" spans="1:23">
      <c r="A73" s="1" t="s">
        <v>13</v>
      </c>
      <c r="B73" s="1" t="s">
        <v>72</v>
      </c>
      <c r="C73" s="3">
        <v>8.7371226400136948E-3</v>
      </c>
      <c r="D73" s="3">
        <v>-2.1827520802617073E-2</v>
      </c>
      <c r="E73" s="3">
        <v>-1.2987981550395489E-2</v>
      </c>
      <c r="F73" s="3">
        <v>-0.10436958819627762</v>
      </c>
      <c r="G73" s="3">
        <v>-1.8590791150927544E-2</v>
      </c>
      <c r="H73" s="3">
        <v>-4.3742060661315918E-3</v>
      </c>
      <c r="I73" s="3">
        <v>-0.16247536242008209</v>
      </c>
      <c r="J73" s="3">
        <v>-8.6886383593082428E-2</v>
      </c>
      <c r="K73" s="3">
        <v>-7.5791902840137482E-2</v>
      </c>
      <c r="L73" s="3">
        <v>5.5644981563091278E-2</v>
      </c>
      <c r="M73" s="3">
        <v>-3.0658893287181854E-2</v>
      </c>
      <c r="N73" s="3">
        <v>7.7036187052726746E-2</v>
      </c>
      <c r="O73" s="3">
        <v>4.1013706475496292E-2</v>
      </c>
      <c r="P73" s="3">
        <v>6.2102541327476501E-2</v>
      </c>
      <c r="Q73" s="3">
        <v>-5.6019477546215057E-2</v>
      </c>
      <c r="R73" s="3">
        <v>-1.6832439228892326E-2</v>
      </c>
      <c r="S73" s="3">
        <v>-4.9736682325601578E-2</v>
      </c>
      <c r="T73" s="3">
        <v>-4.3922778218984604E-2</v>
      </c>
      <c r="U73" s="3">
        <v>1.3080347329378128E-2</v>
      </c>
      <c r="V73" s="3">
        <v>-5.7898491621017456E-2</v>
      </c>
      <c r="W73" s="3">
        <v>-2.2097356617450714E-2</v>
      </c>
    </row>
    <row r="74" spans="1:23">
      <c r="A74" s="1" t="s">
        <v>13</v>
      </c>
      <c r="B74" s="1" t="s">
        <v>73</v>
      </c>
      <c r="C74" s="3">
        <v>-1.3021006248891354E-2</v>
      </c>
      <c r="D74" s="3">
        <v>7.1794837713241577E-3</v>
      </c>
      <c r="E74" s="3">
        <v>-9.8147299140691757E-3</v>
      </c>
      <c r="F74" s="3">
        <v>-4.0358575060963631E-3</v>
      </c>
      <c r="G74" s="3">
        <v>3.9630965329706669E-3</v>
      </c>
      <c r="H74" s="3">
        <v>6.3000000081956387E-3</v>
      </c>
      <c r="I74" s="3">
        <v>2.1042598411440849E-2</v>
      </c>
      <c r="J74" s="3">
        <v>-2.5539685040712357E-2</v>
      </c>
      <c r="K74" s="3">
        <v>1.5144398435950279E-2</v>
      </c>
      <c r="L74" s="3">
        <v>-2.4049123749136925E-2</v>
      </c>
      <c r="M74" s="3">
        <v>-2.8091436251997948E-3</v>
      </c>
      <c r="N74" s="3">
        <v>-2.2753218654543161E-3</v>
      </c>
      <c r="O74" s="3">
        <v>-1.3774082995951176E-2</v>
      </c>
      <c r="P74" s="3">
        <v>-1.1051308363676071E-2</v>
      </c>
      <c r="Q74" s="3">
        <v>-5.3717684932053089E-3</v>
      </c>
      <c r="R74" s="3">
        <v>1.535241212695837E-2</v>
      </c>
      <c r="S74" s="3">
        <v>-1.5762705588713288E-3</v>
      </c>
      <c r="T74" s="3">
        <v>-4.7586157917976379E-2</v>
      </c>
      <c r="U74" s="3">
        <v>-1.1214961297810078E-2</v>
      </c>
      <c r="V74" s="3">
        <v>2.8023065999150276E-2</v>
      </c>
      <c r="W74" s="3">
        <v>2.9078098013997078E-3</v>
      </c>
    </row>
    <row r="75" spans="1:23">
      <c r="A75" s="1" t="s">
        <v>14</v>
      </c>
      <c r="B75" s="1" t="s">
        <v>74</v>
      </c>
      <c r="C75" s="3">
        <v>-1.5225594863295555E-2</v>
      </c>
      <c r="D75" s="3">
        <v>-4.4468618929386139E-2</v>
      </c>
      <c r="E75" s="3">
        <v>-4.8977121710777283E-2</v>
      </c>
      <c r="F75" s="3">
        <v>3.972190897911787E-3</v>
      </c>
      <c r="G75" s="3">
        <v>-2.2078098729252815E-2</v>
      </c>
      <c r="H75" s="3">
        <v>2.9927436262369156E-2</v>
      </c>
      <c r="I75" s="3">
        <v>-1.7066264525055885E-2</v>
      </c>
      <c r="J75" s="3">
        <v>-5.4053094238042831E-2</v>
      </c>
      <c r="K75" s="3">
        <v>1.1612369678914547E-2</v>
      </c>
      <c r="L75" s="3">
        <v>7.4813634157180786E-2</v>
      </c>
      <c r="M75" s="3">
        <v>-3.859957680106163E-2</v>
      </c>
      <c r="N75" s="3">
        <v>2.6078023947775364E-3</v>
      </c>
      <c r="O75" s="3">
        <v>-2.9109450057148933E-2</v>
      </c>
      <c r="P75" s="3">
        <v>-2.402665326371789E-3</v>
      </c>
      <c r="Q75" s="3">
        <v>0.1500871330499649</v>
      </c>
      <c r="R75" s="3">
        <v>1.8335983157157898E-2</v>
      </c>
      <c r="S75" s="3">
        <v>1.2900762259960175E-2</v>
      </c>
      <c r="T75" s="3">
        <v>5.8554481714963913E-2</v>
      </c>
      <c r="U75" s="3">
        <v>-8.5312776267528534E-2</v>
      </c>
      <c r="V75" s="3">
        <v>3.524470329284668E-2</v>
      </c>
      <c r="W75" s="3">
        <v>-3.9624795317649841E-2</v>
      </c>
    </row>
    <row r="76" spans="1:23">
      <c r="A76" s="1" t="s">
        <v>14</v>
      </c>
      <c r="B76" s="1" t="s">
        <v>75</v>
      </c>
      <c r="C76" s="3">
        <v>1.3783249072730541E-2</v>
      </c>
      <c r="D76" s="3">
        <v>7.4338287115097046E-2</v>
      </c>
      <c r="E76" s="3">
        <v>-3.77485491335392E-2</v>
      </c>
      <c r="F76" s="3">
        <v>4.4330628588795662E-3</v>
      </c>
      <c r="G76" s="3">
        <v>-3.007066436111927E-2</v>
      </c>
      <c r="H76" s="3">
        <v>-2.1835917141288519E-3</v>
      </c>
      <c r="I76" s="3">
        <v>0.15136146545410156</v>
      </c>
      <c r="J76" s="3">
        <v>1.9720908254384995E-2</v>
      </c>
      <c r="K76" s="3">
        <v>1.3539444655179977E-2</v>
      </c>
      <c r="L76" s="3">
        <v>5.9631172567605972E-2</v>
      </c>
      <c r="M76" s="3">
        <v>-8.3855077624320984E-2</v>
      </c>
      <c r="N76" s="3">
        <v>3.4081447869539261E-2</v>
      </c>
      <c r="O76" s="3">
        <v>-4.0250007063150406E-2</v>
      </c>
      <c r="P76" s="3">
        <v>2.9459815472364426E-2</v>
      </c>
      <c r="Q76" s="3">
        <v>-3.8859151303768158E-2</v>
      </c>
      <c r="R76" s="3">
        <v>-7.0616401731967926E-2</v>
      </c>
      <c r="S76" s="3">
        <v>-5.9947330504655838E-2</v>
      </c>
      <c r="T76" s="3">
        <v>4.9586158245801926E-2</v>
      </c>
      <c r="U76" s="3">
        <v>-1.3541356660425663E-2</v>
      </c>
      <c r="V76" s="3">
        <v>3.5807736217975616E-2</v>
      </c>
      <c r="W76" s="3">
        <v>-1.2143954634666443E-2</v>
      </c>
    </row>
    <row r="77" spans="1:23">
      <c r="A77" s="1" t="s">
        <v>14</v>
      </c>
      <c r="B77" s="1" t="s">
        <v>76</v>
      </c>
      <c r="C77" s="3">
        <v>-6.7059062421321869E-3</v>
      </c>
      <c r="D77" s="3">
        <v>-7.6031000353395939E-3</v>
      </c>
      <c r="E77" s="3">
        <v>1.0952849872410297E-2</v>
      </c>
      <c r="F77" s="3">
        <v>1.8108073621988297E-2</v>
      </c>
      <c r="G77" s="3">
        <v>1.6843162477016449E-2</v>
      </c>
      <c r="H77" s="3">
        <v>5.4327894002199173E-2</v>
      </c>
      <c r="I77" s="3">
        <v>-9.0910997241735458E-3</v>
      </c>
      <c r="J77" s="3">
        <v>1.6260642558336258E-2</v>
      </c>
      <c r="K77" s="3">
        <v>-3.0443798750638962E-2</v>
      </c>
      <c r="L77" s="3">
        <v>5.6869443506002426E-2</v>
      </c>
      <c r="M77" s="3">
        <v>5.4641619324684143E-2</v>
      </c>
      <c r="N77" s="3">
        <v>1.9521941430866718E-3</v>
      </c>
      <c r="O77" s="3">
        <v>2.0450921729207039E-2</v>
      </c>
      <c r="P77" s="3">
        <v>3.2588791102170944E-2</v>
      </c>
      <c r="Q77" s="3">
        <v>1.9599396735429764E-2</v>
      </c>
      <c r="R77" s="3">
        <v>1.2530773878097534E-2</v>
      </c>
      <c r="S77" s="3">
        <v>1.3945524115115404E-3</v>
      </c>
      <c r="T77" s="3">
        <v>-3.0303865671157837E-2</v>
      </c>
      <c r="U77" s="3">
        <v>5.8990851975977421E-3</v>
      </c>
      <c r="V77" s="3">
        <v>-2.0255164708942175E-3</v>
      </c>
      <c r="W77" s="3">
        <v>-1.3148621656000614E-3</v>
      </c>
    </row>
    <row r="78" spans="1:23">
      <c r="A78" s="1" t="s">
        <v>15</v>
      </c>
      <c r="B78" s="1" t="s">
        <v>77</v>
      </c>
      <c r="C78" s="3">
        <v>1.149491872638464E-2</v>
      </c>
      <c r="D78" s="3">
        <v>-3.0337569769471884E-3</v>
      </c>
      <c r="E78" s="3">
        <v>4.8479568213224411E-3</v>
      </c>
      <c r="F78" s="3">
        <v>6.3212485983967781E-3</v>
      </c>
      <c r="G78" s="3">
        <v>5.0145792774856091E-3</v>
      </c>
      <c r="H78" s="3">
        <v>-9.8603079095482826E-3</v>
      </c>
      <c r="I78" s="3">
        <v>2.1207818761467934E-2</v>
      </c>
      <c r="J78" s="3">
        <v>-1.2089045718312263E-2</v>
      </c>
      <c r="K78" s="3">
        <v>-5.7108018547296524E-2</v>
      </c>
      <c r="L78" s="3">
        <v>-2.7569762896746397E-3</v>
      </c>
      <c r="M78" s="3">
        <v>-3.6682628095149994E-2</v>
      </c>
      <c r="N78" s="3">
        <v>1.5951186418533325E-2</v>
      </c>
      <c r="O78" s="3">
        <v>-5.4203621111810207E-3</v>
      </c>
      <c r="P78" s="3">
        <v>-5.6227410823339596E-5</v>
      </c>
      <c r="Q78" s="3">
        <v>-7.4923194944858551E-2</v>
      </c>
      <c r="R78" s="3">
        <v>-1.7867419868707657E-2</v>
      </c>
      <c r="S78" s="3">
        <v>9.701174683868885E-3</v>
      </c>
      <c r="T78" s="3">
        <v>-4.7516413033008575E-2</v>
      </c>
      <c r="U78" s="3">
        <v>6.4939677715301514E-2</v>
      </c>
      <c r="V78" s="3">
        <v>-3.7347983568906784E-2</v>
      </c>
      <c r="W78" s="3">
        <v>-4.6343602240085602E-2</v>
      </c>
    </row>
    <row r="79" spans="1:23">
      <c r="A79" s="1" t="s">
        <v>15</v>
      </c>
      <c r="B79" s="1" t="s">
        <v>78</v>
      </c>
      <c r="C79" s="3">
        <v>-5.8036644011735916E-2</v>
      </c>
      <c r="D79" s="3">
        <v>-2.3160106502473354E-3</v>
      </c>
      <c r="E79" s="3">
        <v>-3.6887466907501221E-2</v>
      </c>
      <c r="F79" s="3">
        <v>1.5210437588393688E-2</v>
      </c>
      <c r="G79" s="3">
        <v>-4.646525252610445E-3</v>
      </c>
      <c r="H79" s="3">
        <v>1.348294026684016E-4</v>
      </c>
      <c r="I79" s="3">
        <v>-7.4869431555271149E-2</v>
      </c>
      <c r="J79" s="3">
        <v>-1.7885832116007805E-2</v>
      </c>
      <c r="K79" s="3">
        <v>1.007327064871788E-2</v>
      </c>
      <c r="L79" s="3">
        <v>-4.7567546367645264E-2</v>
      </c>
      <c r="M79" s="3">
        <v>6.4514115452766418E-2</v>
      </c>
      <c r="N79" s="3">
        <v>-3.6589611321687698E-2</v>
      </c>
      <c r="O79" s="3">
        <v>-4.6084530651569366E-2</v>
      </c>
      <c r="P79" s="3">
        <v>-3.5747483372688293E-2</v>
      </c>
      <c r="Q79" s="3">
        <v>4.599396139383316E-3</v>
      </c>
      <c r="R79" s="3">
        <v>3.2375238835811615E-2</v>
      </c>
      <c r="S79" s="3">
        <v>-7.4057183228433132E-3</v>
      </c>
      <c r="T79" s="3">
        <v>-1.4641297981142998E-2</v>
      </c>
      <c r="U79" s="3">
        <v>-2.3969545960426331E-2</v>
      </c>
      <c r="V79" s="3">
        <v>6.9688055664300919E-3</v>
      </c>
      <c r="W79" s="3">
        <v>-1.0811370797455311E-2</v>
      </c>
    </row>
    <row r="80" spans="1:23">
      <c r="A80" s="1" t="s">
        <v>15</v>
      </c>
      <c r="B80" s="1" t="s">
        <v>79</v>
      </c>
      <c r="C80" s="3">
        <v>-4.0658772923052311E-3</v>
      </c>
      <c r="D80" s="3">
        <v>1.7761775525286794E-3</v>
      </c>
      <c r="E80" s="3">
        <v>-1.2273926287889481E-2</v>
      </c>
      <c r="F80" s="3">
        <v>1.6580158844590187E-2</v>
      </c>
      <c r="G80" s="3">
        <v>-3.0383480712771416E-2</v>
      </c>
      <c r="H80" s="3">
        <v>-2.3099455982446671E-2</v>
      </c>
      <c r="I80" s="3">
        <v>-1.004291046410799E-2</v>
      </c>
      <c r="J80" s="3">
        <v>-2.8644150588661432E-3</v>
      </c>
      <c r="K80" s="3">
        <v>-9.8626094404608011E-4</v>
      </c>
      <c r="L80" s="3">
        <v>-7.6879262924194336E-3</v>
      </c>
      <c r="M80" s="3">
        <v>6.3309273682534695E-3</v>
      </c>
      <c r="N80" s="3">
        <v>-4.4492767192423344E-3</v>
      </c>
      <c r="O80" s="3">
        <v>2.6370454579591751E-3</v>
      </c>
      <c r="P80" s="3">
        <v>-1.778867281973362E-2</v>
      </c>
      <c r="Q80" s="3">
        <v>1.3596946373581886E-2</v>
      </c>
      <c r="R80" s="3">
        <v>1.0678917169570923E-2</v>
      </c>
      <c r="S80" s="3">
        <v>-1.5173854772001505E-3</v>
      </c>
      <c r="T80" s="3">
        <v>-1.7186280339956284E-2</v>
      </c>
      <c r="U80" s="3">
        <v>-2.5172359310090542E-3</v>
      </c>
      <c r="V80" s="3">
        <v>-3.8261658046394587E-3</v>
      </c>
      <c r="W80" s="3">
        <v>1.7949797213077545E-2</v>
      </c>
    </row>
    <row r="81" spans="1:23">
      <c r="A81" s="1" t="s">
        <v>16</v>
      </c>
      <c r="B81" s="1" t="s">
        <v>80</v>
      </c>
      <c r="C81" s="3">
        <v>-8.4876017645001411E-3</v>
      </c>
      <c r="D81" s="3">
        <v>9.9808014929294586E-3</v>
      </c>
      <c r="E81" s="3">
        <v>3.2496735453605652E-2</v>
      </c>
      <c r="F81" s="3">
        <v>-2.6634568348526955E-2</v>
      </c>
      <c r="G81" s="3">
        <v>-1.586163230240345E-2</v>
      </c>
      <c r="H81" s="3">
        <v>1.4981793938204646E-3</v>
      </c>
      <c r="I81" s="3">
        <v>-1.3685580343008041E-3</v>
      </c>
      <c r="J81" s="3">
        <v>-1.9665760919451714E-2</v>
      </c>
      <c r="K81" s="3">
        <v>1.4644895680248737E-2</v>
      </c>
      <c r="L81" s="3">
        <v>3.2256163656711578E-2</v>
      </c>
      <c r="M81" s="3">
        <v>-7.1521303616464138E-3</v>
      </c>
      <c r="N81" s="3">
        <v>-1.5633964212611318E-3</v>
      </c>
      <c r="O81" s="3">
        <v>3.4276526421308517E-2</v>
      </c>
      <c r="P81" s="3">
        <v>1.9755635876208544E-3</v>
      </c>
      <c r="Q81" s="3">
        <v>0.10268683731555939</v>
      </c>
      <c r="R81" s="3">
        <v>-3.2020308077335358E-2</v>
      </c>
      <c r="S81" s="3">
        <v>-1.4212842099368572E-2</v>
      </c>
      <c r="T81" s="3">
        <v>-6.3029326498508453E-2</v>
      </c>
      <c r="U81" s="3">
        <v>-0.1204708144068718</v>
      </c>
      <c r="V81" s="3">
        <v>3.9444301277399063E-2</v>
      </c>
      <c r="W81" s="3">
        <v>4.343210905790329E-2</v>
      </c>
    </row>
    <row r="82" spans="1:23">
      <c r="A82" s="1" t="s">
        <v>16</v>
      </c>
      <c r="B82" s="1" t="s">
        <v>81</v>
      </c>
      <c r="C82" s="3">
        <v>1.9856350496411324E-2</v>
      </c>
      <c r="D82" s="3">
        <v>3.1211599707603455E-2</v>
      </c>
      <c r="E82" s="3">
        <v>-5.0624692812561989E-3</v>
      </c>
      <c r="F82" s="3">
        <v>2.8268834576010704E-3</v>
      </c>
      <c r="G82" s="3">
        <v>3.2137207686901093E-2</v>
      </c>
      <c r="H82" s="3">
        <v>2.5998398195952177E-3</v>
      </c>
      <c r="I82" s="3">
        <v>0.10555583238601685</v>
      </c>
      <c r="J82" s="3">
        <v>-2.8753653168678284E-2</v>
      </c>
      <c r="K82" s="3">
        <v>-1.2641698122024536E-2</v>
      </c>
      <c r="L82" s="3">
        <v>-6.0322083532810211E-2</v>
      </c>
      <c r="M82" s="3">
        <v>-0.11670257896184921</v>
      </c>
      <c r="N82" s="3">
        <v>3.7050053477287292E-2</v>
      </c>
      <c r="O82" s="3">
        <v>4.2489584535360336E-2</v>
      </c>
      <c r="P82" s="3">
        <v>7.6074942946434021E-2</v>
      </c>
      <c r="Q82" s="3">
        <v>-7.8197484835982323E-3</v>
      </c>
      <c r="R82" s="3">
        <v>-2.3977246135473251E-2</v>
      </c>
      <c r="S82" s="3">
        <v>3.5816274583339691E-2</v>
      </c>
      <c r="T82" s="3">
        <v>-6.5496922470629215E-3</v>
      </c>
      <c r="U82" s="3">
        <v>2.7044065296649933E-2</v>
      </c>
      <c r="V82" s="3">
        <v>-3.2395245507359505E-3</v>
      </c>
      <c r="W82" s="3">
        <v>-2.8152815997600555E-2</v>
      </c>
    </row>
    <row r="83" spans="1:23">
      <c r="A83" s="1" t="s">
        <v>16</v>
      </c>
      <c r="B83" s="1" t="s">
        <v>82</v>
      </c>
      <c r="C83" s="3">
        <v>-1.5699403360486031E-2</v>
      </c>
      <c r="D83" s="3">
        <v>5.5536016589030623E-4</v>
      </c>
      <c r="E83" s="3">
        <v>2.7725161984562874E-2</v>
      </c>
      <c r="F83" s="3">
        <v>-3.5413943231105804E-2</v>
      </c>
      <c r="G83" s="3">
        <v>3.1714729964733124E-2</v>
      </c>
      <c r="H83" s="3">
        <v>-2.7261259034276009E-2</v>
      </c>
      <c r="I83" s="3">
        <v>-5.919185932725668E-3</v>
      </c>
      <c r="J83" s="3">
        <v>4.7930300235748291E-2</v>
      </c>
      <c r="K83" s="3">
        <v>-3.9285201579332352E-2</v>
      </c>
      <c r="L83" s="3">
        <v>2.3235786706209183E-2</v>
      </c>
      <c r="M83" s="3">
        <v>2.4149427190423012E-2</v>
      </c>
      <c r="N83" s="3">
        <v>3.2502224203199148E-3</v>
      </c>
      <c r="O83" s="3">
        <v>9.65899508446455E-3</v>
      </c>
      <c r="P83" s="3">
        <v>9.0365828946232796E-3</v>
      </c>
      <c r="Q83" s="3">
        <v>-5.0896574975922704E-5</v>
      </c>
      <c r="R83" s="3">
        <v>-3.4836988896131516E-2</v>
      </c>
      <c r="S83" s="3">
        <v>2.7893877122551203E-3</v>
      </c>
      <c r="T83" s="3">
        <v>2.2093804553151131E-2</v>
      </c>
      <c r="U83" s="3">
        <v>-3.1667701900005341E-2</v>
      </c>
      <c r="V83" s="3">
        <v>-1.7915982753038406E-2</v>
      </c>
      <c r="W83" s="3">
        <v>1.711970753967762E-2</v>
      </c>
    </row>
    <row r="84" spans="1:23">
      <c r="A84" s="1" t="s">
        <v>17</v>
      </c>
      <c r="B84" s="1" t="s">
        <v>83</v>
      </c>
      <c r="C84" s="3">
        <v>7.4336170218884945E-3</v>
      </c>
      <c r="D84" s="3">
        <v>4.5268037356436253E-3</v>
      </c>
      <c r="E84" s="3">
        <v>-1.0294686071574688E-2</v>
      </c>
      <c r="F84" s="3">
        <v>1.5302811749279499E-2</v>
      </c>
      <c r="G84" s="3">
        <v>-1.8382376059889793E-2</v>
      </c>
      <c r="H84" s="3">
        <v>-2.2547122091054916E-2</v>
      </c>
      <c r="I84" s="3">
        <v>-1.5855321660637856E-2</v>
      </c>
      <c r="J84" s="3">
        <v>-7.8107183799147606E-3</v>
      </c>
      <c r="K84" s="3">
        <v>1.2643097434192896E-3</v>
      </c>
      <c r="L84" s="3">
        <v>-1.4057553373277187E-2</v>
      </c>
      <c r="M84" s="3">
        <v>-1.9255517050623894E-2</v>
      </c>
      <c r="N84" s="3">
        <v>2.5919066742062569E-2</v>
      </c>
      <c r="O84" s="3">
        <v>8.3920842735096812E-4</v>
      </c>
      <c r="P84" s="3">
        <v>-3.3567387145012617E-3</v>
      </c>
      <c r="Q84" s="3">
        <v>-9.6258632838726044E-2</v>
      </c>
      <c r="R84" s="3">
        <v>-1.8805528059601784E-2</v>
      </c>
      <c r="S84" s="3">
        <v>-2.8247499838471413E-2</v>
      </c>
      <c r="T84" s="3">
        <v>-1.6760649159550667E-2</v>
      </c>
      <c r="U84" s="3">
        <v>2.0710833370685577E-2</v>
      </c>
      <c r="V84" s="3">
        <v>-1.2642784276977181E-3</v>
      </c>
      <c r="W84" s="3">
        <v>1.116972416639328E-3</v>
      </c>
    </row>
    <row r="85" spans="1:23">
      <c r="A85" s="1" t="s">
        <v>17</v>
      </c>
      <c r="B85" s="1" t="s">
        <v>84</v>
      </c>
      <c r="C85" s="3">
        <v>-2.2960284259170294E-3</v>
      </c>
      <c r="D85" s="3">
        <v>-1.2434902600944042E-2</v>
      </c>
      <c r="E85" s="3">
        <v>-2.0181801170110703E-2</v>
      </c>
      <c r="F85" s="3">
        <v>2.289387583732605E-2</v>
      </c>
      <c r="G85" s="3">
        <v>3.2227428164333105E-3</v>
      </c>
      <c r="H85" s="3">
        <v>-3.3151363022625446E-3</v>
      </c>
      <c r="I85" s="3">
        <v>-9.8516538739204407E-2</v>
      </c>
      <c r="J85" s="3">
        <v>-2.1595889702439308E-2</v>
      </c>
      <c r="K85" s="3">
        <v>-2.9447544366121292E-2</v>
      </c>
      <c r="L85" s="3">
        <v>-1.8619630485773087E-2</v>
      </c>
      <c r="M85" s="3">
        <v>1.8489500507712364E-2</v>
      </c>
      <c r="N85" s="3">
        <v>1.6665334114804864E-3</v>
      </c>
      <c r="O85" s="3">
        <v>3.031877102330327E-3</v>
      </c>
      <c r="P85" s="3">
        <v>-2.9634319245815277E-2</v>
      </c>
      <c r="Q85" s="3">
        <v>-4.6074427664279938E-2</v>
      </c>
      <c r="R85" s="3">
        <v>-4.4699236750602722E-3</v>
      </c>
      <c r="S85" s="3">
        <v>-5.917948205024004E-3</v>
      </c>
      <c r="T85" s="3">
        <v>-3.6918789148330688E-2</v>
      </c>
      <c r="U85" s="3">
        <v>3.2487772405147552E-2</v>
      </c>
      <c r="V85" s="3">
        <v>3.5114346537739038E-3</v>
      </c>
      <c r="W85" s="3">
        <v>2.0987631753087044E-2</v>
      </c>
    </row>
    <row r="86" spans="1:23">
      <c r="A86" s="1" t="s">
        <v>17</v>
      </c>
      <c r="B86" s="1" t="s">
        <v>85</v>
      </c>
      <c r="C86" s="3">
        <v>3.320557763800025E-3</v>
      </c>
      <c r="D86" s="3">
        <v>-3.1887345016002655E-2</v>
      </c>
      <c r="E86" s="3">
        <v>-1.1286209337413311E-2</v>
      </c>
      <c r="F86" s="3">
        <v>-3.521047905087471E-2</v>
      </c>
      <c r="G86" s="3">
        <v>-8.2883760333061218E-3</v>
      </c>
      <c r="H86" s="3">
        <v>1.5205330215394497E-2</v>
      </c>
      <c r="I86" s="3">
        <v>-5.2894257009029388E-2</v>
      </c>
      <c r="J86" s="3">
        <v>5.4045566357672215E-3</v>
      </c>
      <c r="K86" s="3">
        <v>-1.9985213875770569E-2</v>
      </c>
      <c r="L86" s="3">
        <v>7.0030833594501019E-3</v>
      </c>
      <c r="M86" s="3">
        <v>-2.3314330726861954E-2</v>
      </c>
      <c r="N86" s="3">
        <v>-1.2718574143946171E-2</v>
      </c>
      <c r="O86" s="3">
        <v>-3.1445533037185669E-2</v>
      </c>
      <c r="P86" s="3">
        <v>9.1114751994609833E-3</v>
      </c>
      <c r="Q86" s="3">
        <v>-3.6698713898658752E-2</v>
      </c>
      <c r="R86" s="3">
        <v>5.1376427290961146E-4</v>
      </c>
      <c r="S86" s="3">
        <v>-1.1628624051809311E-2</v>
      </c>
      <c r="T86" s="3">
        <v>-2.0882261916995049E-2</v>
      </c>
      <c r="U86" s="3">
        <v>-3.5978469997644424E-2</v>
      </c>
      <c r="V86" s="3">
        <v>-2.026764489710331E-2</v>
      </c>
      <c r="W86" s="3">
        <v>1.8545769155025482E-2</v>
      </c>
    </row>
    <row r="87" spans="1:23">
      <c r="A87" s="1" t="s">
        <v>18</v>
      </c>
      <c r="B87" s="1" t="s">
        <v>86</v>
      </c>
      <c r="C87" s="3">
        <v>-2.8336048126220703E-2</v>
      </c>
      <c r="D87" s="3">
        <v>1.7737196758389473E-2</v>
      </c>
      <c r="E87" s="3">
        <v>4.4647935777902603E-2</v>
      </c>
      <c r="F87" s="3">
        <v>-8.9651988819241524E-3</v>
      </c>
      <c r="G87" s="3">
        <v>3.1463362276554108E-2</v>
      </c>
      <c r="H87" s="3">
        <v>-2.803472988307476E-2</v>
      </c>
      <c r="I87" s="3">
        <v>2.2680835798382759E-2</v>
      </c>
      <c r="J87" s="3">
        <v>1.3635541312396526E-2</v>
      </c>
      <c r="K87" s="3">
        <v>3.6308686248958111E-3</v>
      </c>
      <c r="L87" s="3">
        <v>2.1458105184137821E-3</v>
      </c>
      <c r="M87" s="3">
        <v>1.8981512635946274E-2</v>
      </c>
      <c r="N87" s="3">
        <v>5.5022776126861572E-2</v>
      </c>
      <c r="O87" s="3">
        <v>-7.7881500124931335E-2</v>
      </c>
      <c r="P87" s="3">
        <v>-2.1089878864586353E-3</v>
      </c>
      <c r="Q87" s="3">
        <v>2.1377686411142349E-2</v>
      </c>
      <c r="R87" s="3">
        <v>2.2237461060285568E-2</v>
      </c>
      <c r="S87" s="3">
        <v>5.1258154213428497E-2</v>
      </c>
      <c r="T87" s="3">
        <v>-3.5234261304140091E-2</v>
      </c>
      <c r="U87" s="3">
        <v>-8.0845982301980257E-4</v>
      </c>
      <c r="V87" s="3">
        <v>-1.618216373026371E-2</v>
      </c>
      <c r="W87" s="3">
        <v>4.7173507511615753E-2</v>
      </c>
    </row>
    <row r="88" spans="1:23">
      <c r="A88" s="1" t="s">
        <v>18</v>
      </c>
      <c r="B88" s="1" t="s">
        <v>87</v>
      </c>
      <c r="C88" s="3">
        <v>9.75035410374403E-3</v>
      </c>
      <c r="D88" s="3">
        <v>-3.2747338991612196E-4</v>
      </c>
      <c r="E88" s="3">
        <v>2.0750926807522774E-2</v>
      </c>
      <c r="F88" s="3">
        <v>5.9797443449497223E-2</v>
      </c>
      <c r="G88" s="3">
        <v>-8.1974349915981293E-2</v>
      </c>
      <c r="H88" s="3">
        <v>-2.3245010524988174E-3</v>
      </c>
      <c r="I88" s="3">
        <v>2.5239650160074234E-2</v>
      </c>
      <c r="J88" s="3">
        <v>2.6642689481377602E-2</v>
      </c>
      <c r="K88" s="3">
        <v>5.3099285811185837E-2</v>
      </c>
      <c r="L88" s="3">
        <v>-3.2213658094406128E-2</v>
      </c>
      <c r="M88" s="3">
        <v>2.800388028845191E-3</v>
      </c>
      <c r="N88" s="3">
        <v>-2.1073624491691589E-2</v>
      </c>
      <c r="O88" s="3">
        <v>4.3636854737997055E-2</v>
      </c>
      <c r="P88" s="3">
        <v>1.4133765362203121E-2</v>
      </c>
      <c r="Q88" s="3">
        <v>-1.4677928993478417E-3</v>
      </c>
      <c r="R88" s="3">
        <v>-1.7514199018478394E-2</v>
      </c>
      <c r="S88" s="3">
        <v>5.2894208580255508E-2</v>
      </c>
      <c r="T88" s="3">
        <v>-2.9198387637734413E-2</v>
      </c>
      <c r="U88" s="3">
        <v>-1.7039434984326363E-2</v>
      </c>
      <c r="V88" s="3">
        <v>4.6442467719316483E-2</v>
      </c>
      <c r="W88" s="3">
        <v>-2.0886119455099106E-2</v>
      </c>
    </row>
    <row r="89" spans="1:23">
      <c r="A89" s="1" t="s">
        <v>18</v>
      </c>
      <c r="B89" s="1" t="s">
        <v>88</v>
      </c>
      <c r="C89" s="3">
        <v>1.2010174104943871E-3</v>
      </c>
      <c r="D89" s="3">
        <v>5.5350800976157188E-3</v>
      </c>
      <c r="E89" s="3">
        <v>-3.574347123503685E-3</v>
      </c>
      <c r="F89" s="3">
        <v>4.709775373339653E-2</v>
      </c>
      <c r="G89" s="3">
        <v>-1.0610476136207581E-2</v>
      </c>
      <c r="H89" s="3">
        <v>1.6808513551950455E-2</v>
      </c>
      <c r="I89" s="3">
        <v>2.0994849503040314E-2</v>
      </c>
      <c r="J89" s="3">
        <v>2.0397508516907692E-2</v>
      </c>
      <c r="K89" s="3">
        <v>-2.0507946610450745E-2</v>
      </c>
      <c r="L89" s="3">
        <v>1.5609967522323132E-2</v>
      </c>
      <c r="M89" s="3">
        <v>-3.414499806240201E-3</v>
      </c>
      <c r="N89" s="3">
        <v>4.6797953546047211E-3</v>
      </c>
      <c r="O89" s="3">
        <v>2.5745324790477753E-2</v>
      </c>
      <c r="P89" s="3">
        <v>1.253985334187746E-3</v>
      </c>
      <c r="Q89" s="3">
        <v>9.83952428214252E-4</v>
      </c>
      <c r="R89" s="3">
        <v>-3.9209914393723011E-3</v>
      </c>
      <c r="S89" s="3">
        <v>5.4375971667468548E-3</v>
      </c>
      <c r="T89" s="3">
        <v>4.2306222021579742E-2</v>
      </c>
      <c r="U89" s="3">
        <v>2.4276141077280045E-2</v>
      </c>
      <c r="V89" s="3">
        <v>-4.0977494791150093E-3</v>
      </c>
      <c r="W89" s="3">
        <v>1.2206692481413484E-3</v>
      </c>
    </row>
    <row r="90" spans="1:23">
      <c r="A90" s="1" t="s">
        <v>19</v>
      </c>
      <c r="B90" s="1" t="s">
        <v>89</v>
      </c>
      <c r="C90" s="3">
        <v>-5.9856805019080639E-3</v>
      </c>
      <c r="D90" s="3">
        <v>-4.5037940144538879E-3</v>
      </c>
      <c r="E90" s="3">
        <v>-3.3122628927230835E-2</v>
      </c>
      <c r="F90" s="3">
        <v>-9.6333457622677088E-4</v>
      </c>
      <c r="G90" s="3">
        <v>-2.761978842318058E-2</v>
      </c>
      <c r="H90" s="3">
        <v>7.0679555647075176E-3</v>
      </c>
      <c r="I90" s="3">
        <v>1.5054451301693916E-2</v>
      </c>
      <c r="J90" s="3">
        <v>-9.3621974810957909E-3</v>
      </c>
      <c r="K90" s="3">
        <v>1.3932432979345322E-2</v>
      </c>
      <c r="L90" s="3">
        <v>-5.7141209254041314E-4</v>
      </c>
      <c r="M90" s="3">
        <v>3.0227547511458397E-2</v>
      </c>
      <c r="N90" s="3">
        <v>-1.3627334497869015E-2</v>
      </c>
      <c r="O90" s="3">
        <v>-4.0613684803247452E-2</v>
      </c>
      <c r="P90" s="3">
        <v>2.2156266495585442E-3</v>
      </c>
      <c r="Q90" s="3">
        <v>3.3502094447612762E-2</v>
      </c>
      <c r="R90" s="3">
        <v>6.4584776759147644E-2</v>
      </c>
      <c r="S90" s="3">
        <v>2.6041373610496521E-2</v>
      </c>
      <c r="T90" s="3">
        <v>1.1962044052779675E-2</v>
      </c>
      <c r="U90" s="3">
        <v>-4.681473970413208E-2</v>
      </c>
      <c r="V90" s="3">
        <v>6.1006627976894379E-2</v>
      </c>
      <c r="W90" s="3">
        <v>-1.7703559249639511E-2</v>
      </c>
    </row>
    <row r="91" spans="1:23">
      <c r="A91" s="1" t="s">
        <v>19</v>
      </c>
      <c r="B91" s="1" t="s">
        <v>90</v>
      </c>
      <c r="C91" s="3">
        <v>1.5525182709097862E-2</v>
      </c>
      <c r="D91" s="3">
        <v>-1.1757271131500602E-3</v>
      </c>
      <c r="E91" s="3">
        <v>3.0733803287148476E-2</v>
      </c>
      <c r="F91" s="3">
        <v>-1.2315587140619755E-2</v>
      </c>
      <c r="G91" s="3">
        <v>-4.166388139128685E-2</v>
      </c>
      <c r="H91" s="3">
        <v>2.1261482033878565E-3</v>
      </c>
      <c r="I91" s="3">
        <v>3.4117557108402252E-2</v>
      </c>
      <c r="J91" s="3">
        <v>6.5281122922897339E-2</v>
      </c>
      <c r="K91" s="3">
        <v>2.6151502504944801E-2</v>
      </c>
      <c r="L91" s="3">
        <v>1.2402616441249847E-2</v>
      </c>
      <c r="M91" s="3">
        <v>-4.5963309705257416E-2</v>
      </c>
      <c r="N91" s="3">
        <v>5.9685159474611282E-2</v>
      </c>
      <c r="O91" s="3">
        <v>-1.8479678779840469E-2</v>
      </c>
      <c r="P91" s="3">
        <v>-5.8815372176468372E-3</v>
      </c>
      <c r="Q91" s="3">
        <v>-2.2600602358579636E-2</v>
      </c>
      <c r="R91" s="3">
        <v>-6.8530193530023098E-3</v>
      </c>
      <c r="S91" s="3">
        <v>3.6133728921413422E-2</v>
      </c>
      <c r="T91" s="3">
        <v>5.6863181293010712E-2</v>
      </c>
      <c r="U91" s="3">
        <v>2.4591861292719841E-2</v>
      </c>
      <c r="V91" s="3">
        <v>1.2361082248389721E-2</v>
      </c>
      <c r="W91" s="3">
        <v>-1.4582832343876362E-2</v>
      </c>
    </row>
    <row r="92" spans="1:23">
      <c r="A92" s="1" t="s">
        <v>19</v>
      </c>
      <c r="B92" s="1" t="s">
        <v>91</v>
      </c>
      <c r="C92" s="3">
        <v>-2.1229390054941177E-2</v>
      </c>
      <c r="D92" s="3">
        <v>1.0089179268106818E-3</v>
      </c>
      <c r="E92" s="3">
        <v>1.4502458274364471E-2</v>
      </c>
      <c r="F92" s="3">
        <v>4.8795798793435097E-3</v>
      </c>
      <c r="G92" s="3">
        <v>9.9222287535667419E-3</v>
      </c>
      <c r="H92" s="3">
        <v>1.4610465615987778E-2</v>
      </c>
      <c r="I92" s="3">
        <v>1.0558465495705605E-2</v>
      </c>
      <c r="J92" s="3">
        <v>-3.6709651350975037E-2</v>
      </c>
      <c r="K92" s="3">
        <v>2.254086546599865E-2</v>
      </c>
      <c r="L92" s="3">
        <v>-1.8451391952112317E-3</v>
      </c>
      <c r="M92" s="3">
        <v>4.6698059886693954E-3</v>
      </c>
      <c r="N92" s="3">
        <v>-6.0972338542342186E-4</v>
      </c>
      <c r="O92" s="3">
        <v>6.9157872349023819E-3</v>
      </c>
      <c r="P92" s="3">
        <v>5.5460757575929165E-3</v>
      </c>
      <c r="Q92" s="3">
        <v>3.1278831884264946E-3</v>
      </c>
      <c r="R92" s="3">
        <v>-7.8092701733112335E-3</v>
      </c>
      <c r="S92" s="3">
        <v>-5.2015599794685841E-4</v>
      </c>
      <c r="T92" s="3">
        <v>4.1987970471382141E-3</v>
      </c>
      <c r="U92" s="3">
        <v>-1.6182832419872284E-2</v>
      </c>
      <c r="V92" s="3">
        <v>-2.1334012970328331E-2</v>
      </c>
      <c r="W92" s="3">
        <v>-1.52193708345294E-3</v>
      </c>
    </row>
    <row r="93" spans="1:23">
      <c r="A93" s="1" t="s">
        <v>20</v>
      </c>
      <c r="B93" s="1" t="s">
        <v>92</v>
      </c>
      <c r="C93" s="3">
        <v>1.9964274019002914E-2</v>
      </c>
      <c r="D93" s="3">
        <v>2.0450837910175323E-2</v>
      </c>
      <c r="E93" s="3">
        <v>-1.7145359888672829E-2</v>
      </c>
      <c r="F93" s="3">
        <v>-1.0335918515920639E-2</v>
      </c>
      <c r="G93" s="3">
        <v>-2.3427721112966537E-2</v>
      </c>
      <c r="H93" s="3">
        <v>1.5045767650008202E-2</v>
      </c>
      <c r="I93" s="3">
        <v>2.6072004809975624E-2</v>
      </c>
      <c r="J93" s="3">
        <v>-2.1714649628847837E-3</v>
      </c>
      <c r="K93" s="3">
        <v>7.9376570647582412E-4</v>
      </c>
      <c r="L93" s="3">
        <v>-3.453078493475914E-2</v>
      </c>
      <c r="M93" s="3">
        <v>-4.1579767130315304E-3</v>
      </c>
      <c r="N93" s="3">
        <v>2.911120280623436E-2</v>
      </c>
      <c r="O93" s="3">
        <v>3.1149042770266533E-2</v>
      </c>
      <c r="P93" s="3">
        <v>-6.2373100081458688E-4</v>
      </c>
      <c r="Q93" s="3">
        <v>7.2044901549816132E-2</v>
      </c>
      <c r="R93" s="3">
        <v>-4.4225823134183884E-2</v>
      </c>
      <c r="S93" s="3">
        <v>2.2575415670871735E-2</v>
      </c>
      <c r="T93" s="3">
        <v>-1.377852004225133E-5</v>
      </c>
      <c r="U93" s="3">
        <v>5.2126236259937286E-3</v>
      </c>
      <c r="V93" s="3">
        <v>-6.9007910788059235E-2</v>
      </c>
      <c r="W93" s="3">
        <v>-1.9829686731100082E-2</v>
      </c>
    </row>
    <row r="94" spans="1:23">
      <c r="A94" s="1" t="s">
        <v>20</v>
      </c>
      <c r="B94" s="1" t="s">
        <v>93</v>
      </c>
      <c r="C94" s="3">
        <v>-1.4367232797667384E-3</v>
      </c>
      <c r="D94" s="3">
        <v>-3.3529318869113922E-2</v>
      </c>
      <c r="E94" s="3">
        <v>-4.7846422530710697E-3</v>
      </c>
      <c r="F94" s="3">
        <v>2.7220666408538818E-2</v>
      </c>
      <c r="G94" s="3">
        <v>3.2762318849563599E-2</v>
      </c>
      <c r="H94" s="3">
        <v>-4.3508069938980043E-4</v>
      </c>
      <c r="I94" s="3">
        <v>7.1106463670730591E-2</v>
      </c>
      <c r="J94" s="3">
        <v>-4.6072196215391159E-2</v>
      </c>
      <c r="K94" s="3">
        <v>2.1687610074877739E-2</v>
      </c>
      <c r="L94" s="3">
        <v>-1.0226843878626823E-3</v>
      </c>
      <c r="M94" s="3">
        <v>3.5690898075699806E-3</v>
      </c>
      <c r="N94" s="3">
        <v>-6.7445561289787292E-2</v>
      </c>
      <c r="O94" s="3">
        <v>-1.8982768058776855E-2</v>
      </c>
      <c r="P94" s="3">
        <v>-7.9504726454615593E-3</v>
      </c>
      <c r="Q94" s="3">
        <v>4.8647992312908173E-2</v>
      </c>
      <c r="R94" s="3">
        <v>9.8004370927810669E-2</v>
      </c>
      <c r="S94" s="3">
        <v>7.5936857610940933E-3</v>
      </c>
      <c r="T94" s="3">
        <v>3.233780711889267E-2</v>
      </c>
      <c r="U94" s="3">
        <v>-7.2987653315067291E-2</v>
      </c>
      <c r="V94" s="3">
        <v>-9.7177177667617798E-3</v>
      </c>
      <c r="W94" s="3">
        <v>4.8687709495425224E-3</v>
      </c>
    </row>
    <row r="95" spans="1:23">
      <c r="A95" s="1" t="s">
        <v>20</v>
      </c>
      <c r="B95" s="1" t="s">
        <v>94</v>
      </c>
      <c r="C95" s="3">
        <v>-1.4932440593838692E-2</v>
      </c>
      <c r="D95" s="3">
        <v>-6.5161744132637978E-3</v>
      </c>
      <c r="E95" s="3">
        <v>1.0419543832540512E-2</v>
      </c>
      <c r="F95" s="3">
        <v>5.0903274677693844E-3</v>
      </c>
      <c r="G95" s="3">
        <v>-2.8341203927993774E-2</v>
      </c>
      <c r="H95" s="3">
        <v>-1.6877247020602226E-2</v>
      </c>
      <c r="I95" s="3">
        <v>3.6540158092975616E-2</v>
      </c>
      <c r="J95" s="3">
        <v>8.3482576883397996E-5</v>
      </c>
      <c r="K95" s="3">
        <v>8.0666923895478249E-3</v>
      </c>
      <c r="L95" s="3">
        <v>1.4343121089041233E-2</v>
      </c>
      <c r="M95" s="3">
        <v>-3.114357590675354E-3</v>
      </c>
      <c r="N95" s="3">
        <v>1.9677120726555586E-3</v>
      </c>
      <c r="O95" s="3">
        <v>9.3779955059289932E-3</v>
      </c>
      <c r="P95" s="3">
        <v>1.3068767264485359E-2</v>
      </c>
      <c r="Q95" s="3">
        <v>-5.4862778633832932E-3</v>
      </c>
      <c r="R95" s="3">
        <v>1.1401953175663948E-2</v>
      </c>
      <c r="S95" s="3">
        <v>1.8601474585011601E-3</v>
      </c>
      <c r="T95" s="3">
        <v>-3.6572152748703957E-3</v>
      </c>
      <c r="U95" s="3">
        <v>5.0295498222112656E-3</v>
      </c>
      <c r="V95" s="3">
        <v>1.9380997866392136E-2</v>
      </c>
      <c r="W95" s="3">
        <v>3.2021358492784202E-5</v>
      </c>
    </row>
    <row r="96" spans="1:23">
      <c r="A96" s="1" t="s">
        <v>21</v>
      </c>
      <c r="B96" s="1" t="s">
        <v>95</v>
      </c>
      <c r="C96" s="3">
        <v>-3.1982085201889277E-3</v>
      </c>
      <c r="D96" s="3">
        <v>-1.5838989987969398E-2</v>
      </c>
      <c r="E96" s="3">
        <v>-2.8534198179841042E-2</v>
      </c>
      <c r="F96" s="3">
        <v>-5.0128325819969177E-3</v>
      </c>
      <c r="G96" s="3">
        <v>-1.6615163534879684E-2</v>
      </c>
      <c r="H96" s="3">
        <v>5.2551040425896645E-3</v>
      </c>
      <c r="I96" s="3">
        <v>5.3287683986127377E-3</v>
      </c>
      <c r="J96" s="3">
        <v>9.5617342740297318E-3</v>
      </c>
      <c r="K96" s="3">
        <v>-1.6298128291964531E-2</v>
      </c>
      <c r="L96" s="3">
        <v>-2.3039191961288452E-2</v>
      </c>
      <c r="M96" s="3">
        <v>1.1755950748920441E-2</v>
      </c>
      <c r="N96" s="3">
        <v>-7.5533636845648289E-3</v>
      </c>
      <c r="O96" s="3">
        <v>2.7886500582098961E-2</v>
      </c>
      <c r="P96" s="3">
        <v>-7.7208928996697068E-4</v>
      </c>
      <c r="Q96" s="3">
        <v>6.986691802740097E-2</v>
      </c>
      <c r="R96" s="3">
        <v>-2.3503012955188751E-2</v>
      </c>
      <c r="S96" s="3">
        <v>2.03086007386446E-2</v>
      </c>
      <c r="T96" s="3">
        <v>-2.4753451347351074E-2</v>
      </c>
      <c r="U96" s="3">
        <v>-1.2815163470804691E-2</v>
      </c>
      <c r="V96" s="3">
        <v>-3.0253166332840919E-2</v>
      </c>
      <c r="W96" s="3">
        <v>-3.4484278876334429E-3</v>
      </c>
    </row>
    <row r="97" spans="1:23">
      <c r="A97" s="1" t="s">
        <v>21</v>
      </c>
      <c r="B97" s="1" t="s">
        <v>96</v>
      </c>
      <c r="C97" s="3">
        <v>-1.7030009999871254E-2</v>
      </c>
      <c r="D97" s="3">
        <v>-2.3078177124261856E-2</v>
      </c>
      <c r="E97" s="3">
        <v>1.134911272674799E-2</v>
      </c>
      <c r="F97" s="3">
        <v>-7.4928007088601589E-3</v>
      </c>
      <c r="G97" s="3">
        <v>2.8640003874897957E-2</v>
      </c>
      <c r="H97" s="3">
        <v>-3.3197348238900304E-4</v>
      </c>
      <c r="I97" s="3">
        <v>7.0421427488327026E-2</v>
      </c>
      <c r="J97" s="3">
        <v>-2.3444091901183128E-2</v>
      </c>
      <c r="K97" s="3">
        <v>2.103295736014843E-2</v>
      </c>
      <c r="L97" s="3">
        <v>-2.4476854130625725E-2</v>
      </c>
      <c r="M97" s="3">
        <v>-1.2748022563755512E-2</v>
      </c>
      <c r="N97" s="3">
        <v>-2.9238944873213768E-2</v>
      </c>
      <c r="O97" s="3">
        <v>-2.6848942507058382E-3</v>
      </c>
      <c r="P97" s="3">
        <v>-2.0032469183206558E-2</v>
      </c>
      <c r="Q97" s="3">
        <v>-3.0793145298957825E-2</v>
      </c>
      <c r="R97" s="3">
        <v>3.9928808808326721E-2</v>
      </c>
      <c r="S97" s="3">
        <v>-1.2024670140817761E-3</v>
      </c>
      <c r="T97" s="3">
        <v>-1.8852734938263893E-2</v>
      </c>
      <c r="U97" s="3">
        <v>3.528701514005661E-2</v>
      </c>
      <c r="V97" s="3">
        <v>-1.4732480049133301E-3</v>
      </c>
      <c r="W97" s="3">
        <v>2.214483730494976E-2</v>
      </c>
    </row>
    <row r="98" spans="1:23">
      <c r="A98" s="1" t="s">
        <v>21</v>
      </c>
      <c r="B98" s="1" t="s">
        <v>97</v>
      </c>
      <c r="C98" s="3">
        <v>3.8180446717888117E-3</v>
      </c>
      <c r="D98" s="3">
        <v>-3.8898778147995472E-3</v>
      </c>
      <c r="E98" s="3">
        <v>-1.391812227666378E-3</v>
      </c>
      <c r="F98" s="3">
        <v>-8.7018236517906189E-3</v>
      </c>
      <c r="G98" s="3">
        <v>-5.3212577477097511E-3</v>
      </c>
      <c r="H98" s="3">
        <v>4.3630525469779968E-3</v>
      </c>
      <c r="I98" s="3">
        <v>9.0080657973885536E-3</v>
      </c>
      <c r="J98" s="3">
        <v>-7.5122644193470478E-3</v>
      </c>
      <c r="K98" s="3">
        <v>6.8886519875377417E-4</v>
      </c>
      <c r="L98" s="3">
        <v>-5.5675446055829525E-3</v>
      </c>
      <c r="M98" s="3">
        <v>-1.9502105424180627E-3</v>
      </c>
      <c r="N98" s="3">
        <v>5.7708099484443665E-4</v>
      </c>
      <c r="O98" s="3">
        <v>1.4646363444626331E-2</v>
      </c>
      <c r="P98" s="3">
        <v>-2.3396394681185484E-3</v>
      </c>
      <c r="Q98" s="3">
        <v>-4.3333493522368371E-4</v>
      </c>
      <c r="R98" s="3">
        <v>-4.0048956871032715E-3</v>
      </c>
      <c r="S98" s="3">
        <v>3.6019828985445201E-4</v>
      </c>
      <c r="T98" s="3">
        <v>-1.5252129174768925E-2</v>
      </c>
      <c r="U98" s="3">
        <v>6.335841491818428E-3</v>
      </c>
      <c r="V98" s="3">
        <v>-8.8583528995513916E-3</v>
      </c>
      <c r="W98" s="3">
        <v>6.753814872354269E-3</v>
      </c>
    </row>
    <row r="99" spans="1:23">
      <c r="A99" s="1" t="s">
        <v>22</v>
      </c>
      <c r="B99" s="1" t="s">
        <v>98</v>
      </c>
      <c r="C99" s="3">
        <v>6.2211500480771065E-3</v>
      </c>
      <c r="D99" s="3">
        <v>2.9562463983893394E-2</v>
      </c>
      <c r="E99" s="3">
        <v>-3.6980807781219482E-2</v>
      </c>
      <c r="F99" s="3">
        <v>-2.0262934267520905E-3</v>
      </c>
      <c r="G99" s="3">
        <v>-2.3779772222042084E-2</v>
      </c>
      <c r="H99" s="3">
        <v>-3.5920117516070604E-3</v>
      </c>
      <c r="I99" s="3">
        <v>-3.1696997582912445E-2</v>
      </c>
      <c r="J99" s="3">
        <v>-6.7851515486836433E-3</v>
      </c>
      <c r="K99" s="3">
        <v>-2.2952871397137642E-2</v>
      </c>
      <c r="L99" s="3">
        <v>6.7386170849204063E-3</v>
      </c>
      <c r="M99" s="3">
        <v>-5.2187733352184296E-2</v>
      </c>
      <c r="N99" s="3">
        <v>2.0895607769489288E-2</v>
      </c>
      <c r="O99" s="3">
        <v>6.9580427370965481E-3</v>
      </c>
      <c r="P99" s="3">
        <v>-2.7813857886940241E-3</v>
      </c>
      <c r="Q99" s="3">
        <v>-3.9655681699514389E-2</v>
      </c>
      <c r="R99" s="3">
        <v>2.1877637133002281E-2</v>
      </c>
      <c r="S99" s="3">
        <v>0.10116736590862274</v>
      </c>
      <c r="T99" s="3">
        <v>9.930737316608429E-2</v>
      </c>
      <c r="U99" s="3">
        <v>-0.10618940740823746</v>
      </c>
      <c r="V99" s="3">
        <v>-2.337995171546936E-2</v>
      </c>
      <c r="W99" s="3">
        <v>4.7038424760103226E-2</v>
      </c>
    </row>
    <row r="100" spans="1:23">
      <c r="A100" s="1" t="s">
        <v>22</v>
      </c>
      <c r="B100" s="1" t="s">
        <v>99</v>
      </c>
      <c r="C100" s="3">
        <v>-2.7163287624716759E-2</v>
      </c>
      <c r="D100" s="3">
        <v>8.3087291568517685E-3</v>
      </c>
      <c r="E100" s="3">
        <v>-5.3511060774326324E-2</v>
      </c>
      <c r="F100" s="3">
        <v>1.7382698133587837E-2</v>
      </c>
      <c r="G100" s="3">
        <v>9.5611037686467171E-3</v>
      </c>
      <c r="H100" s="3">
        <v>-2.7608543168753386E-3</v>
      </c>
      <c r="I100" s="3">
        <v>-4.167349636554718E-2</v>
      </c>
      <c r="J100" s="3">
        <v>1.9773665815591812E-2</v>
      </c>
      <c r="K100" s="3">
        <v>0.10082300007343292</v>
      </c>
      <c r="L100" s="3">
        <v>9.7979724407196045E-2</v>
      </c>
      <c r="M100" s="3">
        <v>-0.10901658982038498</v>
      </c>
      <c r="N100" s="3">
        <v>-2.0466500893235207E-2</v>
      </c>
      <c r="O100" s="3">
        <v>4.9251563847064972E-2</v>
      </c>
      <c r="P100" s="3">
        <v>7.8294031322002411E-2</v>
      </c>
      <c r="Q100" s="3">
        <v>-0.11147003620862961</v>
      </c>
      <c r="R100" s="3">
        <v>-1.6955388709902763E-2</v>
      </c>
      <c r="S100" s="3">
        <v>4.8587396740913391E-2</v>
      </c>
      <c r="T100" s="3">
        <v>1.9532514736056328E-2</v>
      </c>
      <c r="U100" s="3">
        <v>-6.4980298280715942E-2</v>
      </c>
      <c r="V100" s="3">
        <v>2.0618448033928871E-2</v>
      </c>
      <c r="W100" s="3">
        <v>-7.4120454490184784E-2</v>
      </c>
    </row>
    <row r="101" spans="1:23">
      <c r="A101" s="1" t="s">
        <v>22</v>
      </c>
      <c r="B101" s="1" t="s">
        <v>100</v>
      </c>
      <c r="C101" s="3">
        <v>-9.0152937918901443E-3</v>
      </c>
      <c r="D101" s="3">
        <v>-1.864258898422122E-3</v>
      </c>
      <c r="E101" s="3">
        <v>-1.3203228591009974E-3</v>
      </c>
      <c r="F101" s="3">
        <v>-1.0908736847341061E-2</v>
      </c>
      <c r="G101" s="3">
        <v>-2.7929758653044701E-2</v>
      </c>
      <c r="H101" s="3">
        <v>-1.5123038552701473E-2</v>
      </c>
      <c r="I101" s="3">
        <v>2.2768286988139153E-2</v>
      </c>
      <c r="J101" s="3">
        <v>1.5404311008751392E-2</v>
      </c>
      <c r="K101" s="3">
        <v>-1.2470860034227371E-2</v>
      </c>
      <c r="L101" s="3">
        <v>-1.8756261095404625E-2</v>
      </c>
      <c r="M101" s="3">
        <v>1.5753038227558136E-2</v>
      </c>
      <c r="N101" s="3">
        <v>2.0475622732192278E-3</v>
      </c>
      <c r="O101" s="3">
        <v>-1.9823120906949043E-2</v>
      </c>
      <c r="P101" s="3">
        <v>-3.6228850949555635E-3</v>
      </c>
      <c r="Q101" s="3">
        <v>1.4989916235208511E-2</v>
      </c>
      <c r="R101" s="3">
        <v>1.7824564129114151E-2</v>
      </c>
      <c r="S101" s="3">
        <v>2.0432095043361187E-3</v>
      </c>
      <c r="T101" s="3">
        <v>-1.3379886746406555E-2</v>
      </c>
      <c r="U101" s="3">
        <v>-1.5578637830913067E-3</v>
      </c>
      <c r="V101" s="3">
        <v>4.0004733949899673E-2</v>
      </c>
      <c r="W101" s="3">
        <v>1.912770327180624E-3</v>
      </c>
    </row>
    <row r="102" spans="1:23">
      <c r="A102" s="1" t="s">
        <v>23</v>
      </c>
      <c r="B102" s="1" t="s">
        <v>101</v>
      </c>
      <c r="C102" s="3">
        <v>9.7458790987730026E-3</v>
      </c>
      <c r="D102" s="3">
        <v>-1.3320367783308029E-2</v>
      </c>
      <c r="E102" s="3">
        <v>2.3076556622982025E-2</v>
      </c>
      <c r="F102" s="3">
        <v>-1.0872646234929562E-2</v>
      </c>
      <c r="G102" s="3">
        <v>9.6260346472263336E-3</v>
      </c>
      <c r="H102" s="3">
        <v>6.4890371868386865E-4</v>
      </c>
      <c r="I102" s="3">
        <v>-7.4114656308665872E-4</v>
      </c>
      <c r="J102" s="3">
        <v>2.7117401361465454E-2</v>
      </c>
      <c r="K102" s="3">
        <v>-3.745587170124054E-2</v>
      </c>
      <c r="L102" s="3">
        <v>4.506148025393486E-2</v>
      </c>
      <c r="M102" s="3">
        <v>-3.8454236928373575E-3</v>
      </c>
      <c r="N102" s="3">
        <v>-3.26581671833992E-2</v>
      </c>
      <c r="O102" s="3">
        <v>7.9735554754734039E-2</v>
      </c>
      <c r="P102" s="3">
        <v>2.8654397465288639E-3</v>
      </c>
      <c r="Q102" s="3">
        <v>3.4105394035577774E-2</v>
      </c>
      <c r="R102" s="3">
        <v>-6.8032287061214447E-2</v>
      </c>
      <c r="S102" s="3">
        <v>-3.0101163312792778E-2</v>
      </c>
      <c r="T102" s="3">
        <v>-0.11555857211351395</v>
      </c>
      <c r="U102" s="3">
        <v>-2.7647754177451134E-2</v>
      </c>
      <c r="V102" s="3">
        <v>8.6905178613960743E-4</v>
      </c>
      <c r="W102" s="3">
        <v>-3.135637566447258E-2</v>
      </c>
    </row>
    <row r="103" spans="1:23">
      <c r="A103" s="1" t="s">
        <v>23</v>
      </c>
      <c r="B103" s="1" t="s">
        <v>102</v>
      </c>
      <c r="C103" s="3">
        <v>-4.1895490139722824E-2</v>
      </c>
      <c r="D103" s="3">
        <v>4.6565808355808258E-2</v>
      </c>
      <c r="E103" s="3">
        <v>-5.3447620011866093E-3</v>
      </c>
      <c r="F103" s="3">
        <v>-3.6310844123363495E-2</v>
      </c>
      <c r="G103" s="3">
        <v>8.241540938615799E-2</v>
      </c>
      <c r="H103" s="3">
        <v>2.9318362940102816E-3</v>
      </c>
      <c r="I103" s="3">
        <v>3.2081257551908493E-2</v>
      </c>
      <c r="J103" s="3">
        <v>-7.0363707840442657E-2</v>
      </c>
      <c r="K103" s="3">
        <v>-3.0682506039738655E-2</v>
      </c>
      <c r="L103" s="3">
        <v>-0.11718856543302536</v>
      </c>
      <c r="M103" s="3">
        <v>-3.029223345220089E-2</v>
      </c>
      <c r="N103" s="3">
        <v>4.051323514431715E-3</v>
      </c>
      <c r="O103" s="3">
        <v>-2.9536247253417969E-2</v>
      </c>
      <c r="P103" s="3">
        <v>-1.6699144616723061E-2</v>
      </c>
      <c r="Q103" s="3">
        <v>-5.2701745182275772E-2</v>
      </c>
      <c r="R103" s="3">
        <v>-5.1745131611824036E-2</v>
      </c>
      <c r="S103" s="3">
        <v>-9.4965927302837372E-2</v>
      </c>
      <c r="T103" s="3">
        <v>-1.3247605413198471E-2</v>
      </c>
      <c r="U103" s="3">
        <v>9.4035016372799873E-3</v>
      </c>
      <c r="V103" s="3">
        <v>1.7946312204003334E-2</v>
      </c>
      <c r="W103" s="3">
        <v>-4.2446576990187168E-3</v>
      </c>
    </row>
    <row r="104" spans="1:23">
      <c r="A104" s="1" t="s">
        <v>23</v>
      </c>
      <c r="B104" s="1" t="s">
        <v>103</v>
      </c>
      <c r="C104" s="3">
        <v>-1.7369206994771957E-2</v>
      </c>
      <c r="D104" s="3">
        <v>-1.4728504233062267E-2</v>
      </c>
      <c r="E104" s="3">
        <v>8.8400654494762421E-3</v>
      </c>
      <c r="F104" s="3">
        <v>3.7727709859609604E-3</v>
      </c>
      <c r="G104" s="3">
        <v>1.9856337457895279E-3</v>
      </c>
      <c r="H104" s="3">
        <v>-7.1908538229763508E-3</v>
      </c>
      <c r="I104" s="3">
        <v>-2.4800300598144531E-2</v>
      </c>
      <c r="J104" s="3">
        <v>1.4632049947977066E-2</v>
      </c>
      <c r="K104" s="3">
        <v>5.3030755370855331E-3</v>
      </c>
      <c r="L104" s="3">
        <v>-1.0299867950379848E-2</v>
      </c>
      <c r="M104" s="3">
        <v>9.2988330870866776E-3</v>
      </c>
      <c r="N104" s="3">
        <v>-8.2299644418526441E-5</v>
      </c>
      <c r="O104" s="3">
        <v>-7.7287689782679081E-3</v>
      </c>
      <c r="P104" s="3">
        <v>-1.0376744903624058E-2</v>
      </c>
      <c r="Q104" s="3">
        <v>-9.1511737555265427E-3</v>
      </c>
      <c r="R104" s="3">
        <v>5.6583466939628124E-3</v>
      </c>
      <c r="S104" s="3">
        <v>4.3021913143093116E-7</v>
      </c>
      <c r="T104" s="3">
        <v>-1.6705168411135674E-2</v>
      </c>
      <c r="U104" s="3">
        <v>-4.6945069916546345E-3</v>
      </c>
      <c r="V104" s="3">
        <v>-7.5547881424427032E-3</v>
      </c>
      <c r="W104" s="3">
        <v>-9.1533148661255836E-3</v>
      </c>
    </row>
    <row r="105" spans="1:23">
      <c r="A105" s="1" t="s">
        <v>24</v>
      </c>
      <c r="B105" s="1" t="s">
        <v>104</v>
      </c>
      <c r="C105" s="3">
        <v>-9.0121626853942871E-3</v>
      </c>
      <c r="D105" s="3">
        <v>1.2051163241267204E-2</v>
      </c>
      <c r="E105" s="3">
        <v>-1.9124716520309448E-2</v>
      </c>
      <c r="F105" s="3">
        <v>-3.8253141101449728E-3</v>
      </c>
      <c r="G105" s="3">
        <v>-9.7964676097035408E-3</v>
      </c>
      <c r="H105" s="3">
        <v>-1.2503037229180336E-2</v>
      </c>
      <c r="I105" s="3">
        <v>2.7550989761948586E-3</v>
      </c>
      <c r="J105" s="3">
        <v>2.0056858658790588E-2</v>
      </c>
      <c r="K105" s="3">
        <v>9.295199066400528E-3</v>
      </c>
      <c r="L105" s="3">
        <v>-2.673284150660038E-2</v>
      </c>
      <c r="M105" s="3">
        <v>1.0010109283030033E-2</v>
      </c>
      <c r="N105" s="3">
        <v>1.9122602418065071E-2</v>
      </c>
      <c r="O105" s="3">
        <v>-4.9215406179428101E-2</v>
      </c>
      <c r="P105" s="3">
        <v>1.8365627620369196E-3</v>
      </c>
      <c r="Q105" s="3">
        <v>5.694129690527916E-2</v>
      </c>
      <c r="R105" s="3">
        <v>6.1155501753091812E-3</v>
      </c>
      <c r="S105" s="3">
        <v>0.10782450437545776</v>
      </c>
      <c r="T105" s="3">
        <v>-1.6689250245690346E-2</v>
      </c>
      <c r="U105" s="3">
        <v>-2.1383750718086958E-3</v>
      </c>
      <c r="V105" s="3">
        <v>-9.7756348550319672E-3</v>
      </c>
      <c r="W105" s="3">
        <v>4.4382698833942413E-2</v>
      </c>
    </row>
    <row r="106" spans="1:23">
      <c r="A106" s="1" t="s">
        <v>24</v>
      </c>
      <c r="B106" s="1" t="s">
        <v>105</v>
      </c>
      <c r="C106" s="3">
        <v>9.503447450697422E-3</v>
      </c>
      <c r="D106" s="3">
        <v>-2.6890411972999573E-2</v>
      </c>
      <c r="E106" s="3">
        <v>9.9696209654211998E-3</v>
      </c>
      <c r="F106" s="3">
        <v>1.9017118960618973E-2</v>
      </c>
      <c r="G106" s="3">
        <v>-4.9465429037809372E-2</v>
      </c>
      <c r="H106" s="3">
        <v>1.8168947426602244E-3</v>
      </c>
      <c r="I106" s="3">
        <v>5.7830680161714554E-2</v>
      </c>
      <c r="J106" s="3">
        <v>5.8100046589970589E-3</v>
      </c>
      <c r="K106" s="3">
        <v>0.10731533914804459</v>
      </c>
      <c r="L106" s="3">
        <v>-1.6836652532219887E-2</v>
      </c>
      <c r="M106" s="3">
        <v>-2.5790578220039606E-3</v>
      </c>
      <c r="N106" s="3">
        <v>-1.04859359562397E-2</v>
      </c>
      <c r="O106" s="3">
        <v>4.3520502746105194E-2</v>
      </c>
      <c r="P106" s="3">
        <v>-1.7840860411524773E-2</v>
      </c>
      <c r="Q106" s="3">
        <v>-3.0884619802236557E-2</v>
      </c>
      <c r="R106" s="3">
        <v>3.0574793927371502E-3</v>
      </c>
      <c r="S106" s="3">
        <v>4.2276427149772644E-2</v>
      </c>
      <c r="T106" s="3">
        <v>2.0626654848456383E-2</v>
      </c>
      <c r="U106" s="3">
        <v>-3.4593619406223297E-2</v>
      </c>
      <c r="V106" s="3">
        <v>2.0384837407618761E-3</v>
      </c>
      <c r="W106" s="3">
        <v>3.1205397099256516E-2</v>
      </c>
    </row>
    <row r="107" spans="1:23">
      <c r="A107" s="1" t="s">
        <v>24</v>
      </c>
      <c r="B107" s="1" t="s">
        <v>106</v>
      </c>
      <c r="C107" s="3">
        <v>-1.1505181901156902E-2</v>
      </c>
      <c r="D107" s="3">
        <v>-4.299393855035305E-3</v>
      </c>
      <c r="E107" s="3">
        <v>-3.4075404983013868E-3</v>
      </c>
      <c r="F107" s="3">
        <v>4.7850953415036201E-3</v>
      </c>
      <c r="G107" s="3">
        <v>1.0775480419397354E-2</v>
      </c>
      <c r="H107" s="3">
        <v>-9.1369925066828728E-3</v>
      </c>
      <c r="I107" s="3">
        <v>-6.9759641773998737E-3</v>
      </c>
      <c r="J107" s="3">
        <v>1.0212155058979988E-2</v>
      </c>
      <c r="K107" s="3">
        <v>4.7388137318193913E-3</v>
      </c>
      <c r="L107" s="3">
        <v>-7.7678686939179897E-3</v>
      </c>
      <c r="M107" s="3">
        <v>1.3352865353226662E-2</v>
      </c>
      <c r="N107" s="3">
        <v>7.4979237979277968E-4</v>
      </c>
      <c r="O107" s="3">
        <v>1.7019701772369444E-4</v>
      </c>
      <c r="P107" s="3">
        <v>-3.4546894021332264E-3</v>
      </c>
      <c r="Q107" s="3">
        <v>1.5861660242080688E-2</v>
      </c>
      <c r="R107" s="3">
        <v>-2.093697153031826E-2</v>
      </c>
      <c r="S107" s="3">
        <v>3.0443744617514312E-4</v>
      </c>
      <c r="T107" s="3">
        <v>4.0134447626769543E-3</v>
      </c>
      <c r="U107" s="3">
        <v>1.2608444085344672E-3</v>
      </c>
      <c r="V107" s="3">
        <v>-1.7425481230020523E-2</v>
      </c>
      <c r="W107" s="3">
        <v>9.8153678700327873E-3</v>
      </c>
    </row>
    <row r="108" spans="1:23">
      <c r="A108" s="1" t="s">
        <v>25</v>
      </c>
      <c r="B108" s="1" t="s">
        <v>107</v>
      </c>
      <c r="C108" s="3">
        <v>-6.7048393189907074E-2</v>
      </c>
      <c r="D108" s="3">
        <v>-5.3745482116937637E-2</v>
      </c>
      <c r="E108" s="3">
        <v>2.0393185317516327E-2</v>
      </c>
      <c r="F108" s="3">
        <v>-1.1461860500276089E-2</v>
      </c>
      <c r="G108" s="3">
        <v>-3.1880427151918411E-2</v>
      </c>
      <c r="H108" s="3">
        <v>-3.5434307064861059E-3</v>
      </c>
      <c r="I108" s="3">
        <v>6.2584453262388706E-3</v>
      </c>
      <c r="J108" s="3">
        <v>-1.8767166882753372E-2</v>
      </c>
      <c r="K108" s="3">
        <v>8.7488204007968307E-4</v>
      </c>
      <c r="L108" s="3">
        <v>8.9643866522237659E-4</v>
      </c>
      <c r="M108" s="3">
        <v>-3.7770316004753113E-2</v>
      </c>
      <c r="N108" s="3">
        <v>-5.8473635464906693E-2</v>
      </c>
      <c r="O108" s="3">
        <v>-4.7073684632778168E-2</v>
      </c>
      <c r="P108" s="3">
        <v>-1.9326729234308004E-3</v>
      </c>
      <c r="Q108" s="3">
        <v>-0.12477037310600281</v>
      </c>
      <c r="R108" s="3">
        <v>-2.8986686840653419E-2</v>
      </c>
      <c r="S108" s="3">
        <v>-5.322057381272316E-2</v>
      </c>
      <c r="T108" s="3">
        <v>2.3681731894612312E-2</v>
      </c>
      <c r="U108" s="3">
        <v>-0.11187805980443954</v>
      </c>
      <c r="V108" s="3">
        <v>6.079704686999321E-2</v>
      </c>
      <c r="W108" s="3">
        <v>-1.6677919484209269E-4</v>
      </c>
    </row>
    <row r="109" spans="1:23">
      <c r="A109" s="1" t="s">
        <v>25</v>
      </c>
      <c r="B109" s="1" t="s">
        <v>108</v>
      </c>
      <c r="C109" s="3">
        <v>-1.6502580838277936E-3</v>
      </c>
      <c r="D109" s="3">
        <v>2.0591984502971172E-3</v>
      </c>
      <c r="E109" s="3">
        <v>-3.8872089236974716E-2</v>
      </c>
      <c r="F109" s="3">
        <v>-6.0314200818538666E-2</v>
      </c>
      <c r="G109" s="3">
        <v>-4.5042403042316437E-2</v>
      </c>
      <c r="H109" s="3">
        <v>-1.905951532535255E-3</v>
      </c>
      <c r="I109" s="3">
        <v>-0.126612588763237</v>
      </c>
      <c r="J109" s="3">
        <v>-3.1032614409923553E-2</v>
      </c>
      <c r="K109" s="3">
        <v>-5.3913816809654236E-2</v>
      </c>
      <c r="L109" s="3">
        <v>2.273239940404892E-2</v>
      </c>
      <c r="M109" s="3">
        <v>-0.11381448805332184</v>
      </c>
      <c r="N109" s="3">
        <v>6.3319094479084015E-2</v>
      </c>
      <c r="O109" s="3">
        <v>1.5088026411831379E-3</v>
      </c>
      <c r="P109" s="3">
        <v>7.3700927197933197E-2</v>
      </c>
      <c r="Q109" s="3">
        <v>4.6666838228702545E-2</v>
      </c>
      <c r="R109" s="3">
        <v>-1.173312496393919E-2</v>
      </c>
      <c r="S109" s="3">
        <v>-6.2870364636182785E-3</v>
      </c>
      <c r="T109" s="3">
        <v>-9.5935642719268799E-2</v>
      </c>
      <c r="U109" s="3">
        <v>1.3452742248773575E-2</v>
      </c>
      <c r="V109" s="3">
        <v>-8.8383350521326065E-3</v>
      </c>
      <c r="W109" s="3">
        <v>5.0933375954627991E-2</v>
      </c>
    </row>
    <row r="110" spans="1:23">
      <c r="A110" s="1" t="s">
        <v>25</v>
      </c>
      <c r="B110" s="1" t="s">
        <v>109</v>
      </c>
      <c r="C110" s="3">
        <v>-4.6306032687425613E-2</v>
      </c>
      <c r="D110" s="3">
        <v>3.1970005482435226E-2</v>
      </c>
      <c r="E110" s="3">
        <v>-2.1152833476662636E-2</v>
      </c>
      <c r="F110" s="3">
        <v>-1.6499660909175873E-2</v>
      </c>
      <c r="G110" s="3">
        <v>1.629474014043808E-2</v>
      </c>
      <c r="H110" s="3">
        <v>1.0886223055422306E-2</v>
      </c>
      <c r="I110" s="3">
        <v>1.1974276974797249E-2</v>
      </c>
      <c r="J110" s="3">
        <v>-2.9865793883800507E-2</v>
      </c>
      <c r="K110" s="3">
        <v>2.5441667065024376E-2</v>
      </c>
      <c r="L110" s="3">
        <v>-1.5111303655430675E-3</v>
      </c>
      <c r="M110" s="3">
        <v>-1.2484300881624222E-2</v>
      </c>
      <c r="N110" s="3">
        <v>-3.8734697736799717E-3</v>
      </c>
      <c r="O110" s="3">
        <v>-3.6927942186594009E-2</v>
      </c>
      <c r="P110" s="3">
        <v>-7.1900333277881145E-3</v>
      </c>
      <c r="Q110" s="3">
        <v>4.7567836008965969E-3</v>
      </c>
      <c r="R110" s="3">
        <v>6.5954457968473434E-3</v>
      </c>
      <c r="S110" s="3">
        <v>-4.0649347938597202E-3</v>
      </c>
      <c r="T110" s="3">
        <v>-2.4377647787332535E-2</v>
      </c>
      <c r="U110" s="3">
        <v>-4.7417320311069489E-3</v>
      </c>
      <c r="V110" s="3">
        <v>1.5060403384268284E-2</v>
      </c>
      <c r="W110" s="3">
        <v>-1.5239405445754528E-2</v>
      </c>
    </row>
    <row r="111" spans="1:23">
      <c r="A111" s="1" t="s">
        <v>26</v>
      </c>
      <c r="B111" s="1" t="s">
        <v>110</v>
      </c>
      <c r="C111" s="3">
        <v>9.0115756029263139E-4</v>
      </c>
      <c r="D111" s="3">
        <v>-2.0845556631684303E-2</v>
      </c>
      <c r="E111" s="3">
        <v>-2.2683599963784218E-3</v>
      </c>
      <c r="F111" s="3">
        <v>5.5037561804056168E-2</v>
      </c>
      <c r="G111" s="3">
        <v>4.2803613469004631E-3</v>
      </c>
      <c r="H111" s="3">
        <v>-2.9191186185926199E-3</v>
      </c>
      <c r="I111" s="3">
        <v>-1.9230086356401443E-2</v>
      </c>
      <c r="J111" s="3">
        <v>-5.9700231999158859E-2</v>
      </c>
      <c r="K111" s="3">
        <v>-3.476555272936821E-2</v>
      </c>
      <c r="L111" s="3">
        <v>-8.7755573913455009E-3</v>
      </c>
      <c r="M111" s="3">
        <v>-4.0092680603265762E-2</v>
      </c>
      <c r="N111" s="3">
        <v>2.2317764814943075E-3</v>
      </c>
      <c r="O111" s="3">
        <v>2.7265332639217377E-2</v>
      </c>
      <c r="P111" s="3">
        <v>-1.9218776142224669E-3</v>
      </c>
      <c r="Q111" s="3">
        <v>-5.7845994830131531E-2</v>
      </c>
      <c r="R111" s="3">
        <v>-0.14919750392436981</v>
      </c>
      <c r="S111" s="3">
        <v>5.7322431355714798E-2</v>
      </c>
      <c r="T111" s="3">
        <v>3.8357023149728775E-2</v>
      </c>
      <c r="U111" s="3">
        <v>-3.5332683473825455E-2</v>
      </c>
      <c r="V111" s="3">
        <v>-2.862851694226265E-2</v>
      </c>
      <c r="W111" s="3">
        <v>-2.5145731866359711E-2</v>
      </c>
    </row>
    <row r="112" spans="1:23">
      <c r="A112" s="1" t="s">
        <v>26</v>
      </c>
      <c r="B112" s="1" t="s">
        <v>111</v>
      </c>
      <c r="C112" s="3">
        <v>-2.8120381757616997E-2</v>
      </c>
      <c r="D112" s="3">
        <v>-1.0725690983235836E-2</v>
      </c>
      <c r="E112" s="3">
        <v>-3.7730682641267776E-2</v>
      </c>
      <c r="F112" s="3">
        <v>7.7113872393965721E-3</v>
      </c>
      <c r="G112" s="3">
        <v>2.3768346756696701E-2</v>
      </c>
      <c r="H112" s="3">
        <v>-1.6218738164752722E-3</v>
      </c>
      <c r="I112" s="3">
        <v>-5.4765056818723679E-2</v>
      </c>
      <c r="J112" s="3">
        <v>-0.1453644186258316</v>
      </c>
      <c r="K112" s="3">
        <v>5.8284774422645569E-2</v>
      </c>
      <c r="L112" s="3">
        <v>4.0770277380943298E-2</v>
      </c>
      <c r="M112" s="3">
        <v>-3.1473066657781601E-2</v>
      </c>
      <c r="N112" s="3">
        <v>-3.3237174153327942E-2</v>
      </c>
      <c r="O112" s="3">
        <v>-2.7755435556173325E-2</v>
      </c>
      <c r="P112" s="3">
        <v>9.3904927372932434E-2</v>
      </c>
      <c r="Q112" s="3">
        <v>3.7982147186994553E-2</v>
      </c>
      <c r="R112" s="3">
        <v>-7.9410538077354431E-2</v>
      </c>
      <c r="S112" s="3">
        <v>-2.3483799770474434E-2</v>
      </c>
      <c r="T112" s="3">
        <v>1.0617834515869617E-2</v>
      </c>
      <c r="U112" s="3">
        <v>1.5994857996702194E-2</v>
      </c>
      <c r="V112" s="3">
        <v>5.895392969250679E-3</v>
      </c>
      <c r="W112" s="3">
        <v>-3.3225789666175842E-2</v>
      </c>
    </row>
    <row r="113" spans="1:23">
      <c r="A113" s="1" t="s">
        <v>26</v>
      </c>
      <c r="B113" s="1" t="s">
        <v>112</v>
      </c>
      <c r="C113" s="3">
        <v>1.0111872106790543E-2</v>
      </c>
      <c r="D113" s="3">
        <v>-2.2852007299661636E-2</v>
      </c>
      <c r="E113" s="3">
        <v>1.0578719899058342E-2</v>
      </c>
      <c r="F113" s="3">
        <v>-8.3287814632058144E-3</v>
      </c>
      <c r="G113" s="3">
        <v>4.1803121566772461E-3</v>
      </c>
      <c r="H113" s="3">
        <v>1.5533308498561382E-2</v>
      </c>
      <c r="I113" s="3">
        <v>3.6790668964385986E-2</v>
      </c>
      <c r="J113" s="3">
        <v>-2.1377993747591972E-2</v>
      </c>
      <c r="K113" s="3">
        <v>1.5631455928087234E-2</v>
      </c>
      <c r="L113" s="3">
        <v>-1.4634248800575733E-2</v>
      </c>
      <c r="M113" s="3">
        <v>1.6930673271417618E-2</v>
      </c>
      <c r="N113" s="3">
        <v>3.1153573654592037E-3</v>
      </c>
      <c r="O113" s="3">
        <v>2.2819545120000839E-3</v>
      </c>
      <c r="P113" s="3">
        <v>-5.9711672365665436E-3</v>
      </c>
      <c r="Q113" s="3">
        <v>1.1727606877684593E-2</v>
      </c>
      <c r="R113" s="3">
        <v>1.352138165384531E-2</v>
      </c>
      <c r="S113" s="3">
        <v>2.7202039491385221E-3</v>
      </c>
      <c r="T113" s="3">
        <v>-1.2690864503383636E-2</v>
      </c>
      <c r="U113" s="3">
        <v>-5.3191934712231159E-3</v>
      </c>
      <c r="V113" s="3">
        <v>-5.8486866764724255E-3</v>
      </c>
      <c r="W113" s="3">
        <v>7.4235880747437477E-3</v>
      </c>
    </row>
    <row r="114" spans="1:23">
      <c r="A114" s="1" t="s">
        <v>27</v>
      </c>
      <c r="B114" s="1" t="s">
        <v>113</v>
      </c>
      <c r="C114" s="3">
        <v>-6.6569717600941658E-3</v>
      </c>
      <c r="D114" s="3">
        <v>-3.4198868088424206E-3</v>
      </c>
      <c r="E114" s="3">
        <v>1.4013395411893725E-3</v>
      </c>
      <c r="F114" s="3">
        <v>-2.1098675206303596E-2</v>
      </c>
      <c r="G114" s="3">
        <v>2.7865225449204445E-2</v>
      </c>
      <c r="H114" s="3">
        <v>-2.0267212763428688E-2</v>
      </c>
      <c r="I114" s="3">
        <v>1.6791706904768944E-2</v>
      </c>
      <c r="J114" s="3">
        <v>-2.1181529387831688E-2</v>
      </c>
      <c r="K114" s="3">
        <v>-6.6744145005941391E-3</v>
      </c>
      <c r="L114" s="3">
        <v>4.5405621640384197E-3</v>
      </c>
      <c r="M114" s="3">
        <v>-3.6271899007260799E-3</v>
      </c>
      <c r="N114" s="3">
        <v>-6.1370356706902385E-4</v>
      </c>
      <c r="O114" s="3">
        <v>-9.9033480510115623E-3</v>
      </c>
      <c r="P114" s="3">
        <v>1.9167590653523803E-4</v>
      </c>
      <c r="Q114" s="3">
        <v>5.9636775404214859E-2</v>
      </c>
      <c r="R114" s="3">
        <v>-8.8265746831893921E-2</v>
      </c>
      <c r="S114" s="3">
        <v>-2.3449011147022247E-2</v>
      </c>
      <c r="T114" s="3">
        <v>2.6094349101185799E-2</v>
      </c>
      <c r="U114" s="3">
        <v>-4.2848434299230576E-2</v>
      </c>
      <c r="V114" s="3">
        <v>8.5258501349017024E-4</v>
      </c>
      <c r="W114" s="3">
        <v>5.5514078587293625E-2</v>
      </c>
    </row>
    <row r="115" spans="1:23">
      <c r="A115" s="1" t="s">
        <v>27</v>
      </c>
      <c r="B115" s="1" t="s">
        <v>114</v>
      </c>
      <c r="C115" s="3">
        <v>-9.0889958664774895E-3</v>
      </c>
      <c r="D115" s="3">
        <v>5.7950695045292377E-3</v>
      </c>
      <c r="E115" s="3">
        <v>-4.1335863061249256E-3</v>
      </c>
      <c r="F115" s="3">
        <v>-2.5053669232875109E-3</v>
      </c>
      <c r="G115" s="3">
        <v>-8.1236790865659714E-3</v>
      </c>
      <c r="H115" s="3">
        <v>4.8969715135172009E-4</v>
      </c>
      <c r="I115" s="3">
        <v>5.8794878423213959E-2</v>
      </c>
      <c r="J115" s="3">
        <v>-8.921283483505249E-2</v>
      </c>
      <c r="K115" s="3">
        <v>-2.3241782560944557E-2</v>
      </c>
      <c r="L115" s="3">
        <v>2.5279855355620384E-2</v>
      </c>
      <c r="M115" s="3">
        <v>-4.3958563357591629E-2</v>
      </c>
      <c r="N115" s="3">
        <v>2.9784257058054209E-3</v>
      </c>
      <c r="O115" s="3">
        <v>5.6953325867652893E-2</v>
      </c>
      <c r="P115" s="3">
        <v>2.3369321599602699E-2</v>
      </c>
      <c r="Q115" s="3">
        <v>1.3679713942110538E-2</v>
      </c>
      <c r="R115" s="3">
        <v>-1.4521267265081406E-2</v>
      </c>
      <c r="S115" s="3">
        <v>-2.7898730710148811E-2</v>
      </c>
      <c r="T115" s="3">
        <v>-1.4822813682258129E-2</v>
      </c>
      <c r="U115" s="3">
        <v>-4.8668362200260162E-2</v>
      </c>
      <c r="V115" s="3">
        <v>-2.6437266569701023E-5</v>
      </c>
      <c r="W115" s="3">
        <v>-2.4346543475985527E-2</v>
      </c>
    </row>
    <row r="116" spans="1:23">
      <c r="A116" s="1" t="s">
        <v>27</v>
      </c>
      <c r="B116" s="1" t="s">
        <v>115</v>
      </c>
      <c r="C116" s="3">
        <v>3.3279273193329573E-3</v>
      </c>
      <c r="D116" s="3">
        <v>1.2277710251510143E-2</v>
      </c>
      <c r="E116" s="3">
        <v>-3.139520063996315E-3</v>
      </c>
      <c r="F116" s="3">
        <v>-2.2389214485883713E-2</v>
      </c>
      <c r="G116" s="3">
        <v>2.0620191469788551E-2</v>
      </c>
      <c r="H116" s="3">
        <v>-2.5882897898554802E-2</v>
      </c>
      <c r="I116" s="3">
        <v>3.1252685934305191E-2</v>
      </c>
      <c r="J116" s="3">
        <v>-4.6586774289608002E-2</v>
      </c>
      <c r="K116" s="3">
        <v>-8.667617104947567E-3</v>
      </c>
      <c r="L116" s="3">
        <v>-6.4713181927800179E-3</v>
      </c>
      <c r="M116" s="3">
        <v>2.2373387590050697E-2</v>
      </c>
      <c r="N116" s="3">
        <v>1.7027102876454592E-3</v>
      </c>
      <c r="O116" s="3">
        <v>-7.7702203998342156E-4</v>
      </c>
      <c r="P116" s="3">
        <v>1.9080259371548891E-3</v>
      </c>
      <c r="Q116" s="3">
        <v>3.5521060228347778E-2</v>
      </c>
      <c r="R116" s="3">
        <v>-1.0585863143205643E-2</v>
      </c>
      <c r="S116" s="3">
        <v>1.1884178966283798E-3</v>
      </c>
      <c r="T116" s="3">
        <v>4.075187724083662E-3</v>
      </c>
      <c r="U116" s="3">
        <v>-2.7306893840432167E-2</v>
      </c>
      <c r="V116" s="3">
        <v>-3.2209064811468124E-2</v>
      </c>
      <c r="W116" s="3">
        <v>2.9484353959560394E-2</v>
      </c>
    </row>
    <row r="117" spans="1:23">
      <c r="A117" s="1" t="s">
        <v>28</v>
      </c>
      <c r="B117" s="1" t="s">
        <v>116</v>
      </c>
      <c r="C117" s="3">
        <v>-1.3109552673995495E-2</v>
      </c>
      <c r="D117" s="3">
        <v>-1.1614195071160793E-2</v>
      </c>
      <c r="E117" s="3">
        <v>-5.7319238781929016E-2</v>
      </c>
      <c r="F117" s="3">
        <v>2.7249464765191078E-2</v>
      </c>
      <c r="G117" s="3">
        <v>3.9816391654312611E-3</v>
      </c>
      <c r="H117" s="3">
        <v>-1.3217112980782986E-2</v>
      </c>
      <c r="I117" s="3">
        <v>-1.9607329741120338E-2</v>
      </c>
      <c r="J117" s="3">
        <v>-1.0722332634031773E-2</v>
      </c>
      <c r="K117" s="3">
        <v>-6.3526746816933155E-3</v>
      </c>
      <c r="L117" s="3">
        <v>2.3538617417216301E-2</v>
      </c>
      <c r="M117" s="3">
        <v>-5.7246685028076172E-3</v>
      </c>
      <c r="N117" s="3">
        <v>-1.1123077943921089E-2</v>
      </c>
      <c r="O117" s="3">
        <v>1.1339071206748486E-2</v>
      </c>
      <c r="P117" s="3">
        <v>-3.5853366716764867E-4</v>
      </c>
      <c r="Q117" s="3">
        <v>-6.9602005183696747E-2</v>
      </c>
      <c r="R117" s="3">
        <v>-4.345356673002243E-2</v>
      </c>
      <c r="S117" s="3">
        <v>-0.10741222649812698</v>
      </c>
      <c r="T117" s="3">
        <v>-1.2166352244094014E-3</v>
      </c>
      <c r="U117" s="3">
        <v>-0.16559554636478424</v>
      </c>
      <c r="V117" s="3">
        <v>8.0471374094486237E-3</v>
      </c>
      <c r="W117" s="3">
        <v>6.4748935401439667E-2</v>
      </c>
    </row>
    <row r="118" spans="1:23">
      <c r="A118" s="1" t="s">
        <v>28</v>
      </c>
      <c r="B118" s="1" t="s">
        <v>117</v>
      </c>
      <c r="C118" s="3">
        <v>-4.7236927784979343E-3</v>
      </c>
      <c r="D118" s="3">
        <v>2.2374127060174942E-2</v>
      </c>
      <c r="E118" s="3">
        <v>-5.347175057977438E-3</v>
      </c>
      <c r="F118" s="3">
        <v>-9.5712197944521904E-3</v>
      </c>
      <c r="G118" s="3">
        <v>9.6922321245074272E-3</v>
      </c>
      <c r="H118" s="3">
        <v>-8.802696829661727E-4</v>
      </c>
      <c r="I118" s="3">
        <v>-6.9931745529174805E-2</v>
      </c>
      <c r="J118" s="3">
        <v>-4.3482892215251923E-2</v>
      </c>
      <c r="K118" s="3">
        <v>-0.10861646384000778</v>
      </c>
      <c r="L118" s="3">
        <v>-1.1743435170501471E-3</v>
      </c>
      <c r="M118" s="3">
        <v>-0.16487936675548553</v>
      </c>
      <c r="N118" s="3">
        <v>6.132881622761488E-3</v>
      </c>
      <c r="O118" s="3">
        <v>6.4002230763435364E-2</v>
      </c>
      <c r="P118" s="3">
        <v>6.1492081731557846E-2</v>
      </c>
      <c r="Q118" s="3">
        <v>-3.5676922649145126E-2</v>
      </c>
      <c r="R118" s="3">
        <v>-4.5394157059490681E-3</v>
      </c>
      <c r="S118" s="3">
        <v>-4.6860679984092712E-2</v>
      </c>
      <c r="T118" s="3">
        <v>-6.1940187588334084E-3</v>
      </c>
      <c r="U118" s="3">
        <v>3.7145785987377167E-2</v>
      </c>
      <c r="V118" s="3">
        <v>1.6922883689403534E-2</v>
      </c>
      <c r="W118" s="3">
        <v>7.5783513486385345E-2</v>
      </c>
    </row>
    <row r="119" spans="1:23">
      <c r="A119" s="1" t="s">
        <v>28</v>
      </c>
      <c r="B119" s="1" t="s">
        <v>118</v>
      </c>
      <c r="C119" s="3">
        <v>-1.369822584092617E-2</v>
      </c>
      <c r="D119" s="3">
        <v>-3.0179326422512531E-3</v>
      </c>
      <c r="E119" s="3">
        <v>-7.8435633331537247E-3</v>
      </c>
      <c r="F119" s="3">
        <v>3.7170276045799255E-2</v>
      </c>
      <c r="G119" s="3">
        <v>2.3547690361738205E-2</v>
      </c>
      <c r="H119" s="3">
        <v>-1.0879888199269772E-2</v>
      </c>
      <c r="I119" s="3">
        <v>4.7859810292720795E-3</v>
      </c>
      <c r="J119" s="3">
        <v>1.0074528865516186E-2</v>
      </c>
      <c r="K119" s="3">
        <v>-2.4795858189463615E-3</v>
      </c>
      <c r="L119" s="3">
        <v>-9.5923123881220818E-3</v>
      </c>
      <c r="M119" s="3">
        <v>-5.4587218910455704E-3</v>
      </c>
      <c r="N119" s="3">
        <v>-2.3150579072535038E-3</v>
      </c>
      <c r="O119" s="3">
        <v>1.9745437428355217E-2</v>
      </c>
      <c r="P119" s="3">
        <v>-2.9646163806319237E-2</v>
      </c>
      <c r="Q119" s="3">
        <v>2.1313108503818512E-2</v>
      </c>
      <c r="R119" s="3">
        <v>1.5077021671459079E-3</v>
      </c>
      <c r="S119" s="3">
        <v>-1.5420963754877448E-3</v>
      </c>
      <c r="T119" s="3">
        <v>4.0562436915934086E-3</v>
      </c>
      <c r="U119" s="3">
        <v>-9.897897019982338E-3</v>
      </c>
      <c r="V119" s="3">
        <v>-8.5498467087745667E-3</v>
      </c>
      <c r="W119" s="3">
        <v>-3.2387294340878725E-3</v>
      </c>
    </row>
    <row r="120" spans="1:23">
      <c r="A120" s="1" t="s">
        <v>29</v>
      </c>
      <c r="B120" s="1" t="s">
        <v>119</v>
      </c>
      <c r="C120" s="3">
        <v>-1.2215736322104931E-2</v>
      </c>
      <c r="D120" s="3">
        <v>-2.3512652143836021E-2</v>
      </c>
      <c r="E120" s="3">
        <v>3.8620661944150925E-2</v>
      </c>
      <c r="F120" s="3">
        <v>-2.5702891871333122E-2</v>
      </c>
      <c r="G120" s="3">
        <v>-4.1965367272496223E-3</v>
      </c>
      <c r="H120" s="3">
        <v>-2.2198546677827835E-2</v>
      </c>
      <c r="I120" s="3">
        <v>-1.5039549209177494E-2</v>
      </c>
      <c r="J120" s="3">
        <v>-6.2359212897717953E-3</v>
      </c>
      <c r="K120" s="3">
        <v>-1.2913968414068222E-2</v>
      </c>
      <c r="L120" s="3">
        <v>-3.3639208413660526E-3</v>
      </c>
      <c r="M120" s="3">
        <v>-7.4814204126596451E-3</v>
      </c>
      <c r="N120" s="3">
        <v>-2.448720671236515E-2</v>
      </c>
      <c r="O120" s="3">
        <v>2.9843434691429138E-2</v>
      </c>
      <c r="P120" s="3">
        <v>1.2050342047587037E-3</v>
      </c>
      <c r="Q120" s="3">
        <v>-0.1459747850894928</v>
      </c>
      <c r="R120" s="3">
        <v>-3.3859409391880035E-2</v>
      </c>
      <c r="S120" s="3">
        <v>-0.13144312798976898</v>
      </c>
      <c r="T120" s="3">
        <v>-0.1370415985584259</v>
      </c>
      <c r="U120" s="3">
        <v>-1.7799830064177513E-2</v>
      </c>
      <c r="V120" s="3">
        <v>-2.5696526281535625E-3</v>
      </c>
      <c r="W120" s="3">
        <v>8.1154420971870422E-2</v>
      </c>
    </row>
    <row r="121" spans="1:23">
      <c r="A121" s="1" t="s">
        <v>29</v>
      </c>
      <c r="B121" s="1" t="s">
        <v>120</v>
      </c>
      <c r="C121" s="3">
        <v>-1.1878202669322491E-2</v>
      </c>
      <c r="D121" s="3">
        <v>-3.8060329388827085E-3</v>
      </c>
      <c r="E121" s="3">
        <v>-7.1486742235720158E-3</v>
      </c>
      <c r="F121" s="3">
        <v>-2.3782012984156609E-2</v>
      </c>
      <c r="G121" s="3">
        <v>2.924470417201519E-2</v>
      </c>
      <c r="H121" s="3">
        <v>1.2647581752389669E-3</v>
      </c>
      <c r="I121" s="3">
        <v>-0.14544485509395599</v>
      </c>
      <c r="J121" s="3">
        <v>-3.3513296395540237E-2</v>
      </c>
      <c r="K121" s="3">
        <v>-0.13153943419456482</v>
      </c>
      <c r="L121" s="3">
        <v>-0.13649170100688934</v>
      </c>
      <c r="M121" s="3">
        <v>-1.7145493999123573E-2</v>
      </c>
      <c r="N121" s="3">
        <v>-3.2950057648122311E-3</v>
      </c>
      <c r="O121" s="3">
        <v>8.0488070845603943E-2</v>
      </c>
      <c r="P121" s="3">
        <v>7.3546916246414185E-2</v>
      </c>
      <c r="Q121" s="3">
        <v>7.7482876367866993E-3</v>
      </c>
      <c r="R121" s="3">
        <v>-1.9594328477978706E-2</v>
      </c>
      <c r="S121" s="3">
        <v>1.7291569383814931E-3</v>
      </c>
      <c r="T121" s="3">
        <v>-9.5253117382526398E-2</v>
      </c>
      <c r="U121" s="3">
        <v>2.8734490275382996E-2</v>
      </c>
      <c r="V121" s="3">
        <v>-4.5911557972431183E-2</v>
      </c>
      <c r="W121" s="3">
        <v>2.4503827095031738E-2</v>
      </c>
    </row>
    <row r="122" spans="1:23">
      <c r="A122" s="1" t="s">
        <v>29</v>
      </c>
      <c r="B122" s="1" t="s">
        <v>121</v>
      </c>
      <c r="C122" s="3">
        <v>9.2216167831793427E-4</v>
      </c>
      <c r="D122" s="3">
        <v>2.7360143139958382E-2</v>
      </c>
      <c r="E122" s="3">
        <v>-9.1870985925197601E-3</v>
      </c>
      <c r="F122" s="3">
        <v>4.7194203361868858E-3</v>
      </c>
      <c r="G122" s="3">
        <v>2.2385811433196068E-2</v>
      </c>
      <c r="H122" s="3">
        <v>5.1880095154047012E-2</v>
      </c>
      <c r="I122" s="3">
        <v>5.7461857795715332E-3</v>
      </c>
      <c r="J122" s="3">
        <v>-2.3668555542826653E-2</v>
      </c>
      <c r="K122" s="3">
        <v>2.1640093997120857E-2</v>
      </c>
      <c r="L122" s="3">
        <v>-1.5347809530794621E-2</v>
      </c>
      <c r="M122" s="3">
        <v>1.5371281653642654E-2</v>
      </c>
      <c r="N122" s="3">
        <v>8.4364889189600945E-3</v>
      </c>
      <c r="O122" s="3">
        <v>-1.8743909895420074E-2</v>
      </c>
      <c r="P122" s="3">
        <v>3.2843782100826502E-3</v>
      </c>
      <c r="Q122" s="3">
        <v>7.0028859190642834E-3</v>
      </c>
      <c r="R122" s="3">
        <v>1.9617458805441856E-2</v>
      </c>
      <c r="S122" s="3">
        <v>7.2542387060821056E-3</v>
      </c>
      <c r="T122" s="3">
        <v>-1.7541969195008278E-2</v>
      </c>
      <c r="U122" s="3">
        <v>-2.4583474732935429E-3</v>
      </c>
      <c r="V122" s="3">
        <v>-1.0262054391205311E-2</v>
      </c>
      <c r="W122" s="3">
        <v>1.2631011195480824E-2</v>
      </c>
    </row>
    <row r="123" spans="1:23">
      <c r="A123" s="1" t="s">
        <v>30</v>
      </c>
      <c r="B123" s="1" t="s">
        <v>122</v>
      </c>
      <c r="C123" s="3">
        <v>2.3400183767080307E-2</v>
      </c>
      <c r="D123" s="3">
        <v>-1.0447162203490734E-2</v>
      </c>
      <c r="E123" s="3">
        <v>-4.8185768537223339E-3</v>
      </c>
      <c r="F123" s="3">
        <v>4.1754350066184998E-2</v>
      </c>
      <c r="G123" s="3">
        <v>-6.2262967228889465E-2</v>
      </c>
      <c r="H123" s="3">
        <v>-5.041969008743763E-3</v>
      </c>
      <c r="I123" s="3">
        <v>-4.5805852860212326E-3</v>
      </c>
      <c r="J123" s="3">
        <v>-2.2552099078893661E-2</v>
      </c>
      <c r="K123" s="3">
        <v>4.1345618665218353E-2</v>
      </c>
      <c r="L123" s="3">
        <v>7.6941147446632385E-2</v>
      </c>
      <c r="M123" s="3">
        <v>-9.8419543355703354E-3</v>
      </c>
      <c r="N123" s="3">
        <v>-5.0464920699596405E-2</v>
      </c>
      <c r="O123" s="3">
        <v>6.924901157617569E-2</v>
      </c>
      <c r="P123" s="3">
        <v>1.74393889028579E-3</v>
      </c>
      <c r="Q123" s="3">
        <v>-5.104050412774086E-2</v>
      </c>
      <c r="R123" s="3">
        <v>1.8828371539711952E-2</v>
      </c>
      <c r="S123" s="3">
        <v>4.6793915331363678E-2</v>
      </c>
      <c r="T123" s="3">
        <v>-0.11805626004934311</v>
      </c>
      <c r="U123" s="3">
        <v>3.4588312264531851E-3</v>
      </c>
      <c r="V123" s="3">
        <v>4.7790235839784145E-3</v>
      </c>
      <c r="W123" s="3">
        <v>0.14090666174888611</v>
      </c>
    </row>
    <row r="124" spans="1:23">
      <c r="A124" s="1" t="s">
        <v>30</v>
      </c>
      <c r="B124" s="1" t="s">
        <v>123</v>
      </c>
      <c r="C124" s="3">
        <v>4.3783444911241531E-2</v>
      </c>
      <c r="D124" s="3">
        <v>7.7215716242790222E-2</v>
      </c>
      <c r="E124" s="3">
        <v>-8.4974588826298714E-3</v>
      </c>
      <c r="F124" s="3">
        <v>-4.8223536461591721E-2</v>
      </c>
      <c r="G124" s="3">
        <v>6.8861566483974457E-2</v>
      </c>
      <c r="H124" s="3">
        <v>2.3113174829632044E-3</v>
      </c>
      <c r="I124" s="3">
        <v>-5.0957124680280685E-2</v>
      </c>
      <c r="J124" s="3">
        <v>1.9633475691080093E-2</v>
      </c>
      <c r="K124" s="3">
        <v>4.6211034059524536E-2</v>
      </c>
      <c r="L124" s="3">
        <v>-0.11735814064741135</v>
      </c>
      <c r="M124" s="3">
        <v>4.8612533137202263E-3</v>
      </c>
      <c r="N124" s="3">
        <v>4.0193577297031879E-3</v>
      </c>
      <c r="O124" s="3">
        <v>0.14030541479587555</v>
      </c>
      <c r="P124" s="3">
        <v>-5.1915045827627182E-2</v>
      </c>
      <c r="Q124" s="3">
        <v>-4.1405251249670982E-3</v>
      </c>
      <c r="R124" s="3">
        <v>2.7049074415117502E-3</v>
      </c>
      <c r="S124" s="3">
        <v>0.10228714346885681</v>
      </c>
      <c r="T124" s="3">
        <v>-2.065571490675211E-3</v>
      </c>
      <c r="U124" s="3">
        <v>-6.3226036727428436E-2</v>
      </c>
      <c r="V124" s="3">
        <v>-5.8060452342033386E-2</v>
      </c>
      <c r="W124" s="3">
        <v>8.7932199239730835E-2</v>
      </c>
    </row>
    <row r="125" spans="1:23">
      <c r="A125" s="1" t="s">
        <v>30</v>
      </c>
      <c r="B125" s="1" t="s">
        <v>124</v>
      </c>
      <c r="C125" s="3">
        <v>-1.1642594821751118E-2</v>
      </c>
      <c r="D125" s="3">
        <v>1.8037213012576103E-2</v>
      </c>
      <c r="E125" s="3">
        <v>-1.2342856265604496E-2</v>
      </c>
      <c r="F125" s="3">
        <v>-2.2858183830976486E-2</v>
      </c>
      <c r="G125" s="3">
        <v>-1.7415327951312065E-2</v>
      </c>
      <c r="H125" s="3">
        <v>2.4155216291546822E-2</v>
      </c>
      <c r="I125" s="3">
        <v>1.2860920280218124E-2</v>
      </c>
      <c r="J125" s="3">
        <v>-2.9953015968203545E-2</v>
      </c>
      <c r="K125" s="3">
        <v>-1.5475152060389519E-2</v>
      </c>
      <c r="L125" s="3">
        <v>2.2796833887696266E-2</v>
      </c>
      <c r="M125" s="3">
        <v>-6.8912021815776825E-3</v>
      </c>
      <c r="N125" s="3">
        <v>-9.1715343296527863E-4</v>
      </c>
      <c r="O125" s="3">
        <v>5.3892042487859726E-3</v>
      </c>
      <c r="P125" s="3">
        <v>-3.8675004616379738E-3</v>
      </c>
      <c r="Q125" s="3">
        <v>7.3433569632470608E-3</v>
      </c>
      <c r="R125" s="3">
        <v>-1.6313759610056877E-2</v>
      </c>
      <c r="S125" s="3">
        <v>-3.2759332680143416E-4</v>
      </c>
      <c r="T125" s="3">
        <v>-5.2031935192644596E-3</v>
      </c>
      <c r="U125" s="3">
        <v>4.0387265384197235E-2</v>
      </c>
      <c r="V125" s="3">
        <v>-5.9697539545595646E-3</v>
      </c>
      <c r="W125" s="3">
        <v>7.2692329995334148E-3</v>
      </c>
    </row>
    <row r="126" spans="1:23">
      <c r="A126" s="1" t="s">
        <v>31</v>
      </c>
      <c r="B126" s="1" t="s">
        <v>125</v>
      </c>
      <c r="C126" s="3">
        <v>-7.2843604721128941E-4</v>
      </c>
      <c r="D126" s="3">
        <v>-6.8540838547050953E-3</v>
      </c>
      <c r="E126" s="3">
        <v>-3.2045919448137283E-2</v>
      </c>
      <c r="F126" s="3">
        <v>-4.1948959231376648E-2</v>
      </c>
      <c r="G126" s="3">
        <v>-1.6042562201619148E-2</v>
      </c>
      <c r="H126" s="3">
        <v>2.5797737762331963E-2</v>
      </c>
      <c r="I126" s="3">
        <v>-2.5118604302406311E-2</v>
      </c>
      <c r="J126" s="3">
        <v>-1.9870094954967499E-2</v>
      </c>
      <c r="K126" s="3">
        <v>-2.854660339653492E-2</v>
      </c>
      <c r="L126" s="3">
        <v>2.0205670967698097E-2</v>
      </c>
      <c r="M126" s="3">
        <v>-2.0467181457206607E-4</v>
      </c>
      <c r="N126" s="3">
        <v>-9.4594806432723999E-2</v>
      </c>
      <c r="O126" s="3">
        <v>2.873139688745141E-3</v>
      </c>
      <c r="P126" s="3">
        <v>1.8354653147980571E-3</v>
      </c>
      <c r="Q126" s="3">
        <v>4.7466382384300232E-2</v>
      </c>
      <c r="R126" s="3">
        <v>-6.6345753148198128E-3</v>
      </c>
      <c r="S126" s="3">
        <v>7.8975483775138855E-3</v>
      </c>
      <c r="T126" s="3">
        <v>1.9678963348269463E-2</v>
      </c>
      <c r="U126" s="3">
        <v>-3.3525992184877396E-2</v>
      </c>
      <c r="V126" s="3">
        <v>0.10946451127529144</v>
      </c>
      <c r="W126" s="3">
        <v>-3.4931350499391556E-2</v>
      </c>
    </row>
    <row r="127" spans="1:23">
      <c r="A127" s="1" t="s">
        <v>31</v>
      </c>
      <c r="B127" s="1" t="s">
        <v>126</v>
      </c>
      <c r="C127" s="3">
        <v>-2.3909995332360268E-2</v>
      </c>
      <c r="D127" s="3">
        <v>1.7304185777902603E-2</v>
      </c>
      <c r="E127" s="3">
        <v>3.3499204437248409E-4</v>
      </c>
      <c r="F127" s="3">
        <v>-9.0686894953250885E-2</v>
      </c>
      <c r="G127" s="3">
        <v>-1.1863085674121976E-3</v>
      </c>
      <c r="H127" s="3">
        <v>1.2596846790984273E-3</v>
      </c>
      <c r="I127" s="3">
        <v>5.0858374685049057E-2</v>
      </c>
      <c r="J127" s="3">
        <v>-3.2287053763866425E-3</v>
      </c>
      <c r="K127" s="3">
        <v>9.3525899574160576E-3</v>
      </c>
      <c r="L127" s="3">
        <v>2.1803233772516251E-2</v>
      </c>
      <c r="M127" s="3">
        <v>-3.0680431053042412E-2</v>
      </c>
      <c r="N127" s="3">
        <v>0.10481109470129013</v>
      </c>
      <c r="O127" s="3">
        <v>-3.8090355694293976E-2</v>
      </c>
      <c r="P127" s="3">
        <v>-2.3256475105881691E-3</v>
      </c>
      <c r="Q127" s="3">
        <v>-7.1361593902111053E-2</v>
      </c>
      <c r="R127" s="3">
        <v>2.0020294934511185E-2</v>
      </c>
      <c r="S127" s="3">
        <v>2.3333393037319183E-2</v>
      </c>
      <c r="T127" s="3">
        <v>-1.9082594662904739E-2</v>
      </c>
      <c r="U127" s="3">
        <v>-2.6697691529989243E-2</v>
      </c>
      <c r="V127" s="3">
        <v>-2.679712325334549E-2</v>
      </c>
      <c r="W127" s="3">
        <v>3.2538384199142456E-2</v>
      </c>
    </row>
    <row r="128" spans="1:23">
      <c r="A128" s="1" t="s">
        <v>31</v>
      </c>
      <c r="B128" s="1" t="s">
        <v>127</v>
      </c>
      <c r="C128" s="3">
        <v>1.9904680084437132E-3</v>
      </c>
      <c r="D128" s="3">
        <v>-2.8646832797676325E-3</v>
      </c>
      <c r="E128" s="3">
        <v>-8.9564993977546692E-3</v>
      </c>
      <c r="F128" s="3">
        <v>1.3809508644044399E-2</v>
      </c>
      <c r="G128" s="3">
        <v>-9.0466951951384544E-3</v>
      </c>
      <c r="H128" s="3">
        <v>-6.1350269243121147E-4</v>
      </c>
      <c r="I128" s="3">
        <v>1.4915746636688709E-2</v>
      </c>
      <c r="J128" s="3">
        <v>-3.0235376209020615E-2</v>
      </c>
      <c r="K128" s="3">
        <v>1.3921473175287247E-2</v>
      </c>
      <c r="L128" s="3">
        <v>-1.0593891143798828E-2</v>
      </c>
      <c r="M128" s="3">
        <v>-1.5555224381387234E-3</v>
      </c>
      <c r="N128" s="3">
        <v>1.6979273641481996E-3</v>
      </c>
      <c r="O128" s="3">
        <v>-5.7774940505623817E-3</v>
      </c>
      <c r="P128" s="3">
        <v>5.0186021253466606E-3</v>
      </c>
      <c r="Q128" s="3">
        <v>1.1201160959899426E-2</v>
      </c>
      <c r="R128" s="3">
        <v>7.3932856321334839E-3</v>
      </c>
      <c r="S128" s="3">
        <v>1.2350096367299557E-3</v>
      </c>
      <c r="T128" s="3">
        <v>-7.0335431955754757E-3</v>
      </c>
      <c r="U128" s="3">
        <v>2.533828467130661E-2</v>
      </c>
      <c r="V128" s="3">
        <v>-6.6028032451868057E-3</v>
      </c>
      <c r="W128" s="3">
        <v>2.5084007531404495E-2</v>
      </c>
    </row>
    <row r="129" spans="1:23">
      <c r="A129" s="1" t="s">
        <v>32</v>
      </c>
      <c r="B129" s="1" t="s">
        <v>128</v>
      </c>
      <c r="C129" s="3">
        <v>1.3084901496767998E-2</v>
      </c>
      <c r="D129" s="3">
        <v>-1.886671525426209E-3</v>
      </c>
      <c r="E129" s="3">
        <v>-2.1538183093070984E-2</v>
      </c>
      <c r="F129" s="3">
        <v>1.8780004233121872E-2</v>
      </c>
      <c r="G129" s="3">
        <v>5.118287168443203E-3</v>
      </c>
      <c r="H129" s="3">
        <v>-1.3313082745298743E-3</v>
      </c>
      <c r="I129" s="3">
        <v>9.7058182582259178E-3</v>
      </c>
      <c r="J129" s="3">
        <v>-4.1011106222867966E-3</v>
      </c>
      <c r="K129" s="3">
        <v>2.6713371276855469E-2</v>
      </c>
      <c r="L129" s="3">
        <v>2.2238660603761673E-2</v>
      </c>
      <c r="M129" s="3">
        <v>-1.47683285176754E-2</v>
      </c>
      <c r="N129" s="3">
        <v>-1.1150379432365298E-3</v>
      </c>
      <c r="O129" s="3">
        <v>-9.4729410484433174E-3</v>
      </c>
      <c r="P129" s="3">
        <v>7.2967348387464881E-4</v>
      </c>
      <c r="Q129" s="3">
        <v>-8.7721444666385651E-2</v>
      </c>
      <c r="R129" s="3">
        <v>-5.1645021885633469E-2</v>
      </c>
      <c r="S129" s="3">
        <v>2.6250815019011497E-2</v>
      </c>
      <c r="T129" s="3">
        <v>1.415766216814518E-2</v>
      </c>
      <c r="U129" s="3">
        <v>-3.1200507655739784E-2</v>
      </c>
      <c r="V129" s="3">
        <v>-2.1561248227953911E-2</v>
      </c>
      <c r="W129" s="3">
        <v>0.12747557461261749</v>
      </c>
    </row>
    <row r="130" spans="1:23">
      <c r="A130" s="1" t="s">
        <v>32</v>
      </c>
      <c r="B130" s="1" t="s">
        <v>129</v>
      </c>
      <c r="C130" s="3">
        <v>2.7500748634338379E-2</v>
      </c>
      <c r="D130" s="3">
        <v>2.2371288388967514E-2</v>
      </c>
      <c r="E130" s="3">
        <v>-1.4139354228973389E-2</v>
      </c>
      <c r="F130" s="3">
        <v>-6.0552888317033648E-4</v>
      </c>
      <c r="G130" s="3">
        <v>-9.5723774284124374E-3</v>
      </c>
      <c r="H130" s="3">
        <v>1.0344170732423663E-3</v>
      </c>
      <c r="I130" s="3">
        <v>-8.7749592959880829E-2</v>
      </c>
      <c r="J130" s="3">
        <v>-5.1719434559345245E-2</v>
      </c>
      <c r="K130" s="3">
        <v>2.5803184136748314E-2</v>
      </c>
      <c r="L130" s="3">
        <v>1.3969478197395802E-2</v>
      </c>
      <c r="M130" s="3">
        <v>-3.1000899150967598E-2</v>
      </c>
      <c r="N130" s="3">
        <v>-2.2302452474832535E-2</v>
      </c>
      <c r="O130" s="3">
        <v>0.12707662582397461</v>
      </c>
      <c r="P130" s="3">
        <v>-5.0758205354213715E-2</v>
      </c>
      <c r="Q130" s="3">
        <v>-9.1326572000980377E-3</v>
      </c>
      <c r="R130" s="3">
        <v>-5.3555574268102646E-2</v>
      </c>
      <c r="S130" s="3">
        <v>3.8711201399564743E-2</v>
      </c>
      <c r="T130" s="3">
        <v>2.2560162469744682E-3</v>
      </c>
      <c r="U130" s="3">
        <v>4.4278237968683243E-2</v>
      </c>
      <c r="V130" s="3">
        <v>3.0871432274580002E-2</v>
      </c>
      <c r="W130" s="3">
        <v>-3.7403400987386703E-2</v>
      </c>
    </row>
    <row r="131" spans="1:23">
      <c r="A131" s="1" t="s">
        <v>32</v>
      </c>
      <c r="B131" s="1" t="s">
        <v>130</v>
      </c>
      <c r="C131" s="3">
        <v>-2.416691742837429E-2</v>
      </c>
      <c r="D131" s="3">
        <v>7.8397644683718681E-3</v>
      </c>
      <c r="E131" s="3">
        <v>-1.3176612555980682E-2</v>
      </c>
      <c r="F131" s="3">
        <v>2.0446893759071827E-3</v>
      </c>
      <c r="G131" s="3">
        <v>1.8445229157805443E-2</v>
      </c>
      <c r="H131" s="3">
        <v>1.2269292026758194E-2</v>
      </c>
      <c r="I131" s="3">
        <v>-4.4766049832105637E-3</v>
      </c>
      <c r="J131" s="3">
        <v>-9.7591215744614601E-3</v>
      </c>
      <c r="K131" s="3">
        <v>3.8968846201896667E-3</v>
      </c>
      <c r="L131" s="3">
        <v>-2.2588184103369713E-2</v>
      </c>
      <c r="M131" s="3">
        <v>2.1610002964735031E-2</v>
      </c>
      <c r="N131" s="3">
        <v>-3.0223357025533915E-3</v>
      </c>
      <c r="O131" s="3">
        <v>-7.7493386343121529E-3</v>
      </c>
      <c r="P131" s="3">
        <v>-9.2399744316935539E-3</v>
      </c>
      <c r="Q131" s="3">
        <v>4.3677459470927715E-3</v>
      </c>
      <c r="R131" s="3">
        <v>-2.1910436917096376E-3</v>
      </c>
      <c r="S131" s="3">
        <v>-2.4235737510025501E-3</v>
      </c>
      <c r="T131" s="3">
        <v>1.092471182346344E-2</v>
      </c>
      <c r="U131" s="3">
        <v>-2.579084038734436E-2</v>
      </c>
      <c r="V131" s="3">
        <v>1.9188916776329279E-3</v>
      </c>
      <c r="W131" s="3">
        <v>-6.3431900925934315E-3</v>
      </c>
    </row>
    <row r="132" spans="1:23">
      <c r="A132" s="1" t="s">
        <v>33</v>
      </c>
      <c r="B132" s="1" t="s">
        <v>131</v>
      </c>
      <c r="C132" s="3">
        <v>-7.6089322101324797E-4</v>
      </c>
      <c r="D132" s="3">
        <v>1.1137676425278187E-2</v>
      </c>
      <c r="E132" s="3">
        <v>3.6009573377668858E-3</v>
      </c>
      <c r="F132" s="3">
        <v>2.2151093930006027E-2</v>
      </c>
      <c r="G132" s="3">
        <v>8.3352038927841932E-5</v>
      </c>
      <c r="H132" s="3">
        <v>-7.2732684202492237E-3</v>
      </c>
      <c r="I132" s="3">
        <v>1.0143815306946635E-3</v>
      </c>
      <c r="J132" s="3">
        <v>2.0921852439641953E-2</v>
      </c>
      <c r="K132" s="3">
        <v>2.9249582439661026E-2</v>
      </c>
      <c r="L132" s="3">
        <v>3.4282121807336807E-2</v>
      </c>
      <c r="M132" s="3">
        <v>2.5935618206858635E-2</v>
      </c>
      <c r="N132" s="3">
        <v>-1.4985117129981518E-2</v>
      </c>
      <c r="O132" s="3">
        <v>-2.1805474534630775E-2</v>
      </c>
      <c r="P132" s="3">
        <v>-5.4505851585417986E-4</v>
      </c>
      <c r="Q132" s="3">
        <v>-1.479681022465229E-2</v>
      </c>
      <c r="R132" s="3">
        <v>5.0637241452932358E-2</v>
      </c>
      <c r="S132" s="3">
        <v>-1.6720304265618324E-2</v>
      </c>
      <c r="T132" s="3">
        <v>-1.6164498403668404E-2</v>
      </c>
      <c r="U132" s="3">
        <v>3.8007963448762894E-2</v>
      </c>
      <c r="V132" s="3">
        <v>-4.9692708998918533E-3</v>
      </c>
      <c r="W132" s="3">
        <v>-3.6233192076906562E-5</v>
      </c>
    </row>
    <row r="133" spans="1:23">
      <c r="A133" s="1" t="s">
        <v>33</v>
      </c>
      <c r="B133" s="1" t="s">
        <v>132</v>
      </c>
      <c r="C133" s="3">
        <v>2.8770240023732185E-2</v>
      </c>
      <c r="D133" s="3">
        <v>3.3871620893478394E-2</v>
      </c>
      <c r="E133" s="3">
        <v>2.5146160274744034E-2</v>
      </c>
      <c r="F133" s="3">
        <v>-1.5660552307963371E-2</v>
      </c>
      <c r="G133" s="3">
        <v>-2.287529781460762E-2</v>
      </c>
      <c r="H133" s="3">
        <v>-1.3130116276443005E-3</v>
      </c>
      <c r="I133" s="3">
        <v>-1.3762636110186577E-2</v>
      </c>
      <c r="J133" s="3">
        <v>5.1402460783720016E-2</v>
      </c>
      <c r="K133" s="3">
        <v>-1.5786806121468544E-2</v>
      </c>
      <c r="L133" s="3">
        <v>-1.5656447038054466E-2</v>
      </c>
      <c r="M133" s="3">
        <v>3.8185562938451767E-2</v>
      </c>
      <c r="N133" s="3">
        <v>-5.3941379301249981E-3</v>
      </c>
      <c r="O133" s="3">
        <v>-3.0016936943866313E-4</v>
      </c>
      <c r="P133" s="3">
        <v>-2.07536481320858E-2</v>
      </c>
      <c r="Q133" s="3">
        <v>4.2164057493209839E-2</v>
      </c>
      <c r="R133" s="3">
        <v>2.4125166237354279E-2</v>
      </c>
      <c r="S133" s="3">
        <v>2.0293917041271925E-3</v>
      </c>
      <c r="T133" s="3">
        <v>3.0070902779698372E-2</v>
      </c>
      <c r="U133" s="3">
        <v>-8.1354007124900818E-3</v>
      </c>
      <c r="V133" s="3">
        <v>5.4954094812273979E-3</v>
      </c>
      <c r="W133" s="3">
        <v>-2.8933677822351456E-2</v>
      </c>
    </row>
    <row r="134" spans="1:23">
      <c r="A134" s="1" t="s">
        <v>33</v>
      </c>
      <c r="B134" s="1" t="s">
        <v>133</v>
      </c>
      <c r="C134" s="3">
        <v>2.1333971992135048E-2</v>
      </c>
      <c r="D134" s="3">
        <v>2.4816805496811867E-2</v>
      </c>
      <c r="E134" s="3">
        <v>-1.3834977522492409E-2</v>
      </c>
      <c r="F134" s="3">
        <v>-1.376831904053688E-2</v>
      </c>
      <c r="G134" s="3">
        <v>2.365675987675786E-3</v>
      </c>
      <c r="H134" s="3">
        <v>8.6774351075291634E-4</v>
      </c>
      <c r="I134" s="3">
        <v>1.0110147297382355E-2</v>
      </c>
      <c r="J134" s="3">
        <v>-7.6104588806629181E-3</v>
      </c>
      <c r="K134" s="3">
        <v>5.7902401313185692E-3</v>
      </c>
      <c r="L134" s="3">
        <v>-3.3914968371391296E-3</v>
      </c>
      <c r="M134" s="3">
        <v>-1.3100907672196627E-3</v>
      </c>
      <c r="N134" s="3">
        <v>-2.2682975395582616E-4</v>
      </c>
      <c r="O134" s="3">
        <v>-2.933436306193471E-3</v>
      </c>
      <c r="P134" s="3">
        <v>1.1304942891001701E-2</v>
      </c>
      <c r="Q134" s="3">
        <v>-3.307149454485625E-4</v>
      </c>
      <c r="R134" s="3">
        <v>-1.623045839369297E-2</v>
      </c>
      <c r="S134" s="3">
        <v>-2.7552052051760256E-4</v>
      </c>
      <c r="T134" s="3">
        <v>1.1813164688646793E-2</v>
      </c>
      <c r="U134" s="3">
        <v>9.471583180129528E-3</v>
      </c>
      <c r="V134" s="3">
        <v>2.0857520401477814E-2</v>
      </c>
      <c r="W134" s="3">
        <v>-2.7686512097716331E-2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-3.8092712031023946E-3</v>
      </c>
      <c r="D3" s="4">
        <f t="shared" ref="D3:W3" si="0">AVERAGE(D36:D68)</f>
        <v>-1.1696993632332864E-2</v>
      </c>
      <c r="E3" s="4">
        <f t="shared" si="0"/>
        <v>-1.4348556480986928E-2</v>
      </c>
      <c r="F3" s="4">
        <f t="shared" si="0"/>
        <v>-1.5302142038486021E-2</v>
      </c>
      <c r="G3" s="4">
        <f t="shared" si="0"/>
        <v>-1.7732645249080858E-2</v>
      </c>
      <c r="H3" s="4">
        <f t="shared" si="0"/>
        <v>-1.9009758841423984E-2</v>
      </c>
      <c r="I3" s="4">
        <f t="shared" si="0"/>
        <v>-2.2266358671202552E-2</v>
      </c>
      <c r="J3" s="4">
        <f t="shared" si="0"/>
        <v>-2.9228860228191995E-2</v>
      </c>
      <c r="K3" s="4">
        <f t="shared" si="0"/>
        <v>-3.1289861406394684E-2</v>
      </c>
      <c r="L3" s="4">
        <f t="shared" si="0"/>
        <v>-2.2916345097394542E-2</v>
      </c>
      <c r="M3" s="4">
        <f t="shared" si="0"/>
        <v>-3.2105187885787131E-2</v>
      </c>
      <c r="N3" s="4">
        <f t="shared" si="0"/>
        <v>-4.0634987219641129E-2</v>
      </c>
      <c r="O3" s="4">
        <f t="shared" si="0"/>
        <v>-3.8365277911894952E-2</v>
      </c>
      <c r="P3" s="4">
        <f t="shared" si="0"/>
        <v>-3.8396055913457509E-2</v>
      </c>
      <c r="Q3" s="4">
        <f t="shared" si="0"/>
        <v>-4.4109308269729988E-2</v>
      </c>
      <c r="R3" s="4">
        <f t="shared" si="0"/>
        <v>-6.8415691697810491E-2</v>
      </c>
      <c r="S3" s="4">
        <f t="shared" si="0"/>
        <v>-6.9272839748955234E-2</v>
      </c>
      <c r="T3" s="4">
        <f t="shared" si="0"/>
        <v>-7.7487135404807603E-2</v>
      </c>
      <c r="U3" s="4">
        <f t="shared" si="0"/>
        <v>-0.10131128501575989</v>
      </c>
      <c r="V3" s="4">
        <f t="shared" si="0"/>
        <v>-9.9350984622364441E-2</v>
      </c>
      <c r="W3" s="4">
        <f t="shared" si="0"/>
        <v>-8.4724026631551486E-2</v>
      </c>
    </row>
    <row r="4" spans="2:25">
      <c r="B4" s="7" t="s">
        <v>399</v>
      </c>
      <c r="C4" s="1">
        <f>SUM($Y$72:$Y$104)/(COUNT($Y$72:$Y$104)^2)*C2</f>
        <v>5.2807835313254524E-5</v>
      </c>
      <c r="D4" s="1">
        <f t="shared" ref="D4:W4" si="1">SUM($Y$72:$Y$104)/(COUNT($Y$72:$Y$104)^2)*D2</f>
        <v>1.0561567062650905E-4</v>
      </c>
      <c r="E4" s="1">
        <f t="shared" si="1"/>
        <v>1.5842350593976357E-4</v>
      </c>
      <c r="F4" s="1">
        <f t="shared" si="1"/>
        <v>2.112313412530181E-4</v>
      </c>
      <c r="G4" s="1">
        <f t="shared" si="1"/>
        <v>2.640391765662726E-4</v>
      </c>
      <c r="H4" s="1">
        <f t="shared" si="1"/>
        <v>3.1684701187952713E-4</v>
      </c>
      <c r="I4" s="1">
        <f t="shared" si="1"/>
        <v>3.6965484719278166E-4</v>
      </c>
      <c r="J4" s="1">
        <f t="shared" si="1"/>
        <v>4.2246268250603619E-4</v>
      </c>
      <c r="K4" s="1">
        <f t="shared" si="1"/>
        <v>4.7527051781929072E-4</v>
      </c>
      <c r="L4" s="1">
        <f t="shared" si="1"/>
        <v>5.280783531325452E-4</v>
      </c>
      <c r="M4" s="1">
        <f t="shared" si="1"/>
        <v>5.8088618844579973E-4</v>
      </c>
      <c r="N4" s="1">
        <f t="shared" si="1"/>
        <v>6.3369402375905426E-4</v>
      </c>
      <c r="O4" s="1">
        <f t="shared" si="1"/>
        <v>6.8650185907230879E-4</v>
      </c>
      <c r="P4" s="1">
        <f t="shared" si="1"/>
        <v>7.3930969438556332E-4</v>
      </c>
      <c r="Q4" s="1">
        <f t="shared" si="1"/>
        <v>7.9211752969881785E-4</v>
      </c>
      <c r="R4" s="1">
        <f t="shared" si="1"/>
        <v>8.4492536501207239E-4</v>
      </c>
      <c r="S4" s="1">
        <f t="shared" si="1"/>
        <v>8.9773320032532692E-4</v>
      </c>
      <c r="T4" s="1">
        <f t="shared" si="1"/>
        <v>9.5054103563858145E-4</v>
      </c>
      <c r="U4" s="1">
        <f t="shared" si="1"/>
        <v>1.0033488709518359E-3</v>
      </c>
      <c r="V4" s="1">
        <f t="shared" si="1"/>
        <v>1.0561567062650904E-3</v>
      </c>
      <c r="W4" s="1">
        <f t="shared" si="1"/>
        <v>1.1089645415783449E-3</v>
      </c>
    </row>
    <row r="5" spans="2:25">
      <c r="B5" s="7" t="s">
        <v>400</v>
      </c>
      <c r="C5" s="13">
        <f>SQRT(C4)</f>
        <v>7.2668999795823886E-3</v>
      </c>
      <c r="D5" s="13">
        <f t="shared" ref="D5:W5" si="2">SQRT(D4)</f>
        <v>1.0276948507534182E-2</v>
      </c>
      <c r="E5" s="13">
        <f t="shared" si="2"/>
        <v>1.2586639978157935E-2</v>
      </c>
      <c r="F5" s="13">
        <f t="shared" si="2"/>
        <v>1.4533799959164777E-2</v>
      </c>
      <c r="G5" s="13">
        <f t="shared" si="2"/>
        <v>1.6249282340038054E-2</v>
      </c>
      <c r="H5" s="13">
        <f t="shared" si="2"/>
        <v>1.7800196961818348E-2</v>
      </c>
      <c r="I5" s="13">
        <f t="shared" si="2"/>
        <v>1.9226410148355352E-2</v>
      </c>
      <c r="J5" s="13">
        <f t="shared" si="2"/>
        <v>2.0553897015068365E-2</v>
      </c>
      <c r="K5" s="13">
        <f t="shared" si="2"/>
        <v>2.1800699938747167E-2</v>
      </c>
      <c r="L5" s="13">
        <f t="shared" si="2"/>
        <v>2.297995546411144E-2</v>
      </c>
      <c r="M5" s="13">
        <f t="shared" si="2"/>
        <v>2.41015806213161E-2</v>
      </c>
      <c r="N5" s="13">
        <f t="shared" si="2"/>
        <v>2.517327995631587E-2</v>
      </c>
      <c r="O5" s="13">
        <f t="shared" si="2"/>
        <v>2.620118049005252E-2</v>
      </c>
      <c r="P5" s="13">
        <f t="shared" si="2"/>
        <v>2.7190249987551849E-2</v>
      </c>
      <c r="Q5" s="13">
        <f t="shared" si="2"/>
        <v>2.8144582599477611E-2</v>
      </c>
      <c r="R5" s="13">
        <f t="shared" si="2"/>
        <v>2.9067599918329554E-2</v>
      </c>
      <c r="S5" s="13">
        <f t="shared" si="2"/>
        <v>2.996219618661701E-2</v>
      </c>
      <c r="T5" s="13">
        <f t="shared" si="2"/>
        <v>3.0830845522602547E-2</v>
      </c>
      <c r="U5" s="13">
        <f t="shared" si="2"/>
        <v>3.1675682643817413E-2</v>
      </c>
      <c r="V5" s="13">
        <f t="shared" si="2"/>
        <v>3.2498564680076107E-2</v>
      </c>
      <c r="W5" s="13">
        <f t="shared" si="2"/>
        <v>3.3301119224109346E-2</v>
      </c>
    </row>
    <row r="6" spans="2:25">
      <c r="B6" s="7" t="s">
        <v>401</v>
      </c>
      <c r="C6" s="14">
        <f>C3/C5</f>
        <v>-0.52419480298410603</v>
      </c>
      <c r="D6" s="14">
        <f t="shared" ref="D6:W6" si="3">D3/D5</f>
        <v>-1.1381777016550805</v>
      </c>
      <c r="E6" s="14">
        <f t="shared" si="3"/>
        <v>-1.1399830698174025</v>
      </c>
      <c r="F6" s="14">
        <f t="shared" si="3"/>
        <v>-1.052865876885607</v>
      </c>
      <c r="G6" s="14">
        <f t="shared" si="3"/>
        <v>-1.091287902936354</v>
      </c>
      <c r="H6" s="14">
        <f t="shared" si="3"/>
        <v>-1.0679521626755122</v>
      </c>
      <c r="I6" s="14">
        <f t="shared" si="3"/>
        <v>-1.1581131630600963</v>
      </c>
      <c r="J6" s="14">
        <f t="shared" si="3"/>
        <v>-1.4220592915671362</v>
      </c>
      <c r="K6" s="14">
        <f t="shared" si="3"/>
        <v>-1.4352686608369896</v>
      </c>
      <c r="L6" s="14">
        <f t="shared" si="3"/>
        <v>-0.99723191949539502</v>
      </c>
      <c r="M6" s="14">
        <f t="shared" si="3"/>
        <v>-1.3320781068355501</v>
      </c>
      <c r="N6" s="14">
        <f t="shared" si="3"/>
        <v>-1.6142110718252265</v>
      </c>
      <c r="O6" s="14">
        <f t="shared" si="3"/>
        <v>-1.4642576095554407</v>
      </c>
      <c r="P6" s="14">
        <f t="shared" si="3"/>
        <v>-1.4121258881781471</v>
      </c>
      <c r="Q6" s="14">
        <f t="shared" si="3"/>
        <v>-1.5672397383697101</v>
      </c>
      <c r="R6" s="14">
        <f t="shared" si="3"/>
        <v>-2.3536752910469456</v>
      </c>
      <c r="S6" s="14">
        <f t="shared" si="3"/>
        <v>-2.3120080823680347</v>
      </c>
      <c r="T6" s="14">
        <f t="shared" si="3"/>
        <v>-2.5132990708282925</v>
      </c>
      <c r="U6" s="14">
        <f t="shared" si="3"/>
        <v>-3.1983931066292026</v>
      </c>
      <c r="V6" s="14">
        <f t="shared" si="3"/>
        <v>-3.0570883852994757</v>
      </c>
      <c r="W6" s="14">
        <f t="shared" si="3"/>
        <v>-2.5441795532869951</v>
      </c>
    </row>
    <row r="7" spans="2:25">
      <c r="B7" s="7" t="s">
        <v>402</v>
      </c>
      <c r="C7" s="15">
        <f>(1-_xlfn.NORM.S.DIST(ABS(C6),1))*2</f>
        <v>0.60014305521820455</v>
      </c>
      <c r="D7" s="15">
        <f t="shared" ref="D7:W7" si="4">(1-_xlfn.NORM.S.DIST(ABS(D6),1))*2</f>
        <v>0.25504628771966154</v>
      </c>
      <c r="E7" s="15">
        <f t="shared" si="4"/>
        <v>0.25429335457150715</v>
      </c>
      <c r="F7" s="15">
        <f t="shared" si="4"/>
        <v>0.29240246722108609</v>
      </c>
      <c r="G7" s="15">
        <f t="shared" si="4"/>
        <v>0.27514621902437497</v>
      </c>
      <c r="H7" s="15">
        <f t="shared" si="4"/>
        <v>0.28554209096324445</v>
      </c>
      <c r="I7" s="15">
        <f t="shared" si="4"/>
        <v>0.24681785899516173</v>
      </c>
      <c r="J7" s="15">
        <f t="shared" si="4"/>
        <v>0.15500903920461928</v>
      </c>
      <c r="K7" s="15">
        <f t="shared" si="4"/>
        <v>0.15121055456270294</v>
      </c>
      <c r="L7" s="15">
        <f t="shared" si="4"/>
        <v>0.31865195079594422</v>
      </c>
      <c r="M7" s="15">
        <f t="shared" si="4"/>
        <v>0.18283452367000574</v>
      </c>
      <c r="N7" s="15">
        <f t="shared" si="4"/>
        <v>0.10648165125491404</v>
      </c>
      <c r="O7" s="15">
        <f t="shared" si="4"/>
        <v>0.14312357481954452</v>
      </c>
      <c r="P7" s="15">
        <f t="shared" si="4"/>
        <v>0.15791289734330372</v>
      </c>
      <c r="Q7" s="15">
        <f t="shared" si="4"/>
        <v>0.11705866513052321</v>
      </c>
      <c r="R7" s="15">
        <f t="shared" si="4"/>
        <v>1.8588841097035402E-2</v>
      </c>
      <c r="S7" s="15">
        <f t="shared" si="4"/>
        <v>2.0777237915454938E-2</v>
      </c>
      <c r="T7" s="15">
        <f t="shared" si="4"/>
        <v>1.1960789021466356E-2</v>
      </c>
      <c r="U7" s="15">
        <f t="shared" si="4"/>
        <v>1.3819575564837372E-3</v>
      </c>
      <c r="V7" s="15">
        <f t="shared" si="4"/>
        <v>2.2349836369199849E-3</v>
      </c>
      <c r="W7" s="15">
        <f t="shared" si="4"/>
        <v>1.0953476348682267E-2</v>
      </c>
    </row>
    <row r="8" spans="2:25">
      <c r="B8" s="7" t="s">
        <v>403</v>
      </c>
      <c r="C8" s="13">
        <f>_xlfn.NORM.INV(0.975,0,C5)</f>
        <v>1.4242862239236332E-2</v>
      </c>
      <c r="D8" s="13">
        <f t="shared" ref="D8:W8" si="5">_xlfn.NORM.INV(0.975,0,D5)</f>
        <v>2.0142448945739654E-2</v>
      </c>
      <c r="E8" s="13">
        <f t="shared" si="5"/>
        <v>2.4669361043561558E-2</v>
      </c>
      <c r="F8" s="13">
        <f t="shared" si="5"/>
        <v>2.8485724478472665E-2</v>
      </c>
      <c r="G8" s="13">
        <f t="shared" si="5"/>
        <v>3.1848008161097313E-2</v>
      </c>
      <c r="H8" s="13">
        <f t="shared" si="5"/>
        <v>3.4887744962883244E-2</v>
      </c>
      <c r="I8" s="13">
        <f t="shared" si="5"/>
        <v>3.768307144277188E-2</v>
      </c>
      <c r="J8" s="13">
        <f t="shared" si="5"/>
        <v>4.0284897891479307E-2</v>
      </c>
      <c r="K8" s="13">
        <f t="shared" si="5"/>
        <v>4.2728586717709002E-2</v>
      </c>
      <c r="L8" s="13">
        <f t="shared" si="5"/>
        <v>4.5039885075992832E-2</v>
      </c>
      <c r="M8" s="13">
        <f t="shared" si="5"/>
        <v>4.7238229988268043E-2</v>
      </c>
      <c r="N8" s="13">
        <f t="shared" si="5"/>
        <v>4.9338722087123116E-2</v>
      </c>
      <c r="O8" s="13">
        <f t="shared" si="5"/>
        <v>5.1353370112936454E-2</v>
      </c>
      <c r="P8" s="13">
        <f t="shared" si="5"/>
        <v>5.3291910706242264E-2</v>
      </c>
      <c r="Q8" s="13">
        <f t="shared" si="5"/>
        <v>5.5162368254888801E-2</v>
      </c>
      <c r="R8" s="13">
        <f t="shared" si="5"/>
        <v>5.6971448956945329E-2</v>
      </c>
      <c r="S8" s="13">
        <f t="shared" si="5"/>
        <v>5.8724825423492673E-2</v>
      </c>
      <c r="T8" s="13">
        <f t="shared" si="5"/>
        <v>6.0427346837218961E-2</v>
      </c>
      <c r="U8" s="13">
        <f t="shared" si="5"/>
        <v>6.2083197167602598E-2</v>
      </c>
      <c r="V8" s="13">
        <f t="shared" si="5"/>
        <v>6.3696016322194626E-2</v>
      </c>
      <c r="W8" s="13">
        <f t="shared" si="5"/>
        <v>6.5268994324128735E-2</v>
      </c>
    </row>
    <row r="9" spans="2:25">
      <c r="B9" s="7" t="s">
        <v>404</v>
      </c>
      <c r="C9" s="13">
        <f>_xlfn.NORM.INV(0.995,0,C5)</f>
        <v>1.8718293913367219E-2</v>
      </c>
      <c r="D9" s="13">
        <f t="shared" ref="D9:W9" si="6">_xlfn.NORM.INV(0.995,0,D5)</f>
        <v>2.6471665116769679E-2</v>
      </c>
      <c r="E9" s="13">
        <f t="shared" si="6"/>
        <v>3.2421036088959292E-2</v>
      </c>
      <c r="F9" s="13">
        <f t="shared" si="6"/>
        <v>3.7436587826734438E-2</v>
      </c>
      <c r="G9" s="13">
        <f t="shared" si="6"/>
        <v>4.1855377613109659E-2</v>
      </c>
      <c r="H9" s="13">
        <f t="shared" si="6"/>
        <v>4.58502689431938E-2</v>
      </c>
      <c r="I9" s="13">
        <f t="shared" si="6"/>
        <v>4.9523950662183666E-2</v>
      </c>
      <c r="J9" s="13">
        <f t="shared" si="6"/>
        <v>5.2943330233539358E-2</v>
      </c>
      <c r="K9" s="13">
        <f t="shared" si="6"/>
        <v>5.6154881740101657E-2</v>
      </c>
      <c r="L9" s="13">
        <f t="shared" si="6"/>
        <v>5.9192442678706908E-2</v>
      </c>
      <c r="M9" s="13">
        <f t="shared" si="6"/>
        <v>6.2081557626232312E-2</v>
      </c>
      <c r="N9" s="13">
        <f t="shared" si="6"/>
        <v>6.4842072177918583E-2</v>
      </c>
      <c r="O9" s="13">
        <f t="shared" si="6"/>
        <v>6.7489768493851007E-2</v>
      </c>
      <c r="P9" s="13">
        <f t="shared" si="6"/>
        <v>7.0037442688756169E-2</v>
      </c>
      <c r="Q9" s="13">
        <f t="shared" si="6"/>
        <v>7.2495640595886909E-2</v>
      </c>
      <c r="R9" s="13">
        <f t="shared" si="6"/>
        <v>7.4873175653468876E-2</v>
      </c>
      <c r="S9" s="13">
        <f t="shared" si="6"/>
        <v>7.7177502936169193E-2</v>
      </c>
      <c r="T9" s="13">
        <f t="shared" si="6"/>
        <v>7.9414995350309034E-2</v>
      </c>
      <c r="U9" s="13">
        <f t="shared" si="6"/>
        <v>8.1591151563860181E-2</v>
      </c>
      <c r="V9" s="13">
        <f t="shared" si="6"/>
        <v>8.3710755226219319E-2</v>
      </c>
      <c r="W9" s="13">
        <f t="shared" si="6"/>
        <v>8.5777998738436459E-2</v>
      </c>
    </row>
    <row r="10" spans="2:25">
      <c r="B10" s="7" t="s">
        <v>405</v>
      </c>
      <c r="C10" s="13">
        <f>_xlfn.NORM.INV(0.025,0,C5)</f>
        <v>-1.4242862239236334E-2</v>
      </c>
      <c r="D10" s="13">
        <f t="shared" ref="D10:W10" si="7">_xlfn.NORM.INV(0.025,0,D5)</f>
        <v>-2.0142448945739657E-2</v>
      </c>
      <c r="E10" s="13">
        <f t="shared" si="7"/>
        <v>-2.4669361043561561E-2</v>
      </c>
      <c r="F10" s="13">
        <f t="shared" si="7"/>
        <v>-2.8485724478472668E-2</v>
      </c>
      <c r="G10" s="13">
        <f t="shared" si="7"/>
        <v>-3.1848008161097313E-2</v>
      </c>
      <c r="H10" s="13">
        <f t="shared" si="7"/>
        <v>-3.4887744962883251E-2</v>
      </c>
      <c r="I10" s="13">
        <f t="shared" si="7"/>
        <v>-3.768307144277188E-2</v>
      </c>
      <c r="J10" s="13">
        <f t="shared" si="7"/>
        <v>-4.0284897891479314E-2</v>
      </c>
      <c r="K10" s="13">
        <f t="shared" si="7"/>
        <v>-4.2728586717709002E-2</v>
      </c>
      <c r="L10" s="13">
        <f t="shared" si="7"/>
        <v>-4.5039885075992839E-2</v>
      </c>
      <c r="M10" s="13">
        <f t="shared" si="7"/>
        <v>-4.723822998826805E-2</v>
      </c>
      <c r="N10" s="13">
        <f t="shared" si="7"/>
        <v>-4.9338722087123123E-2</v>
      </c>
      <c r="O10" s="13">
        <f t="shared" si="7"/>
        <v>-5.1353370112936461E-2</v>
      </c>
      <c r="P10" s="13">
        <f t="shared" si="7"/>
        <v>-5.3291910706242271E-2</v>
      </c>
      <c r="Q10" s="13">
        <f t="shared" si="7"/>
        <v>-5.5162368254888808E-2</v>
      </c>
      <c r="R10" s="13">
        <f t="shared" si="7"/>
        <v>-5.6971448956945336E-2</v>
      </c>
      <c r="S10" s="13">
        <f t="shared" si="7"/>
        <v>-5.872482542349268E-2</v>
      </c>
      <c r="T10" s="13">
        <f t="shared" si="7"/>
        <v>-6.0427346837218968E-2</v>
      </c>
      <c r="U10" s="13">
        <f t="shared" si="7"/>
        <v>-6.2083197167602605E-2</v>
      </c>
      <c r="V10" s="13">
        <f t="shared" si="7"/>
        <v>-6.3696016322194626E-2</v>
      </c>
      <c r="W10" s="13">
        <f t="shared" si="7"/>
        <v>-6.5268994324128735E-2</v>
      </c>
    </row>
    <row r="11" spans="2:25">
      <c r="B11" s="7" t="s">
        <v>406</v>
      </c>
      <c r="C11" s="13">
        <f>_xlfn.NORM.INV(0.005,0,C5)</f>
        <v>-1.8718293913367219E-2</v>
      </c>
      <c r="D11" s="13">
        <f t="shared" ref="D11:W11" si="8">_xlfn.NORM.INV(0.005,0,D5)</f>
        <v>-2.6471665116769679E-2</v>
      </c>
      <c r="E11" s="13">
        <f t="shared" si="8"/>
        <v>-3.2421036088959292E-2</v>
      </c>
      <c r="F11" s="13">
        <f t="shared" si="8"/>
        <v>-3.7436587826734438E-2</v>
      </c>
      <c r="G11" s="13">
        <f t="shared" si="8"/>
        <v>-4.1855377613109659E-2</v>
      </c>
      <c r="H11" s="13">
        <f t="shared" si="8"/>
        <v>-4.58502689431938E-2</v>
      </c>
      <c r="I11" s="13">
        <f t="shared" si="8"/>
        <v>-4.9523950662183666E-2</v>
      </c>
      <c r="J11" s="13">
        <f t="shared" si="8"/>
        <v>-5.2943330233539358E-2</v>
      </c>
      <c r="K11" s="13">
        <f t="shared" si="8"/>
        <v>-5.6154881740101657E-2</v>
      </c>
      <c r="L11" s="13">
        <f t="shared" si="8"/>
        <v>-5.9192442678706908E-2</v>
      </c>
      <c r="M11" s="13">
        <f t="shared" si="8"/>
        <v>-6.2081557626232312E-2</v>
      </c>
      <c r="N11" s="13">
        <f t="shared" si="8"/>
        <v>-6.4842072177918583E-2</v>
      </c>
      <c r="O11" s="13">
        <f t="shared" si="8"/>
        <v>-6.7489768493851007E-2</v>
      </c>
      <c r="P11" s="13">
        <f t="shared" si="8"/>
        <v>-7.0037442688756169E-2</v>
      </c>
      <c r="Q11" s="13">
        <f t="shared" si="8"/>
        <v>-7.2495640595886909E-2</v>
      </c>
      <c r="R11" s="13">
        <f t="shared" si="8"/>
        <v>-7.4873175653468876E-2</v>
      </c>
      <c r="S11" s="13">
        <f t="shared" si="8"/>
        <v>-7.7177502936169193E-2</v>
      </c>
      <c r="T11" s="13">
        <f t="shared" si="8"/>
        <v>-7.9414995350309034E-2</v>
      </c>
      <c r="U11" s="13">
        <f t="shared" si="8"/>
        <v>-8.1591151563860181E-2</v>
      </c>
      <c r="V11" s="13">
        <f t="shared" si="8"/>
        <v>-8.3710755226219319E-2</v>
      </c>
      <c r="W11" s="13">
        <f t="shared" si="8"/>
        <v>-8.5777998738436459E-2</v>
      </c>
    </row>
    <row r="13" spans="2:25">
      <c r="B13" s="8" t="s">
        <v>407</v>
      </c>
      <c r="C13" s="4">
        <f>AVERAGE(C72:C104)</f>
        <v>-4.0242833087122008E-3</v>
      </c>
      <c r="D13" s="4">
        <f t="shared" ref="D13:W13" si="9">AVERAGE(D72:D104)</f>
        <v>-8.2549755496791367E-3</v>
      </c>
      <c r="E13" s="4">
        <f t="shared" si="9"/>
        <v>-2.9748103644868188E-3</v>
      </c>
      <c r="F13" s="4">
        <f t="shared" si="9"/>
        <v>-9.8643171473998905E-4</v>
      </c>
      <c r="G13" s="4">
        <f t="shared" si="9"/>
        <v>-2.6622845587994425E-3</v>
      </c>
      <c r="H13" s="4">
        <f t="shared" si="9"/>
        <v>-1.2093575800959529E-3</v>
      </c>
      <c r="I13" s="4">
        <f t="shared" si="9"/>
        <v>-3.6477889511981189E-3</v>
      </c>
      <c r="J13" s="4">
        <f t="shared" si="9"/>
        <v>-7.5427931168991508E-3</v>
      </c>
      <c r="K13" s="4">
        <f t="shared" si="9"/>
        <v>-2.3040153319016099E-3</v>
      </c>
      <c r="L13" s="4">
        <f t="shared" si="9"/>
        <v>8.4745724452659488E-3</v>
      </c>
      <c r="M13" s="4">
        <f t="shared" si="9"/>
        <v>-1.0300638688601215E-2</v>
      </c>
      <c r="N13" s="4">
        <f t="shared" si="9"/>
        <v>-1.0011530740567568E-2</v>
      </c>
      <c r="O13" s="4">
        <f t="shared" si="9"/>
        <v>1.9500737526510475E-3</v>
      </c>
      <c r="P13" s="4">
        <f t="shared" si="9"/>
        <v>-7.3933829601931692E-5</v>
      </c>
      <c r="Q13" s="4">
        <f t="shared" si="9"/>
        <v>-1.3514631738265356E-2</v>
      </c>
      <c r="R13" s="4">
        <f t="shared" si="9"/>
        <v>-3.1366818909053552E-2</v>
      </c>
      <c r="S13" s="4">
        <f t="shared" si="9"/>
        <v>-5.6326158951516409E-3</v>
      </c>
      <c r="T13" s="4">
        <f t="shared" si="9"/>
        <v>-7.6105707437432793E-3</v>
      </c>
      <c r="U13" s="4">
        <f t="shared" si="9"/>
        <v>-3.008387674873864E-2</v>
      </c>
      <c r="V13" s="4">
        <f t="shared" si="9"/>
        <v>1.6190944694575262E-3</v>
      </c>
      <c r="W13" s="4">
        <f t="shared" si="9"/>
        <v>1.6279759326028976E-2</v>
      </c>
      <c r="Y13" s="1">
        <f>_xlfn.VAR.S(C13:W13)</f>
        <v>1.135755562034865E-4</v>
      </c>
    </row>
    <row r="14" spans="2:25">
      <c r="B14" s="8" t="s">
        <v>399</v>
      </c>
      <c r="C14" s="1">
        <f>$Y$13*C2</f>
        <v>1.135755562034865E-4</v>
      </c>
      <c r="D14" s="1">
        <f t="shared" ref="D14:W14" si="10">$Y$13*D2</f>
        <v>2.2715111240697301E-4</v>
      </c>
      <c r="E14" s="1">
        <f t="shared" si="10"/>
        <v>3.407266686104595E-4</v>
      </c>
      <c r="F14" s="1">
        <f t="shared" si="10"/>
        <v>4.5430222481394601E-4</v>
      </c>
      <c r="G14" s="1">
        <f t="shared" si="10"/>
        <v>5.6787778101743253E-4</v>
      </c>
      <c r="H14" s="1">
        <f t="shared" si="10"/>
        <v>6.8145333722091899E-4</v>
      </c>
      <c r="I14" s="1">
        <f t="shared" si="10"/>
        <v>7.9502889342440556E-4</v>
      </c>
      <c r="J14" s="1">
        <f t="shared" si="10"/>
        <v>9.0860444962789202E-4</v>
      </c>
      <c r="K14" s="1">
        <f t="shared" si="10"/>
        <v>1.0221800058313785E-3</v>
      </c>
      <c r="L14" s="1">
        <f t="shared" si="10"/>
        <v>1.1357555620348651E-3</v>
      </c>
      <c r="M14" s="1">
        <f t="shared" si="10"/>
        <v>1.2493311182383516E-3</v>
      </c>
      <c r="N14" s="1">
        <f t="shared" si="10"/>
        <v>1.362906674441838E-3</v>
      </c>
      <c r="O14" s="1">
        <f t="shared" si="10"/>
        <v>1.4764822306453246E-3</v>
      </c>
      <c r="P14" s="1">
        <f t="shared" si="10"/>
        <v>1.5900577868488111E-3</v>
      </c>
      <c r="Q14" s="1">
        <f t="shared" si="10"/>
        <v>1.7036333430522975E-3</v>
      </c>
      <c r="R14" s="1">
        <f t="shared" si="10"/>
        <v>1.817208899255784E-3</v>
      </c>
      <c r="S14" s="1">
        <f t="shared" si="10"/>
        <v>1.9307844554592706E-3</v>
      </c>
      <c r="T14" s="1">
        <f t="shared" si="10"/>
        <v>2.044360011662757E-3</v>
      </c>
      <c r="U14" s="1">
        <f t="shared" si="10"/>
        <v>2.1579355678662438E-3</v>
      </c>
      <c r="V14" s="1">
        <f t="shared" si="10"/>
        <v>2.2715111240697301E-3</v>
      </c>
      <c r="W14" s="1">
        <f t="shared" si="10"/>
        <v>2.3850866802732165E-3</v>
      </c>
    </row>
    <row r="15" spans="2:25">
      <c r="B15" s="8" t="s">
        <v>400</v>
      </c>
      <c r="C15" s="13">
        <f>SQRT(C14)</f>
        <v>1.0657183314717192E-2</v>
      </c>
      <c r="D15" s="13">
        <f t="shared" ref="D15:W15" si="11">SQRT(D14)</f>
        <v>1.5071533180369308E-2</v>
      </c>
      <c r="E15" s="13">
        <f t="shared" si="11"/>
        <v>1.8458782966665477E-2</v>
      </c>
      <c r="F15" s="13">
        <f t="shared" si="11"/>
        <v>2.1314366629434384E-2</v>
      </c>
      <c r="G15" s="13">
        <f t="shared" si="11"/>
        <v>2.3830186340384175E-2</v>
      </c>
      <c r="H15" s="13">
        <f t="shared" si="11"/>
        <v>2.6104661216359789E-2</v>
      </c>
      <c r="I15" s="13">
        <f t="shared" si="11"/>
        <v>2.8196256727168689E-2</v>
      </c>
      <c r="J15" s="13">
        <f t="shared" si="11"/>
        <v>3.0143066360738616E-2</v>
      </c>
      <c r="K15" s="13">
        <f t="shared" si="11"/>
        <v>3.1971549944151571E-2</v>
      </c>
      <c r="L15" s="13">
        <f t="shared" si="11"/>
        <v>3.3700972716449375E-2</v>
      </c>
      <c r="M15" s="13">
        <f t="shared" si="11"/>
        <v>3.5345878376952973E-2</v>
      </c>
      <c r="N15" s="13">
        <f t="shared" si="11"/>
        <v>3.6917565933330954E-2</v>
      </c>
      <c r="O15" s="13">
        <f t="shared" si="11"/>
        <v>3.8425020893232117E-2</v>
      </c>
      <c r="P15" s="13">
        <f t="shared" si="11"/>
        <v>3.9875528671715579E-2</v>
      </c>
      <c r="Q15" s="13">
        <f t="shared" si="11"/>
        <v>4.1275093495379236E-2</v>
      </c>
      <c r="R15" s="13">
        <f t="shared" si="11"/>
        <v>4.2628733258868769E-2</v>
      </c>
      <c r="S15" s="13">
        <f t="shared" si="11"/>
        <v>4.3940692478149121E-2</v>
      </c>
      <c r="T15" s="13">
        <f t="shared" si="11"/>
        <v>4.5214599541107924E-2</v>
      </c>
      <c r="U15" s="13">
        <f t="shared" si="11"/>
        <v>4.6453585091640062E-2</v>
      </c>
      <c r="V15" s="13">
        <f t="shared" si="11"/>
        <v>4.7660372680768351E-2</v>
      </c>
      <c r="W15" s="13">
        <f t="shared" si="11"/>
        <v>4.8837349234711912E-2</v>
      </c>
    </row>
    <row r="16" spans="2:25">
      <c r="B16" s="8" t="s">
        <v>401</v>
      </c>
      <c r="C16" s="14">
        <f>C3/C15</f>
        <v>-0.35743695971166473</v>
      </c>
      <c r="D16" s="14">
        <f t="shared" ref="D16:W16" si="12">D3/D15</f>
        <v>-0.77609845609922512</v>
      </c>
      <c r="E16" s="14">
        <f t="shared" si="12"/>
        <v>-0.77732949712333888</v>
      </c>
      <c r="F16" s="14">
        <f t="shared" si="12"/>
        <v>-0.71792619056079787</v>
      </c>
      <c r="G16" s="14">
        <f t="shared" si="12"/>
        <v>-0.74412532893332728</v>
      </c>
      <c r="H16" s="14">
        <f t="shared" si="12"/>
        <v>-0.72821319854978883</v>
      </c>
      <c r="I16" s="14">
        <f t="shared" si="12"/>
        <v>-0.78969201077487905</v>
      </c>
      <c r="J16" s="14">
        <f t="shared" si="12"/>
        <v>-0.96967109710718169</v>
      </c>
      <c r="K16" s="14">
        <f t="shared" si="12"/>
        <v>-0.97867827681336461</v>
      </c>
      <c r="L16" s="14">
        <f t="shared" si="12"/>
        <v>-0.67999061303678987</v>
      </c>
      <c r="M16" s="14">
        <f t="shared" si="12"/>
        <v>-0.90831489723908199</v>
      </c>
      <c r="N16" s="14">
        <f t="shared" si="12"/>
        <v>-1.1006951891959353</v>
      </c>
      <c r="O16" s="14">
        <f t="shared" si="12"/>
        <v>-0.99844520627579703</v>
      </c>
      <c r="P16" s="14">
        <f t="shared" si="12"/>
        <v>-0.96289772681289898</v>
      </c>
      <c r="Q16" s="14">
        <f t="shared" si="12"/>
        <v>-1.0686664652780991</v>
      </c>
      <c r="R16" s="14">
        <f t="shared" si="12"/>
        <v>-1.6049196508455206</v>
      </c>
      <c r="S16" s="14">
        <f t="shared" si="12"/>
        <v>-1.5765076934871547</v>
      </c>
      <c r="T16" s="14">
        <f t="shared" si="12"/>
        <v>-1.7137636115599861</v>
      </c>
      <c r="U16" s="14">
        <f t="shared" si="12"/>
        <v>-2.1809142354869011</v>
      </c>
      <c r="V16" s="14">
        <f t="shared" si="12"/>
        <v>-2.0845616396628386</v>
      </c>
      <c r="W16" s="14">
        <f t="shared" si="12"/>
        <v>-1.7348203364676589</v>
      </c>
    </row>
    <row r="17" spans="2:23">
      <c r="B17" s="8" t="s">
        <v>402</v>
      </c>
      <c r="C17" s="15">
        <f>(1-_xlfn.NORM.S.DIST(ABS(C16),1))*2</f>
        <v>0.72076471189007552</v>
      </c>
      <c r="D17" s="15">
        <f t="shared" ref="D17:W17" si="13">(1-_xlfn.NORM.S.DIST(ABS(D16),1))*2</f>
        <v>0.43769085520819107</v>
      </c>
      <c r="E17" s="15">
        <f t="shared" si="13"/>
        <v>0.43696439640681195</v>
      </c>
      <c r="F17" s="15">
        <f t="shared" si="13"/>
        <v>0.47280279807601455</v>
      </c>
      <c r="G17" s="15">
        <f t="shared" si="13"/>
        <v>0.45680065710202333</v>
      </c>
      <c r="H17" s="15">
        <f t="shared" si="13"/>
        <v>0.46648308763668567</v>
      </c>
      <c r="I17" s="15">
        <f t="shared" si="13"/>
        <v>0.42970765824376356</v>
      </c>
      <c r="J17" s="15">
        <f t="shared" si="13"/>
        <v>0.33221046167053414</v>
      </c>
      <c r="K17" s="15">
        <f t="shared" si="13"/>
        <v>0.32773896884155551</v>
      </c>
      <c r="L17" s="15">
        <f t="shared" si="13"/>
        <v>0.49651040461806506</v>
      </c>
      <c r="M17" s="15">
        <f t="shared" si="13"/>
        <v>0.36371187397903104</v>
      </c>
      <c r="N17" s="15">
        <f t="shared" si="13"/>
        <v>0.27102934074194707</v>
      </c>
      <c r="O17" s="15">
        <f t="shared" si="13"/>
        <v>0.31806352192656773</v>
      </c>
      <c r="P17" s="15">
        <f t="shared" si="13"/>
        <v>0.3355988504736227</v>
      </c>
      <c r="Q17" s="15">
        <f t="shared" si="13"/>
        <v>0.28521998745730848</v>
      </c>
      <c r="R17" s="15">
        <f t="shared" si="13"/>
        <v>0.10851148835210345</v>
      </c>
      <c r="S17" s="15">
        <f t="shared" si="13"/>
        <v>0.11490884713436866</v>
      </c>
      <c r="T17" s="15">
        <f t="shared" si="13"/>
        <v>8.6572148882925415E-2</v>
      </c>
      <c r="U17" s="15">
        <f t="shared" si="13"/>
        <v>2.9189760593366199E-2</v>
      </c>
      <c r="V17" s="15">
        <f t="shared" si="13"/>
        <v>3.7109109588447264E-2</v>
      </c>
      <c r="W17" s="15">
        <f t="shared" si="13"/>
        <v>8.2772632937701873E-2</v>
      </c>
    </row>
    <row r="18" spans="2:23">
      <c r="B18" s="8" t="s">
        <v>403</v>
      </c>
      <c r="C18" s="13">
        <f>_xlfn.NORM.INV(0.975,0,C15)</f>
        <v>2.0887695473486883E-2</v>
      </c>
      <c r="D18" s="13">
        <f t="shared" ref="D18:W18" si="14">_xlfn.NORM.INV(0.975,0,D15)</f>
        <v>2.9539662225324254E-2</v>
      </c>
      <c r="E18" s="13">
        <f t="shared" si="14"/>
        <v>3.617854981310574E-2</v>
      </c>
      <c r="F18" s="13">
        <f t="shared" si="14"/>
        <v>4.1775390946973766E-2</v>
      </c>
      <c r="G18" s="13">
        <f t="shared" si="14"/>
        <v>4.6706306972031326E-2</v>
      </c>
      <c r="H18" s="13">
        <f t="shared" si="14"/>
        <v>5.1164195812684735E-2</v>
      </c>
      <c r="I18" s="13">
        <f t="shared" si="14"/>
        <v>5.5263647684095835E-2</v>
      </c>
      <c r="J18" s="13">
        <f t="shared" si="14"/>
        <v>5.9079324450648507E-2</v>
      </c>
      <c r="K18" s="13">
        <f t="shared" si="14"/>
        <v>6.2663086420460645E-2</v>
      </c>
      <c r="L18" s="13">
        <f t="shared" si="14"/>
        <v>6.6052692768207757E-2</v>
      </c>
      <c r="M18" s="13">
        <f t="shared" si="14"/>
        <v>6.9276648620760869E-2</v>
      </c>
      <c r="N18" s="13">
        <f t="shared" si="14"/>
        <v>7.235709962621148E-2</v>
      </c>
      <c r="O18" s="13">
        <f t="shared" si="14"/>
        <v>7.5311657055934025E-2</v>
      </c>
      <c r="P18" s="13">
        <f t="shared" si="14"/>
        <v>7.8154600061056817E-2</v>
      </c>
      <c r="Q18" s="13">
        <f t="shared" si="14"/>
        <v>8.089769670946674E-2</v>
      </c>
      <c r="R18" s="13">
        <f t="shared" si="14"/>
        <v>8.3550781893947532E-2</v>
      </c>
      <c r="S18" s="13">
        <f t="shared" si="14"/>
        <v>8.6122174712922314E-2</v>
      </c>
      <c r="T18" s="13">
        <f t="shared" si="14"/>
        <v>8.8618986675972761E-2</v>
      </c>
      <c r="U18" s="13">
        <f t="shared" si="14"/>
        <v>9.1047353732381292E-2</v>
      </c>
      <c r="V18" s="13">
        <f t="shared" si="14"/>
        <v>9.3412613944062653E-2</v>
      </c>
      <c r="W18" s="13">
        <f t="shared" si="14"/>
        <v>9.5719445600440101E-2</v>
      </c>
    </row>
    <row r="19" spans="2:23">
      <c r="B19" s="8" t="s">
        <v>404</v>
      </c>
      <c r="C19" s="13">
        <f>_xlfn.NORM.INV(0.995,0,C15)</f>
        <v>2.7451085075340942E-2</v>
      </c>
      <c r="D19" s="13">
        <f t="shared" ref="D19:W19" si="15">_xlfn.NORM.INV(0.995,0,D15)</f>
        <v>3.8821696815404809E-2</v>
      </c>
      <c r="E19" s="13">
        <f t="shared" si="15"/>
        <v>4.7546674073386232E-2</v>
      </c>
      <c r="F19" s="13">
        <f t="shared" si="15"/>
        <v>5.4902170150681884E-2</v>
      </c>
      <c r="G19" s="13">
        <f t="shared" si="15"/>
        <v>6.1382492284592277E-2</v>
      </c>
      <c r="H19" s="13">
        <f t="shared" si="15"/>
        <v>6.7241151320316009E-2</v>
      </c>
      <c r="I19" s="13">
        <f t="shared" si="15"/>
        <v>7.2628744328228911E-2</v>
      </c>
      <c r="J19" s="13">
        <f t="shared" si="15"/>
        <v>7.7643393630809618E-2</v>
      </c>
      <c r="K19" s="13">
        <f t="shared" si="15"/>
        <v>8.2353255226022812E-2</v>
      </c>
      <c r="L19" s="13">
        <f t="shared" si="15"/>
        <v>8.6807953081132275E-2</v>
      </c>
      <c r="M19" s="13">
        <f t="shared" si="15"/>
        <v>9.1044949283030904E-2</v>
      </c>
      <c r="N19" s="13">
        <f t="shared" si="15"/>
        <v>9.5093348146772463E-2</v>
      </c>
      <c r="O19" s="13">
        <f t="shared" si="15"/>
        <v>9.8976294806266019E-2</v>
      </c>
      <c r="P19" s="13">
        <f t="shared" si="15"/>
        <v>0.10271255524710933</v>
      </c>
      <c r="Q19" s="13">
        <f t="shared" si="15"/>
        <v>0.10631759533211843</v>
      </c>
      <c r="R19" s="13">
        <f t="shared" si="15"/>
        <v>0.10980434030136377</v>
      </c>
      <c r="S19" s="13">
        <f t="shared" si="15"/>
        <v>0.11318372330344724</v>
      </c>
      <c r="T19" s="13">
        <f t="shared" si="15"/>
        <v>0.11646509044621443</v>
      </c>
      <c r="U19" s="13">
        <f t="shared" si="15"/>
        <v>0.11965650573394879</v>
      </c>
      <c r="V19" s="13">
        <f t="shared" si="15"/>
        <v>0.12276498456918455</v>
      </c>
      <c r="W19" s="13">
        <f t="shared" si="15"/>
        <v>0.12579667526642238</v>
      </c>
    </row>
    <row r="20" spans="2:23">
      <c r="B20" s="8" t="s">
        <v>405</v>
      </c>
      <c r="C20" s="13">
        <f>_xlfn.NORM.INV(0.025,0,C15)</f>
        <v>-2.0887695473486886E-2</v>
      </c>
      <c r="D20" s="13">
        <f t="shared" ref="D20:W20" si="16">_xlfn.NORM.INV(0.025,0,D15)</f>
        <v>-2.9539662225324257E-2</v>
      </c>
      <c r="E20" s="13">
        <f t="shared" si="16"/>
        <v>-3.6178549813105747E-2</v>
      </c>
      <c r="F20" s="13">
        <f t="shared" si="16"/>
        <v>-4.1775390946973773E-2</v>
      </c>
      <c r="G20" s="13">
        <f t="shared" si="16"/>
        <v>-4.6706306972031333E-2</v>
      </c>
      <c r="H20" s="13">
        <f t="shared" si="16"/>
        <v>-5.1164195812684742E-2</v>
      </c>
      <c r="I20" s="13">
        <f t="shared" si="16"/>
        <v>-5.5263647684095842E-2</v>
      </c>
      <c r="J20" s="13">
        <f t="shared" si="16"/>
        <v>-5.9079324450648514E-2</v>
      </c>
      <c r="K20" s="13">
        <f t="shared" si="16"/>
        <v>-6.2663086420460645E-2</v>
      </c>
      <c r="L20" s="13">
        <f t="shared" si="16"/>
        <v>-6.6052692768207757E-2</v>
      </c>
      <c r="M20" s="13">
        <f t="shared" si="16"/>
        <v>-6.9276648620760883E-2</v>
      </c>
      <c r="N20" s="13">
        <f t="shared" si="16"/>
        <v>-7.2357099626211493E-2</v>
      </c>
      <c r="O20" s="13">
        <f t="shared" si="16"/>
        <v>-7.5311657055934039E-2</v>
      </c>
      <c r="P20" s="13">
        <f t="shared" si="16"/>
        <v>-7.8154600061056831E-2</v>
      </c>
      <c r="Q20" s="13">
        <f t="shared" si="16"/>
        <v>-8.089769670946674E-2</v>
      </c>
      <c r="R20" s="13">
        <f t="shared" si="16"/>
        <v>-8.3550781893947546E-2</v>
      </c>
      <c r="S20" s="13">
        <f t="shared" si="16"/>
        <v>-8.6122174712922328E-2</v>
      </c>
      <c r="T20" s="13">
        <f t="shared" si="16"/>
        <v>-8.8618986675972775E-2</v>
      </c>
      <c r="U20" s="13">
        <f t="shared" si="16"/>
        <v>-9.1047353732381292E-2</v>
      </c>
      <c r="V20" s="13">
        <f t="shared" si="16"/>
        <v>-9.3412613944062667E-2</v>
      </c>
      <c r="W20" s="13">
        <f t="shared" si="16"/>
        <v>-9.5719445600440101E-2</v>
      </c>
    </row>
    <row r="21" spans="2:23">
      <c r="B21" s="8" t="s">
        <v>406</v>
      </c>
      <c r="C21" s="13">
        <f>_xlfn.NORM.INV(0.005,0,C15)</f>
        <v>-2.7451085075340942E-2</v>
      </c>
      <c r="D21" s="13">
        <f t="shared" ref="D21:W21" si="17">_xlfn.NORM.INV(0.005,0,D15)</f>
        <v>-3.8821696815404809E-2</v>
      </c>
      <c r="E21" s="13">
        <f t="shared" si="17"/>
        <v>-4.7546674073386232E-2</v>
      </c>
      <c r="F21" s="13">
        <f t="shared" si="17"/>
        <v>-5.4902170150681884E-2</v>
      </c>
      <c r="G21" s="13">
        <f t="shared" si="17"/>
        <v>-6.1382492284592277E-2</v>
      </c>
      <c r="H21" s="13">
        <f t="shared" si="17"/>
        <v>-6.7241151320316009E-2</v>
      </c>
      <c r="I21" s="13">
        <f t="shared" si="17"/>
        <v>-7.2628744328228911E-2</v>
      </c>
      <c r="J21" s="13">
        <f t="shared" si="17"/>
        <v>-7.7643393630809618E-2</v>
      </c>
      <c r="K21" s="13">
        <f t="shared" si="17"/>
        <v>-8.2353255226022812E-2</v>
      </c>
      <c r="L21" s="13">
        <f t="shared" si="17"/>
        <v>-8.6807953081132275E-2</v>
      </c>
      <c r="M21" s="13">
        <f t="shared" si="17"/>
        <v>-9.1044949283030904E-2</v>
      </c>
      <c r="N21" s="13">
        <f t="shared" si="17"/>
        <v>-9.5093348146772463E-2</v>
      </c>
      <c r="O21" s="13">
        <f t="shared" si="17"/>
        <v>-9.8976294806266019E-2</v>
      </c>
      <c r="P21" s="13">
        <f t="shared" si="17"/>
        <v>-0.10271255524710933</v>
      </c>
      <c r="Q21" s="13">
        <f t="shared" si="17"/>
        <v>-0.10631759533211843</v>
      </c>
      <c r="R21" s="13">
        <f t="shared" si="17"/>
        <v>-0.10980434030136377</v>
      </c>
      <c r="S21" s="13">
        <f t="shared" si="17"/>
        <v>-0.11318372330344724</v>
      </c>
      <c r="T21" s="13">
        <f t="shared" si="17"/>
        <v>-0.11646509044621443</v>
      </c>
      <c r="U21" s="13">
        <f t="shared" si="17"/>
        <v>-0.11965650573394879</v>
      </c>
      <c r="V21" s="13">
        <f t="shared" si="17"/>
        <v>-0.12276498456918455</v>
      </c>
      <c r="W21" s="13">
        <f t="shared" si="17"/>
        <v>-0.12579667526642238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  <c r="C24" s="1">
        <f>COUNTIF(C72:C104,"&gt;0")</f>
        <v>15</v>
      </c>
      <c r="D24" s="1">
        <f t="shared" ref="D24:W24" si="18">COUNTIF(D72:D104,"&gt;0")</f>
        <v>9</v>
      </c>
      <c r="E24" s="1">
        <f t="shared" si="18"/>
        <v>16</v>
      </c>
      <c r="F24" s="1">
        <f t="shared" si="18"/>
        <v>14</v>
      </c>
      <c r="G24" s="1">
        <f t="shared" si="18"/>
        <v>17</v>
      </c>
      <c r="H24" s="1">
        <f t="shared" si="18"/>
        <v>14</v>
      </c>
      <c r="I24" s="1">
        <f t="shared" si="18"/>
        <v>13</v>
      </c>
      <c r="J24" s="1">
        <f t="shared" si="18"/>
        <v>10</v>
      </c>
      <c r="K24" s="1">
        <f t="shared" si="18"/>
        <v>18</v>
      </c>
      <c r="L24" s="1">
        <f t="shared" si="18"/>
        <v>19</v>
      </c>
      <c r="M24" s="1">
        <f t="shared" si="18"/>
        <v>8</v>
      </c>
      <c r="N24" s="1">
        <f t="shared" si="18"/>
        <v>12</v>
      </c>
      <c r="O24" s="1">
        <f t="shared" si="18"/>
        <v>18</v>
      </c>
      <c r="P24" s="1">
        <f t="shared" si="18"/>
        <v>15</v>
      </c>
      <c r="Q24" s="1">
        <f t="shared" si="18"/>
        <v>17</v>
      </c>
      <c r="R24" s="1">
        <f t="shared" si="18"/>
        <v>9</v>
      </c>
      <c r="S24" s="1">
        <f t="shared" si="18"/>
        <v>17</v>
      </c>
      <c r="T24" s="1">
        <f t="shared" si="18"/>
        <v>16</v>
      </c>
      <c r="U24" s="1">
        <f t="shared" si="18"/>
        <v>10</v>
      </c>
      <c r="V24" s="1">
        <f t="shared" si="18"/>
        <v>17</v>
      </c>
      <c r="W24" s="1">
        <f t="shared" si="18"/>
        <v>15</v>
      </c>
    </row>
    <row r="25" spans="2:23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0" t="s">
        <v>431</v>
      </c>
      <c r="C26" s="1">
        <f>COUNTIF(C72:C104,"&lt;0")</f>
        <v>18</v>
      </c>
      <c r="D26" s="1">
        <f t="shared" ref="D26:W26" si="20">COUNTIF(D72:D104,"&lt;0")</f>
        <v>24</v>
      </c>
      <c r="E26" s="1">
        <f t="shared" si="20"/>
        <v>17</v>
      </c>
      <c r="F26" s="1">
        <f t="shared" si="20"/>
        <v>19</v>
      </c>
      <c r="G26" s="1">
        <f t="shared" si="20"/>
        <v>16</v>
      </c>
      <c r="H26" s="1">
        <f t="shared" si="20"/>
        <v>19</v>
      </c>
      <c r="I26" s="1">
        <f t="shared" si="20"/>
        <v>20</v>
      </c>
      <c r="J26" s="1">
        <f t="shared" si="20"/>
        <v>23</v>
      </c>
      <c r="K26" s="1">
        <f t="shared" si="20"/>
        <v>15</v>
      </c>
      <c r="L26" s="1">
        <f t="shared" si="20"/>
        <v>14</v>
      </c>
      <c r="M26" s="1">
        <f t="shared" si="20"/>
        <v>25</v>
      </c>
      <c r="N26" s="1">
        <f t="shared" si="20"/>
        <v>21</v>
      </c>
      <c r="O26" s="1">
        <f t="shared" si="20"/>
        <v>15</v>
      </c>
      <c r="P26" s="1">
        <f t="shared" si="20"/>
        <v>18</v>
      </c>
      <c r="Q26" s="1">
        <f t="shared" si="20"/>
        <v>16</v>
      </c>
      <c r="R26" s="1">
        <f t="shared" si="20"/>
        <v>24</v>
      </c>
      <c r="S26" s="1">
        <f t="shared" si="20"/>
        <v>16</v>
      </c>
      <c r="T26" s="1">
        <f t="shared" si="20"/>
        <v>17</v>
      </c>
      <c r="U26" s="1">
        <f t="shared" si="20"/>
        <v>23</v>
      </c>
      <c r="V26" s="1">
        <f t="shared" si="20"/>
        <v>16</v>
      </c>
      <c r="W26" s="1">
        <f t="shared" si="20"/>
        <v>18</v>
      </c>
    </row>
    <row r="27" spans="2:23">
      <c r="B27" s="10" t="s">
        <v>432</v>
      </c>
      <c r="C27" s="16">
        <f t="shared" ref="C27:W27" si="21">(C24/SUM(C24:C26)-0.5)*(SQRT(SUM(C24:C26))/0.5)</f>
        <v>-0.52223296786709372</v>
      </c>
      <c r="D27" s="16">
        <f t="shared" si="21"/>
        <v>-2.6111648393354678</v>
      </c>
      <c r="E27" s="16">
        <f t="shared" si="21"/>
        <v>-0.17407765595569769</v>
      </c>
      <c r="F27" s="16">
        <f t="shared" si="21"/>
        <v>-0.87038827977848909</v>
      </c>
      <c r="G27" s="16">
        <f t="shared" si="21"/>
        <v>0.17407765595569769</v>
      </c>
      <c r="H27" s="16">
        <f t="shared" si="21"/>
        <v>-0.87038827977848909</v>
      </c>
      <c r="I27" s="16">
        <f t="shared" si="21"/>
        <v>-1.218543591689885</v>
      </c>
      <c r="J27" s="16">
        <f t="shared" si="21"/>
        <v>-2.2630095274240718</v>
      </c>
      <c r="K27" s="16">
        <f t="shared" si="21"/>
        <v>0.52223296786709306</v>
      </c>
      <c r="L27" s="16">
        <f t="shared" si="21"/>
        <v>0.87038827977848965</v>
      </c>
      <c r="M27" s="16">
        <f t="shared" si="21"/>
        <v>-2.959320151246863</v>
      </c>
      <c r="N27" s="16">
        <f t="shared" si="21"/>
        <v>-1.5666989036012804</v>
      </c>
      <c r="O27" s="16">
        <f t="shared" si="21"/>
        <v>0.52223296786709306</v>
      </c>
      <c r="P27" s="16">
        <f t="shared" si="21"/>
        <v>-0.52223296786709372</v>
      </c>
      <c r="Q27" s="16">
        <f t="shared" si="21"/>
        <v>0.17407765595569769</v>
      </c>
      <c r="R27" s="16">
        <f t="shared" si="21"/>
        <v>-2.6111648393354678</v>
      </c>
      <c r="S27" s="16">
        <f t="shared" si="21"/>
        <v>0.17407765595569769</v>
      </c>
      <c r="T27" s="16">
        <f t="shared" si="21"/>
        <v>-0.17407765595569769</v>
      </c>
      <c r="U27" s="16">
        <f t="shared" si="21"/>
        <v>-2.2630095274240718</v>
      </c>
      <c r="V27" s="16">
        <f t="shared" si="21"/>
        <v>0.17407765595569769</v>
      </c>
      <c r="W27" s="16">
        <f t="shared" si="21"/>
        <v>-0.52223296786709372</v>
      </c>
    </row>
    <row r="28" spans="2:23">
      <c r="B28" s="10" t="s">
        <v>402</v>
      </c>
      <c r="C28" s="15">
        <f>(1-_xlfn.NORM.S.DIST(ABS(C27),1))*2</f>
        <v>0.6015081344405897</v>
      </c>
      <c r="D28" s="15">
        <f t="shared" ref="D28:W28" si="22">(1-_xlfn.NORM.S.DIST(ABS(D27),1))*2</f>
        <v>9.0234388180803204E-3</v>
      </c>
      <c r="E28" s="15">
        <f t="shared" si="22"/>
        <v>0.86180443304901089</v>
      </c>
      <c r="F28" s="15">
        <f t="shared" si="22"/>
        <v>0.38408824947385201</v>
      </c>
      <c r="G28" s="15">
        <f t="shared" si="22"/>
        <v>0.86180443304901089</v>
      </c>
      <c r="H28" s="15">
        <f t="shared" si="22"/>
        <v>0.38408824947385201</v>
      </c>
      <c r="I28" s="15">
        <f t="shared" si="22"/>
        <v>0.22301746994661475</v>
      </c>
      <c r="J28" s="15">
        <f t="shared" si="22"/>
        <v>2.3635101982833806E-2</v>
      </c>
      <c r="K28" s="15">
        <f t="shared" si="22"/>
        <v>0.60150813444059015</v>
      </c>
      <c r="L28" s="15">
        <f t="shared" si="22"/>
        <v>0.38408824947385178</v>
      </c>
      <c r="M28" s="15">
        <f t="shared" si="22"/>
        <v>3.0831860909079634E-3</v>
      </c>
      <c r="N28" s="15">
        <f t="shared" si="22"/>
        <v>0.11718508719813814</v>
      </c>
      <c r="O28" s="15">
        <f t="shared" si="22"/>
        <v>0.60150813444059015</v>
      </c>
      <c r="P28" s="15">
        <f t="shared" si="22"/>
        <v>0.6015081344405897</v>
      </c>
      <c r="Q28" s="15">
        <f t="shared" si="22"/>
        <v>0.86180443304901089</v>
      </c>
      <c r="R28" s="15">
        <f t="shared" si="22"/>
        <v>9.0234388180803204E-3</v>
      </c>
      <c r="S28" s="15">
        <f t="shared" si="22"/>
        <v>0.86180443304901089</v>
      </c>
      <c r="T28" s="15">
        <f t="shared" si="22"/>
        <v>0.86180443304901089</v>
      </c>
      <c r="U28" s="15">
        <f t="shared" si="22"/>
        <v>2.3635101982833806E-2</v>
      </c>
      <c r="V28" s="15">
        <f t="shared" si="22"/>
        <v>0.86180443304901089</v>
      </c>
      <c r="W28" s="15">
        <f t="shared" si="22"/>
        <v>0.6015081344405897</v>
      </c>
    </row>
    <row r="29" spans="2:23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155</v>
      </c>
      <c r="B35" s="1" t="s">
        <v>189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156</v>
      </c>
      <c r="B36" s="1" t="s">
        <v>190</v>
      </c>
      <c r="C36" s="4">
        <f>EXP(SUM($C72:C72))-1</f>
        <v>-6.9832763122055219E-3</v>
      </c>
      <c r="D36" s="4">
        <f>EXP(SUM($C72:D72))-1</f>
        <v>-1.0446142562222649E-2</v>
      </c>
      <c r="E36" s="4">
        <f>EXP(SUM($C72:E72))-1</f>
        <v>1.5248034346277972E-3</v>
      </c>
      <c r="F36" s="4">
        <f>EXP(SUM($C72:F72))-1</f>
        <v>-8.093227293867078E-3</v>
      </c>
      <c r="G36" s="4">
        <f>EXP(SUM($C72:G72))-1</f>
        <v>-2.6553627892188514E-3</v>
      </c>
      <c r="H36" s="4">
        <f>EXP(SUM($C72:H72))-1</f>
        <v>-5.9131160480462297E-3</v>
      </c>
      <c r="I36" s="4">
        <f>EXP(SUM($C72:I72))-1</f>
        <v>7.1547190077330125E-3</v>
      </c>
      <c r="J36" s="4">
        <f>EXP(SUM($C72:J72))-1</f>
        <v>6.1884079246286028E-3</v>
      </c>
      <c r="K36" s="4">
        <f>EXP(SUM($C72:K72))-1</f>
        <v>-8.5240080273064622E-3</v>
      </c>
      <c r="L36" s="4">
        <f>EXP(SUM($C72:L72))-1</f>
        <v>2.2838170739145403E-2</v>
      </c>
      <c r="M36" s="4">
        <f>EXP(SUM($C72:M72))-1</f>
        <v>1.5567766363525637E-2</v>
      </c>
      <c r="N36" s="4">
        <f>EXP(SUM($C72:N72))-1</f>
        <v>1.4947832485420864E-2</v>
      </c>
      <c r="O36" s="4">
        <f>EXP(SUM($C72:O72))-1</f>
        <v>1.6916116539538395E-2</v>
      </c>
      <c r="P36" s="4">
        <f>EXP(SUM($C72:P72))-1</f>
        <v>1.615168235103126E-2</v>
      </c>
      <c r="Q36" s="4">
        <f>EXP(SUM($C72:Q72))-1</f>
        <v>2.0289863594316282E-2</v>
      </c>
      <c r="R36" s="4">
        <f>EXP(SUM($C72:R72))-1</f>
        <v>9.0526738690166475E-4</v>
      </c>
      <c r="S36" s="4">
        <f>EXP(SUM($C72:S72))-1</f>
        <v>-2.3602098939016214E-2</v>
      </c>
      <c r="T36" s="4">
        <f>EXP(SUM($C72:T72))-1</f>
        <v>-9.498525194335139E-3</v>
      </c>
      <c r="U36" s="4">
        <f>EXP(SUM($C72:U72))-1</f>
        <v>-2.9365805199300432E-2</v>
      </c>
      <c r="V36" s="4">
        <f>EXP(SUM($C72:V72))-1</f>
        <v>-1.5516246395113287E-2</v>
      </c>
      <c r="W36" s="4">
        <f>EXP(SUM($C72:W72))-1</f>
        <v>-2.4427517325621873E-2</v>
      </c>
    </row>
    <row r="37" spans="1:23">
      <c r="A37" s="1" t="s">
        <v>157</v>
      </c>
      <c r="B37" s="1" t="s">
        <v>190</v>
      </c>
      <c r="C37" s="4">
        <f>EXP(SUM($C73:C73))-1</f>
        <v>3.2227395936557102E-4</v>
      </c>
      <c r="D37" s="4">
        <f>EXP(SUM($C73:D73))-1</f>
        <v>5.9566662240995161E-3</v>
      </c>
      <c r="E37" s="4">
        <f>EXP(SUM($C73:E73))-1</f>
        <v>1.8138772850205598E-2</v>
      </c>
      <c r="F37" s="4">
        <f>EXP(SUM($C73:F73))-1</f>
        <v>-1.1133981769479995E-3</v>
      </c>
      <c r="G37" s="4">
        <f>EXP(SUM($C73:G73))-1</f>
        <v>-9.7431080259855474E-3</v>
      </c>
      <c r="H37" s="4">
        <f>EXP(SUM($C73:H73))-1</f>
        <v>-2.4864056912768273E-2</v>
      </c>
      <c r="I37" s="4">
        <f>EXP(SUM($C73:I73))-1</f>
        <v>2.0691175879119506E-3</v>
      </c>
      <c r="J37" s="4">
        <f>EXP(SUM($C73:J73))-1</f>
        <v>5.3602455290580053E-4</v>
      </c>
      <c r="K37" s="4">
        <f>EXP(SUM($C73:K73))-1</f>
        <v>3.3408975825738318E-2</v>
      </c>
      <c r="L37" s="4">
        <f>EXP(SUM($C73:L73))-1</f>
        <v>3.3149284461092332E-2</v>
      </c>
      <c r="M37" s="4">
        <f>EXP(SUM($C73:M73))-1</f>
        <v>-7.5311205287087457E-3</v>
      </c>
      <c r="N37" s="4">
        <f>EXP(SUM($C73:N73))-1</f>
        <v>-2.2614270069048148E-2</v>
      </c>
      <c r="O37" s="4">
        <f>EXP(SUM($C73:O73))-1</f>
        <v>-6.2100866239335306E-2</v>
      </c>
      <c r="P37" s="4">
        <f>EXP(SUM($C73:P73))-1</f>
        <v>-5.9055294534256952E-2</v>
      </c>
      <c r="Q37" s="4">
        <f>EXP(SUM($C73:Q73))-1</f>
        <v>4.4368690829679647E-2</v>
      </c>
      <c r="R37" s="4">
        <f>EXP(SUM($C73:R73))-1</f>
        <v>-0.10295902769670806</v>
      </c>
      <c r="S37" s="4">
        <f>EXP(SUM($C73:S73))-1</f>
        <v>-0.17475510184881715</v>
      </c>
      <c r="T37" s="4">
        <f>EXP(SUM($C73:T73))-1</f>
        <v>-0.13967265966864628</v>
      </c>
      <c r="U37" s="4">
        <f>EXP(SUM($C73:U73))-1</f>
        <v>-0.21610281275645071</v>
      </c>
      <c r="V37" s="4">
        <f>EXP(SUM($C73:V73))-1</f>
        <v>-0.19661719332508321</v>
      </c>
      <c r="W37" s="4">
        <f>EXP(SUM($C73:W73))-1</f>
        <v>-0.19966666771956421</v>
      </c>
    </row>
    <row r="38" spans="1:23">
      <c r="A38" s="1" t="s">
        <v>158</v>
      </c>
      <c r="B38" s="1" t="s">
        <v>190</v>
      </c>
      <c r="C38" s="4">
        <f>EXP(SUM($C74:C74))-1</f>
        <v>-1.3660073671001971E-2</v>
      </c>
      <c r="D38" s="4">
        <f>EXP(SUM($C74:D74))-1</f>
        <v>-6.6658420487352266E-2</v>
      </c>
      <c r="E38" s="4">
        <f>EXP(SUM($C74:E74))-1</f>
        <v>-4.939918922169273E-2</v>
      </c>
      <c r="F38" s="4">
        <f>EXP(SUM($C74:F74))-1</f>
        <v>-1.4760795057778053E-2</v>
      </c>
      <c r="G38" s="4">
        <f>EXP(SUM($C74:G74))-1</f>
        <v>1.2742329013738507E-2</v>
      </c>
      <c r="H38" s="4">
        <f>EXP(SUM($C74:H74))-1</f>
        <v>1.5021015073811483E-2</v>
      </c>
      <c r="I38" s="4">
        <f>EXP(SUM($C74:I74))-1</f>
        <v>9.1013056576711993E-3</v>
      </c>
      <c r="J38" s="4">
        <f>EXP(SUM($C74:J74))-1</f>
        <v>-3.1008793609182406E-2</v>
      </c>
      <c r="K38" s="4">
        <f>EXP(SUM($C74:K74))-1</f>
        <v>-4.9267662448487237E-2</v>
      </c>
      <c r="L38" s="4">
        <f>EXP(SUM($C74:L74))-1</f>
        <v>-5.1780491468306544E-2</v>
      </c>
      <c r="M38" s="4">
        <f>EXP(SUM($C74:M74))-1</f>
        <v>-7.9840345230374754E-2</v>
      </c>
      <c r="N38" s="4">
        <f>EXP(SUM($C74:N74))-1</f>
        <v>-0.16931956137830884</v>
      </c>
      <c r="O38" s="4">
        <f>EXP(SUM($C74:O74))-1</f>
        <v>-0.16717853700680252</v>
      </c>
      <c r="P38" s="4">
        <f>EXP(SUM($C74:P74))-1</f>
        <v>-0.16532266561663789</v>
      </c>
      <c r="Q38" s="4">
        <f>EXP(SUM($C74:Q74))-1</f>
        <v>-0.41140138536722648</v>
      </c>
      <c r="R38" s="4">
        <f>EXP(SUM($C74:R74))-1</f>
        <v>-0.5360687581789767</v>
      </c>
      <c r="S38" s="4">
        <f>EXP(SUM($C74:S74))-1</f>
        <v>-0.54004053889520431</v>
      </c>
      <c r="T38" s="4">
        <f>EXP(SUM($C74:T74))-1</f>
        <v>-0.50707405726749033</v>
      </c>
      <c r="U38" s="4">
        <f>EXP(SUM($C74:U74))-1</f>
        <v>-0.53861607524808019</v>
      </c>
      <c r="V38" s="4">
        <f>EXP(SUM($C74:V74))-1</f>
        <v>-0.59660062177030826</v>
      </c>
      <c r="W38" s="4">
        <f>EXP(SUM($C74:W74))-1</f>
        <v>-0.58465295470686662</v>
      </c>
    </row>
    <row r="39" spans="1:23">
      <c r="A39" s="1" t="s">
        <v>159</v>
      </c>
      <c r="B39" s="1" t="s">
        <v>190</v>
      </c>
      <c r="C39" s="4">
        <f>EXP(SUM($C75:C75))-1</f>
        <v>1.8623566959496962E-2</v>
      </c>
      <c r="D39" s="4">
        <f>EXP(SUM($C75:D75))-1</f>
        <v>3.4195320543097374E-2</v>
      </c>
      <c r="E39" s="4">
        <f>EXP(SUM($C75:E75))-1</f>
        <v>4.6395246327296746E-2</v>
      </c>
      <c r="F39" s="4">
        <f>EXP(SUM($C75:F75))-1</f>
        <v>4.9360738469410803E-2</v>
      </c>
      <c r="G39" s="4">
        <f>EXP(SUM($C75:G75))-1</f>
        <v>5.6790990952158671E-2</v>
      </c>
      <c r="H39" s="4">
        <f>EXP(SUM($C75:H75))-1</f>
        <v>6.6393381945380359E-2</v>
      </c>
      <c r="I39" s="4">
        <f>EXP(SUM($C75:I75))-1</f>
        <v>6.2909636843214045E-2</v>
      </c>
      <c r="J39" s="4">
        <f>EXP(SUM($C75:J75))-1</f>
        <v>7.3190229332032564E-2</v>
      </c>
      <c r="K39" s="4">
        <f>EXP(SUM($C75:K75))-1</f>
        <v>7.1971452691563353E-2</v>
      </c>
      <c r="L39" s="4">
        <f>EXP(SUM($C75:L75))-1</f>
        <v>7.4638863102300057E-2</v>
      </c>
      <c r="M39" s="4">
        <f>EXP(SUM($C75:M75))-1</f>
        <v>0.12452187288766381</v>
      </c>
      <c r="N39" s="4">
        <f>EXP(SUM($C75:N75))-1</f>
        <v>0.10733621322258968</v>
      </c>
      <c r="O39" s="4">
        <f>EXP(SUM($C75:O75))-1</f>
        <v>9.9394274478341593E-2</v>
      </c>
      <c r="P39" s="4">
        <f>EXP(SUM($C75:P75))-1</f>
        <v>9.9515062404572419E-2</v>
      </c>
      <c r="Q39" s="4">
        <f>EXP(SUM($C75:Q75))-1</f>
        <v>0.18911237225681332</v>
      </c>
      <c r="R39" s="4">
        <f>EXP(SUM($C75:R75))-1</f>
        <v>0.24168881276472409</v>
      </c>
      <c r="S39" s="4">
        <f>EXP(SUM($C75:S75))-1</f>
        <v>0.25925836401740088</v>
      </c>
      <c r="T39" s="4">
        <f>EXP(SUM($C75:T75))-1</f>
        <v>0.26274499839309051</v>
      </c>
      <c r="U39" s="4">
        <f>EXP(SUM($C75:U75))-1</f>
        <v>0.28288729854861527</v>
      </c>
      <c r="V39" s="4">
        <f>EXP(SUM($C75:V75))-1</f>
        <v>0.24952151347514628</v>
      </c>
      <c r="W39" s="4">
        <f>EXP(SUM($C75:W75))-1</f>
        <v>0.23850688802756448</v>
      </c>
    </row>
    <row r="40" spans="1:23">
      <c r="A40" s="1" t="s">
        <v>160</v>
      </c>
      <c r="B40" s="1" t="s">
        <v>190</v>
      </c>
      <c r="C40" s="4">
        <f>EXP(SUM($C76:C76))-1</f>
        <v>1.8130538786451655E-2</v>
      </c>
      <c r="D40" s="4">
        <f>EXP(SUM($C76:D76))-1</f>
        <v>-2.2871562222338548E-3</v>
      </c>
      <c r="E40" s="4">
        <f>EXP(SUM($C76:E76))-1</f>
        <v>2.1663963057221514E-2</v>
      </c>
      <c r="F40" s="4">
        <f>EXP(SUM($C76:F76))-1</f>
        <v>-2.5330294876593995E-2</v>
      </c>
      <c r="G40" s="4">
        <f>EXP(SUM($C76:G76))-1</f>
        <v>-2.9343665504910743E-2</v>
      </c>
      <c r="H40" s="4">
        <f>EXP(SUM($C76:H76))-1</f>
        <v>-2.1957832303686198E-2</v>
      </c>
      <c r="I40" s="4">
        <f>EXP(SUM($C76:I76))-1</f>
        <v>-4.7000990139489329E-2</v>
      </c>
      <c r="J40" s="4">
        <f>EXP(SUM($C76:J76))-1</f>
        <v>-2.8229329959788441E-2</v>
      </c>
      <c r="K40" s="4">
        <f>EXP(SUM($C76:K76))-1</f>
        <v>1.6676829364979939E-2</v>
      </c>
      <c r="L40" s="4">
        <f>EXP(SUM($C76:L76))-1</f>
        <v>1.3147063754213484E-2</v>
      </c>
      <c r="M40" s="4">
        <f>EXP(SUM($C76:M76))-1</f>
        <v>5.2519204912968576E-3</v>
      </c>
      <c r="N40" s="4">
        <f>EXP(SUM($C76:N76))-1</f>
        <v>-1.2016877743485144E-2</v>
      </c>
      <c r="O40" s="4">
        <f>EXP(SUM($C76:O76))-1</f>
        <v>-2.7971117192629236E-2</v>
      </c>
      <c r="P40" s="4">
        <f>EXP(SUM($C76:P76))-1</f>
        <v>-2.934708350079851E-2</v>
      </c>
      <c r="Q40" s="4">
        <f>EXP(SUM($C76:Q76))-1</f>
        <v>-0.10755206691213026</v>
      </c>
      <c r="R40" s="4">
        <f>EXP(SUM($C76:R76))-1</f>
        <v>-0.16517221096307844</v>
      </c>
      <c r="S40" s="4">
        <f>EXP(SUM($C76:S76))-1</f>
        <v>-0.22960615501401405</v>
      </c>
      <c r="T40" s="4">
        <f>EXP(SUM($C76:T76))-1</f>
        <v>-0.22283359279893944</v>
      </c>
      <c r="U40" s="4">
        <f>EXP(SUM($C76:U76))-1</f>
        <v>-0.21079244433836619</v>
      </c>
      <c r="V40" s="4">
        <f>EXP(SUM($C76:V76))-1</f>
        <v>-0.1576256484309948</v>
      </c>
      <c r="W40" s="4">
        <f>EXP(SUM($C76:W76))-1</f>
        <v>-0.15456201309410389</v>
      </c>
    </row>
    <row r="41" spans="1:23">
      <c r="A41" s="1" t="s">
        <v>161</v>
      </c>
      <c r="B41" s="1" t="s">
        <v>190</v>
      </c>
      <c r="C41" s="4">
        <f>EXP(SUM($C77:C77))-1</f>
        <v>1.7539737763701213E-2</v>
      </c>
      <c r="D41" s="4">
        <f>EXP(SUM($C77:D77))-1</f>
        <v>5.8464684292844904E-3</v>
      </c>
      <c r="E41" s="4">
        <f>EXP(SUM($C77:E77))-1</f>
        <v>4.5171111290154276E-2</v>
      </c>
      <c r="F41" s="4">
        <f>EXP(SUM($C77:F77))-1</f>
        <v>1.7138508480635695E-2</v>
      </c>
      <c r="G41" s="4">
        <f>EXP(SUM($C77:G77))-1</f>
        <v>9.6356559921393359E-3</v>
      </c>
      <c r="H41" s="4">
        <f>EXP(SUM($C77:H77))-1</f>
        <v>3.3651227228894021E-2</v>
      </c>
      <c r="I41" s="4">
        <f>EXP(SUM($C77:I77))-1</f>
        <v>2.2624281722400719E-2</v>
      </c>
      <c r="J41" s="4">
        <f>EXP(SUM($C77:J77))-1</f>
        <v>5.6836203641159599E-3</v>
      </c>
      <c r="K41" s="4">
        <f>EXP(SUM($C77:K77))-1</f>
        <v>-9.266912690141238E-4</v>
      </c>
      <c r="L41" s="4">
        <f>EXP(SUM($C77:L77))-1</f>
        <v>2.6860395433532247E-3</v>
      </c>
      <c r="M41" s="4">
        <f>EXP(SUM($C77:M77))-1</f>
        <v>-4.1514833389395545E-2</v>
      </c>
      <c r="N41" s="4">
        <f>EXP(SUM($C77:N77))-1</f>
        <v>-3.3574598172235959E-2</v>
      </c>
      <c r="O41" s="4">
        <f>EXP(SUM($C77:O77))-1</f>
        <v>-1.9716777490206061E-2</v>
      </c>
      <c r="P41" s="4">
        <f>EXP(SUM($C77:P77))-1</f>
        <v>-2.1080516812464256E-2</v>
      </c>
      <c r="Q41" s="4">
        <f>EXP(SUM($C77:Q77))-1</f>
        <v>-0.10251515559862689</v>
      </c>
      <c r="R41" s="4">
        <f>EXP(SUM($C77:R77))-1</f>
        <v>-0.12188151149567539</v>
      </c>
      <c r="S41" s="4">
        <f>EXP(SUM($C77:S77))-1</f>
        <v>-0.17812055526822601</v>
      </c>
      <c r="T41" s="4">
        <f>EXP(SUM($C77:T77))-1</f>
        <v>-0.2302769786888581</v>
      </c>
      <c r="U41" s="4">
        <f>EXP(SUM($C77:U77))-1</f>
        <v>-0.29277847229719556</v>
      </c>
      <c r="V41" s="4">
        <f>EXP(SUM($C77:V77))-1</f>
        <v>-0.24587517999671826</v>
      </c>
      <c r="W41" s="4">
        <f>EXP(SUM($C77:W77))-1</f>
        <v>-0.28787570683969455</v>
      </c>
    </row>
    <row r="42" spans="1:23">
      <c r="A42" s="1" t="s">
        <v>162</v>
      </c>
      <c r="B42" s="1" t="s">
        <v>190</v>
      </c>
      <c r="C42" s="4">
        <f>EXP(SUM($C78:C78))-1</f>
        <v>1.1343171718928069E-2</v>
      </c>
      <c r="D42" s="4">
        <f>EXP(SUM($C78:D78))-1</f>
        <v>-1.0317006167058662E-2</v>
      </c>
      <c r="E42" s="4">
        <f>EXP(SUM($C78:E78))-1</f>
        <v>-1.8221239807424849E-2</v>
      </c>
      <c r="F42" s="4">
        <f>EXP(SUM($C78:F78))-1</f>
        <v>3.1544341725409097E-3</v>
      </c>
      <c r="G42" s="4">
        <f>EXP(SUM($C78:G78))-1</f>
        <v>8.0916241871498151E-3</v>
      </c>
      <c r="H42" s="4">
        <f>EXP(SUM($C78:H78))-1</f>
        <v>1.7813359067860413E-2</v>
      </c>
      <c r="I42" s="4">
        <f>EXP(SUM($C78:I78))-1</f>
        <v>4.8420730171763182E-3</v>
      </c>
      <c r="J42" s="4">
        <f>EXP(SUM($C78:J78))-1</f>
        <v>-9.1383916089637918E-3</v>
      </c>
      <c r="K42" s="4">
        <f>EXP(SUM($C78:K78))-1</f>
        <v>-5.4421011061741797E-2</v>
      </c>
      <c r="L42" s="4">
        <f>EXP(SUM($C78:L78))-1</f>
        <v>-3.0337589178793367E-2</v>
      </c>
      <c r="M42" s="4">
        <f>EXP(SUM($C78:M78))-1</f>
        <v>-1.6124280454902107E-2</v>
      </c>
      <c r="N42" s="4">
        <f>EXP(SUM($C78:N78))-1</f>
        <v>3.5490343879433617E-2</v>
      </c>
      <c r="O42" s="4">
        <f>EXP(SUM($C78:O78))-1</f>
        <v>5.3806301364164533E-2</v>
      </c>
      <c r="P42" s="4">
        <f>EXP(SUM($C78:P78))-1</f>
        <v>5.4765868434731857E-2</v>
      </c>
      <c r="Q42" s="4">
        <f>EXP(SUM($C78:Q78))-1</f>
        <v>0.15750106982631373</v>
      </c>
      <c r="R42" s="4">
        <f>EXP(SUM($C78:R78))-1</f>
        <v>0.17843219302969926</v>
      </c>
      <c r="S42" s="4">
        <f>EXP(SUM($C78:S78))-1</f>
        <v>0.21222941579448529</v>
      </c>
      <c r="T42" s="4">
        <f>EXP(SUM($C78:T78))-1</f>
        <v>0.19175988481852069</v>
      </c>
      <c r="U42" s="4">
        <f>EXP(SUM($C78:U78))-1</f>
        <v>0.19721939087395968</v>
      </c>
      <c r="V42" s="4">
        <f>EXP(SUM($C78:V78))-1</f>
        <v>0.24581626940132195</v>
      </c>
      <c r="W42" s="4">
        <f>EXP(SUM($C78:W78))-1</f>
        <v>0.30945833470974948</v>
      </c>
    </row>
    <row r="43" spans="1:23">
      <c r="A43" s="1" t="s">
        <v>163</v>
      </c>
      <c r="B43" s="1" t="s">
        <v>190</v>
      </c>
      <c r="C43" s="4">
        <f>EXP(SUM($C79:C79))-1</f>
        <v>-3.0164892205462035E-2</v>
      </c>
      <c r="D43" s="4">
        <f>EXP(SUM($C79:D79))-1</f>
        <v>-3.2914070808974683E-2</v>
      </c>
      <c r="E43" s="4">
        <f>EXP(SUM($C79:E79))-1</f>
        <v>-5.5695432417532054E-2</v>
      </c>
      <c r="F43" s="4">
        <f>EXP(SUM($C79:F79))-1</f>
        <v>-4.4776478787935003E-2</v>
      </c>
      <c r="G43" s="4">
        <f>EXP(SUM($C79:G79))-1</f>
        <v>-3.9376742873364901E-2</v>
      </c>
      <c r="H43" s="4">
        <f>EXP(SUM($C79:H79))-1</f>
        <v>-5.4765627954283524E-2</v>
      </c>
      <c r="I43" s="4">
        <f>EXP(SUM($C79:I79))-1</f>
        <v>-7.5434824672909184E-2</v>
      </c>
      <c r="J43" s="4">
        <f>EXP(SUM($C79:J79))-1</f>
        <v>-6.7309582172366267E-2</v>
      </c>
      <c r="K43" s="4">
        <f>EXP(SUM($C79:K79))-1</f>
        <v>-5.8406989026252853E-2</v>
      </c>
      <c r="L43" s="4">
        <f>EXP(SUM($C79:L79))-1</f>
        <v>-3.173006845262949E-2</v>
      </c>
      <c r="M43" s="4">
        <f>EXP(SUM($C79:M79))-1</f>
        <v>-4.2699401144253302E-2</v>
      </c>
      <c r="N43" s="4">
        <f>EXP(SUM($C79:N79))-1</f>
        <v>-5.7888566822618448E-2</v>
      </c>
      <c r="O43" s="4">
        <f>EXP(SUM($C79:O79))-1</f>
        <v>-4.6764068187718055E-2</v>
      </c>
      <c r="P43" s="4">
        <f>EXP(SUM($C79:P79))-1</f>
        <v>-4.4609092787535665E-2</v>
      </c>
      <c r="Q43" s="4">
        <f>EXP(SUM($C79:Q79))-1</f>
        <v>-8.6030775911846158E-3</v>
      </c>
      <c r="R43" s="4">
        <f>EXP(SUM($C79:R79))-1</f>
        <v>-7.1147472333341844E-2</v>
      </c>
      <c r="S43" s="4">
        <f>EXP(SUM($C79:S79))-1</f>
        <v>-4.2390011881694778E-2</v>
      </c>
      <c r="T43" s="4">
        <f>EXP(SUM($C79:T79))-1</f>
        <v>-0.10446104716200211</v>
      </c>
      <c r="U43" s="4">
        <f>EXP(SUM($C79:U79))-1</f>
        <v>-0.12403944225556884</v>
      </c>
      <c r="V43" s="4">
        <f>EXP(SUM($C79:V79))-1</f>
        <v>-0.25194187776102284</v>
      </c>
      <c r="W43" s="4">
        <f>EXP(SUM($C79:W79))-1</f>
        <v>-0.10578306777740487</v>
      </c>
    </row>
    <row r="44" spans="1:23">
      <c r="A44" s="1" t="s">
        <v>164</v>
      </c>
      <c r="B44" s="1" t="s">
        <v>190</v>
      </c>
      <c r="C44" s="4">
        <f>EXP(SUM($C80:C80))-1</f>
        <v>-5.8279644721218049E-2</v>
      </c>
      <c r="D44" s="4">
        <f>EXP(SUM($C80:D80))-1</f>
        <v>-6.078370334886396E-2</v>
      </c>
      <c r="E44" s="4">
        <f>EXP(SUM($C80:E80))-1</f>
        <v>-2.4085259304330586E-2</v>
      </c>
      <c r="F44" s="4">
        <f>EXP(SUM($C80:F80))-1</f>
        <v>-4.3195693318969997E-2</v>
      </c>
      <c r="G44" s="4">
        <f>EXP(SUM($C80:G80))-1</f>
        <v>-2.4640344973946737E-2</v>
      </c>
      <c r="H44" s="4">
        <f>EXP(SUM($C80:H80))-1</f>
        <v>-3.4146947665695371E-2</v>
      </c>
      <c r="I44" s="4">
        <f>EXP(SUM($C80:I80))-1</f>
        <v>-6.6778453144117456E-2</v>
      </c>
      <c r="J44" s="4">
        <f>EXP(SUM($C80:J80))-1</f>
        <v>-9.1156489701394006E-2</v>
      </c>
      <c r="K44" s="4">
        <f>EXP(SUM($C80:K80))-1</f>
        <v>-7.8974591193645471E-2</v>
      </c>
      <c r="L44" s="4">
        <f>EXP(SUM($C80:L80))-1</f>
        <v>-5.8556020591430169E-2</v>
      </c>
      <c r="M44" s="4">
        <f>EXP(SUM($C80:M80))-1</f>
        <v>-2.7038273418690695E-2</v>
      </c>
      <c r="N44" s="4">
        <f>EXP(SUM($C80:N80))-1</f>
        <v>-2.1429993327126806E-2</v>
      </c>
      <c r="O44" s="4">
        <f>EXP(SUM($C80:O80))-1</f>
        <v>-4.7644715748614175E-2</v>
      </c>
      <c r="P44" s="4">
        <f>EXP(SUM($C80:P80))-1</f>
        <v>-4.4788609141182323E-2</v>
      </c>
      <c r="Q44" s="4">
        <f>EXP(SUM($C80:Q80))-1</f>
        <v>-5.4751067820780874E-2</v>
      </c>
      <c r="R44" s="4">
        <f>EXP(SUM($C80:R80))-1</f>
        <v>-6.4341929097257222E-2</v>
      </c>
      <c r="S44" s="4">
        <f>EXP(SUM($C80:S80))-1</f>
        <v>-8.1023527084373992E-2</v>
      </c>
      <c r="T44" s="4">
        <f>EXP(SUM($C80:T80))-1</f>
        <v>-8.0423257383700597E-2</v>
      </c>
      <c r="U44" s="4">
        <f>EXP(SUM($C80:U80))-1</f>
        <v>-5.5046368117739997E-2</v>
      </c>
      <c r="V44" s="4">
        <f>EXP(SUM($C80:V80))-1</f>
        <v>-6.5686656664871057E-2</v>
      </c>
      <c r="W44" s="4">
        <f>EXP(SUM($C80:W80))-1</f>
        <v>-0.13443931644451668</v>
      </c>
    </row>
    <row r="45" spans="1:23">
      <c r="A45" s="1" t="s">
        <v>165</v>
      </c>
      <c r="B45" s="1" t="s">
        <v>190</v>
      </c>
      <c r="C45" s="4">
        <f>EXP(SUM($C81:C81))-1</f>
        <v>-2.6907813184958052E-2</v>
      </c>
      <c r="D45" s="4">
        <f>EXP(SUM($C81:D81))-1</f>
        <v>-5.1802066858122386E-2</v>
      </c>
      <c r="E45" s="4">
        <f>EXP(SUM($C81:E81))-1</f>
        <v>-8.9505627968841428E-2</v>
      </c>
      <c r="F45" s="4">
        <f>EXP(SUM($C81:F81))-1</f>
        <v>-7.9238698341594249E-2</v>
      </c>
      <c r="G45" s="4">
        <f>EXP(SUM($C81:G81))-1</f>
        <v>-3.9895304226520101E-2</v>
      </c>
      <c r="H45" s="4">
        <f>EXP(SUM($C81:H81))-1</f>
        <v>-4.3798715780278052E-2</v>
      </c>
      <c r="I45" s="4">
        <f>EXP(SUM($C81:I81))-1</f>
        <v>-7.5051214260547616E-2</v>
      </c>
      <c r="J45" s="4">
        <f>EXP(SUM($C81:J81))-1</f>
        <v>-6.873072050870721E-2</v>
      </c>
      <c r="K45" s="4">
        <f>EXP(SUM($C81:K81))-1</f>
        <v>-6.6707886874157296E-2</v>
      </c>
      <c r="L45" s="4">
        <f>EXP(SUM($C81:L81))-1</f>
        <v>-5.1601954367365921E-2</v>
      </c>
      <c r="M45" s="4">
        <f>EXP(SUM($C81:M81))-1</f>
        <v>-7.1322366940845816E-2</v>
      </c>
      <c r="N45" s="4">
        <f>EXP(SUM($C81:N81))-1</f>
        <v>-8.3519226024621473E-2</v>
      </c>
      <c r="O45" s="4">
        <f>EXP(SUM($C81:O81))-1</f>
        <v>-9.8319548580641736E-2</v>
      </c>
      <c r="P45" s="4">
        <f>EXP(SUM($C81:P81))-1</f>
        <v>-9.8510281419679768E-2</v>
      </c>
      <c r="Q45" s="4">
        <f>EXP(SUM($C81:Q81))-1</f>
        <v>-5.1165152006202752E-2</v>
      </c>
      <c r="R45" s="4">
        <f>EXP(SUM($C81:R81))-1</f>
        <v>-7.313657837555676E-2</v>
      </c>
      <c r="S45" s="4">
        <f>EXP(SUM($C81:S81))-1</f>
        <v>-8.0413526083453868E-2</v>
      </c>
      <c r="T45" s="4">
        <f>EXP(SUM($C81:T81))-1</f>
        <v>-9.4041684417601412E-2</v>
      </c>
      <c r="U45" s="4">
        <f>EXP(SUM($C81:U81))-1</f>
        <v>-0.1268377262711069</v>
      </c>
      <c r="V45" s="4">
        <f>EXP(SUM($C81:V81))-1</f>
        <v>-0.10230555027198107</v>
      </c>
      <c r="W45" s="4">
        <f>EXP(SUM($C81:W81))-1</f>
        <v>-0.12214646011309316</v>
      </c>
    </row>
    <row r="46" spans="1:23">
      <c r="A46" s="1" t="s">
        <v>166</v>
      </c>
      <c r="B46" s="1" t="s">
        <v>190</v>
      </c>
      <c r="C46" s="4">
        <f>EXP(SUM($C82:C82))-1</f>
        <v>7.6818183208007262E-3</v>
      </c>
      <c r="D46" s="4">
        <f>EXP(SUM($C82:D82))-1</f>
        <v>-8.2339294253381823E-3</v>
      </c>
      <c r="E46" s="4">
        <f>EXP(SUM($C82:E82))-1</f>
        <v>-3.7350993884353922E-2</v>
      </c>
      <c r="F46" s="4">
        <f>EXP(SUM($C82:F82))-1</f>
        <v>-4.3993537618544631E-2</v>
      </c>
      <c r="G46" s="4">
        <f>EXP(SUM($C82:G82))-1</f>
        <v>-4.6262720458526307E-2</v>
      </c>
      <c r="H46" s="4">
        <f>EXP(SUM($C82:H82))-1</f>
        <v>-4.2020370075101621E-2</v>
      </c>
      <c r="I46" s="4">
        <f>EXP(SUM($C82:I82))-1</f>
        <v>-4.2169343956269811E-2</v>
      </c>
      <c r="J46" s="4">
        <f>EXP(SUM($C82:J82))-1</f>
        <v>-4.7062817591121409E-2</v>
      </c>
      <c r="K46" s="4">
        <f>EXP(SUM($C82:K82))-1</f>
        <v>-4.5952824710053242E-2</v>
      </c>
      <c r="L46" s="4">
        <f>EXP(SUM($C82:L82))-1</f>
        <v>-5.6015246088964687E-2</v>
      </c>
      <c r="M46" s="4">
        <f>EXP(SUM($C82:M82))-1</f>
        <v>-6.7195166815517959E-2</v>
      </c>
      <c r="N46" s="4">
        <f>EXP(SUM($C82:N82))-1</f>
        <v>-8.0636472128803427E-2</v>
      </c>
      <c r="O46" s="4">
        <f>EXP(SUM($C82:O82))-1</f>
        <v>-4.7402175104163002E-2</v>
      </c>
      <c r="P46" s="4">
        <f>EXP(SUM($C82:P82))-1</f>
        <v>-5.0026475865706965E-2</v>
      </c>
      <c r="Q46" s="4">
        <f>EXP(SUM($C82:Q82))-1</f>
        <v>-6.2720809750547168E-3</v>
      </c>
      <c r="R46" s="4">
        <f>EXP(SUM($C82:R82))-1</f>
        <v>-9.3857539792123745E-3</v>
      </c>
      <c r="S46" s="4">
        <f>EXP(SUM($C82:S82))-1</f>
        <v>-7.1960812546310038E-3</v>
      </c>
      <c r="T46" s="4">
        <f>EXP(SUM($C82:T82))-1</f>
        <v>-8.5000170527638197E-3</v>
      </c>
      <c r="U46" s="4">
        <f>EXP(SUM($C82:U82))-1</f>
        <v>-1.1873044691498191E-2</v>
      </c>
      <c r="V46" s="4">
        <f>EXP(SUM($C82:V82))-1</f>
        <v>-2.4435653659384271E-2</v>
      </c>
      <c r="W46" s="4">
        <f>EXP(SUM($C82:W82))-1</f>
        <v>-3.0980378733239111E-2</v>
      </c>
    </row>
    <row r="47" spans="1:23">
      <c r="A47" s="1" t="s">
        <v>167</v>
      </c>
      <c r="B47" s="1" t="s">
        <v>190</v>
      </c>
      <c r="C47" s="4">
        <f>EXP(SUM($C83:C83))-1</f>
        <v>1.2662728809964552E-2</v>
      </c>
      <c r="D47" s="4">
        <f>EXP(SUM($C83:D83))-1</f>
        <v>5.644345549927321E-3</v>
      </c>
      <c r="E47" s="4">
        <f>EXP(SUM($C83:E83))-1</f>
        <v>-1.5544264456934576E-2</v>
      </c>
      <c r="F47" s="4">
        <f>EXP(SUM($C83:F83))-1</f>
        <v>-6.4141568439629593E-3</v>
      </c>
      <c r="G47" s="4">
        <f>EXP(SUM($C83:G83))-1</f>
        <v>-3.2235938651273832E-3</v>
      </c>
      <c r="H47" s="4">
        <f>EXP(SUM($C83:H83))-1</f>
        <v>1.6564136777377669E-2</v>
      </c>
      <c r="I47" s="4">
        <f>EXP(SUM($C83:I83))-1</f>
        <v>3.4669961343264832E-2</v>
      </c>
      <c r="J47" s="4">
        <f>EXP(SUM($C83:J83))-1</f>
        <v>3.615455022222136E-2</v>
      </c>
      <c r="K47" s="4">
        <f>EXP(SUM($C83:K83))-1</f>
        <v>5.8680931203245468E-3</v>
      </c>
      <c r="L47" s="4">
        <f>EXP(SUM($C83:L83))-1</f>
        <v>-3.3026984799170545E-2</v>
      </c>
      <c r="M47" s="4">
        <f>EXP(SUM($C83:M83))-1</f>
        <v>-8.9536321944989838E-2</v>
      </c>
      <c r="N47" s="4">
        <f>EXP(SUM($C83:N83))-1</f>
        <v>-4.7946095007442735E-2</v>
      </c>
      <c r="O47" s="4">
        <f>EXP(SUM($C83:O83))-1</f>
        <v>2.8018258064596013E-2</v>
      </c>
      <c r="P47" s="4">
        <f>EXP(SUM($C83:P83))-1</f>
        <v>2.733953142767942E-2</v>
      </c>
      <c r="Q47" s="4">
        <f>EXP(SUM($C83:Q83))-1</f>
        <v>-2.3145162914559259E-2</v>
      </c>
      <c r="R47" s="4">
        <f>EXP(SUM($C83:R83))-1</f>
        <v>-2.8315659499515311E-2</v>
      </c>
      <c r="S47" s="4">
        <f>EXP(SUM($C83:S83))-1</f>
        <v>-9.5161686664374523E-3</v>
      </c>
      <c r="T47" s="4">
        <f>EXP(SUM($C83:T83))-1</f>
        <v>1.2888143801028207E-2</v>
      </c>
      <c r="U47" s="4">
        <f>EXP(SUM($C83:U83))-1</f>
        <v>2.311176015127514E-2</v>
      </c>
      <c r="V47" s="4">
        <f>EXP(SUM($C83:V83))-1</f>
        <v>3.1214119545747376E-2</v>
      </c>
      <c r="W47" s="4">
        <f>EXP(SUM($C83:W83))-1</f>
        <v>1.6429036962389398E-2</v>
      </c>
    </row>
    <row r="48" spans="1:23">
      <c r="A48" s="1" t="s">
        <v>168</v>
      </c>
      <c r="B48" s="1" t="s">
        <v>190</v>
      </c>
      <c r="C48" s="4">
        <f>EXP(SUM($C84:C84))-1</f>
        <v>-1.2121669820644998E-3</v>
      </c>
      <c r="D48" s="4">
        <f>EXP(SUM($C84:D84))-1</f>
        <v>-1.9693224097288464E-2</v>
      </c>
      <c r="E48" s="4">
        <f>EXP(SUM($C84:E84))-1</f>
        <v>-5.9456235624187892E-3</v>
      </c>
      <c r="F48" s="4">
        <f>EXP(SUM($C84:F84))-1</f>
        <v>-2.2365059622553751E-2</v>
      </c>
      <c r="G48" s="4">
        <f>EXP(SUM($C84:G84))-1</f>
        <v>-1.8072277591911434E-2</v>
      </c>
      <c r="H48" s="4">
        <f>EXP(SUM($C84:H84))-1</f>
        <v>-1.8285919259842798E-2</v>
      </c>
      <c r="I48" s="4">
        <f>EXP(SUM($C84:I84))-1</f>
        <v>-2.4573693488053272E-2</v>
      </c>
      <c r="J48" s="4">
        <f>EXP(SUM($C84:J84))-1</f>
        <v>-3.0316571654546043E-2</v>
      </c>
      <c r="K48" s="4">
        <f>EXP(SUM($C84:K84))-1</f>
        <v>-2.2572327353536648E-2</v>
      </c>
      <c r="L48" s="4">
        <f>EXP(SUM($C84:L84))-1</f>
        <v>-4.3901633723244737E-2</v>
      </c>
      <c r="M48" s="4">
        <f>EXP(SUM($C84:M84))-1</f>
        <v>-5.672907963962559E-2</v>
      </c>
      <c r="N48" s="4">
        <f>EXP(SUM($C84:N84))-1</f>
        <v>-0.15083036612906764</v>
      </c>
      <c r="O48" s="4">
        <f>EXP(SUM($C84:O84))-1</f>
        <v>-0.16657366220511771</v>
      </c>
      <c r="P48" s="4">
        <f>EXP(SUM($C84:P84))-1</f>
        <v>-0.17050480730869011</v>
      </c>
      <c r="Q48" s="4">
        <f>EXP(SUM($C84:Q84))-1</f>
        <v>-0.29521186387777953</v>
      </c>
      <c r="R48" s="4">
        <f>EXP(SUM($C84:R84))-1</f>
        <v>-0.35417010309476094</v>
      </c>
      <c r="S48" s="4">
        <f>EXP(SUM($C84:S84))-1</f>
        <v>-0.40149851435925332</v>
      </c>
      <c r="T48" s="4">
        <f>EXP(SUM($C84:T84))-1</f>
        <v>-0.36752445652684917</v>
      </c>
      <c r="U48" s="4">
        <f>EXP(SUM($C84:U84))-1</f>
        <v>-0.38698926223745833</v>
      </c>
      <c r="V48" s="4">
        <f>EXP(SUM($C84:V84))-1</f>
        <v>-0.33794624312725607</v>
      </c>
      <c r="W48" s="4">
        <f>EXP(SUM($C84:W84))-1</f>
        <v>-0.31038982022683459</v>
      </c>
    </row>
    <row r="49" spans="1:23">
      <c r="A49" s="1" t="s">
        <v>169</v>
      </c>
      <c r="B49" s="1" t="s">
        <v>190</v>
      </c>
      <c r="C49" s="4">
        <f>EXP(SUM($C85:C85))-1</f>
        <v>-1.5110271524496066E-2</v>
      </c>
      <c r="D49" s="4">
        <f>EXP(SUM($C85:D85))-1</f>
        <v>-5.7947443776408702E-2</v>
      </c>
      <c r="E49" s="4">
        <f>EXP(SUM($C85:E85))-1</f>
        <v>-0.10297481061269065</v>
      </c>
      <c r="F49" s="4">
        <f>EXP(SUM($C85:F85))-1</f>
        <v>-9.9404569174296964E-2</v>
      </c>
      <c r="G49" s="4">
        <f>EXP(SUM($C85:G85))-1</f>
        <v>-0.11907011625414676</v>
      </c>
      <c r="H49" s="4">
        <f>EXP(SUM($C85:H85))-1</f>
        <v>-9.2307675136434897E-2</v>
      </c>
      <c r="I49" s="4">
        <f>EXP(SUM($C85:I85))-1</f>
        <v>-0.10766715519011461</v>
      </c>
      <c r="J49" s="4">
        <f>EXP(SUM($C85:J85))-1</f>
        <v>-0.15462009913430452</v>
      </c>
      <c r="K49" s="4">
        <f>EXP(SUM($C85:K85))-1</f>
        <v>-0.14474601540850018</v>
      </c>
      <c r="L49" s="4">
        <f>EXP(SUM($C85:L85))-1</f>
        <v>-7.8307073114251557E-2</v>
      </c>
      <c r="M49" s="4">
        <f>EXP(SUM($C85:M85))-1</f>
        <v>-0.11320615220732422</v>
      </c>
      <c r="N49" s="4">
        <f>EXP(SUM($C85:N85))-1</f>
        <v>-0.11089055108459589</v>
      </c>
      <c r="O49" s="4">
        <f>EXP(SUM($C85:O85))-1</f>
        <v>-0.1363989689658105</v>
      </c>
      <c r="P49" s="4">
        <f>EXP(SUM($C85:P85))-1</f>
        <v>-0.13847142251576439</v>
      </c>
      <c r="Q49" s="4">
        <f>EXP(SUM($C85:Q85))-1</f>
        <v>1.0406223328103259E-3</v>
      </c>
      <c r="R49" s="4">
        <f>EXP(SUM($C85:R85))-1</f>
        <v>1.9564998648448295E-2</v>
      </c>
      <c r="S49" s="4">
        <f>EXP(SUM($C85:S85))-1</f>
        <v>3.2803373262040525E-2</v>
      </c>
      <c r="T49" s="4">
        <f>EXP(SUM($C85:T85))-1</f>
        <v>9.5084258152741796E-2</v>
      </c>
      <c r="U49" s="4">
        <f>EXP(SUM($C85:U85))-1</f>
        <v>5.5337872727856396E-3</v>
      </c>
      <c r="V49" s="4">
        <f>EXP(SUM($C85:V85))-1</f>
        <v>4.1605461066826166E-2</v>
      </c>
      <c r="W49" s="4">
        <f>EXP(SUM($C85:W85))-1</f>
        <v>1.1390883693891407E-3</v>
      </c>
    </row>
    <row r="50" spans="1:23">
      <c r="A50" s="1" t="s">
        <v>170</v>
      </c>
      <c r="B50" s="1" t="s">
        <v>190</v>
      </c>
      <c r="C50" s="4">
        <f>EXP(SUM($C86:C86))-1</f>
        <v>1.1561239177104721E-2</v>
      </c>
      <c r="D50" s="4">
        <f>EXP(SUM($C86:D86))-1</f>
        <v>8.4970585499648532E-3</v>
      </c>
      <c r="E50" s="4">
        <f>EXP(SUM($C86:E86))-1</f>
        <v>1.3398079113356554E-2</v>
      </c>
      <c r="F50" s="4">
        <f>EXP(SUM($C86:F86))-1</f>
        <v>1.982430980307881E-2</v>
      </c>
      <c r="G50" s="4">
        <f>EXP(SUM($C86:G86))-1</f>
        <v>2.4951143367090367E-2</v>
      </c>
      <c r="H50" s="4">
        <f>EXP(SUM($C86:H86))-1</f>
        <v>1.4894471920174457E-2</v>
      </c>
      <c r="I50" s="4">
        <f>EXP(SUM($C86:I86))-1</f>
        <v>3.6648027334868383E-2</v>
      </c>
      <c r="J50" s="4">
        <f>EXP(SUM($C86:J86))-1</f>
        <v>2.4191388085264665E-2</v>
      </c>
      <c r="K50" s="4">
        <f>EXP(SUM($C86:K86))-1</f>
        <v>-3.2659385290005116E-2</v>
      </c>
      <c r="L50" s="4">
        <f>EXP(SUM($C86:L86))-1</f>
        <v>-3.5322647466526691E-2</v>
      </c>
      <c r="M50" s="4">
        <f>EXP(SUM($C86:M86))-1</f>
        <v>-7.0068369707593003E-2</v>
      </c>
      <c r="N50" s="4">
        <f>EXP(SUM($C86:N86))-1</f>
        <v>-5.5115919295216975E-2</v>
      </c>
      <c r="O50" s="4">
        <f>EXP(SUM($C86:O86))-1</f>
        <v>-6.0223677710007362E-2</v>
      </c>
      <c r="P50" s="4">
        <f>EXP(SUM($C86:P86))-1</f>
        <v>-6.0276517413829001E-2</v>
      </c>
      <c r="Q50" s="4">
        <f>EXP(SUM($C86:Q86))-1</f>
        <v>-0.12811069714629253</v>
      </c>
      <c r="R50" s="4">
        <f>EXP(SUM($C86:R86))-1</f>
        <v>-0.14355076158135061</v>
      </c>
      <c r="S50" s="4">
        <f>EXP(SUM($C86:S86))-1</f>
        <v>-0.13520176585744614</v>
      </c>
      <c r="T50" s="4">
        <f>EXP(SUM($C86:T86))-1</f>
        <v>-0.17533288217476362</v>
      </c>
      <c r="U50" s="4">
        <f>EXP(SUM($C86:U86))-1</f>
        <v>-0.12000212818314515</v>
      </c>
      <c r="V50" s="4">
        <f>EXP(SUM($C86:V86))-1</f>
        <v>-0.15226210196472967</v>
      </c>
      <c r="W50" s="4">
        <f>EXP(SUM($C86:W86))-1</f>
        <v>-0.19065287570412304</v>
      </c>
    </row>
    <row r="51" spans="1:23">
      <c r="A51" s="1" t="s">
        <v>171</v>
      </c>
      <c r="B51" s="1" t="s">
        <v>190</v>
      </c>
      <c r="C51" s="4">
        <f>EXP(SUM($C87:C87))-1</f>
        <v>-8.4516837637073072E-3</v>
      </c>
      <c r="D51" s="4">
        <f>EXP(SUM($C87:D87))-1</f>
        <v>1.4943151062354332E-3</v>
      </c>
      <c r="E51" s="4">
        <f>EXP(SUM($C87:E87))-1</f>
        <v>3.4574193874783665E-2</v>
      </c>
      <c r="F51" s="4">
        <f>EXP(SUM($C87:F87))-1</f>
        <v>7.3824839889053973E-3</v>
      </c>
      <c r="G51" s="4">
        <f>EXP(SUM($C87:G87))-1</f>
        <v>-8.4701895556813511E-3</v>
      </c>
      <c r="H51" s="4">
        <f>EXP(SUM($C87:H87))-1</f>
        <v>-6.983586704497613E-3</v>
      </c>
      <c r="I51" s="4">
        <f>EXP(SUM($C87:I87))-1</f>
        <v>-8.3416577835957462E-3</v>
      </c>
      <c r="J51" s="4">
        <f>EXP(SUM($C87:J87))-1</f>
        <v>-2.7652866481223337E-2</v>
      </c>
      <c r="K51" s="4">
        <f>EXP(SUM($C87:K87))-1</f>
        <v>-1.330816217514974E-2</v>
      </c>
      <c r="L51" s="4">
        <f>EXP(SUM($C87:L87))-1</f>
        <v>1.9037601862579745E-2</v>
      </c>
      <c r="M51" s="4">
        <f>EXP(SUM($C87:M87))-1</f>
        <v>1.1775313464586823E-2</v>
      </c>
      <c r="N51" s="4">
        <f>EXP(SUM($C87:N87))-1</f>
        <v>1.019474341111537E-2</v>
      </c>
      <c r="O51" s="4">
        <f>EXP(SUM($C87:O87))-1</f>
        <v>4.5420977886229785E-2</v>
      </c>
      <c r="P51" s="4">
        <f>EXP(SUM($C87:P87))-1</f>
        <v>4.7488314909374107E-2</v>
      </c>
      <c r="Q51" s="4">
        <f>EXP(SUM($C87:Q87))-1</f>
        <v>0.1607682319642938</v>
      </c>
      <c r="R51" s="4">
        <f>EXP(SUM($C87:R87))-1</f>
        <v>0.12418884258007723</v>
      </c>
      <c r="S51" s="4">
        <f>EXP(SUM($C87:S87))-1</f>
        <v>0.10832393385676764</v>
      </c>
      <c r="T51" s="4">
        <f>EXP(SUM($C87:T87))-1</f>
        <v>4.0623006151745855E-2</v>
      </c>
      <c r="U51" s="4">
        <f>EXP(SUM($C87:U87))-1</f>
        <v>-7.7484624716506079E-2</v>
      </c>
      <c r="V51" s="4">
        <f>EXP(SUM($C87:V87))-1</f>
        <v>-4.0369471700466453E-2</v>
      </c>
      <c r="W51" s="4">
        <f>EXP(SUM($C87:W87))-1</f>
        <v>2.2276516401360524E-3</v>
      </c>
    </row>
    <row r="52" spans="1:23">
      <c r="A52" s="1" t="s">
        <v>172</v>
      </c>
      <c r="B52" s="1" t="s">
        <v>190</v>
      </c>
      <c r="C52" s="4">
        <f>EXP(SUM($C88:C88))-1</f>
        <v>7.4613149422770864E-3</v>
      </c>
      <c r="D52" s="4">
        <f>EXP(SUM($C88:D88))-1</f>
        <v>1.2032232604265225E-2</v>
      </c>
      <c r="E52" s="4">
        <f>EXP(SUM($C88:E88))-1</f>
        <v>1.6671227926114973E-3</v>
      </c>
      <c r="F52" s="4">
        <f>EXP(SUM($C88:F88))-1</f>
        <v>1.7113329982110903E-2</v>
      </c>
      <c r="G52" s="4">
        <f>EXP(SUM($C88:G88))-1</f>
        <v>-1.4128306384033618E-3</v>
      </c>
      <c r="H52" s="4">
        <f>EXP(SUM($C88:H88))-1</f>
        <v>-2.3676167215831101E-2</v>
      </c>
      <c r="I52" s="4">
        <f>EXP(SUM($C88:I88))-1</f>
        <v>-3.9034022031034787E-2</v>
      </c>
      <c r="J52" s="4">
        <f>EXP(SUM($C88:J88))-1</f>
        <v>-4.6510619847077272E-2</v>
      </c>
      <c r="K52" s="4">
        <f>EXP(SUM($C88:K88))-1</f>
        <v>-4.5304351545802812E-2</v>
      </c>
      <c r="L52" s="4">
        <f>EXP(SUM($C88:L88))-1</f>
        <v>-5.8631146053038985E-2</v>
      </c>
      <c r="M52" s="4">
        <f>EXP(SUM($C88:M88))-1</f>
        <v>-7.6584286855596928E-2</v>
      </c>
      <c r="N52" s="4">
        <f>EXP(SUM($C88:N88))-1</f>
        <v>-5.2337341666227943E-2</v>
      </c>
      <c r="O52" s="4">
        <f>EXP(SUM($C88:O88))-1</f>
        <v>-5.1541721378137395E-2</v>
      </c>
      <c r="P52" s="4">
        <f>EXP(SUM($C88:P88))-1</f>
        <v>-5.4720110505733555E-2</v>
      </c>
      <c r="Q52" s="4">
        <f>EXP(SUM($C88:Q88))-1</f>
        <v>-0.14146930822744286</v>
      </c>
      <c r="R52" s="4">
        <f>EXP(SUM($C88:R88))-1</f>
        <v>-0.1574635696173059</v>
      </c>
      <c r="S52" s="4">
        <f>EXP(SUM($C88:S88))-1</f>
        <v>-0.180930121240921</v>
      </c>
      <c r="T52" s="4">
        <f>EXP(SUM($C88:T88))-1</f>
        <v>-0.19454385788874817</v>
      </c>
      <c r="U52" s="4">
        <f>EXP(SUM($C88:U88))-1</f>
        <v>-0.17768824555045304</v>
      </c>
      <c r="V52" s="4">
        <f>EXP(SUM($C88:V88))-1</f>
        <v>-0.17872721964778537</v>
      </c>
      <c r="W52" s="4">
        <f>EXP(SUM($C88:W88))-1</f>
        <v>-0.17780936809358905</v>
      </c>
    </row>
    <row r="53" spans="1:23">
      <c r="A53" s="1" t="s">
        <v>173</v>
      </c>
      <c r="B53" s="1" t="s">
        <v>190</v>
      </c>
      <c r="C53" s="4">
        <f>EXP(SUM($C89:C89))-1</f>
        <v>-2.7938347588421619E-2</v>
      </c>
      <c r="D53" s="4">
        <f>EXP(SUM($C89:D89))-1</f>
        <v>-1.0542881456124586E-2</v>
      </c>
      <c r="E53" s="4">
        <f>EXP(SUM($C89:E89))-1</f>
        <v>3.4635389949530193E-2</v>
      </c>
      <c r="F53" s="4">
        <f>EXP(SUM($C89:F89))-1</f>
        <v>2.5401133232391571E-2</v>
      </c>
      <c r="G53" s="4">
        <f>EXP(SUM($C89:G89))-1</f>
        <v>5.8176610140947105E-2</v>
      </c>
      <c r="H53" s="4">
        <f>EXP(SUM($C89:H89))-1</f>
        <v>2.8922890730014972E-2</v>
      </c>
      <c r="I53" s="4">
        <f>EXP(SUM($C89:I89))-1</f>
        <v>5.2526383501432461E-2</v>
      </c>
      <c r="J53" s="4">
        <f>EXP(SUM($C89:J89))-1</f>
        <v>6.6976443794575902E-2</v>
      </c>
      <c r="K53" s="4">
        <f>EXP(SUM($C89:K89))-1</f>
        <v>7.085753669330086E-2</v>
      </c>
      <c r="L53" s="4">
        <f>EXP(SUM($C89:L89))-1</f>
        <v>7.3157861206874175E-2</v>
      </c>
      <c r="M53" s="4">
        <f>EXP(SUM($C89:M89))-1</f>
        <v>9.3722577977171984E-2</v>
      </c>
      <c r="N53" s="4">
        <f>EXP(SUM($C89:N89))-1</f>
        <v>0.15558864435430153</v>
      </c>
      <c r="O53" s="4">
        <f>EXP(SUM($C89:O89))-1</f>
        <v>6.9005057205823173E-2</v>
      </c>
      <c r="P53" s="4">
        <f>EXP(SUM($C89:P89))-1</f>
        <v>6.6752914195539192E-2</v>
      </c>
      <c r="Q53" s="4">
        <f>EXP(SUM($C89:Q89))-1</f>
        <v>8.9803125737690337E-2</v>
      </c>
      <c r="R53" s="4">
        <f>EXP(SUM($C89:R89))-1</f>
        <v>0.11430904517495621</v>
      </c>
      <c r="S53" s="4">
        <f>EXP(SUM($C89:S89))-1</f>
        <v>0.17291567247270234</v>
      </c>
      <c r="T53" s="4">
        <f>EXP(SUM($C89:T89))-1</f>
        <v>0.13230843902937073</v>
      </c>
      <c r="U53" s="4">
        <f>EXP(SUM($C89:U89))-1</f>
        <v>0.13139338309197046</v>
      </c>
      <c r="V53" s="4">
        <f>EXP(SUM($C89:V89))-1</f>
        <v>0.11323232900521818</v>
      </c>
      <c r="W53" s="4">
        <f>EXP(SUM($C89:W89))-1</f>
        <v>0.16700577195165134</v>
      </c>
    </row>
    <row r="54" spans="1:23">
      <c r="A54" s="1" t="s">
        <v>174</v>
      </c>
      <c r="B54" s="1" t="s">
        <v>190</v>
      </c>
      <c r="C54" s="4">
        <f>EXP(SUM($C90:C90))-1</f>
        <v>-5.9678020058139269E-3</v>
      </c>
      <c r="D54" s="4">
        <f>EXP(SUM($C90:D90))-1</f>
        <v>-1.0434651833034603E-2</v>
      </c>
      <c r="E54" s="4">
        <f>EXP(SUM($C90:E90))-1</f>
        <v>-4.2674771379464738E-2</v>
      </c>
      <c r="F54" s="4">
        <f>EXP(SUM($C90:F90))-1</f>
        <v>-4.3596551810123452E-2</v>
      </c>
      <c r="G54" s="4">
        <f>EXP(SUM($C90:G90))-1</f>
        <v>-6.9650750694007724E-2</v>
      </c>
      <c r="H54" s="4">
        <f>EXP(SUM($C90:H90))-1</f>
        <v>-6.3051790432750443E-2</v>
      </c>
      <c r="I54" s="4">
        <f>EXP(SUM($C90:I90))-1</f>
        <v>-4.8839841101249837E-2</v>
      </c>
      <c r="J54" s="4">
        <f>EXP(SUM($C90:J90))-1</f>
        <v>-5.7703235181981283E-2</v>
      </c>
      <c r="K54" s="4">
        <f>EXP(SUM($C90:K90))-1</f>
        <v>-4.4482866562372547E-2</v>
      </c>
      <c r="L54" s="4">
        <f>EXP(SUM($C90:L90))-1</f>
        <v>-4.5028704642956607E-2</v>
      </c>
      <c r="M54" s="4">
        <f>EXP(SUM($C90:M90))-1</f>
        <v>-1.5721554272952187E-2</v>
      </c>
      <c r="N54" s="4">
        <f>EXP(SUM($C90:N90))-1</f>
        <v>-2.9043667283039865E-2</v>
      </c>
      <c r="O54" s="4">
        <f>EXP(SUM($C90:O90))-1</f>
        <v>-6.7687731113303506E-2</v>
      </c>
      <c r="P54" s="4">
        <f>EXP(SUM($C90:P90))-1</f>
        <v>-6.5619785152519872E-2</v>
      </c>
      <c r="Q54" s="4">
        <f>EXP(SUM($C90:Q90))-1</f>
        <v>-3.3785816081383646E-2</v>
      </c>
      <c r="R54" s="4">
        <f>EXP(SUM($C90:R90))-1</f>
        <v>3.0676136309261803E-2</v>
      </c>
      <c r="S54" s="4">
        <f>EXP(SUM($C90:S90))-1</f>
        <v>5.7868890258607752E-2</v>
      </c>
      <c r="T54" s="4">
        <f>EXP(SUM($C90:T90))-1</f>
        <v>7.0599152708121338E-2</v>
      </c>
      <c r="U54" s="4">
        <f>EXP(SUM($C90:U90))-1</f>
        <v>2.1634410231988754E-2</v>
      </c>
      <c r="V54" s="4">
        <f>EXP(SUM($C90:V90))-1</f>
        <v>8.5901302636748111E-2</v>
      </c>
      <c r="W54" s="4">
        <f>EXP(SUM($C90:W90))-1</f>
        <v>6.6846154240363109E-2</v>
      </c>
    </row>
    <row r="55" spans="1:23">
      <c r="A55" s="1" t="s">
        <v>175</v>
      </c>
      <c r="B55" s="1" t="s">
        <v>190</v>
      </c>
      <c r="C55" s="4">
        <f>EXP(SUM($C91:C91))-1</f>
        <v>2.0164892984125826E-2</v>
      </c>
      <c r="D55" s="4">
        <f>EXP(SUM($C91:D91))-1</f>
        <v>4.1242916848353017E-2</v>
      </c>
      <c r="E55" s="4">
        <f>EXP(SUM($C91:E91))-1</f>
        <v>2.3542605017179197E-2</v>
      </c>
      <c r="F55" s="4">
        <f>EXP(SUM($C91:F91))-1</f>
        <v>1.3017837322434556E-2</v>
      </c>
      <c r="G55" s="4">
        <f>EXP(SUM($C91:G91))-1</f>
        <v>-1.0439018846548409E-2</v>
      </c>
      <c r="H55" s="4">
        <f>EXP(SUM($C91:H91))-1</f>
        <v>4.5622556044428997E-3</v>
      </c>
      <c r="I55" s="4">
        <f>EXP(SUM($C91:I91))-1</f>
        <v>3.1097619532947096E-2</v>
      </c>
      <c r="J55" s="4">
        <f>EXP(SUM($C91:J91))-1</f>
        <v>2.8861056366924931E-2</v>
      </c>
      <c r="K55" s="4">
        <f>EXP(SUM($C91:K91))-1</f>
        <v>2.9678055200128783E-2</v>
      </c>
      <c r="L55" s="4">
        <f>EXP(SUM($C91:L91))-1</f>
        <v>-5.2706603892783699E-3</v>
      </c>
      <c r="M55" s="4">
        <f>EXP(SUM($C91:M91))-1</f>
        <v>-9.3981349011188486E-3</v>
      </c>
      <c r="N55" s="4">
        <f>EXP(SUM($C91:N91))-1</f>
        <v>1.9863328624228682E-2</v>
      </c>
      <c r="O55" s="4">
        <f>EXP(SUM($C91:O91))-1</f>
        <v>5.213104026096671E-2</v>
      </c>
      <c r="P55" s="4">
        <f>EXP(SUM($C91:P91))-1</f>
        <v>5.1474998132412297E-2</v>
      </c>
      <c r="Q55" s="4">
        <f>EXP(SUM($C91:Q91))-1</f>
        <v>0.13002396458069287</v>
      </c>
      <c r="R55" s="4">
        <f>EXP(SUM($C91:R91))-1</f>
        <v>8.1136731690697017E-2</v>
      </c>
      <c r="S55" s="4">
        <f>EXP(SUM($C91:S91))-1</f>
        <v>0.10582142807700556</v>
      </c>
      <c r="T55" s="4">
        <f>EXP(SUM($C91:T91))-1</f>
        <v>0.10580619159926385</v>
      </c>
      <c r="U55" s="4">
        <f>EXP(SUM($C91:U91))-1</f>
        <v>0.11158539239289866</v>
      </c>
      <c r="V55" s="4">
        <f>EXP(SUM($C91:V91))-1</f>
        <v>3.7464096714438844E-2</v>
      </c>
      <c r="W55" s="4">
        <f>EXP(SUM($C91:W91))-1</f>
        <v>1.7094141080441494E-2</v>
      </c>
    </row>
    <row r="56" spans="1:23">
      <c r="A56" s="1" t="s">
        <v>176</v>
      </c>
      <c r="B56" s="1" t="s">
        <v>190</v>
      </c>
      <c r="C56" s="4">
        <f>EXP(SUM($C92:C92))-1</f>
        <v>-3.193099699129176E-3</v>
      </c>
      <c r="D56" s="4">
        <f>EXP(SUM($C92:D92))-1</f>
        <v>-1.8857135486870402E-2</v>
      </c>
      <c r="E56" s="4">
        <f>EXP(SUM($C92:E92))-1</f>
        <v>-4.6457609066346217E-2</v>
      </c>
      <c r="F56" s="4">
        <f>EXP(SUM($C92:F92))-1</f>
        <v>-5.1225596885231872E-2</v>
      </c>
      <c r="G56" s="4">
        <f>EXP(SUM($C92:G92))-1</f>
        <v>-6.6859399994274149E-2</v>
      </c>
      <c r="H56" s="4">
        <f>EXP(SUM($C92:H92))-1</f>
        <v>-6.1942741594075201E-2</v>
      </c>
      <c r="I56" s="4">
        <f>EXP(SUM($C92:I92))-1</f>
        <v>-5.6930709600580331E-2</v>
      </c>
      <c r="J56" s="4">
        <f>EXP(SUM($C92:J92))-1</f>
        <v>-4.7870083023815901E-2</v>
      </c>
      <c r="K56" s="4">
        <f>EXP(SUM($C92:K92))-1</f>
        <v>-6.3262246121336463E-2</v>
      </c>
      <c r="L56" s="4">
        <f>EXP(SUM($C92:L92))-1</f>
        <v>-8.4597213133965732E-2</v>
      </c>
      <c r="M56" s="4">
        <f>EXP(SUM($C92:M92))-1</f>
        <v>-7.3772279029061139E-2</v>
      </c>
      <c r="N56" s="4">
        <f>EXP(SUM($C92:N92))-1</f>
        <v>-8.0742058084897206E-2</v>
      </c>
      <c r="O56" s="4">
        <f>EXP(SUM($C92:O92))-1</f>
        <v>-5.4746391487386914E-2</v>
      </c>
      <c r="P56" s="4">
        <f>EXP(SUM($C92:P92))-1</f>
        <v>-5.5475930004143303E-2</v>
      </c>
      <c r="Q56" s="4">
        <f>EXP(SUM($C92:Q92))-1</f>
        <v>1.2874988090858297E-2</v>
      </c>
      <c r="R56" s="4">
        <f>EXP(SUM($C92:R92))-1</f>
        <v>-1.0653052902342752E-2</v>
      </c>
      <c r="S56" s="4">
        <f>EXP(SUM($C92:S92))-1</f>
        <v>9.6446101813680851E-3</v>
      </c>
      <c r="T56" s="4">
        <f>EXP(SUM($C92:T92))-1</f>
        <v>-1.5040793632407956E-2</v>
      </c>
      <c r="U56" s="4">
        <f>EXP(SUM($C92:U92))-1</f>
        <v>-2.7582672118634632E-2</v>
      </c>
      <c r="V56" s="4">
        <f>EXP(SUM($C92:V92))-1</f>
        <v>-5.6560824685192412E-2</v>
      </c>
      <c r="W56" s="4">
        <f>EXP(SUM($C92:W92))-1</f>
        <v>-5.9808603563550555E-2</v>
      </c>
    </row>
    <row r="57" spans="1:23">
      <c r="A57" s="1" t="s">
        <v>177</v>
      </c>
      <c r="B57" s="1" t="s">
        <v>190</v>
      </c>
      <c r="C57" s="4">
        <f>EXP(SUM($C93:C93))-1</f>
        <v>6.2405415937532016E-3</v>
      </c>
      <c r="D57" s="4">
        <f>EXP(SUM($C93:D93))-1</f>
        <v>3.643155297992684E-2</v>
      </c>
      <c r="E57" s="4">
        <f>EXP(SUM($C93:E93))-1</f>
        <v>-1.1964773987109822E-3</v>
      </c>
      <c r="F57" s="4">
        <f>EXP(SUM($C93:F93))-1</f>
        <v>-3.218297319190766E-3</v>
      </c>
      <c r="G57" s="4">
        <f>EXP(SUM($C93:G93))-1</f>
        <v>-2.6641931042218792E-2</v>
      </c>
      <c r="H57" s="4">
        <f>EXP(SUM($C93:H93))-1</f>
        <v>-3.0131972776439975E-2</v>
      </c>
      <c r="I57" s="4">
        <f>EXP(SUM($C93:I93))-1</f>
        <v>-6.039177145002772E-2</v>
      </c>
      <c r="J57" s="4">
        <f>EXP(SUM($C93:J93))-1</f>
        <v>-6.6745575538803226E-2</v>
      </c>
      <c r="K57" s="4">
        <f>EXP(SUM($C93:K93))-1</f>
        <v>-8.7922479232288797E-2</v>
      </c>
      <c r="L57" s="4">
        <f>EXP(SUM($C93:L93))-1</f>
        <v>-8.1755583228696582E-2</v>
      </c>
      <c r="M57" s="4">
        <f>EXP(SUM($C93:M93))-1</f>
        <v>-0.12844770313535636</v>
      </c>
      <c r="N57" s="4">
        <f>EXP(SUM($C93:N93))-1</f>
        <v>-0.11004448457721816</v>
      </c>
      <c r="O57" s="4">
        <f>EXP(SUM($C93:O93))-1</f>
        <v>-0.10383054270053382</v>
      </c>
      <c r="P57" s="4">
        <f>EXP(SUM($C93:P93))-1</f>
        <v>-0.10631967247355878</v>
      </c>
      <c r="Q57" s="4">
        <f>EXP(SUM($C93:Q93))-1</f>
        <v>-0.14106568343997461</v>
      </c>
      <c r="R57" s="4">
        <f>EXP(SUM($C93:R93))-1</f>
        <v>-0.12206716657944694</v>
      </c>
      <c r="S57" s="4">
        <f>EXP(SUM($C93:S93))-1</f>
        <v>-2.8600847852269351E-2</v>
      </c>
      <c r="T57" s="4">
        <f>EXP(SUM($C93:T93))-1</f>
        <v>7.2818772335232484E-2</v>
      </c>
      <c r="U57" s="4">
        <f>EXP(SUM($C93:U93))-1</f>
        <v>-3.5263098865354614E-2</v>
      </c>
      <c r="V57" s="4">
        <f>EXP(SUM($C93:V93))-1</f>
        <v>-5.7556970690852416E-2</v>
      </c>
      <c r="W57" s="4">
        <f>EXP(SUM($C93:W93))-1</f>
        <v>-1.2166762151432975E-2</v>
      </c>
    </row>
    <row r="58" spans="1:23">
      <c r="A58" s="1" t="s">
        <v>178</v>
      </c>
      <c r="B58" s="1" t="s">
        <v>190</v>
      </c>
      <c r="C58" s="4">
        <f>EXP(SUM($C94:C94))-1</f>
        <v>9.7935248358849147E-3</v>
      </c>
      <c r="D58" s="4">
        <f>EXP(SUM($C94:D94))-1</f>
        <v>-3.5681078049152326E-3</v>
      </c>
      <c r="E58" s="4">
        <f>EXP(SUM($C94:E94))-1</f>
        <v>1.9693475521820325E-2</v>
      </c>
      <c r="F58" s="4">
        <f>EXP(SUM($C94:F94))-1</f>
        <v>8.6667624955147904E-3</v>
      </c>
      <c r="G58" s="4">
        <f>EXP(SUM($C94:G94))-1</f>
        <v>1.8423105812646723E-2</v>
      </c>
      <c r="H58" s="4">
        <f>EXP(SUM($C94:H94))-1</f>
        <v>1.9084178816370478E-2</v>
      </c>
      <c r="I58" s="4">
        <f>EXP(SUM($C94:I94))-1</f>
        <v>1.8329167901177668E-2</v>
      </c>
      <c r="J58" s="4">
        <f>EXP(SUM($C94:J94))-1</f>
        <v>4.6321432066776858E-2</v>
      </c>
      <c r="K58" s="4">
        <f>EXP(SUM($C94:K94))-1</f>
        <v>7.8554364728951054E-3</v>
      </c>
      <c r="L58" s="4">
        <f>EXP(SUM($C94:L94))-1</f>
        <v>5.4309682545606641E-2</v>
      </c>
      <c r="M58" s="4">
        <f>EXP(SUM($C94:M94))-1</f>
        <v>5.0263200318444445E-2</v>
      </c>
      <c r="N58" s="4">
        <f>EXP(SUM($C94:N94))-1</f>
        <v>1.6517563704293359E-2</v>
      </c>
      <c r="O58" s="4">
        <f>EXP(SUM($C94:O94))-1</f>
        <v>0.10088916742273524</v>
      </c>
      <c r="P58" s="4">
        <f>EXP(SUM($C94:P94))-1</f>
        <v>0.10404822287960891</v>
      </c>
      <c r="Q58" s="4">
        <f>EXP(SUM($C94:Q94))-1</f>
        <v>0.14235168718679647</v>
      </c>
      <c r="R58" s="4">
        <f>EXP(SUM($C94:R94))-1</f>
        <v>6.7219570322999189E-2</v>
      </c>
      <c r="S58" s="4">
        <f>EXP(SUM($C94:S94))-1</f>
        <v>3.5573697970367357E-2</v>
      </c>
      <c r="T58" s="4">
        <f>EXP(SUM($C94:T94))-1</f>
        <v>-7.7440126274760934E-2</v>
      </c>
      <c r="U58" s="4">
        <f>EXP(SUM($C94:U94))-1</f>
        <v>-0.10259746048328544</v>
      </c>
      <c r="V58" s="4">
        <f>EXP(SUM($C94:V94))-1</f>
        <v>-0.10181723222315631</v>
      </c>
      <c r="W58" s="4">
        <f>EXP(SUM($C94:W94))-1</f>
        <v>-0.12954401109606828</v>
      </c>
    </row>
    <row r="59" spans="1:23">
      <c r="A59" s="1" t="s">
        <v>179</v>
      </c>
      <c r="B59" s="1" t="s">
        <v>190</v>
      </c>
      <c r="C59" s="4">
        <f>EXP(SUM($C95:C95))-1</f>
        <v>-8.9716748661539114E-3</v>
      </c>
      <c r="D59" s="4">
        <f>EXP(SUM($C95:D95))-1</f>
        <v>3.0436229994121877E-3</v>
      </c>
      <c r="E59" s="4">
        <f>EXP(SUM($C95:E95))-1</f>
        <v>-1.59570317518819E-2</v>
      </c>
      <c r="F59" s="4">
        <f>EXP(SUM($C95:F95))-1</f>
        <v>-1.9714114610816624E-2</v>
      </c>
      <c r="G59" s="4">
        <f>EXP(SUM($C95:G95))-1</f>
        <v>-2.927056736710798E-2</v>
      </c>
      <c r="H59" s="4">
        <f>EXP(SUM($C95:H95))-1</f>
        <v>-4.1332073744356657E-2</v>
      </c>
      <c r="I59" s="4">
        <f>EXP(SUM($C95:I95))-1</f>
        <v>-3.8687206960338227E-2</v>
      </c>
      <c r="J59" s="4">
        <f>EXP(SUM($C95:J95))-1</f>
        <v>-1.9211635630487001E-2</v>
      </c>
      <c r="K59" s="4">
        <f>EXP(SUM($C95:K95))-1</f>
        <v>-1.0052510542338355E-2</v>
      </c>
      <c r="L59" s="4">
        <f>EXP(SUM($C95:L95))-1</f>
        <v>-3.6166020576876901E-2</v>
      </c>
      <c r="M59" s="4">
        <f>EXP(SUM($C95:M95))-1</f>
        <v>-2.646948639652158E-2</v>
      </c>
      <c r="N59" s="4">
        <f>EXP(SUM($C95:N95))-1</f>
        <v>-7.6739120460597166E-3</v>
      </c>
      <c r="O59" s="4">
        <f>EXP(SUM($C95:O95))-1</f>
        <v>-5.5329334359471849E-2</v>
      </c>
      <c r="P59" s="4">
        <f>EXP(SUM($C95:P95))-1</f>
        <v>-5.3592793247304482E-2</v>
      </c>
      <c r="Q59" s="4">
        <f>EXP(SUM($C95:Q95))-1</f>
        <v>1.8606743805846815E-3</v>
      </c>
      <c r="R59" s="4">
        <f>EXP(SUM($C95:R95))-1</f>
        <v>8.0063766245763723E-3</v>
      </c>
      <c r="S59" s="4">
        <f>EXP(SUM($C95:S95))-1</f>
        <v>0.12277017267017132</v>
      </c>
      <c r="T59" s="4">
        <f>EXP(SUM($C95:T95))-1</f>
        <v>0.10418747723675281</v>
      </c>
      <c r="U59" s="4">
        <f>EXP(SUM($C95:U95))-1</f>
        <v>0.10182883299262468</v>
      </c>
      <c r="V59" s="4">
        <f>EXP(SUM($C95:V95))-1</f>
        <v>9.1110232568857308E-2</v>
      </c>
      <c r="W59" s="4">
        <f>EXP(SUM($C95:W95))-1</f>
        <v>0.14062737352191723</v>
      </c>
    </row>
    <row r="60" spans="1:23">
      <c r="A60" s="1" t="s">
        <v>180</v>
      </c>
      <c r="B60" s="1" t="s">
        <v>190</v>
      </c>
      <c r="C60" s="4">
        <f>EXP(SUM($C96:C96))-1</f>
        <v>-6.4850054647152322E-2</v>
      </c>
      <c r="D60" s="4">
        <f>EXP(SUM($C96:D96))-1</f>
        <v>-0.11378338810514999</v>
      </c>
      <c r="E60" s="4">
        <f>EXP(SUM($C96:E96))-1</f>
        <v>-9.552506863217769E-2</v>
      </c>
      <c r="F60" s="4">
        <f>EXP(SUM($C96:F96))-1</f>
        <v>-0.10583284810848392</v>
      </c>
      <c r="G60" s="4">
        <f>EXP(SUM($C96:G96))-1</f>
        <v>-0.13388967082667624</v>
      </c>
      <c r="H60" s="4">
        <f>EXP(SUM($C96:H96))-1</f>
        <v>-0.13695324178108759</v>
      </c>
      <c r="I60" s="4">
        <f>EXP(SUM($C96:I96))-1</f>
        <v>-0.13153497354831623</v>
      </c>
      <c r="J60" s="4">
        <f>EXP(SUM($C96:J96))-1</f>
        <v>-0.14768161437017657</v>
      </c>
      <c r="K60" s="4">
        <f>EXP(SUM($C96:K96))-1</f>
        <v>-0.14693561003684652</v>
      </c>
      <c r="L60" s="4">
        <f>EXP(SUM($C96:L96))-1</f>
        <v>-0.14617054726906997</v>
      </c>
      <c r="M60" s="4">
        <f>EXP(SUM($C96:M96))-1</f>
        <v>-0.17781851629921241</v>
      </c>
      <c r="N60" s="4">
        <f>EXP(SUM($C96:N96))-1</f>
        <v>-0.2245158699048545</v>
      </c>
      <c r="O60" s="4">
        <f>EXP(SUM($C96:O96))-1</f>
        <v>-0.26017488019562462</v>
      </c>
      <c r="P60" s="4">
        <f>EXP(SUM($C96:P96))-1</f>
        <v>-0.26160333935593916</v>
      </c>
      <c r="Q60" s="4">
        <f>EXP(SUM($C96:Q96))-1</f>
        <v>-0.34821758451362028</v>
      </c>
      <c r="R60" s="4">
        <f>EXP(SUM($C96:R96))-1</f>
        <v>-0.36683940103488188</v>
      </c>
      <c r="S60" s="4">
        <f>EXP(SUM($C96:S96))-1</f>
        <v>-0.39965557811353891</v>
      </c>
      <c r="T60" s="4">
        <f>EXP(SUM($C96:T96))-1</f>
        <v>-0.3852687017654467</v>
      </c>
      <c r="U60" s="4">
        <f>EXP(SUM($C96:U96))-1</f>
        <v>-0.45033599085731479</v>
      </c>
      <c r="V60" s="4">
        <f>EXP(SUM($C96:V96))-1</f>
        <v>-0.41588128226724963</v>
      </c>
      <c r="W60" s="4">
        <f>EXP(SUM($C96:W96))-1</f>
        <v>-0.41597869299341828</v>
      </c>
    </row>
    <row r="61" spans="1:23">
      <c r="A61" s="1" t="s">
        <v>181</v>
      </c>
      <c r="B61" s="1" t="s">
        <v>190</v>
      </c>
      <c r="C61" s="4">
        <f>EXP(SUM($C97:C97))-1</f>
        <v>9.0156372476379865E-4</v>
      </c>
      <c r="D61" s="4">
        <f>EXP(SUM($C97:D97))-1</f>
        <v>-1.9746825221636066E-2</v>
      </c>
      <c r="E61" s="4">
        <f>EXP(SUM($C97:E97))-1</f>
        <v>-2.196787229010766E-2</v>
      </c>
      <c r="F61" s="4">
        <f>EXP(SUM($C97:F97))-1</f>
        <v>3.3369479875936081E-2</v>
      </c>
      <c r="G61" s="4">
        <f>EXP(SUM($C97:G97))-1</f>
        <v>3.7802154611698668E-2</v>
      </c>
      <c r="H61" s="4">
        <f>EXP(SUM($C97:H97))-1</f>
        <v>3.4777104408043158E-2</v>
      </c>
      <c r="I61" s="4">
        <f>EXP(SUM($C97:I97))-1</f>
        <v>1.5068359115510077E-2</v>
      </c>
      <c r="J61" s="4">
        <f>EXP(SUM($C97:J97))-1</f>
        <v>-4.3758012432587701E-2</v>
      </c>
      <c r="K61" s="4">
        <f>EXP(SUM($C97:K97))-1</f>
        <v>-7.6431054713784974E-2</v>
      </c>
      <c r="L61" s="4">
        <f>EXP(SUM($C97:L97))-1</f>
        <v>-8.4500428585830956E-2</v>
      </c>
      <c r="M61" s="4">
        <f>EXP(SUM($C97:M97))-1</f>
        <v>-0.12047919853277711</v>
      </c>
      <c r="N61" s="4">
        <f>EXP(SUM($C97:N97))-1</f>
        <v>-0.1185141126925422</v>
      </c>
      <c r="O61" s="4">
        <f>EXP(SUM($C97:O97))-1</f>
        <v>-9.4149460959409459E-2</v>
      </c>
      <c r="P61" s="4">
        <f>EXP(SUM($C97:P97))-1</f>
        <v>-9.5888722972512053E-2</v>
      </c>
      <c r="Q61" s="4">
        <f>EXP(SUM($C97:Q97))-1</f>
        <v>-0.14670403908512886</v>
      </c>
      <c r="R61" s="4">
        <f>EXP(SUM($C97:R97))-1</f>
        <v>-0.26497173951054942</v>
      </c>
      <c r="S61" s="4">
        <f>EXP(SUM($C97:S97))-1</f>
        <v>-0.22160712341475342</v>
      </c>
      <c r="T61" s="4">
        <f>EXP(SUM($C97:T97))-1</f>
        <v>-0.19117028825230364</v>
      </c>
      <c r="U61" s="4">
        <f>EXP(SUM($C97:U97))-1</f>
        <v>-0.21924943552722009</v>
      </c>
      <c r="V61" s="4">
        <f>EXP(SUM($C97:V97))-1</f>
        <v>-0.24128424932730941</v>
      </c>
      <c r="W61" s="4">
        <f>EXP(SUM($C97:W97))-1</f>
        <v>-0.26012483920199747</v>
      </c>
    </row>
    <row r="62" spans="1:23">
      <c r="A62" s="1" t="s">
        <v>182</v>
      </c>
      <c r="B62" s="1" t="s">
        <v>190</v>
      </c>
      <c r="C62" s="4">
        <f>EXP(SUM($C98:C98))-1</f>
        <v>-6.6348632094557214E-3</v>
      </c>
      <c r="D62" s="4">
        <f>EXP(SUM($C98:D98))-1</f>
        <v>-1.002625714007388E-2</v>
      </c>
      <c r="E62" s="4">
        <f>EXP(SUM($C98:E98))-1</f>
        <v>-8.6379953035461421E-3</v>
      </c>
      <c r="F62" s="4">
        <f>EXP(SUM($C98:F98))-1</f>
        <v>-2.9335309511957841E-2</v>
      </c>
      <c r="G62" s="4">
        <f>EXP(SUM($C98:G98))-1</f>
        <v>-1.9071478628143179E-3</v>
      </c>
      <c r="H62" s="4">
        <f>EXP(SUM($C98:H98))-1</f>
        <v>-2.1932097646619741E-2</v>
      </c>
      <c r="I62" s="4">
        <f>EXP(SUM($C98:I98))-1</f>
        <v>-5.3700043432173272E-3</v>
      </c>
      <c r="J62" s="4">
        <f>EXP(SUM($C98:J98))-1</f>
        <v>-2.6216231940014989E-2</v>
      </c>
      <c r="K62" s="4">
        <f>EXP(SUM($C98:K98))-1</f>
        <v>-3.2694026650910479E-2</v>
      </c>
      <c r="L62" s="4">
        <f>EXP(SUM($C98:L98))-1</f>
        <v>-2.8291927307475206E-2</v>
      </c>
      <c r="M62" s="4">
        <f>EXP(SUM($C98:M98))-1</f>
        <v>-3.1810112594876427E-2</v>
      </c>
      <c r="N62" s="4">
        <f>EXP(SUM($C98:N98))-1</f>
        <v>-3.2404111893989507E-2</v>
      </c>
      <c r="O62" s="4">
        <f>EXP(SUM($C98:O98))-1</f>
        <v>-4.1939257881056125E-2</v>
      </c>
      <c r="P62" s="4">
        <f>EXP(SUM($C98:P98))-1</f>
        <v>-4.175560311926052E-2</v>
      </c>
      <c r="Q62" s="4">
        <f>EXP(SUM($C98:Q98))-1</f>
        <v>1.7129407608208469E-2</v>
      </c>
      <c r="R62" s="4">
        <f>EXP(SUM($C98:R98))-1</f>
        <v>-6.8800178234345144E-2</v>
      </c>
      <c r="S62" s="4">
        <f>EXP(SUM($C98:S98))-1</f>
        <v>-9.0381869680350779E-2</v>
      </c>
      <c r="T62" s="4">
        <f>EXP(SUM($C98:T98))-1</f>
        <v>-6.633357894696168E-2</v>
      </c>
      <c r="U62" s="4">
        <f>EXP(SUM($C98:U98))-1</f>
        <v>-0.10549473470663906</v>
      </c>
      <c r="V62" s="4">
        <f>EXP(SUM($C98:V98))-1</f>
        <v>-0.10473176772207027</v>
      </c>
      <c r="W62" s="4">
        <f>EXP(SUM($C98:W98))-1</f>
        <v>-5.3626366179775453E-2</v>
      </c>
    </row>
    <row r="63" spans="1:23">
      <c r="A63" s="1" t="s">
        <v>183</v>
      </c>
      <c r="B63" s="1" t="s">
        <v>190</v>
      </c>
      <c r="C63" s="4">
        <f>EXP(SUM($C99:C99))-1</f>
        <v>-1.3023996762991263E-2</v>
      </c>
      <c r="D63" s="4">
        <f>EXP(SUM($C99:D99))-1</f>
        <v>-2.442061919033256E-2</v>
      </c>
      <c r="E63" s="4">
        <f>EXP(SUM($C99:E99))-1</f>
        <v>-7.8767642734486665E-2</v>
      </c>
      <c r="F63" s="4">
        <f>EXP(SUM($C99:F99))-1</f>
        <v>-5.3319403283509703E-2</v>
      </c>
      <c r="G63" s="4">
        <f>EXP(SUM($C99:G99))-1</f>
        <v>-4.9542548696075883E-2</v>
      </c>
      <c r="H63" s="4">
        <f>EXP(SUM($C99:H99))-1</f>
        <v>-6.2022198071384538E-2</v>
      </c>
      <c r="I63" s="4">
        <f>EXP(SUM($C99:I99))-1</f>
        <v>-8.0234309226504319E-2</v>
      </c>
      <c r="J63" s="4">
        <f>EXP(SUM($C99:J99))-1</f>
        <v>-9.0043659370489082E-2</v>
      </c>
      <c r="K63" s="4">
        <f>EXP(SUM($C99:K99))-1</f>
        <v>-9.5805993481101526E-2</v>
      </c>
      <c r="L63" s="4">
        <f>EXP(SUM($C99:L99))-1</f>
        <v>-7.4270047851267673E-2</v>
      </c>
      <c r="M63" s="4">
        <f>EXP(SUM($C99:M99))-1</f>
        <v>-7.9554404922700828E-2</v>
      </c>
      <c r="N63" s="4">
        <f>EXP(SUM($C99:N99))-1</f>
        <v>-8.973586346834117E-2</v>
      </c>
      <c r="O63" s="4">
        <f>EXP(SUM($C99:O99))-1</f>
        <v>-7.9355573403003588E-2</v>
      </c>
      <c r="P63" s="4">
        <f>EXP(SUM($C99:P99))-1</f>
        <v>-7.9685596259741032E-2</v>
      </c>
      <c r="Q63" s="4">
        <f>EXP(SUM($C99:Q99))-1</f>
        <v>-0.14156295206609582</v>
      </c>
      <c r="R63" s="4">
        <f>EXP(SUM($C99:R99))-1</f>
        <v>-0.17806626048515251</v>
      </c>
      <c r="S63" s="4">
        <f>EXP(SUM($C99:S99))-1</f>
        <v>-0.2617758118529866</v>
      </c>
      <c r="T63" s="4">
        <f>EXP(SUM($C99:T99))-1</f>
        <v>-0.26267341526511345</v>
      </c>
      <c r="U63" s="4">
        <f>EXP(SUM($C99:U99))-1</f>
        <v>-0.37519764054356242</v>
      </c>
      <c r="V63" s="4">
        <f>EXP(SUM($C99:V99))-1</f>
        <v>-0.37014948574728734</v>
      </c>
      <c r="W63" s="4">
        <f>EXP(SUM($C99:W99))-1</f>
        <v>-0.32801807175568398</v>
      </c>
    </row>
    <row r="64" spans="1:23">
      <c r="A64" s="1" t="s">
        <v>184</v>
      </c>
      <c r="B64" s="1" t="s">
        <v>190</v>
      </c>
      <c r="C64" s="4">
        <f>EXP(SUM($C100:C100))-1</f>
        <v>-1.2141427103535385E-2</v>
      </c>
      <c r="D64" s="4">
        <f>EXP(SUM($C100:D100))-1</f>
        <v>-3.5097663501607146E-2</v>
      </c>
      <c r="E64" s="4">
        <f>EXP(SUM($C100:E100))-1</f>
        <v>2.8964601364935838E-3</v>
      </c>
      <c r="F64" s="4">
        <f>EXP(SUM($C100:F100))-1</f>
        <v>-2.2552423161147583E-2</v>
      </c>
      <c r="G64" s="4">
        <f>EXP(SUM($C100:G100))-1</f>
        <v>-2.6645722967596597E-2</v>
      </c>
      <c r="H64" s="4">
        <f>EXP(SUM($C100:H100))-1</f>
        <v>-4.8014715528538532E-2</v>
      </c>
      <c r="I64" s="4">
        <f>EXP(SUM($C100:I100))-1</f>
        <v>-6.2225018933048215E-2</v>
      </c>
      <c r="J64" s="4">
        <f>EXP(SUM($C100:J100))-1</f>
        <v>-6.8054714250465165E-2</v>
      </c>
      <c r="K64" s="4">
        <f>EXP(SUM($C100:K100))-1</f>
        <v>-8.0012449146164011E-2</v>
      </c>
      <c r="L64" s="4">
        <f>EXP(SUM($C100:L100))-1</f>
        <v>-8.31020150013424E-2</v>
      </c>
      <c r="M64" s="4">
        <f>EXP(SUM($C100:M100))-1</f>
        <v>-8.9936118027390877E-2</v>
      </c>
      <c r="N64" s="4">
        <f>EXP(SUM($C100:N100))-1</f>
        <v>-0.11195040620179875</v>
      </c>
      <c r="O64" s="4">
        <f>EXP(SUM($C100:O100))-1</f>
        <v>-8.5048530568752279E-2</v>
      </c>
      <c r="P64" s="4">
        <f>EXP(SUM($C100:P100))-1</f>
        <v>-8.3945318181561146E-2</v>
      </c>
      <c r="Q64" s="4">
        <f>EXP(SUM($C100:Q100))-1</f>
        <v>-0.2083643293973062</v>
      </c>
      <c r="R64" s="4">
        <f>EXP(SUM($C100:R100))-1</f>
        <v>-0.23471993511392919</v>
      </c>
      <c r="S64" s="4">
        <f>EXP(SUM($C100:S100))-1</f>
        <v>-0.32898013826850447</v>
      </c>
      <c r="T64" s="4">
        <f>EXP(SUM($C100:T100))-1</f>
        <v>-0.41491499862569914</v>
      </c>
      <c r="U64" s="4">
        <f>EXP(SUM($C100:U100))-1</f>
        <v>-0.42523727232857689</v>
      </c>
      <c r="V64" s="4">
        <f>EXP(SUM($C100:V100))-1</f>
        <v>-0.42671231689457234</v>
      </c>
      <c r="W64" s="4">
        <f>EXP(SUM($C100:W100))-1</f>
        <v>-0.37824751687030134</v>
      </c>
    </row>
    <row r="65" spans="1:25">
      <c r="A65" s="1" t="s">
        <v>185</v>
      </c>
      <c r="B65" s="1" t="s">
        <v>190</v>
      </c>
      <c r="C65" s="4">
        <f>EXP(SUM($C101:C101))-1</f>
        <v>2.3676116153229287E-2</v>
      </c>
      <c r="D65" s="4">
        <f>EXP(SUM($C101:D101))-1</f>
        <v>1.3037275334697673E-2</v>
      </c>
      <c r="E65" s="4">
        <f>EXP(SUM($C101:E101))-1</f>
        <v>8.1676191962356537E-3</v>
      </c>
      <c r="F65" s="4">
        <f>EXP(SUM($C101:F101))-1</f>
        <v>5.1154196038406319E-2</v>
      </c>
      <c r="G65" s="4">
        <f>EXP(SUM($C101:G101))-1</f>
        <v>-1.2297927195573988E-2</v>
      </c>
      <c r="H65" s="4">
        <f>EXP(SUM($C101:H101))-1</f>
        <v>-1.726535709944288E-2</v>
      </c>
      <c r="I65" s="4">
        <f>EXP(SUM($C101:I101))-1</f>
        <v>-2.1756562916354416E-2</v>
      </c>
      <c r="J65" s="4">
        <f>EXP(SUM($C101:J101))-1</f>
        <v>-4.357109947799509E-2</v>
      </c>
      <c r="K65" s="4">
        <f>EXP(SUM($C101:K101))-1</f>
        <v>-3.1980823666051261E-3</v>
      </c>
      <c r="L65" s="4">
        <f>EXP(SUM($C101:L101))-1</f>
        <v>7.6524654783825863E-2</v>
      </c>
      <c r="M65" s="4">
        <f>EXP(SUM($C101:M101))-1</f>
        <v>6.5981515939991686E-2</v>
      </c>
      <c r="N65" s="4">
        <f>EXP(SUM($C101:N101))-1</f>
        <v>1.3521667179467345E-2</v>
      </c>
      <c r="O65" s="4">
        <f>EXP(SUM($C101:O101))-1</f>
        <v>8.6194254242861534E-2</v>
      </c>
      <c r="P65" s="4">
        <f>EXP(SUM($C101:P101))-1</f>
        <v>8.8090163339537675E-2</v>
      </c>
      <c r="Q65" s="4">
        <f>EXP(SUM($C101:Q101))-1</f>
        <v>3.3946993868440023E-2</v>
      </c>
      <c r="R65" s="4">
        <f>EXP(SUM($C101:R101))-1</f>
        <v>5.3598958708339417E-2</v>
      </c>
      <c r="S65" s="4">
        <f>EXP(SUM($C101:S101))-1</f>
        <v>0.10407270146170045</v>
      </c>
      <c r="T65" s="4">
        <f>EXP(SUM($C101:T101))-1</f>
        <v>-1.8870148378056006E-2</v>
      </c>
      <c r="U65" s="4">
        <f>EXP(SUM($C101:U101))-1</f>
        <v>-1.5470710157627354E-2</v>
      </c>
      <c r="V65" s="4">
        <f>EXP(SUM($C101:V101))-1</f>
        <v>-1.0754360666042739E-2</v>
      </c>
      <c r="W65" s="4">
        <f>EXP(SUM($C101:W101))-1</f>
        <v>0.13893550083139172</v>
      </c>
    </row>
    <row r="66" spans="1:25">
      <c r="A66" s="1" t="s">
        <v>186</v>
      </c>
      <c r="B66" s="1" t="s">
        <v>190</v>
      </c>
      <c r="C66" s="4">
        <f>EXP(SUM($C102:C102))-1</f>
        <v>-7.2817080208242846E-4</v>
      </c>
      <c r="D66" s="4">
        <f>EXP(SUM($C102:D102))-1</f>
        <v>-7.553845119360636E-3</v>
      </c>
      <c r="E66" s="4">
        <f>EXP(SUM($C102:E102))-1</f>
        <v>-3.8853502968982934E-2</v>
      </c>
      <c r="F66" s="4">
        <f>EXP(SUM($C102:F102))-1</f>
        <v>-7.8338628189546067E-2</v>
      </c>
      <c r="G66" s="4">
        <f>EXP(SUM($C102:G102))-1</f>
        <v>-9.3006468624789562E-2</v>
      </c>
      <c r="H66" s="4">
        <f>EXP(SUM($C102:H102))-1</f>
        <v>-6.930366251158282E-2</v>
      </c>
      <c r="I66" s="4">
        <f>EXP(SUM($C102:I102))-1</f>
        <v>-9.2390289759537114E-2</v>
      </c>
      <c r="J66" s="4">
        <f>EXP(SUM($C102:J102))-1</f>
        <v>-0.11024659019231287</v>
      </c>
      <c r="K66" s="4">
        <f>EXP(SUM($C102:K102))-1</f>
        <v>-0.13528691928919012</v>
      </c>
      <c r="L66" s="4">
        <f>EXP(SUM($C102:L102))-1</f>
        <v>-0.1176370985493026</v>
      </c>
      <c r="M66" s="4">
        <f>EXP(SUM($C102:M102))-1</f>
        <v>-0.11781767488538009</v>
      </c>
      <c r="N66" s="4">
        <f>EXP(SUM($C102:N102))-1</f>
        <v>-0.19744214486805434</v>
      </c>
      <c r="O66" s="4">
        <f>EXP(SUM($C102:O102))-1</f>
        <v>-0.19513296833709848</v>
      </c>
      <c r="P66" s="4">
        <f>EXP(SUM($C102:P102))-1</f>
        <v>-0.19365430621606516</v>
      </c>
      <c r="Q66" s="4">
        <f>EXP(SUM($C102:Q102))-1</f>
        <v>-0.15445707703780942</v>
      </c>
      <c r="R66" s="4">
        <f>EXP(SUM($C102:R102))-1</f>
        <v>-0.1600483269483669</v>
      </c>
      <c r="S66" s="4">
        <f>EXP(SUM($C102:S102))-1</f>
        <v>-0.15338850445560326</v>
      </c>
      <c r="T66" s="4">
        <f>EXP(SUM($C102:T102))-1</f>
        <v>-0.13656305716828177</v>
      </c>
      <c r="U66" s="4">
        <f>EXP(SUM($C102:U102))-1</f>
        <v>-0.16503076685268614</v>
      </c>
      <c r="V66" s="4">
        <f>EXP(SUM($C102:V102))-1</f>
        <v>-6.8441128387190076E-2</v>
      </c>
      <c r="W66" s="4">
        <f>EXP(SUM($C102:W102))-1</f>
        <v>-0.10041995440669771</v>
      </c>
    </row>
    <row r="67" spans="1:25">
      <c r="A67" s="1" t="s">
        <v>187</v>
      </c>
      <c r="B67" s="1" t="s">
        <v>190</v>
      </c>
      <c r="C67" s="4">
        <f>EXP(SUM($C103:C103))-1</f>
        <v>1.3170883432795932E-2</v>
      </c>
      <c r="D67" s="4">
        <f>EXP(SUM($C103:D103))-1</f>
        <v>1.1261164848944238E-2</v>
      </c>
      <c r="E67" s="4">
        <f>EXP(SUM($C103:E103))-1</f>
        <v>-1.0286679579863289E-2</v>
      </c>
      <c r="F67" s="4">
        <f>EXP(SUM($C103:F103))-1</f>
        <v>8.4757687583139063E-3</v>
      </c>
      <c r="G67" s="4">
        <f>EXP(SUM($C103:G103))-1</f>
        <v>1.3650669361738199E-2</v>
      </c>
      <c r="H67" s="4">
        <f>EXP(SUM($C103:H103))-1</f>
        <v>1.2302085727593504E-2</v>
      </c>
      <c r="I67" s="4">
        <f>EXP(SUM($C103:I103))-1</f>
        <v>2.2175141329996206E-2</v>
      </c>
      <c r="J67" s="4">
        <f>EXP(SUM($C103:J103))-1</f>
        <v>1.7991672298208972E-2</v>
      </c>
      <c r="K67" s="4">
        <f>EXP(SUM($C103:K103))-1</f>
        <v>4.5552139372543987E-2</v>
      </c>
      <c r="L67" s="4">
        <f>EXP(SUM($C103:L103))-1</f>
        <v>6.9064288898068593E-2</v>
      </c>
      <c r="M67" s="4">
        <f>EXP(SUM($C103:M103))-1</f>
        <v>5.3392007818191312E-2</v>
      </c>
      <c r="N67" s="4">
        <f>EXP(SUM($C103:N103))-1</f>
        <v>5.2218090363252756E-2</v>
      </c>
      <c r="O67" s="4">
        <f>EXP(SUM($C103:O103))-1</f>
        <v>4.229755294238835E-2</v>
      </c>
      <c r="P67" s="4">
        <f>EXP(SUM($C103:P103))-1</f>
        <v>4.3058367368377759E-2</v>
      </c>
      <c r="Q67" s="4">
        <f>EXP(SUM($C103:Q103))-1</f>
        <v>-4.4541844124795227E-2</v>
      </c>
      <c r="R67" s="4">
        <f>EXP(SUM($C103:R103))-1</f>
        <v>-9.2633953640607669E-2</v>
      </c>
      <c r="S67" s="4">
        <f>EXP(SUM($C103:S103))-1</f>
        <v>-6.8499466339894122E-2</v>
      </c>
      <c r="T67" s="4">
        <f>EXP(SUM($C103:T103))-1</f>
        <v>-5.5217799646548937E-2</v>
      </c>
      <c r="U67" s="4">
        <f>EXP(SUM($C103:U103))-1</f>
        <v>-8.4240370106439477E-2</v>
      </c>
      <c r="V67" s="4">
        <f>EXP(SUM($C103:V103))-1</f>
        <v>-0.10377394988541222</v>
      </c>
      <c r="W67" s="4">
        <f>EXP(SUM($C103:W103))-1</f>
        <v>1.8074364289291101E-2</v>
      </c>
    </row>
    <row r="68" spans="1:25">
      <c r="A68" s="1" t="s">
        <v>188</v>
      </c>
      <c r="B68" s="1" t="s">
        <v>190</v>
      </c>
      <c r="C68" s="4">
        <f>EXP(SUM($C104:C104))-1</f>
        <v>-7.6060381517328857E-4</v>
      </c>
      <c r="D68" s="4">
        <f>EXP(SUM($C104:D104))-1</f>
        <v>1.0430808727776242E-2</v>
      </c>
      <c r="E68" s="4">
        <f>EXP(SUM($C104:E104))-1</f>
        <v>1.407588590770259E-2</v>
      </c>
      <c r="F68" s="4">
        <f>EXP(SUM($C104:F104))-1</f>
        <v>3.6789412103334085E-2</v>
      </c>
      <c r="G68" s="4">
        <f>EXP(SUM($C104:G104))-1</f>
        <v>3.6875834216451464E-2</v>
      </c>
      <c r="H68" s="4">
        <f>EXP(SUM($C104:H104))-1</f>
        <v>2.936171717578917E-2</v>
      </c>
      <c r="I68" s="4">
        <f>EXP(SUM($C104:I104))-1</f>
        <v>3.0406412460317389E-2</v>
      </c>
      <c r="J68" s="4">
        <f>EXP(SUM($C104:J104))-1</f>
        <v>5.2191521139812069E-2</v>
      </c>
      <c r="K68" s="4">
        <f>EXP(SUM($C104:K104))-1</f>
        <v>8.3422199374092454E-2</v>
      </c>
      <c r="L68" s="4">
        <f>EXP(SUM($C104:L104))-1</f>
        <v>0.12120820272870625</v>
      </c>
      <c r="M68" s="4">
        <f>EXP(SUM($C104:M104))-1</f>
        <v>0.1506678057833184</v>
      </c>
      <c r="N68" s="4">
        <f>EXP(SUM($C104:N104))-1</f>
        <v>0.1335534643973344</v>
      </c>
      <c r="O68" s="4">
        <f>EXP(SUM($C104:O104))-1</f>
        <v>0.10910333531464511</v>
      </c>
      <c r="P68" s="4">
        <f>EXP(SUM($C104:P104))-1</f>
        <v>0.10849897381792228</v>
      </c>
      <c r="Q68" s="4">
        <f>EXP(SUM($C104:Q104))-1</f>
        <v>9.2217479024807147E-2</v>
      </c>
      <c r="R68" s="4">
        <f>EXP(SUM($C104:R104))-1</f>
        <v>0.14894859109393477</v>
      </c>
      <c r="S68" s="4">
        <f>EXP(SUM($C104:S104))-1</f>
        <v>0.12989753463324982</v>
      </c>
      <c r="T68" s="4">
        <f>EXP(SUM($C104:T104))-1</f>
        <v>0.11178013159575917</v>
      </c>
      <c r="U68" s="4">
        <f>EXP(SUM($C104:U104))-1</f>
        <v>0.1548499433340158</v>
      </c>
      <c r="V68" s="4">
        <f>EXP(SUM($C104:V104))-1</f>
        <v>0.14912541625971953</v>
      </c>
      <c r="W68" s="4">
        <f>EXP(SUM($C104:W104))-1</f>
        <v>0.14908378053209392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1" t="s">
        <v>454</v>
      </c>
    </row>
    <row r="72" spans="1:25">
      <c r="A72" s="1" t="s">
        <v>1</v>
      </c>
      <c r="B72" s="1" t="s">
        <v>35</v>
      </c>
      <c r="C72" s="3">
        <v>-7.0077734999358654E-3</v>
      </c>
      <c r="D72" s="3">
        <v>-3.4933129791170359E-3</v>
      </c>
      <c r="E72" s="3">
        <v>1.2024728581309319E-2</v>
      </c>
      <c r="F72" s="3">
        <v>-9.6497973427176476E-3</v>
      </c>
      <c r="G72" s="3">
        <v>5.4672607220709324E-3</v>
      </c>
      <c r="H72" s="3">
        <v>-3.271773224696517E-3</v>
      </c>
      <c r="I72" s="3">
        <v>1.305991318076849E-2</v>
      </c>
      <c r="J72" s="3">
        <v>-9.5990707632154226E-4</v>
      </c>
      <c r="K72" s="3">
        <v>-1.4729883521795273E-2</v>
      </c>
      <c r="L72" s="3">
        <v>3.1141828745603561E-2</v>
      </c>
      <c r="M72" s="3">
        <v>-7.1334517560899258E-3</v>
      </c>
      <c r="N72" s="3">
        <v>-6.1061722226440907E-4</v>
      </c>
      <c r="O72" s="3">
        <v>1.9374177791178226E-3</v>
      </c>
      <c r="P72" s="3">
        <v>-7.5200072024017572E-4</v>
      </c>
      <c r="Q72" s="3">
        <v>4.0641352534294128E-3</v>
      </c>
      <c r="R72" s="3">
        <v>-1.9181909039616585E-2</v>
      </c>
      <c r="S72" s="3">
        <v>-2.4789948016405106E-2</v>
      </c>
      <c r="T72" s="3">
        <v>1.4341166242957115E-2</v>
      </c>
      <c r="U72" s="3">
        <v>-2.0261688157916069E-2</v>
      </c>
      <c r="V72" s="3">
        <v>1.4167728833854198E-2</v>
      </c>
      <c r="W72" s="3">
        <v>-9.0929353609681129E-3</v>
      </c>
      <c r="Y72" s="1">
        <f>_xlfn.VAR.S(C72:W72)</f>
        <v>1.811477513295944E-4</v>
      </c>
    </row>
    <row r="73" spans="1:25">
      <c r="A73" s="1" t="s">
        <v>2</v>
      </c>
      <c r="B73" s="1" t="s">
        <v>35</v>
      </c>
      <c r="C73" s="3">
        <v>3.2222204026766121E-4</v>
      </c>
      <c r="D73" s="3">
        <v>5.6167733855545521E-3</v>
      </c>
      <c r="E73" s="3">
        <v>1.2037232518196106E-2</v>
      </c>
      <c r="F73" s="3">
        <v>-1.909024640917778E-2</v>
      </c>
      <c r="G73" s="3">
        <v>-8.6768642067909241E-3</v>
      </c>
      <c r="H73" s="3">
        <v>-1.5387506224215031E-2</v>
      </c>
      <c r="I73" s="3">
        <v>2.7245368808507919E-2</v>
      </c>
      <c r="J73" s="3">
        <v>-1.5310989692807198E-3</v>
      </c>
      <c r="K73" s="3">
        <v>3.2327141612768173E-2</v>
      </c>
      <c r="L73" s="3">
        <v>-2.5132740847766399E-4</v>
      </c>
      <c r="M73" s="3">
        <v>-4.0171317756175995E-2</v>
      </c>
      <c r="N73" s="3">
        <v>-1.5314271673560143E-2</v>
      </c>
      <c r="O73" s="3">
        <v>-4.1238974779844284E-2</v>
      </c>
      <c r="P73" s="3">
        <v>3.2419664785265923E-3</v>
      </c>
      <c r="Q73" s="3">
        <v>0.10428348183631897</v>
      </c>
      <c r="R73" s="3">
        <v>-0.15206632018089294</v>
      </c>
      <c r="S73" s="3">
        <v>-8.342134952545166E-2</v>
      </c>
      <c r="T73" s="3">
        <v>4.1632756590843201E-2</v>
      </c>
      <c r="U73" s="3">
        <v>-9.3035072088241577E-2</v>
      </c>
      <c r="V73" s="3">
        <v>2.4553447961807251E-2</v>
      </c>
      <c r="W73" s="3">
        <v>-3.8030147552490234E-3</v>
      </c>
      <c r="Y73" s="1">
        <f t="shared" ref="Y73:Y104" si="27">_xlfn.VAR.S(C73:W73)</f>
        <v>2.7902229773840927E-3</v>
      </c>
    </row>
    <row r="74" spans="1:25">
      <c r="A74" s="1" t="s">
        <v>3</v>
      </c>
      <c r="B74" s="1" t="s">
        <v>35</v>
      </c>
      <c r="C74" s="3">
        <v>-1.3754230923950672E-2</v>
      </c>
      <c r="D74" s="3">
        <v>-5.5229805409908295E-2</v>
      </c>
      <c r="E74" s="3">
        <v>1.8322974443435669E-2</v>
      </c>
      <c r="F74" s="3">
        <v>3.5790242254734039E-2</v>
      </c>
      <c r="G74" s="3">
        <v>2.7532648295164108E-2</v>
      </c>
      <c r="H74" s="3">
        <v>2.2474881261587143E-3</v>
      </c>
      <c r="I74" s="3">
        <v>-5.8491784147918224E-3</v>
      </c>
      <c r="J74" s="3">
        <v>-4.0559880435466766E-2</v>
      </c>
      <c r="K74" s="3">
        <v>-1.9022967666387558E-2</v>
      </c>
      <c r="L74" s="3">
        <v>-2.6465447153896093E-3</v>
      </c>
      <c r="M74" s="3">
        <v>-3.0038831755518913E-2</v>
      </c>
      <c r="N74" s="3">
        <v>-0.10230202227830887</v>
      </c>
      <c r="O74" s="3">
        <v>2.5741185527294874E-3</v>
      </c>
      <c r="P74" s="3">
        <v>2.2259352263063192E-3</v>
      </c>
      <c r="Q74" s="3">
        <v>-0.34930074214935303</v>
      </c>
      <c r="R74" s="3">
        <v>-0.23800812661647797</v>
      </c>
      <c r="S74" s="3">
        <v>-8.5979979485273361E-3</v>
      </c>
      <c r="T74" s="3">
        <v>6.9220587611198425E-2</v>
      </c>
      <c r="U74" s="3">
        <v>-6.6128440201282501E-2</v>
      </c>
      <c r="V74" s="3">
        <v>-0.13430342078208923</v>
      </c>
      <c r="W74" s="3">
        <v>2.9187340289354324E-2</v>
      </c>
      <c r="Y74" s="1">
        <f t="shared" si="27"/>
        <v>9.4535647326891674E-3</v>
      </c>
    </row>
    <row r="75" spans="1:25">
      <c r="A75" s="1" t="s">
        <v>4</v>
      </c>
      <c r="B75" s="1" t="s">
        <v>35</v>
      </c>
      <c r="C75" s="3">
        <v>1.8452271819114685E-2</v>
      </c>
      <c r="D75" s="3">
        <v>1.5171384438872337E-2</v>
      </c>
      <c r="E75" s="3">
        <v>1.1727502569556236E-2</v>
      </c>
      <c r="F75" s="3">
        <v>2.8299994301050901E-3</v>
      </c>
      <c r="G75" s="3">
        <v>7.0557910948991776E-3</v>
      </c>
      <c r="H75" s="3">
        <v>9.0453345328569412E-3</v>
      </c>
      <c r="I75" s="3">
        <v>-3.2721958123147488E-3</v>
      </c>
      <c r="J75" s="3">
        <v>9.6256472170352936E-3</v>
      </c>
      <c r="K75" s="3">
        <v>-1.1363029479980469E-3</v>
      </c>
      <c r="L75" s="3">
        <v>2.4852314963936806E-3</v>
      </c>
      <c r="M75" s="3">
        <v>4.5373279601335526E-2</v>
      </c>
      <c r="N75" s="3">
        <v>-1.5400620177388191E-2</v>
      </c>
      <c r="O75" s="3">
        <v>-7.1979546919465065E-3</v>
      </c>
      <c r="P75" s="3">
        <v>1.0986167035298422E-4</v>
      </c>
      <c r="Q75" s="3">
        <v>7.8337892889976501E-2</v>
      </c>
      <c r="R75" s="3">
        <v>4.3265275657176971E-2</v>
      </c>
      <c r="S75" s="3">
        <v>1.4050548896193504E-2</v>
      </c>
      <c r="T75" s="3">
        <v>2.7649737894535065E-3</v>
      </c>
      <c r="U75" s="3">
        <v>1.5825318172574043E-2</v>
      </c>
      <c r="V75" s="3">
        <v>-2.6352550834417343E-2</v>
      </c>
      <c r="W75" s="3">
        <v>-8.8541572913527489E-3</v>
      </c>
      <c r="Y75" s="1">
        <f t="shared" si="27"/>
        <v>5.182287893145558E-4</v>
      </c>
    </row>
    <row r="76" spans="1:25">
      <c r="A76" s="1" t="s">
        <v>5</v>
      </c>
      <c r="B76" s="1" t="s">
        <v>35</v>
      </c>
      <c r="C76" s="3">
        <v>1.7968140542507172E-2</v>
      </c>
      <c r="D76" s="3">
        <v>-2.0257916301488876E-2</v>
      </c>
      <c r="E76" s="3">
        <v>2.3722410202026367E-2</v>
      </c>
      <c r="F76" s="3">
        <v>-4.7089263796806335E-2</v>
      </c>
      <c r="G76" s="3">
        <v>-4.1261734440922737E-3</v>
      </c>
      <c r="H76" s="3">
        <v>7.5803091749548912E-3</v>
      </c>
      <c r="I76" s="3">
        <v>-2.5938920676708221E-2</v>
      </c>
      <c r="J76" s="3">
        <v>1.9505975767970085E-2</v>
      </c>
      <c r="K76" s="3">
        <v>4.5174736529588699E-2</v>
      </c>
      <c r="L76" s="3">
        <v>-3.477906808257103E-3</v>
      </c>
      <c r="M76" s="3">
        <v>-7.8232139348983765E-3</v>
      </c>
      <c r="N76" s="3">
        <v>-1.7327841371297836E-2</v>
      </c>
      <c r="O76" s="3">
        <v>-1.6280096024274826E-2</v>
      </c>
      <c r="P76" s="3">
        <v>-1.4165639877319336E-3</v>
      </c>
      <c r="Q76" s="3">
        <v>-8.4000781178474426E-2</v>
      </c>
      <c r="R76" s="3">
        <v>-6.6742710769176483E-2</v>
      </c>
      <c r="S76" s="3">
        <v>-8.0323591828346252E-2</v>
      </c>
      <c r="T76" s="3">
        <v>8.7526226416230202E-3</v>
      </c>
      <c r="U76" s="3">
        <v>1.5374854207038879E-2</v>
      </c>
      <c r="V76" s="3">
        <v>6.5195165574550629E-2</v>
      </c>
      <c r="W76" s="3">
        <v>3.6303072702139616E-3</v>
      </c>
      <c r="Y76" s="1">
        <f t="shared" si="27"/>
        <v>1.4259659509483888E-3</v>
      </c>
    </row>
    <row r="77" spans="1:25">
      <c r="A77" s="1" t="s">
        <v>6</v>
      </c>
      <c r="B77" s="1" t="s">
        <v>35</v>
      </c>
      <c r="C77" s="3">
        <v>1.7387691885232925E-2</v>
      </c>
      <c r="D77" s="3">
        <v>-1.1558247730135918E-2</v>
      </c>
      <c r="E77" s="3">
        <v>3.8351170718669891E-2</v>
      </c>
      <c r="F77" s="3">
        <v>-2.7187313884496689E-2</v>
      </c>
      <c r="G77" s="3">
        <v>-7.4037718586623669E-3</v>
      </c>
      <c r="H77" s="3">
        <v>2.3507885634899139E-2</v>
      </c>
      <c r="I77" s="3">
        <v>-1.0725266300141811E-2</v>
      </c>
      <c r="J77" s="3">
        <v>-1.670461893081665E-2</v>
      </c>
      <c r="K77" s="3">
        <v>-6.5946504473686218E-3</v>
      </c>
      <c r="L77" s="3">
        <v>3.6095594987273216E-3</v>
      </c>
      <c r="M77" s="3">
        <v>-4.5083630830049515E-2</v>
      </c>
      <c r="N77" s="3">
        <v>8.250025101006031E-3</v>
      </c>
      <c r="O77" s="3">
        <v>1.4237420633435249E-2</v>
      </c>
      <c r="P77" s="3">
        <v>-1.3921372592449188E-3</v>
      </c>
      <c r="Q77" s="3">
        <v>-8.6853161454200745E-2</v>
      </c>
      <c r="R77" s="3">
        <v>-2.1814696490764618E-2</v>
      </c>
      <c r="S77" s="3">
        <v>-6.6187813878059387E-2</v>
      </c>
      <c r="T77" s="3">
        <v>-6.5562985837459564E-2</v>
      </c>
      <c r="U77" s="3">
        <v>-8.4686785936355591E-2</v>
      </c>
      <c r="V77" s="3">
        <v>6.4213946461677551E-2</v>
      </c>
      <c r="W77" s="3">
        <v>-5.7305432856082916E-2</v>
      </c>
      <c r="Y77" s="1">
        <f t="shared" si="27"/>
        <v>1.5899181013742634E-3</v>
      </c>
    </row>
    <row r="78" spans="1:25">
      <c r="A78" s="1" t="s">
        <v>7</v>
      </c>
      <c r="B78" s="1" t="s">
        <v>35</v>
      </c>
      <c r="C78" s="3">
        <v>1.127932034432888E-2</v>
      </c>
      <c r="D78" s="3">
        <v>-2.1649915724992752E-2</v>
      </c>
      <c r="E78" s="3">
        <v>-8.0186957493424416E-3</v>
      </c>
      <c r="F78" s="3">
        <v>2.1538760513067245E-2</v>
      </c>
      <c r="G78" s="3">
        <v>4.9095931462943554E-3</v>
      </c>
      <c r="H78" s="3">
        <v>9.5974979922175407E-3</v>
      </c>
      <c r="I78" s="3">
        <v>-1.2826172634959221E-2</v>
      </c>
      <c r="J78" s="3">
        <v>-1.401079073548317E-2</v>
      </c>
      <c r="K78" s="3">
        <v>-4.6777449548244476E-2</v>
      </c>
      <c r="L78" s="3">
        <v>2.515055425465107E-2</v>
      </c>
      <c r="M78" s="3">
        <v>1.4551606960594654E-2</v>
      </c>
      <c r="N78" s="3">
        <v>5.1130767911672592E-2</v>
      </c>
      <c r="O78" s="3">
        <v>1.7533581703901291E-2</v>
      </c>
      <c r="P78" s="3">
        <v>9.1015821089968085E-4</v>
      </c>
      <c r="Q78" s="3">
        <v>9.2944614589214325E-2</v>
      </c>
      <c r="R78" s="3">
        <v>1.7921473830938339E-2</v>
      </c>
      <c r="S78" s="3">
        <v>2.8276251628994942E-2</v>
      </c>
      <c r="T78" s="3">
        <v>-1.7030047252774239E-2</v>
      </c>
      <c r="U78" s="3">
        <v>4.5705842785537243E-3</v>
      </c>
      <c r="V78" s="3">
        <v>3.9789259433746338E-2</v>
      </c>
      <c r="W78" s="3">
        <v>4.9822613596916199E-2</v>
      </c>
      <c r="Y78" s="1">
        <f t="shared" si="27"/>
        <v>9.1152736488966501E-4</v>
      </c>
    </row>
    <row r="79" spans="1:25">
      <c r="A79" s="1" t="s">
        <v>8</v>
      </c>
      <c r="B79" s="1" t="s">
        <v>35</v>
      </c>
      <c r="C79" s="3">
        <v>-3.0629213899374008E-2</v>
      </c>
      <c r="D79" s="3">
        <v>-2.8387119527906179E-3</v>
      </c>
      <c r="E79" s="3">
        <v>-2.3838603869080544E-2</v>
      </c>
      <c r="F79" s="3">
        <v>1.1496617458760738E-2</v>
      </c>
      <c r="G79" s="3">
        <v>5.636933259665966E-3</v>
      </c>
      <c r="H79" s="3">
        <v>-1.6149390488862991E-2</v>
      </c>
      <c r="I79" s="3">
        <v>-2.2109363228082657E-2</v>
      </c>
      <c r="J79" s="3">
        <v>8.7497858330607414E-3</v>
      </c>
      <c r="K79" s="3">
        <v>9.4998013228178024E-3</v>
      </c>
      <c r="L79" s="3">
        <v>2.7937769889831543E-2</v>
      </c>
      <c r="M79" s="3">
        <v>-1.1393455788493156E-2</v>
      </c>
      <c r="N79" s="3">
        <v>-1.5993885695934296E-2</v>
      </c>
      <c r="O79" s="3">
        <v>1.1738878674805164E-2</v>
      </c>
      <c r="P79" s="3">
        <v>2.2581431549042463E-3</v>
      </c>
      <c r="Q79" s="3">
        <v>3.6994397640228271E-2</v>
      </c>
      <c r="R79" s="3">
        <v>-6.5164998173713684E-2</v>
      </c>
      <c r="S79" s="3">
        <v>3.0490601435303688E-2</v>
      </c>
      <c r="T79" s="3">
        <v>-6.7014865577220917E-2</v>
      </c>
      <c r="U79" s="3">
        <v>-2.2104654461145401E-2</v>
      </c>
      <c r="V79" s="3">
        <v>-0.15784038603305817</v>
      </c>
      <c r="W79" s="3">
        <v>0.17846772074699402</v>
      </c>
      <c r="Y79" s="1">
        <f t="shared" si="27"/>
        <v>3.5798643269444397E-3</v>
      </c>
    </row>
    <row r="80" spans="1:25">
      <c r="A80" s="1" t="s">
        <v>9</v>
      </c>
      <c r="B80" s="1" t="s">
        <v>35</v>
      </c>
      <c r="C80" s="3">
        <v>-6.0046911239624023E-2</v>
      </c>
      <c r="D80" s="3">
        <v>-2.662567188963294E-3</v>
      </c>
      <c r="E80" s="3">
        <v>3.8329426199197769E-2</v>
      </c>
      <c r="F80" s="3">
        <v>-1.9776342436671257E-2</v>
      </c>
      <c r="G80" s="3">
        <v>1.9207395613193512E-2</v>
      </c>
      <c r="H80" s="3">
        <v>-9.7945770248770714E-3</v>
      </c>
      <c r="I80" s="3">
        <v>-3.4369073808193207E-2</v>
      </c>
      <c r="J80" s="3">
        <v>-2.6469705626368523E-2</v>
      </c>
      <c r="K80" s="3">
        <v>1.3314700685441494E-2</v>
      </c>
      <c r="L80" s="3">
        <v>2.1927220746874809E-2</v>
      </c>
      <c r="M80" s="3">
        <v>3.2929901033639908E-2</v>
      </c>
      <c r="N80" s="3">
        <v>5.7475832290947437E-3</v>
      </c>
      <c r="O80" s="3">
        <v>-2.7154166251420975E-2</v>
      </c>
      <c r="P80" s="3">
        <v>2.9945047572255135E-3</v>
      </c>
      <c r="Q80" s="3">
        <v>-1.0484354570508003E-2</v>
      </c>
      <c r="R80" s="3">
        <v>-1.019821222871542E-2</v>
      </c>
      <c r="S80" s="3">
        <v>-1.798957958817482E-2</v>
      </c>
      <c r="T80" s="3">
        <v>6.5298052504658699E-4</v>
      </c>
      <c r="U80" s="3">
        <v>2.722235769033432E-2</v>
      </c>
      <c r="V80" s="3">
        <v>-1.1323992162942886E-2</v>
      </c>
      <c r="W80" s="3">
        <v>-7.6434381306171417E-2</v>
      </c>
      <c r="Y80" s="1">
        <f t="shared" si="27"/>
        <v>8.2991915997017766E-4</v>
      </c>
    </row>
    <row r="81" spans="1:25">
      <c r="A81" s="1" t="s">
        <v>10</v>
      </c>
      <c r="B81" s="1" t="s">
        <v>35</v>
      </c>
      <c r="C81" s="3">
        <v>-2.7276456356048584E-2</v>
      </c>
      <c r="D81" s="3">
        <v>-2.591555193066597E-2</v>
      </c>
      <c r="E81" s="3">
        <v>-4.0575552731752396E-2</v>
      </c>
      <c r="F81" s="3">
        <v>1.1213111691176891E-2</v>
      </c>
      <c r="G81" s="3">
        <v>4.1841506958007813E-2</v>
      </c>
      <c r="H81" s="3">
        <v>-4.0738973766565323E-3</v>
      </c>
      <c r="I81" s="3">
        <v>-3.3230070024728775E-2</v>
      </c>
      <c r="J81" s="3">
        <v>6.8101030774414539E-3</v>
      </c>
      <c r="K81" s="3">
        <v>2.1697697229683399E-3</v>
      </c>
      <c r="L81" s="3">
        <v>1.6056051477789879E-2</v>
      </c>
      <c r="M81" s="3">
        <v>-2.1012619137763977E-2</v>
      </c>
      <c r="N81" s="3">
        <v>-1.3220584951341152E-2</v>
      </c>
      <c r="O81" s="3">
        <v>-1.6280898824334145E-2</v>
      </c>
      <c r="P81" s="3">
        <v>-2.1155278955120593E-4</v>
      </c>
      <c r="Q81" s="3">
        <v>5.1186118274927139E-2</v>
      </c>
      <c r="R81" s="3">
        <v>-2.3428535088896751E-2</v>
      </c>
      <c r="S81" s="3">
        <v>-7.8821368515491486E-3</v>
      </c>
      <c r="T81" s="3">
        <v>-1.4930788427591324E-2</v>
      </c>
      <c r="U81" s="3">
        <v>-3.6871876567602158E-2</v>
      </c>
      <c r="V81" s="3">
        <v>2.7708334848284721E-2</v>
      </c>
      <c r="W81" s="3">
        <v>-2.234998531639576E-2</v>
      </c>
      <c r="Y81" s="1">
        <f t="shared" si="27"/>
        <v>6.2610943148006318E-4</v>
      </c>
    </row>
    <row r="82" spans="1:25">
      <c r="A82" s="1" t="s">
        <v>11</v>
      </c>
      <c r="B82" s="1" t="s">
        <v>35</v>
      </c>
      <c r="C82" s="3">
        <v>7.6524633914232254E-3</v>
      </c>
      <c r="D82" s="3">
        <v>-1.5920478850603104E-2</v>
      </c>
      <c r="E82" s="3">
        <v>-2.9798397794365883E-2</v>
      </c>
      <c r="F82" s="3">
        <v>-6.9241928867995739E-3</v>
      </c>
      <c r="G82" s="3">
        <v>-2.3764276411384344E-3</v>
      </c>
      <c r="H82" s="3">
        <v>4.438269417732954E-3</v>
      </c>
      <c r="I82" s="3">
        <v>-1.5552049444522709E-4</v>
      </c>
      <c r="J82" s="3">
        <v>-5.1220082677900791E-3</v>
      </c>
      <c r="K82" s="3">
        <v>1.1641343589872122E-3</v>
      </c>
      <c r="L82" s="3">
        <v>-1.0603104718029499E-2</v>
      </c>
      <c r="M82" s="3">
        <v>-1.1914018541574478E-2</v>
      </c>
      <c r="N82" s="3">
        <v>-1.4514383859932423E-2</v>
      </c>
      <c r="O82" s="3">
        <v>3.5511191934347153E-2</v>
      </c>
      <c r="P82" s="3">
        <v>-2.7586901560425758E-3</v>
      </c>
      <c r="Q82" s="3">
        <v>4.5029330998659134E-2</v>
      </c>
      <c r="R82" s="3">
        <v>-3.1382446177303791E-3</v>
      </c>
      <c r="S82" s="3">
        <v>2.2079797927290201E-3</v>
      </c>
      <c r="T82" s="3">
        <v>-1.314250286668539E-3</v>
      </c>
      <c r="U82" s="3">
        <v>-3.4077439922839403E-3</v>
      </c>
      <c r="V82" s="3">
        <v>-1.2795066460967064E-2</v>
      </c>
      <c r="W82" s="3">
        <v>-6.7312596365809441E-3</v>
      </c>
      <c r="Y82" s="1">
        <f t="shared" si="27"/>
        <v>2.6260648008971952E-4</v>
      </c>
    </row>
    <row r="83" spans="1:25">
      <c r="A83" s="1" t="s">
        <v>12</v>
      </c>
      <c r="B83" s="1" t="s">
        <v>35</v>
      </c>
      <c r="C83" s="3">
        <v>1.2583226896822453E-2</v>
      </c>
      <c r="D83" s="3">
        <v>-6.9547509774565697E-3</v>
      </c>
      <c r="E83" s="3">
        <v>-2.1294819191098213E-2</v>
      </c>
      <c r="F83" s="3">
        <v>9.2315273359417915E-3</v>
      </c>
      <c r="G83" s="3">
        <v>3.2060150988399982E-3</v>
      </c>
      <c r="H83" s="3">
        <v>1.9657248631119728E-2</v>
      </c>
      <c r="I83" s="3">
        <v>1.7654050141572952E-2</v>
      </c>
      <c r="J83" s="3">
        <v>1.4338145265355706E-3</v>
      </c>
      <c r="K83" s="3">
        <v>-2.9665369540452957E-2</v>
      </c>
      <c r="L83" s="3">
        <v>-3.9435632526874542E-2</v>
      </c>
      <c r="M83" s="3">
        <v>-6.021658331155777E-2</v>
      </c>
      <c r="N83" s="3">
        <v>4.4667650014162064E-2</v>
      </c>
      <c r="O83" s="3">
        <v>7.6766550540924072E-2</v>
      </c>
      <c r="P83" s="3">
        <v>-6.6044623963534832E-4</v>
      </c>
      <c r="Q83" s="3">
        <v>-5.0389699637889862E-2</v>
      </c>
      <c r="R83" s="3">
        <v>-5.3070615977048874E-3</v>
      </c>
      <c r="S83" s="3">
        <v>1.9162543118000031E-2</v>
      </c>
      <c r="T83" s="3">
        <v>2.2367535158991814E-2</v>
      </c>
      <c r="U83" s="3">
        <v>1.0042930021882057E-2</v>
      </c>
      <c r="V83" s="3">
        <v>7.8881364315748215E-3</v>
      </c>
      <c r="W83" s="3">
        <v>-1.4441324397921562E-2</v>
      </c>
      <c r="Y83" s="1">
        <f t="shared" si="27"/>
        <v>9.5997844368392727E-4</v>
      </c>
    </row>
    <row r="84" spans="1:25">
      <c r="A84" s="1" t="s">
        <v>13</v>
      </c>
      <c r="B84" s="1" t="s">
        <v>35</v>
      </c>
      <c r="C84" s="3">
        <v>-1.2129022506996989E-3</v>
      </c>
      <c r="D84" s="3">
        <v>-1.8676817417144775E-2</v>
      </c>
      <c r="E84" s="3">
        <v>1.3926350511610508E-2</v>
      </c>
      <c r="F84" s="3">
        <v>-1.6655581071972847E-2</v>
      </c>
      <c r="G84" s="3">
        <v>4.3813744559884071E-3</v>
      </c>
      <c r="H84" s="3">
        <v>-2.1759739320259541E-4</v>
      </c>
      <c r="I84" s="3">
        <v>-6.4254929311573505E-3</v>
      </c>
      <c r="J84" s="3">
        <v>-5.9049571864306927E-3</v>
      </c>
      <c r="K84" s="3">
        <v>7.9546412453055382E-3</v>
      </c>
      <c r="L84" s="3">
        <v>-2.2063495591282845E-2</v>
      </c>
      <c r="M84" s="3">
        <v>-1.3507263734936714E-2</v>
      </c>
      <c r="N84" s="3">
        <v>-0.10509456694126129</v>
      </c>
      <c r="O84" s="3">
        <v>-1.8713649362325668E-2</v>
      </c>
      <c r="P84" s="3">
        <v>-4.7280071303248405E-3</v>
      </c>
      <c r="Q84" s="3">
        <v>-0.16292007267475128</v>
      </c>
      <c r="R84" s="3">
        <v>-8.7361089885234833E-2</v>
      </c>
      <c r="S84" s="3">
        <v>-7.6107144355773926E-2</v>
      </c>
      <c r="T84" s="3">
        <v>5.5212546139955521E-2</v>
      </c>
      <c r="U84" s="3">
        <v>-3.1259100884199142E-2</v>
      </c>
      <c r="V84" s="3">
        <v>7.6964303851127625E-2</v>
      </c>
      <c r="W84" s="3">
        <v>4.0779724717140198E-2</v>
      </c>
      <c r="Y84" s="1">
        <f t="shared" si="27"/>
        <v>2.9034836539481002E-3</v>
      </c>
    </row>
    <row r="85" spans="1:25">
      <c r="A85" s="1" t="s">
        <v>14</v>
      </c>
      <c r="B85" s="1" t="s">
        <v>35</v>
      </c>
      <c r="C85" s="3">
        <v>-1.5225594863295555E-2</v>
      </c>
      <c r="D85" s="3">
        <v>-4.4468618929386139E-2</v>
      </c>
      <c r="E85" s="3">
        <v>-4.8977121710777283E-2</v>
      </c>
      <c r="F85" s="3">
        <v>3.972190897911787E-3</v>
      </c>
      <c r="G85" s="3">
        <v>-2.2078098729252815E-2</v>
      </c>
      <c r="H85" s="3">
        <v>2.9927436262369156E-2</v>
      </c>
      <c r="I85" s="3">
        <v>-1.7066264525055885E-2</v>
      </c>
      <c r="J85" s="3">
        <v>-5.4053094238042831E-2</v>
      </c>
      <c r="K85" s="3">
        <v>1.1612369678914547E-2</v>
      </c>
      <c r="L85" s="3">
        <v>7.4813634157180786E-2</v>
      </c>
      <c r="M85" s="3">
        <v>-3.859957680106163E-2</v>
      </c>
      <c r="N85" s="3">
        <v>2.6078023947775364E-3</v>
      </c>
      <c r="O85" s="3">
        <v>-2.9109450057148933E-2</v>
      </c>
      <c r="P85" s="3">
        <v>-2.402665326371789E-3</v>
      </c>
      <c r="Q85" s="3">
        <v>0.1500871330499649</v>
      </c>
      <c r="R85" s="3">
        <v>1.8335983157157898E-2</v>
      </c>
      <c r="S85" s="3">
        <v>1.2900762259960175E-2</v>
      </c>
      <c r="T85" s="3">
        <v>5.8554481714963913E-2</v>
      </c>
      <c r="U85" s="3">
        <v>-8.5312776267528534E-2</v>
      </c>
      <c r="V85" s="3">
        <v>3.524470329284668E-2</v>
      </c>
      <c r="W85" s="3">
        <v>-3.9624795317649841E-2</v>
      </c>
      <c r="Y85" s="1">
        <f t="shared" si="27"/>
        <v>2.6924812015496026E-3</v>
      </c>
    </row>
    <row r="86" spans="1:25">
      <c r="A86" s="1" t="s">
        <v>15</v>
      </c>
      <c r="B86" s="1" t="s">
        <v>35</v>
      </c>
      <c r="C86" s="3">
        <v>1.149491872638464E-2</v>
      </c>
      <c r="D86" s="3">
        <v>-3.0337569769471884E-3</v>
      </c>
      <c r="E86" s="3">
        <v>4.8479568213224411E-3</v>
      </c>
      <c r="F86" s="3">
        <v>6.3212485983967781E-3</v>
      </c>
      <c r="G86" s="3">
        <v>5.0145792774856091E-3</v>
      </c>
      <c r="H86" s="3">
        <v>-9.8603079095482826E-3</v>
      </c>
      <c r="I86" s="3">
        <v>2.1207818761467934E-2</v>
      </c>
      <c r="J86" s="3">
        <v>-1.2089045718312263E-2</v>
      </c>
      <c r="K86" s="3">
        <v>-5.7108018547296524E-2</v>
      </c>
      <c r="L86" s="3">
        <v>-2.7569762896746397E-3</v>
      </c>
      <c r="M86" s="3">
        <v>-3.6682628095149994E-2</v>
      </c>
      <c r="N86" s="3">
        <v>1.5951186418533325E-2</v>
      </c>
      <c r="O86" s="3">
        <v>-5.4203621111810207E-3</v>
      </c>
      <c r="P86" s="3">
        <v>-5.6227410823339596E-5</v>
      </c>
      <c r="Q86" s="3">
        <v>-7.4923194944858551E-2</v>
      </c>
      <c r="R86" s="3">
        <v>-1.7867419868707657E-2</v>
      </c>
      <c r="S86" s="3">
        <v>9.701174683868885E-3</v>
      </c>
      <c r="T86" s="3">
        <v>-4.7516413033008575E-2</v>
      </c>
      <c r="U86" s="3">
        <v>6.4939677715301514E-2</v>
      </c>
      <c r="V86" s="3">
        <v>-3.7347983568906784E-2</v>
      </c>
      <c r="W86" s="3">
        <v>-4.6343602240085602E-2</v>
      </c>
      <c r="Y86" s="1">
        <f t="shared" si="27"/>
        <v>9.8676041709664123E-4</v>
      </c>
    </row>
    <row r="87" spans="1:25">
      <c r="A87" s="1" t="s">
        <v>16</v>
      </c>
      <c r="B87" s="1" t="s">
        <v>35</v>
      </c>
      <c r="C87" s="3">
        <v>-8.4876017645001411E-3</v>
      </c>
      <c r="D87" s="3">
        <v>9.9808014929294586E-3</v>
      </c>
      <c r="E87" s="3">
        <v>3.2496735453605652E-2</v>
      </c>
      <c r="F87" s="3">
        <v>-2.6634568348526955E-2</v>
      </c>
      <c r="G87" s="3">
        <v>-1.586163230240345E-2</v>
      </c>
      <c r="H87" s="3">
        <v>1.4981793938204646E-3</v>
      </c>
      <c r="I87" s="3">
        <v>-1.3685580343008041E-3</v>
      </c>
      <c r="J87" s="3">
        <v>-1.9665760919451714E-2</v>
      </c>
      <c r="K87" s="3">
        <v>1.4644895680248737E-2</v>
      </c>
      <c r="L87" s="3">
        <v>3.2256163656711578E-2</v>
      </c>
      <c r="M87" s="3">
        <v>-7.1521303616464138E-3</v>
      </c>
      <c r="N87" s="3">
        <v>-1.5633964212611318E-3</v>
      </c>
      <c r="O87" s="3">
        <v>3.4276526421308517E-2</v>
      </c>
      <c r="P87" s="3">
        <v>1.9755635876208544E-3</v>
      </c>
      <c r="Q87" s="3">
        <v>0.10268683731555939</v>
      </c>
      <c r="R87" s="3">
        <v>-3.2020308077335358E-2</v>
      </c>
      <c r="S87" s="3">
        <v>-1.4212842099368572E-2</v>
      </c>
      <c r="T87" s="3">
        <v>-6.3029326498508453E-2</v>
      </c>
      <c r="U87" s="3">
        <v>-0.1204708144068718</v>
      </c>
      <c r="V87" s="3">
        <v>3.9444301277399063E-2</v>
      </c>
      <c r="W87" s="3">
        <v>4.343210905790329E-2</v>
      </c>
      <c r="Y87" s="1">
        <f t="shared" si="27"/>
        <v>1.9383314059138791E-3</v>
      </c>
    </row>
    <row r="88" spans="1:25">
      <c r="A88" s="1" t="s">
        <v>17</v>
      </c>
      <c r="B88" s="1" t="s">
        <v>35</v>
      </c>
      <c r="C88" s="3">
        <v>7.4336170218884945E-3</v>
      </c>
      <c r="D88" s="3">
        <v>4.5268037356436253E-3</v>
      </c>
      <c r="E88" s="3">
        <v>-1.0294686071574688E-2</v>
      </c>
      <c r="F88" s="3">
        <v>1.5302811749279499E-2</v>
      </c>
      <c r="G88" s="3">
        <v>-1.8382376059889793E-2</v>
      </c>
      <c r="H88" s="3">
        <v>-2.2547122091054916E-2</v>
      </c>
      <c r="I88" s="3">
        <v>-1.5855321660637856E-2</v>
      </c>
      <c r="J88" s="3">
        <v>-7.8107183799147606E-3</v>
      </c>
      <c r="K88" s="3">
        <v>1.2643097434192896E-3</v>
      </c>
      <c r="L88" s="3">
        <v>-1.4057553373277187E-2</v>
      </c>
      <c r="M88" s="3">
        <v>-1.9255517050623894E-2</v>
      </c>
      <c r="N88" s="3">
        <v>2.5919066742062569E-2</v>
      </c>
      <c r="O88" s="3">
        <v>8.3920842735096812E-4</v>
      </c>
      <c r="P88" s="3">
        <v>-3.3567387145012617E-3</v>
      </c>
      <c r="Q88" s="3">
        <v>-9.6258632838726044E-2</v>
      </c>
      <c r="R88" s="3">
        <v>-1.8805528059601784E-2</v>
      </c>
      <c r="S88" s="3">
        <v>-2.8247499838471413E-2</v>
      </c>
      <c r="T88" s="3">
        <v>-1.6760649159550667E-2</v>
      </c>
      <c r="U88" s="3">
        <v>2.0710833370685577E-2</v>
      </c>
      <c r="V88" s="3">
        <v>-1.2642784276977181E-3</v>
      </c>
      <c r="W88" s="3">
        <v>1.116972416639328E-3</v>
      </c>
      <c r="Y88" s="1">
        <f t="shared" si="27"/>
        <v>6.0665305483155138E-4</v>
      </c>
    </row>
    <row r="89" spans="1:25">
      <c r="A89" s="1" t="s">
        <v>18</v>
      </c>
      <c r="B89" s="1" t="s">
        <v>35</v>
      </c>
      <c r="C89" s="3">
        <v>-2.8336048126220703E-2</v>
      </c>
      <c r="D89" s="3">
        <v>1.7737196758389473E-2</v>
      </c>
      <c r="E89" s="3">
        <v>4.4647935777902603E-2</v>
      </c>
      <c r="F89" s="3">
        <v>-8.9651988819241524E-3</v>
      </c>
      <c r="G89" s="3">
        <v>3.1463362276554108E-2</v>
      </c>
      <c r="H89" s="3">
        <v>-2.803472988307476E-2</v>
      </c>
      <c r="I89" s="3">
        <v>2.2680835798382759E-2</v>
      </c>
      <c r="J89" s="3">
        <v>1.3635541312396526E-2</v>
      </c>
      <c r="K89" s="3">
        <v>3.6308686248958111E-3</v>
      </c>
      <c r="L89" s="3">
        <v>2.1458105184137821E-3</v>
      </c>
      <c r="M89" s="3">
        <v>1.8981512635946274E-2</v>
      </c>
      <c r="N89" s="3">
        <v>5.5022776126861572E-2</v>
      </c>
      <c r="O89" s="3">
        <v>-7.7881500124931335E-2</v>
      </c>
      <c r="P89" s="3">
        <v>-2.1089878864586353E-3</v>
      </c>
      <c r="Q89" s="3">
        <v>2.1377686411142349E-2</v>
      </c>
      <c r="R89" s="3">
        <v>2.2237461060285568E-2</v>
      </c>
      <c r="S89" s="3">
        <v>5.1258154213428497E-2</v>
      </c>
      <c r="T89" s="3">
        <v>-3.5234261304140091E-2</v>
      </c>
      <c r="U89" s="3">
        <v>-8.0845982301980257E-4</v>
      </c>
      <c r="V89" s="3">
        <v>-1.618216373026371E-2</v>
      </c>
      <c r="W89" s="3">
        <v>4.7173507511615753E-2</v>
      </c>
      <c r="Y89" s="1">
        <f t="shared" si="27"/>
        <v>1.0657780066028791E-3</v>
      </c>
    </row>
    <row r="90" spans="1:25">
      <c r="A90" s="1" t="s">
        <v>19</v>
      </c>
      <c r="B90" s="1" t="s">
        <v>35</v>
      </c>
      <c r="C90" s="3">
        <v>-5.9856805019080639E-3</v>
      </c>
      <c r="D90" s="3">
        <v>-4.5037940144538879E-3</v>
      </c>
      <c r="E90" s="3">
        <v>-3.3122628927230835E-2</v>
      </c>
      <c r="F90" s="3">
        <v>-9.6333457622677088E-4</v>
      </c>
      <c r="G90" s="3">
        <v>-2.761978842318058E-2</v>
      </c>
      <c r="H90" s="3">
        <v>7.0679555647075176E-3</v>
      </c>
      <c r="I90" s="3">
        <v>1.5054451301693916E-2</v>
      </c>
      <c r="J90" s="3">
        <v>-9.3621974810957909E-3</v>
      </c>
      <c r="K90" s="3">
        <v>1.3932432979345322E-2</v>
      </c>
      <c r="L90" s="3">
        <v>-5.7141209254041314E-4</v>
      </c>
      <c r="M90" s="3">
        <v>3.0227547511458397E-2</v>
      </c>
      <c r="N90" s="3">
        <v>-1.3627334497869015E-2</v>
      </c>
      <c r="O90" s="3">
        <v>-4.0613684803247452E-2</v>
      </c>
      <c r="P90" s="3">
        <v>2.2156266495585442E-3</v>
      </c>
      <c r="Q90" s="3">
        <v>3.3502094447612762E-2</v>
      </c>
      <c r="R90" s="3">
        <v>6.4584776759147644E-2</v>
      </c>
      <c r="S90" s="3">
        <v>2.6041373610496521E-2</v>
      </c>
      <c r="T90" s="3">
        <v>1.1962044052779675E-2</v>
      </c>
      <c r="U90" s="3">
        <v>-4.681473970413208E-2</v>
      </c>
      <c r="V90" s="3">
        <v>6.1006627976894379E-2</v>
      </c>
      <c r="W90" s="3">
        <v>-1.7703559249639511E-2</v>
      </c>
      <c r="Y90" s="1">
        <f t="shared" si="27"/>
        <v>8.6858830086478502E-4</v>
      </c>
    </row>
    <row r="91" spans="1:25">
      <c r="A91" s="1" t="s">
        <v>20</v>
      </c>
      <c r="B91" s="1" t="s">
        <v>35</v>
      </c>
      <c r="C91" s="3">
        <v>1.9964274019002914E-2</v>
      </c>
      <c r="D91" s="3">
        <v>2.0450837910175323E-2</v>
      </c>
      <c r="E91" s="3">
        <v>-1.7145359888672829E-2</v>
      </c>
      <c r="F91" s="3">
        <v>-1.0335918515920639E-2</v>
      </c>
      <c r="G91" s="3">
        <v>-2.3427721112966537E-2</v>
      </c>
      <c r="H91" s="3">
        <v>1.5045767650008202E-2</v>
      </c>
      <c r="I91" s="3">
        <v>2.6072004809975624E-2</v>
      </c>
      <c r="J91" s="3">
        <v>-2.1714649628847837E-3</v>
      </c>
      <c r="K91" s="3">
        <v>7.9376570647582412E-4</v>
      </c>
      <c r="L91" s="3">
        <v>-3.453078493475914E-2</v>
      </c>
      <c r="M91" s="3">
        <v>-4.1579767130315304E-3</v>
      </c>
      <c r="N91" s="3">
        <v>2.911120280623436E-2</v>
      </c>
      <c r="O91" s="3">
        <v>3.1149042770266533E-2</v>
      </c>
      <c r="P91" s="3">
        <v>-6.2373100081458688E-4</v>
      </c>
      <c r="Q91" s="3">
        <v>7.2044901549816132E-2</v>
      </c>
      <c r="R91" s="3">
        <v>-4.4225823134183884E-2</v>
      </c>
      <c r="S91" s="3">
        <v>2.2575415670871735E-2</v>
      </c>
      <c r="T91" s="3">
        <v>-1.377852004225133E-5</v>
      </c>
      <c r="U91" s="3">
        <v>5.2126236259937286E-3</v>
      </c>
      <c r="V91" s="3">
        <v>-6.9007910788059235E-2</v>
      </c>
      <c r="W91" s="3">
        <v>-1.9829686731100082E-2</v>
      </c>
      <c r="Y91" s="1">
        <f t="shared" si="27"/>
        <v>9.2652747346500723E-4</v>
      </c>
    </row>
    <row r="92" spans="1:25">
      <c r="A92" s="1" t="s">
        <v>21</v>
      </c>
      <c r="B92" s="1" t="s">
        <v>35</v>
      </c>
      <c r="C92" s="3">
        <v>-3.1982085201889277E-3</v>
      </c>
      <c r="D92" s="3">
        <v>-1.5838989987969398E-2</v>
      </c>
      <c r="E92" s="3">
        <v>-2.8534198179841042E-2</v>
      </c>
      <c r="F92" s="3">
        <v>-5.0128325819969177E-3</v>
      </c>
      <c r="G92" s="3">
        <v>-1.6615163534879684E-2</v>
      </c>
      <c r="H92" s="3">
        <v>5.2551040425896645E-3</v>
      </c>
      <c r="I92" s="3">
        <v>5.3287683986127377E-3</v>
      </c>
      <c r="J92" s="3">
        <v>9.5617342740297318E-3</v>
      </c>
      <c r="K92" s="3">
        <v>-1.6298128291964531E-2</v>
      </c>
      <c r="L92" s="3">
        <v>-2.3039191961288452E-2</v>
      </c>
      <c r="M92" s="3">
        <v>1.1755950748920441E-2</v>
      </c>
      <c r="N92" s="3">
        <v>-7.5533636845648289E-3</v>
      </c>
      <c r="O92" s="3">
        <v>2.7886500582098961E-2</v>
      </c>
      <c r="P92" s="3">
        <v>-7.7208928996697068E-4</v>
      </c>
      <c r="Q92" s="3">
        <v>6.986691802740097E-2</v>
      </c>
      <c r="R92" s="3">
        <v>-2.3503012955188751E-2</v>
      </c>
      <c r="S92" s="3">
        <v>2.03086007386446E-2</v>
      </c>
      <c r="T92" s="3">
        <v>-2.4753451347351074E-2</v>
      </c>
      <c r="U92" s="3">
        <v>-1.2815163470804691E-2</v>
      </c>
      <c r="V92" s="3">
        <v>-3.0253166332840919E-2</v>
      </c>
      <c r="W92" s="3">
        <v>-3.4484278876334429E-3</v>
      </c>
      <c r="Y92" s="1">
        <f t="shared" si="27"/>
        <v>5.3315426109380975E-4</v>
      </c>
    </row>
    <row r="93" spans="1:25">
      <c r="A93" s="1" t="s">
        <v>22</v>
      </c>
      <c r="B93" s="1" t="s">
        <v>35</v>
      </c>
      <c r="C93" s="3">
        <v>6.2211500480771065E-3</v>
      </c>
      <c r="D93" s="3">
        <v>2.9562463983893394E-2</v>
      </c>
      <c r="E93" s="3">
        <v>-3.6980807781219482E-2</v>
      </c>
      <c r="F93" s="3">
        <v>-2.0262934267520905E-3</v>
      </c>
      <c r="G93" s="3">
        <v>-2.3779772222042084E-2</v>
      </c>
      <c r="H93" s="3">
        <v>-3.5920117516070604E-3</v>
      </c>
      <c r="I93" s="3">
        <v>-3.1696997582912445E-2</v>
      </c>
      <c r="J93" s="3">
        <v>-6.7851515486836433E-3</v>
      </c>
      <c r="K93" s="3">
        <v>-2.2952871397137642E-2</v>
      </c>
      <c r="L93" s="3">
        <v>6.7386170849204063E-3</v>
      </c>
      <c r="M93" s="3">
        <v>-5.2187733352184296E-2</v>
      </c>
      <c r="N93" s="3">
        <v>2.0895607769489288E-2</v>
      </c>
      <c r="O93" s="3">
        <v>6.9580427370965481E-3</v>
      </c>
      <c r="P93" s="3">
        <v>-2.7813857886940241E-3</v>
      </c>
      <c r="Q93" s="3">
        <v>-3.9655681699514389E-2</v>
      </c>
      <c r="R93" s="3">
        <v>2.1877637133002281E-2</v>
      </c>
      <c r="S93" s="3">
        <v>0.10116736590862274</v>
      </c>
      <c r="T93" s="3">
        <v>9.930737316608429E-2</v>
      </c>
      <c r="U93" s="3">
        <v>-0.10618940740823746</v>
      </c>
      <c r="V93" s="3">
        <v>-2.337995171546936E-2</v>
      </c>
      <c r="W93" s="3">
        <v>4.7038424760103226E-2</v>
      </c>
      <c r="Y93" s="1">
        <f t="shared" si="27"/>
        <v>2.1939155054983518E-3</v>
      </c>
    </row>
    <row r="94" spans="1:25">
      <c r="A94" s="1" t="s">
        <v>23</v>
      </c>
      <c r="B94" s="1" t="s">
        <v>35</v>
      </c>
      <c r="C94" s="3">
        <v>9.7458790987730026E-3</v>
      </c>
      <c r="D94" s="3">
        <v>-1.3320367783308029E-2</v>
      </c>
      <c r="E94" s="3">
        <v>2.3076556622982025E-2</v>
      </c>
      <c r="F94" s="3">
        <v>-1.0872646234929562E-2</v>
      </c>
      <c r="G94" s="3">
        <v>9.6260346472263336E-3</v>
      </c>
      <c r="H94" s="3">
        <v>6.4890371868386865E-4</v>
      </c>
      <c r="I94" s="3">
        <v>-7.4114656308665872E-4</v>
      </c>
      <c r="J94" s="3">
        <v>2.7117401361465454E-2</v>
      </c>
      <c r="K94" s="3">
        <v>-3.745587170124054E-2</v>
      </c>
      <c r="L94" s="3">
        <v>4.506148025393486E-2</v>
      </c>
      <c r="M94" s="3">
        <v>-3.8454236928373575E-3</v>
      </c>
      <c r="N94" s="3">
        <v>-3.26581671833992E-2</v>
      </c>
      <c r="O94" s="3">
        <v>7.9735554754734039E-2</v>
      </c>
      <c r="P94" s="3">
        <v>2.8654397465288639E-3</v>
      </c>
      <c r="Q94" s="3">
        <v>3.4105394035577774E-2</v>
      </c>
      <c r="R94" s="3">
        <v>-6.8032287061214447E-2</v>
      </c>
      <c r="S94" s="3">
        <v>-3.0101163312792778E-2</v>
      </c>
      <c r="T94" s="3">
        <v>-0.11555857211351395</v>
      </c>
      <c r="U94" s="3">
        <v>-2.7647754177451134E-2</v>
      </c>
      <c r="V94" s="3">
        <v>8.6905178613960743E-4</v>
      </c>
      <c r="W94" s="3">
        <v>-3.135637566447258E-2</v>
      </c>
      <c r="Y94" s="1">
        <f t="shared" si="27"/>
        <v>1.67580792357481E-3</v>
      </c>
    </row>
    <row r="95" spans="1:25">
      <c r="A95" s="1" t="s">
        <v>24</v>
      </c>
      <c r="B95" s="1" t="s">
        <v>35</v>
      </c>
      <c r="C95" s="3">
        <v>-9.0121626853942871E-3</v>
      </c>
      <c r="D95" s="3">
        <v>1.2051163241267204E-2</v>
      </c>
      <c r="E95" s="3">
        <v>-1.9124716520309448E-2</v>
      </c>
      <c r="F95" s="3">
        <v>-3.8253141101449728E-3</v>
      </c>
      <c r="G95" s="3">
        <v>-9.7964676097035408E-3</v>
      </c>
      <c r="H95" s="3">
        <v>-1.2503037229180336E-2</v>
      </c>
      <c r="I95" s="3">
        <v>2.7550989761948586E-3</v>
      </c>
      <c r="J95" s="3">
        <v>2.0056858658790588E-2</v>
      </c>
      <c r="K95" s="3">
        <v>9.295199066400528E-3</v>
      </c>
      <c r="L95" s="3">
        <v>-2.673284150660038E-2</v>
      </c>
      <c r="M95" s="3">
        <v>1.0010109283030033E-2</v>
      </c>
      <c r="N95" s="3">
        <v>1.9122602418065071E-2</v>
      </c>
      <c r="O95" s="3">
        <v>-4.9215406179428101E-2</v>
      </c>
      <c r="P95" s="3">
        <v>1.8365627620369196E-3</v>
      </c>
      <c r="Q95" s="3">
        <v>5.694129690527916E-2</v>
      </c>
      <c r="R95" s="3">
        <v>6.1155501753091812E-3</v>
      </c>
      <c r="S95" s="3">
        <v>0.10782450437545776</v>
      </c>
      <c r="T95" s="3">
        <v>-1.6689250245690346E-2</v>
      </c>
      <c r="U95" s="3">
        <v>-2.1383750718086958E-3</v>
      </c>
      <c r="V95" s="3">
        <v>-9.7756348550319672E-3</v>
      </c>
      <c r="W95" s="3">
        <v>4.4382698833942413E-2</v>
      </c>
      <c r="Y95" s="1">
        <f t="shared" si="27"/>
        <v>1.0695677896995137E-3</v>
      </c>
    </row>
    <row r="96" spans="1:25">
      <c r="A96" s="1" t="s">
        <v>25</v>
      </c>
      <c r="B96" s="1" t="s">
        <v>35</v>
      </c>
      <c r="C96" s="3">
        <v>-6.7048393189907074E-2</v>
      </c>
      <c r="D96" s="3">
        <v>-5.3745482116937637E-2</v>
      </c>
      <c r="E96" s="3">
        <v>2.0393185317516327E-2</v>
      </c>
      <c r="F96" s="3">
        <v>-1.1461860500276089E-2</v>
      </c>
      <c r="G96" s="3">
        <v>-3.1880427151918411E-2</v>
      </c>
      <c r="H96" s="3">
        <v>-3.5434307064861059E-3</v>
      </c>
      <c r="I96" s="3">
        <v>6.2584453262388706E-3</v>
      </c>
      <c r="J96" s="3">
        <v>-1.8767166882753372E-2</v>
      </c>
      <c r="K96" s="3">
        <v>8.7488204007968307E-4</v>
      </c>
      <c r="L96" s="3">
        <v>8.9643866522237659E-4</v>
      </c>
      <c r="M96" s="3">
        <v>-3.7770316004753113E-2</v>
      </c>
      <c r="N96" s="3">
        <v>-5.8473635464906693E-2</v>
      </c>
      <c r="O96" s="3">
        <v>-4.7073684632778168E-2</v>
      </c>
      <c r="P96" s="3">
        <v>-1.9326729234308004E-3</v>
      </c>
      <c r="Q96" s="3">
        <v>-0.12477037310600281</v>
      </c>
      <c r="R96" s="3">
        <v>-2.8986686840653419E-2</v>
      </c>
      <c r="S96" s="3">
        <v>-5.322057381272316E-2</v>
      </c>
      <c r="T96" s="3">
        <v>2.3681731894612312E-2</v>
      </c>
      <c r="U96" s="3">
        <v>-0.11187805980443954</v>
      </c>
      <c r="V96" s="3">
        <v>6.079704686999321E-2</v>
      </c>
      <c r="W96" s="3">
        <v>-1.6677919484209269E-4</v>
      </c>
      <c r="Y96" s="1">
        <f t="shared" si="27"/>
        <v>1.9329516934920646E-3</v>
      </c>
    </row>
    <row r="97" spans="1:25">
      <c r="A97" s="1" t="s">
        <v>26</v>
      </c>
      <c r="B97" s="1" t="s">
        <v>35</v>
      </c>
      <c r="C97" s="3">
        <v>9.0115756029263139E-4</v>
      </c>
      <c r="D97" s="3">
        <v>-2.0845556631684303E-2</v>
      </c>
      <c r="E97" s="3">
        <v>-2.2683599963784218E-3</v>
      </c>
      <c r="F97" s="3">
        <v>5.5037561804056168E-2</v>
      </c>
      <c r="G97" s="3">
        <v>4.2803613469004631E-3</v>
      </c>
      <c r="H97" s="3">
        <v>-2.9191186185926199E-3</v>
      </c>
      <c r="I97" s="3">
        <v>-1.9230086356401443E-2</v>
      </c>
      <c r="J97" s="3">
        <v>-5.9700231999158859E-2</v>
      </c>
      <c r="K97" s="3">
        <v>-3.476555272936821E-2</v>
      </c>
      <c r="L97" s="3">
        <v>-8.7755573913455009E-3</v>
      </c>
      <c r="M97" s="3">
        <v>-4.0092680603265762E-2</v>
      </c>
      <c r="N97" s="3">
        <v>2.2317764814943075E-3</v>
      </c>
      <c r="O97" s="3">
        <v>2.7265332639217377E-2</v>
      </c>
      <c r="P97" s="3">
        <v>-1.9218776142224669E-3</v>
      </c>
      <c r="Q97" s="3">
        <v>-5.7845994830131531E-2</v>
      </c>
      <c r="R97" s="3">
        <v>-0.14919750392436981</v>
      </c>
      <c r="S97" s="3">
        <v>5.7322431355714798E-2</v>
      </c>
      <c r="T97" s="3">
        <v>3.8357023149728775E-2</v>
      </c>
      <c r="U97" s="3">
        <v>-3.5332683473825455E-2</v>
      </c>
      <c r="V97" s="3">
        <v>-2.862851694226265E-2</v>
      </c>
      <c r="W97" s="3">
        <v>-2.5145731866359711E-2</v>
      </c>
      <c r="Y97" s="1">
        <f t="shared" si="27"/>
        <v>1.9908411732157206E-3</v>
      </c>
    </row>
    <row r="98" spans="1:25">
      <c r="A98" s="1" t="s">
        <v>27</v>
      </c>
      <c r="B98" s="1" t="s">
        <v>35</v>
      </c>
      <c r="C98" s="3">
        <v>-6.6569717600941658E-3</v>
      </c>
      <c r="D98" s="3">
        <v>-3.4198868088424206E-3</v>
      </c>
      <c r="E98" s="3">
        <v>1.4013395411893725E-3</v>
      </c>
      <c r="F98" s="3">
        <v>-2.1098675206303596E-2</v>
      </c>
      <c r="G98" s="3">
        <v>2.7865225449204445E-2</v>
      </c>
      <c r="H98" s="3">
        <v>-2.0267212763428688E-2</v>
      </c>
      <c r="I98" s="3">
        <v>1.6791706904768944E-2</v>
      </c>
      <c r="J98" s="3">
        <v>-2.1181529387831688E-2</v>
      </c>
      <c r="K98" s="3">
        <v>-6.6744145005941391E-3</v>
      </c>
      <c r="L98" s="3">
        <v>4.5405621640384197E-3</v>
      </c>
      <c r="M98" s="3">
        <v>-3.6271899007260799E-3</v>
      </c>
      <c r="N98" s="3">
        <v>-6.1370356706902385E-4</v>
      </c>
      <c r="O98" s="3">
        <v>-9.9033480510115623E-3</v>
      </c>
      <c r="P98" s="3">
        <v>1.9167590653523803E-4</v>
      </c>
      <c r="Q98" s="3">
        <v>5.9636775404214859E-2</v>
      </c>
      <c r="R98" s="3">
        <v>-8.8265746831893921E-2</v>
      </c>
      <c r="S98" s="3">
        <v>-2.3449011147022247E-2</v>
      </c>
      <c r="T98" s="3">
        <v>2.6094349101185799E-2</v>
      </c>
      <c r="U98" s="3">
        <v>-4.2848434299230576E-2</v>
      </c>
      <c r="V98" s="3">
        <v>8.5258501349017024E-4</v>
      </c>
      <c r="W98" s="3">
        <v>5.5514078587293625E-2</v>
      </c>
      <c r="Y98" s="1">
        <f t="shared" si="27"/>
        <v>9.9749048274175929E-4</v>
      </c>
    </row>
    <row r="99" spans="1:25">
      <c r="A99" s="1" t="s">
        <v>28</v>
      </c>
      <c r="B99" s="1" t="s">
        <v>35</v>
      </c>
      <c r="C99" s="3">
        <v>-1.3109552673995495E-2</v>
      </c>
      <c r="D99" s="3">
        <v>-1.1614195071160793E-2</v>
      </c>
      <c r="E99" s="3">
        <v>-5.7319238781929016E-2</v>
      </c>
      <c r="F99" s="3">
        <v>2.7249464765191078E-2</v>
      </c>
      <c r="G99" s="3">
        <v>3.9816391654312611E-3</v>
      </c>
      <c r="H99" s="3">
        <v>-1.3217112980782986E-2</v>
      </c>
      <c r="I99" s="3">
        <v>-1.9607329741120338E-2</v>
      </c>
      <c r="J99" s="3">
        <v>-1.0722332634031773E-2</v>
      </c>
      <c r="K99" s="3">
        <v>-6.3526746816933155E-3</v>
      </c>
      <c r="L99" s="3">
        <v>2.3538617417216301E-2</v>
      </c>
      <c r="M99" s="3">
        <v>-5.7246685028076172E-3</v>
      </c>
      <c r="N99" s="3">
        <v>-1.1123077943921089E-2</v>
      </c>
      <c r="O99" s="3">
        <v>1.1339071206748486E-2</v>
      </c>
      <c r="P99" s="3">
        <v>-3.5853366716764867E-4</v>
      </c>
      <c r="Q99" s="3">
        <v>-6.9602005183696747E-2</v>
      </c>
      <c r="R99" s="3">
        <v>-4.345356673002243E-2</v>
      </c>
      <c r="S99" s="3">
        <v>-0.10741222649812698</v>
      </c>
      <c r="T99" s="3">
        <v>-1.2166352244094014E-3</v>
      </c>
      <c r="U99" s="3">
        <v>-0.16559554636478424</v>
      </c>
      <c r="V99" s="3">
        <v>8.0471374094486237E-3</v>
      </c>
      <c r="W99" s="3">
        <v>6.4748935401439667E-2</v>
      </c>
      <c r="Y99" s="1">
        <f t="shared" si="27"/>
        <v>2.4164967656066594E-3</v>
      </c>
    </row>
    <row r="100" spans="1:25">
      <c r="A100" s="1" t="s">
        <v>29</v>
      </c>
      <c r="B100" s="1" t="s">
        <v>35</v>
      </c>
      <c r="C100" s="3">
        <v>-1.2215736322104931E-2</v>
      </c>
      <c r="D100" s="3">
        <v>-2.3512652143836021E-2</v>
      </c>
      <c r="E100" s="3">
        <v>3.8620661944150925E-2</v>
      </c>
      <c r="F100" s="3">
        <v>-2.5702891871333122E-2</v>
      </c>
      <c r="G100" s="3">
        <v>-4.1965367272496223E-3</v>
      </c>
      <c r="H100" s="3">
        <v>-2.2198546677827835E-2</v>
      </c>
      <c r="I100" s="3">
        <v>-1.5039549209177494E-2</v>
      </c>
      <c r="J100" s="3">
        <v>-6.2359212897717953E-3</v>
      </c>
      <c r="K100" s="3">
        <v>-1.2913968414068222E-2</v>
      </c>
      <c r="L100" s="3">
        <v>-3.3639208413660526E-3</v>
      </c>
      <c r="M100" s="3">
        <v>-7.4814204126596451E-3</v>
      </c>
      <c r="N100" s="3">
        <v>-2.448720671236515E-2</v>
      </c>
      <c r="O100" s="3">
        <v>2.9843434691429138E-2</v>
      </c>
      <c r="P100" s="3">
        <v>1.2050342047587037E-3</v>
      </c>
      <c r="Q100" s="3">
        <v>-0.1459747850894928</v>
      </c>
      <c r="R100" s="3">
        <v>-3.3859409391880035E-2</v>
      </c>
      <c r="S100" s="3">
        <v>-0.13144312798976898</v>
      </c>
      <c r="T100" s="3">
        <v>-0.1370415985584259</v>
      </c>
      <c r="U100" s="3">
        <v>-1.7799830064177513E-2</v>
      </c>
      <c r="V100" s="3">
        <v>-2.5696526281535625E-3</v>
      </c>
      <c r="W100" s="3">
        <v>8.1154420971870422E-2</v>
      </c>
      <c r="Y100" s="1">
        <f t="shared" si="27"/>
        <v>3.0012032054517763E-3</v>
      </c>
    </row>
    <row r="101" spans="1:25">
      <c r="A101" s="1" t="s">
        <v>30</v>
      </c>
      <c r="B101" s="1" t="s">
        <v>35</v>
      </c>
      <c r="C101" s="3">
        <v>2.3400183767080307E-2</v>
      </c>
      <c r="D101" s="3">
        <v>-1.0447162203490734E-2</v>
      </c>
      <c r="E101" s="3">
        <v>-4.8185768537223339E-3</v>
      </c>
      <c r="F101" s="3">
        <v>4.1754350066184998E-2</v>
      </c>
      <c r="G101" s="3">
        <v>-6.2262967228889465E-2</v>
      </c>
      <c r="H101" s="3">
        <v>-5.041969008743763E-3</v>
      </c>
      <c r="I101" s="3">
        <v>-4.5805852860212326E-3</v>
      </c>
      <c r="J101" s="3">
        <v>-2.2552099078893661E-2</v>
      </c>
      <c r="K101" s="3">
        <v>4.1345618665218353E-2</v>
      </c>
      <c r="L101" s="3">
        <v>7.6941147446632385E-2</v>
      </c>
      <c r="M101" s="3">
        <v>-9.8419543355703354E-3</v>
      </c>
      <c r="N101" s="3">
        <v>-5.0464920699596405E-2</v>
      </c>
      <c r="O101" s="3">
        <v>6.924901157617569E-2</v>
      </c>
      <c r="P101" s="3">
        <v>1.74393889028579E-3</v>
      </c>
      <c r="Q101" s="3">
        <v>-5.104050412774086E-2</v>
      </c>
      <c r="R101" s="3">
        <v>1.8828371539711952E-2</v>
      </c>
      <c r="S101" s="3">
        <v>4.6793915331363678E-2</v>
      </c>
      <c r="T101" s="3">
        <v>-0.11805626004934311</v>
      </c>
      <c r="U101" s="3">
        <v>3.4588312264531851E-3</v>
      </c>
      <c r="V101" s="3">
        <v>4.7790235839784145E-3</v>
      </c>
      <c r="W101" s="3">
        <v>0.14090666174888611</v>
      </c>
      <c r="Y101" s="1">
        <f t="shared" si="27"/>
        <v>3.0048314022919171E-3</v>
      </c>
    </row>
    <row r="102" spans="1:25">
      <c r="A102" s="1" t="s">
        <v>31</v>
      </c>
      <c r="B102" s="1" t="s">
        <v>35</v>
      </c>
      <c r="C102" s="3">
        <v>-7.2843604721128941E-4</v>
      </c>
      <c r="D102" s="3">
        <v>-6.8540838547050953E-3</v>
      </c>
      <c r="E102" s="3">
        <v>-3.2045919448137283E-2</v>
      </c>
      <c r="F102" s="3">
        <v>-4.1948959231376648E-2</v>
      </c>
      <c r="G102" s="3">
        <v>-1.6042562201619148E-2</v>
      </c>
      <c r="H102" s="3">
        <v>2.5797737762331963E-2</v>
      </c>
      <c r="I102" s="3">
        <v>-2.5118604302406311E-2</v>
      </c>
      <c r="J102" s="3">
        <v>-1.9870094954967499E-2</v>
      </c>
      <c r="K102" s="3">
        <v>-2.854660339653492E-2</v>
      </c>
      <c r="L102" s="3">
        <v>2.0205670967698097E-2</v>
      </c>
      <c r="M102" s="3">
        <v>-2.0467181457206607E-4</v>
      </c>
      <c r="N102" s="3">
        <v>-9.4594806432723999E-2</v>
      </c>
      <c r="O102" s="3">
        <v>2.873139688745141E-3</v>
      </c>
      <c r="P102" s="3">
        <v>1.8354653147980571E-3</v>
      </c>
      <c r="Q102" s="3">
        <v>4.7466382384300232E-2</v>
      </c>
      <c r="R102" s="3">
        <v>-6.6345753148198128E-3</v>
      </c>
      <c r="S102" s="3">
        <v>7.8975483775138855E-3</v>
      </c>
      <c r="T102" s="3">
        <v>1.9678963348269463E-2</v>
      </c>
      <c r="U102" s="3">
        <v>-3.3525992184877396E-2</v>
      </c>
      <c r="V102" s="3">
        <v>0.10946451127529144</v>
      </c>
      <c r="W102" s="3">
        <v>-3.4931350499391556E-2</v>
      </c>
      <c r="Y102" s="1">
        <f t="shared" si="27"/>
        <v>1.5752955832255742E-3</v>
      </c>
    </row>
    <row r="103" spans="1:25">
      <c r="A103" s="1" t="s">
        <v>32</v>
      </c>
      <c r="B103" s="1" t="s">
        <v>35</v>
      </c>
      <c r="C103" s="3">
        <v>1.3084901496767998E-2</v>
      </c>
      <c r="D103" s="3">
        <v>-1.886671525426209E-3</v>
      </c>
      <c r="E103" s="3">
        <v>-2.1538183093070984E-2</v>
      </c>
      <c r="F103" s="3">
        <v>1.8780004233121872E-2</v>
      </c>
      <c r="G103" s="3">
        <v>5.118287168443203E-3</v>
      </c>
      <c r="H103" s="3">
        <v>-1.3313082745298743E-3</v>
      </c>
      <c r="I103" s="3">
        <v>9.7058182582259178E-3</v>
      </c>
      <c r="J103" s="3">
        <v>-4.1011106222867966E-3</v>
      </c>
      <c r="K103" s="3">
        <v>2.6713371276855469E-2</v>
      </c>
      <c r="L103" s="3">
        <v>2.2238660603761673E-2</v>
      </c>
      <c r="M103" s="3">
        <v>-1.47683285176754E-2</v>
      </c>
      <c r="N103" s="3">
        <v>-1.1150379432365298E-3</v>
      </c>
      <c r="O103" s="3">
        <v>-9.4729410484433174E-3</v>
      </c>
      <c r="P103" s="3">
        <v>7.2967348387464881E-4</v>
      </c>
      <c r="Q103" s="3">
        <v>-8.7721444666385651E-2</v>
      </c>
      <c r="R103" s="3">
        <v>-5.1645021885633469E-2</v>
      </c>
      <c r="S103" s="3">
        <v>2.6250815019011497E-2</v>
      </c>
      <c r="T103" s="3">
        <v>1.415766216814518E-2</v>
      </c>
      <c r="U103" s="3">
        <v>-3.1200507655739784E-2</v>
      </c>
      <c r="V103" s="3">
        <v>-2.1561248227953911E-2</v>
      </c>
      <c r="W103" s="3">
        <v>0.12747557461261749</v>
      </c>
      <c r="Y103" s="1">
        <f t="shared" si="27"/>
        <v>1.5786515877509559E-3</v>
      </c>
    </row>
    <row r="104" spans="1:25">
      <c r="A104" s="1" t="s">
        <v>33</v>
      </c>
      <c r="B104" s="1" t="s">
        <v>35</v>
      </c>
      <c r="C104" s="3">
        <v>-7.6089322101324797E-4</v>
      </c>
      <c r="D104" s="3">
        <v>1.1137676425278187E-2</v>
      </c>
      <c r="E104" s="3">
        <v>3.6009573377668858E-3</v>
      </c>
      <c r="F104" s="3">
        <v>2.2151093930006027E-2</v>
      </c>
      <c r="G104" s="3">
        <v>8.3352038927841932E-5</v>
      </c>
      <c r="H104" s="3">
        <v>-7.2732684202492237E-3</v>
      </c>
      <c r="I104" s="3">
        <v>1.0143815306946635E-3</v>
      </c>
      <c r="J104" s="3">
        <v>2.0921852439641953E-2</v>
      </c>
      <c r="K104" s="3">
        <v>2.9249582439661026E-2</v>
      </c>
      <c r="L104" s="3">
        <v>3.4282121807336807E-2</v>
      </c>
      <c r="M104" s="3">
        <v>2.5935618206858635E-2</v>
      </c>
      <c r="N104" s="3">
        <v>-1.4985117129981518E-2</v>
      </c>
      <c r="O104" s="3">
        <v>-2.1805474534630775E-2</v>
      </c>
      <c r="P104" s="3">
        <v>-5.4505851585417986E-4</v>
      </c>
      <c r="Q104" s="3">
        <v>-1.479681022465229E-2</v>
      </c>
      <c r="R104" s="3">
        <v>5.0637241452932358E-2</v>
      </c>
      <c r="S104" s="3">
        <v>-1.6720304265618324E-2</v>
      </c>
      <c r="T104" s="3">
        <v>-1.6164498403668404E-2</v>
      </c>
      <c r="U104" s="3">
        <v>3.8007963448762894E-2</v>
      </c>
      <c r="V104" s="3">
        <v>-4.9692708998918533E-3</v>
      </c>
      <c r="W104" s="3">
        <v>-3.6233192076906562E-5</v>
      </c>
      <c r="Y104" s="1">
        <f t="shared" si="27"/>
        <v>4.1986825812075914E-4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-1.8885939670630128E-3</v>
      </c>
      <c r="D3" s="4">
        <f t="shared" ref="D3:W3" si="0">AVERAGE(D36:D68)</f>
        <v>7.1662228350297744E-3</v>
      </c>
      <c r="E3" s="4">
        <f t="shared" si="0"/>
        <v>-2.5665308570686782E-3</v>
      </c>
      <c r="F3" s="4">
        <f t="shared" si="0"/>
        <v>-1.1907934961509261E-2</v>
      </c>
      <c r="G3" s="4">
        <f t="shared" si="0"/>
        <v>-9.7871088641805527E-3</v>
      </c>
      <c r="H3" s="4">
        <f t="shared" si="0"/>
        <v>-9.7467285508032464E-3</v>
      </c>
      <c r="I3" s="4">
        <f t="shared" si="0"/>
        <v>-1.5664850219749747E-2</v>
      </c>
      <c r="J3" s="4">
        <f t="shared" si="0"/>
        <v>-4.0695611024359507E-2</v>
      </c>
      <c r="K3" s="4">
        <f t="shared" si="0"/>
        <v>-4.1847262628876149E-2</v>
      </c>
      <c r="L3" s="4">
        <f t="shared" si="0"/>
        <v>-4.951935992534242E-2</v>
      </c>
      <c r="M3" s="4">
        <f t="shared" si="0"/>
        <v>-7.5291974657666461E-2</v>
      </c>
      <c r="N3" s="4">
        <f t="shared" si="0"/>
        <v>-7.255274299981293E-2</v>
      </c>
      <c r="O3" s="4">
        <f t="shared" si="0"/>
        <v>-5.7658375808380846E-2</v>
      </c>
      <c r="P3" s="4">
        <f t="shared" si="0"/>
        <v>-4.3374809632046651E-2</v>
      </c>
      <c r="Q3" s="4">
        <f t="shared" si="0"/>
        <v>-5.3882885997485142E-2</v>
      </c>
      <c r="R3" s="4">
        <f t="shared" si="0"/>
        <v>-5.9690680428232744E-2</v>
      </c>
      <c r="S3" s="4">
        <f t="shared" si="0"/>
        <v>-5.3604936499225479E-2</v>
      </c>
      <c r="T3" s="4">
        <f t="shared" si="0"/>
        <v>-5.9755489988623824E-2</v>
      </c>
      <c r="U3" s="4">
        <f t="shared" si="0"/>
        <v>-6.0956071520233343E-2</v>
      </c>
      <c r="V3" s="4">
        <f t="shared" si="0"/>
        <v>-6.643897238899063E-2</v>
      </c>
      <c r="W3" s="4">
        <f t="shared" si="0"/>
        <v>-5.9659718570089011E-2</v>
      </c>
    </row>
    <row r="4" spans="2:25">
      <c r="B4" s="7" t="s">
        <v>399</v>
      </c>
      <c r="C4" s="1">
        <f>SUM($Y$72:$Y$104)/(COUNT($Y$72:$Y$104)^2)*C2</f>
        <v>6.5948428592700812E-5</v>
      </c>
      <c r="D4" s="1">
        <f t="shared" ref="D4:W4" si="1">SUM($Y$72:$Y$104)/(COUNT($Y$72:$Y$104)^2)*D2</f>
        <v>1.3189685718540162E-4</v>
      </c>
      <c r="E4" s="1">
        <f t="shared" si="1"/>
        <v>1.9784528577810245E-4</v>
      </c>
      <c r="F4" s="1">
        <f t="shared" si="1"/>
        <v>2.6379371437080325E-4</v>
      </c>
      <c r="G4" s="1">
        <f t="shared" si="1"/>
        <v>3.2974214296350405E-4</v>
      </c>
      <c r="H4" s="1">
        <f t="shared" si="1"/>
        <v>3.956905715562049E-4</v>
      </c>
      <c r="I4" s="1">
        <f t="shared" si="1"/>
        <v>4.616390001489057E-4</v>
      </c>
      <c r="J4" s="1">
        <f t="shared" si="1"/>
        <v>5.275874287416065E-4</v>
      </c>
      <c r="K4" s="1">
        <f t="shared" si="1"/>
        <v>5.9353585733430735E-4</v>
      </c>
      <c r="L4" s="1">
        <f t="shared" si="1"/>
        <v>6.5948428592700809E-4</v>
      </c>
      <c r="M4" s="1">
        <f t="shared" si="1"/>
        <v>7.2543271451970895E-4</v>
      </c>
      <c r="N4" s="1">
        <f t="shared" si="1"/>
        <v>7.913811431124098E-4</v>
      </c>
      <c r="O4" s="1">
        <f t="shared" si="1"/>
        <v>8.5732957170511054E-4</v>
      </c>
      <c r="P4" s="1">
        <f t="shared" si="1"/>
        <v>9.232780002978114E-4</v>
      </c>
      <c r="Q4" s="1">
        <f t="shared" si="1"/>
        <v>9.8922642889051225E-4</v>
      </c>
      <c r="R4" s="1">
        <f t="shared" si="1"/>
        <v>1.055174857483213E-3</v>
      </c>
      <c r="S4" s="1">
        <f t="shared" si="1"/>
        <v>1.1211232860759137E-3</v>
      </c>
      <c r="T4" s="1">
        <f t="shared" si="1"/>
        <v>1.1870717146686147E-3</v>
      </c>
      <c r="U4" s="1">
        <f t="shared" si="1"/>
        <v>1.2530201432613154E-3</v>
      </c>
      <c r="V4" s="1">
        <f t="shared" si="1"/>
        <v>1.3189685718540162E-3</v>
      </c>
      <c r="W4" s="1">
        <f t="shared" si="1"/>
        <v>1.3849170004467171E-3</v>
      </c>
    </row>
    <row r="5" spans="2:25">
      <c r="B5" s="7" t="s">
        <v>400</v>
      </c>
      <c r="C5" s="13">
        <f>SQRT(C4)</f>
        <v>8.1208637836563177E-3</v>
      </c>
      <c r="D5" s="13">
        <f t="shared" ref="D5:W5" si="2">SQRT(D4)</f>
        <v>1.1484635701031254E-2</v>
      </c>
      <c r="E5" s="13">
        <f t="shared" si="2"/>
        <v>1.4065748674638775E-2</v>
      </c>
      <c r="F5" s="13">
        <f t="shared" si="2"/>
        <v>1.6241727567312635E-2</v>
      </c>
      <c r="G5" s="13">
        <f t="shared" si="2"/>
        <v>1.8158803456271674E-2</v>
      </c>
      <c r="H5" s="13">
        <f t="shared" si="2"/>
        <v>1.989197254060554E-2</v>
      </c>
      <c r="I5" s="13">
        <f t="shared" si="2"/>
        <v>2.1485786002585657E-2</v>
      </c>
      <c r="J5" s="13">
        <f t="shared" si="2"/>
        <v>2.2969271402062508E-2</v>
      </c>
      <c r="K5" s="13">
        <f t="shared" si="2"/>
        <v>2.4362591350968955E-2</v>
      </c>
      <c r="L5" s="13">
        <f t="shared" si="2"/>
        <v>2.5680426124326833E-2</v>
      </c>
      <c r="M5" s="13">
        <f t="shared" si="2"/>
        <v>2.6933858143973897E-2</v>
      </c>
      <c r="N5" s="13">
        <f t="shared" si="2"/>
        <v>2.813149734927755E-2</v>
      </c>
      <c r="O5" s="13">
        <f t="shared" si="2"/>
        <v>2.9280190773031355E-2</v>
      </c>
      <c r="P5" s="13">
        <f t="shared" si="2"/>
        <v>3.0385489963102641E-2</v>
      </c>
      <c r="Q5" s="13">
        <f t="shared" si="2"/>
        <v>3.1451970190919873E-2</v>
      </c>
      <c r="R5" s="13">
        <f t="shared" si="2"/>
        <v>3.2483455134625271E-2</v>
      </c>
      <c r="S5" s="13">
        <f t="shared" si="2"/>
        <v>3.3483179151268083E-2</v>
      </c>
      <c r="T5" s="13">
        <f t="shared" si="2"/>
        <v>3.4453907103093762E-2</v>
      </c>
      <c r="U5" s="13">
        <f t="shared" si="2"/>
        <v>3.5398024567217246E-2</v>
      </c>
      <c r="V5" s="13">
        <f t="shared" si="2"/>
        <v>3.6317606912543349E-2</v>
      </c>
      <c r="W5" s="13">
        <f t="shared" si="2"/>
        <v>3.7214472997030568E-2</v>
      </c>
    </row>
    <row r="6" spans="2:25">
      <c r="B6" s="7" t="s">
        <v>401</v>
      </c>
      <c r="C6" s="14">
        <f>C3/C5</f>
        <v>-0.2325607247425959</v>
      </c>
      <c r="D6" s="14">
        <f t="shared" ref="D6:W6" si="3">D3/D5</f>
        <v>0.62398346987935271</v>
      </c>
      <c r="E6" s="14">
        <f t="shared" si="3"/>
        <v>-0.18246670806057111</v>
      </c>
      <c r="F6" s="14">
        <f t="shared" si="3"/>
        <v>-0.73316923413212709</v>
      </c>
      <c r="G6" s="14">
        <f t="shared" si="3"/>
        <v>-0.53897322517692037</v>
      </c>
      <c r="H6" s="14">
        <f t="shared" si="3"/>
        <v>-0.48998300851799498</v>
      </c>
      <c r="I6" s="14">
        <f t="shared" si="3"/>
        <v>-0.72907969100430381</v>
      </c>
      <c r="J6" s="14">
        <f t="shared" si="3"/>
        <v>-1.7717414850479445</v>
      </c>
      <c r="K6" s="14">
        <f t="shared" si="3"/>
        <v>-1.7176852012998933</v>
      </c>
      <c r="L6" s="14">
        <f t="shared" si="3"/>
        <v>-1.928291987274821</v>
      </c>
      <c r="M6" s="14">
        <f t="shared" si="3"/>
        <v>-2.7954396379158206</v>
      </c>
      <c r="N6" s="14">
        <f t="shared" si="3"/>
        <v>-2.5790572787152466</v>
      </c>
      <c r="O6" s="14">
        <f t="shared" si="3"/>
        <v>-1.9691939938276406</v>
      </c>
      <c r="P6" s="14">
        <f t="shared" si="3"/>
        <v>-1.4274842921643538</v>
      </c>
      <c r="Q6" s="14">
        <f t="shared" si="3"/>
        <v>-1.7131799906462151</v>
      </c>
      <c r="R6" s="14">
        <f t="shared" si="3"/>
        <v>-1.8375717786439019</v>
      </c>
      <c r="S6" s="14">
        <f t="shared" si="3"/>
        <v>-1.6009512196274032</v>
      </c>
      <c r="T6" s="14">
        <f t="shared" si="3"/>
        <v>-1.734360338577047</v>
      </c>
      <c r="U6" s="14">
        <f t="shared" si="3"/>
        <v>-1.722019018447879</v>
      </c>
      <c r="V6" s="14">
        <f t="shared" si="3"/>
        <v>-1.8293873973850405</v>
      </c>
      <c r="W6" s="14">
        <f t="shared" si="3"/>
        <v>-1.6031321624479111</v>
      </c>
    </row>
    <row r="7" spans="2:25">
      <c r="B7" s="7" t="s">
        <v>402</v>
      </c>
      <c r="C7" s="15">
        <f>(1-_xlfn.NORM.S.DIST(ABS(C6),1))*2</f>
        <v>0.81610252822306539</v>
      </c>
      <c r="D7" s="15">
        <f t="shared" ref="D7:W7" si="4">(1-_xlfn.NORM.S.DIST(ABS(D6),1))*2</f>
        <v>0.5326384409825633</v>
      </c>
      <c r="E7" s="15">
        <f t="shared" si="4"/>
        <v>0.85521647886579011</v>
      </c>
      <c r="F7" s="15">
        <f t="shared" si="4"/>
        <v>0.4634552173796469</v>
      </c>
      <c r="G7" s="15">
        <f t="shared" si="4"/>
        <v>0.58990532953429797</v>
      </c>
      <c r="H7" s="15">
        <f t="shared" si="4"/>
        <v>0.62414592247788669</v>
      </c>
      <c r="I7" s="15">
        <f t="shared" si="4"/>
        <v>0.46595291683972295</v>
      </c>
      <c r="J7" s="15">
        <f t="shared" si="4"/>
        <v>7.6437479854858381E-2</v>
      </c>
      <c r="K7" s="15">
        <f t="shared" si="4"/>
        <v>8.5854050078705946E-2</v>
      </c>
      <c r="L7" s="15">
        <f t="shared" si="4"/>
        <v>5.381881791094445E-2</v>
      </c>
      <c r="M7" s="15">
        <f t="shared" si="4"/>
        <v>5.1829179541535986E-3</v>
      </c>
      <c r="N7" s="15">
        <f t="shared" si="4"/>
        <v>9.9070357998829461E-3</v>
      </c>
      <c r="O7" s="15">
        <f t="shared" si="4"/>
        <v>4.8930818341933024E-2</v>
      </c>
      <c r="P7" s="15">
        <f t="shared" si="4"/>
        <v>0.15344034965280073</v>
      </c>
      <c r="Q7" s="15">
        <f t="shared" si="4"/>
        <v>8.6679431595113154E-2</v>
      </c>
      <c r="R7" s="15">
        <f t="shared" si="4"/>
        <v>6.6125530533277965E-2</v>
      </c>
      <c r="S7" s="15">
        <f t="shared" si="4"/>
        <v>0.10938772378060424</v>
      </c>
      <c r="T7" s="15">
        <f t="shared" si="4"/>
        <v>8.2854167642014698E-2</v>
      </c>
      <c r="U7" s="15">
        <f t="shared" si="4"/>
        <v>8.5066073370959616E-2</v>
      </c>
      <c r="V7" s="15">
        <f t="shared" si="4"/>
        <v>6.7341594215353906E-2</v>
      </c>
      <c r="W7" s="15">
        <f t="shared" si="4"/>
        <v>0.10890547857178912</v>
      </c>
    </row>
    <row r="8" spans="2:25">
      <c r="B8" s="7" t="s">
        <v>403</v>
      </c>
      <c r="C8" s="13">
        <f>_xlfn.NORM.INV(0.975,0,C5)</f>
        <v>1.5916600539322052E-2</v>
      </c>
      <c r="D8" s="13">
        <f t="shared" ref="D8:W8" si="5">_xlfn.NORM.INV(0.975,0,D5)</f>
        <v>2.250947234958417E-2</v>
      </c>
      <c r="E8" s="13">
        <f t="shared" si="5"/>
        <v>2.756836081788399E-2</v>
      </c>
      <c r="F8" s="13">
        <f t="shared" si="5"/>
        <v>3.1833201078644104E-2</v>
      </c>
      <c r="G8" s="13">
        <f t="shared" si="5"/>
        <v>3.5590600776633931E-2</v>
      </c>
      <c r="H8" s="13">
        <f t="shared" si="5"/>
        <v>3.8987549761046569E-2</v>
      </c>
      <c r="I8" s="13">
        <f t="shared" si="5"/>
        <v>4.2111366744602696E-2</v>
      </c>
      <c r="J8" s="13">
        <f t="shared" si="5"/>
        <v>4.501894469916834E-2</v>
      </c>
      <c r="K8" s="13">
        <f t="shared" si="5"/>
        <v>4.7749801617966159E-2</v>
      </c>
      <c r="L8" s="13">
        <f t="shared" si="5"/>
        <v>5.0332710311322103E-2</v>
      </c>
      <c r="M8" s="13">
        <f t="shared" si="5"/>
        <v>5.2789391926899652E-2</v>
      </c>
      <c r="N8" s="13">
        <f t="shared" si="5"/>
        <v>5.513672163576798E-2</v>
      </c>
      <c r="O8" s="13">
        <f t="shared" si="5"/>
        <v>5.7388119375603446E-2</v>
      </c>
      <c r="P8" s="13">
        <f t="shared" si="5"/>
        <v>5.9554465980284459E-2</v>
      </c>
      <c r="Q8" s="13">
        <f t="shared" si="5"/>
        <v>6.1644728817030307E-2</v>
      </c>
      <c r="R8" s="13">
        <f t="shared" si="5"/>
        <v>6.3666402157288207E-2</v>
      </c>
      <c r="S8" s="13">
        <f t="shared" si="5"/>
        <v>6.562582522438784E-2</v>
      </c>
      <c r="T8" s="13">
        <f t="shared" si="5"/>
        <v>6.7528417048752509E-2</v>
      </c>
      <c r="U8" s="13">
        <f t="shared" si="5"/>
        <v>6.9378853275609817E-2</v>
      </c>
      <c r="V8" s="13">
        <f t="shared" si="5"/>
        <v>7.1181201553267862E-2</v>
      </c>
      <c r="W8" s="13">
        <f t="shared" si="5"/>
        <v>7.2939026777818258E-2</v>
      </c>
    </row>
    <row r="9" spans="2:25">
      <c r="B9" s="7" t="s">
        <v>404</v>
      </c>
      <c r="C9" s="13">
        <f>_xlfn.NORM.INV(0.995,0,C5)</f>
        <v>2.0917958904070937E-2</v>
      </c>
      <c r="D9" s="13">
        <f t="shared" ref="D9:W9" si="6">_xlfn.NORM.INV(0.995,0,D5)</f>
        <v>2.9582461179300166E-2</v>
      </c>
      <c r="E9" s="13">
        <f t="shared" si="6"/>
        <v>3.623096761248866E-2</v>
      </c>
      <c r="F9" s="13">
        <f t="shared" si="6"/>
        <v>4.1835917808141873E-2</v>
      </c>
      <c r="G9" s="13">
        <f t="shared" si="6"/>
        <v>4.6773978060049626E-2</v>
      </c>
      <c r="H9" s="13">
        <f t="shared" si="6"/>
        <v>5.1238325775481812E-2</v>
      </c>
      <c r="I9" s="13">
        <f t="shared" si="6"/>
        <v>5.5343717195240914E-2</v>
      </c>
      <c r="J9" s="13">
        <f t="shared" si="6"/>
        <v>5.9164922358600332E-2</v>
      </c>
      <c r="K9" s="13">
        <f t="shared" si="6"/>
        <v>6.2753876712212817E-2</v>
      </c>
      <c r="L9" s="13">
        <f t="shared" si="6"/>
        <v>6.614839413866376E-2</v>
      </c>
      <c r="M9" s="13">
        <f t="shared" si="6"/>
        <v>6.9377021064877156E-2</v>
      </c>
      <c r="N9" s="13">
        <f t="shared" si="6"/>
        <v>7.246193522497732E-2</v>
      </c>
      <c r="O9" s="13">
        <f t="shared" si="6"/>
        <v>7.5420773406676286E-2</v>
      </c>
      <c r="P9" s="13">
        <f t="shared" si="6"/>
        <v>7.8267835449650769E-2</v>
      </c>
      <c r="Q9" s="13">
        <f t="shared" si="6"/>
        <v>8.1014906472117898E-2</v>
      </c>
      <c r="R9" s="13">
        <f t="shared" si="6"/>
        <v>8.3671835616283746E-2</v>
      </c>
      <c r="S9" s="13">
        <f t="shared" si="6"/>
        <v>8.6246954033813911E-2</v>
      </c>
      <c r="T9" s="13">
        <f t="shared" si="6"/>
        <v>8.8747383537900501E-2</v>
      </c>
      <c r="U9" s="13">
        <f t="shared" si="6"/>
        <v>9.1179268967982049E-2</v>
      </c>
      <c r="V9" s="13">
        <f t="shared" si="6"/>
        <v>9.3547956120099252E-2</v>
      </c>
      <c r="W9" s="13">
        <f t="shared" si="6"/>
        <v>9.5858130061880584E-2</v>
      </c>
    </row>
    <row r="10" spans="2:25">
      <c r="B10" s="7" t="s">
        <v>405</v>
      </c>
      <c r="C10" s="13">
        <f>_xlfn.NORM.INV(0.025,0,C5)</f>
        <v>-1.5916600539322055E-2</v>
      </c>
      <c r="D10" s="13">
        <f t="shared" ref="D10:W10" si="7">_xlfn.NORM.INV(0.025,0,D5)</f>
        <v>-2.250947234958417E-2</v>
      </c>
      <c r="E10" s="13">
        <f t="shared" si="7"/>
        <v>-2.7568360817883993E-2</v>
      </c>
      <c r="F10" s="13">
        <f t="shared" si="7"/>
        <v>-3.1833201078644111E-2</v>
      </c>
      <c r="G10" s="13">
        <f t="shared" si="7"/>
        <v>-3.5590600776633931E-2</v>
      </c>
      <c r="H10" s="13">
        <f t="shared" si="7"/>
        <v>-3.8987549761046569E-2</v>
      </c>
      <c r="I10" s="13">
        <f t="shared" si="7"/>
        <v>-4.2111366744602703E-2</v>
      </c>
      <c r="J10" s="13">
        <f t="shared" si="7"/>
        <v>-4.501894469916834E-2</v>
      </c>
      <c r="K10" s="13">
        <f t="shared" si="7"/>
        <v>-4.7749801617966166E-2</v>
      </c>
      <c r="L10" s="13">
        <f t="shared" si="7"/>
        <v>-5.033271031132211E-2</v>
      </c>
      <c r="M10" s="13">
        <f t="shared" si="7"/>
        <v>-5.2789391926899659E-2</v>
      </c>
      <c r="N10" s="13">
        <f t="shared" si="7"/>
        <v>-5.5136721635767987E-2</v>
      </c>
      <c r="O10" s="13">
        <f t="shared" si="7"/>
        <v>-5.7388119375603452E-2</v>
      </c>
      <c r="P10" s="13">
        <f t="shared" si="7"/>
        <v>-5.9554465980284466E-2</v>
      </c>
      <c r="Q10" s="13">
        <f t="shared" si="7"/>
        <v>-6.1644728817030314E-2</v>
      </c>
      <c r="R10" s="13">
        <f t="shared" si="7"/>
        <v>-6.3666402157288221E-2</v>
      </c>
      <c r="S10" s="13">
        <f t="shared" si="7"/>
        <v>-6.5625825224387854E-2</v>
      </c>
      <c r="T10" s="13">
        <f t="shared" si="7"/>
        <v>-6.7528417048752509E-2</v>
      </c>
      <c r="U10" s="13">
        <f t="shared" si="7"/>
        <v>-6.9378853275609831E-2</v>
      </c>
      <c r="V10" s="13">
        <f t="shared" si="7"/>
        <v>-7.1181201553267862E-2</v>
      </c>
      <c r="W10" s="13">
        <f t="shared" si="7"/>
        <v>-7.2939026777818272E-2</v>
      </c>
    </row>
    <row r="11" spans="2:25">
      <c r="B11" s="7" t="s">
        <v>406</v>
      </c>
      <c r="C11" s="13">
        <f>_xlfn.NORM.INV(0.005,0,C5)</f>
        <v>-2.0917958904070937E-2</v>
      </c>
      <c r="D11" s="13">
        <f t="shared" ref="D11:W11" si="8">_xlfn.NORM.INV(0.005,0,D5)</f>
        <v>-2.9582461179300166E-2</v>
      </c>
      <c r="E11" s="13">
        <f t="shared" si="8"/>
        <v>-3.623096761248866E-2</v>
      </c>
      <c r="F11" s="13">
        <f t="shared" si="8"/>
        <v>-4.1835917808141873E-2</v>
      </c>
      <c r="G11" s="13">
        <f t="shared" si="8"/>
        <v>-4.6773978060049626E-2</v>
      </c>
      <c r="H11" s="13">
        <f t="shared" si="8"/>
        <v>-5.1238325775481812E-2</v>
      </c>
      <c r="I11" s="13">
        <f t="shared" si="8"/>
        <v>-5.5343717195240914E-2</v>
      </c>
      <c r="J11" s="13">
        <f t="shared" si="8"/>
        <v>-5.9164922358600332E-2</v>
      </c>
      <c r="K11" s="13">
        <f t="shared" si="8"/>
        <v>-6.2753876712212817E-2</v>
      </c>
      <c r="L11" s="13">
        <f t="shared" si="8"/>
        <v>-6.614839413866376E-2</v>
      </c>
      <c r="M11" s="13">
        <f t="shared" si="8"/>
        <v>-6.9377021064877156E-2</v>
      </c>
      <c r="N11" s="13">
        <f t="shared" si="8"/>
        <v>-7.246193522497732E-2</v>
      </c>
      <c r="O11" s="13">
        <f t="shared" si="8"/>
        <v>-7.5420773406676286E-2</v>
      </c>
      <c r="P11" s="13">
        <f t="shared" si="8"/>
        <v>-7.8267835449650769E-2</v>
      </c>
      <c r="Q11" s="13">
        <f t="shared" si="8"/>
        <v>-8.1014906472117898E-2</v>
      </c>
      <c r="R11" s="13">
        <f t="shared" si="8"/>
        <v>-8.3671835616283746E-2</v>
      </c>
      <c r="S11" s="13">
        <f t="shared" si="8"/>
        <v>-8.6246954033813911E-2</v>
      </c>
      <c r="T11" s="13">
        <f t="shared" si="8"/>
        <v>-8.8747383537900501E-2</v>
      </c>
      <c r="U11" s="13">
        <f t="shared" si="8"/>
        <v>-9.1179268967982049E-2</v>
      </c>
      <c r="V11" s="13">
        <f t="shared" si="8"/>
        <v>-9.3547956120099252E-2</v>
      </c>
      <c r="W11" s="13">
        <f t="shared" si="8"/>
        <v>-9.5858130061880584E-2</v>
      </c>
    </row>
    <row r="13" spans="2:25">
      <c r="B13" s="8" t="s">
        <v>407</v>
      </c>
      <c r="C13" s="4">
        <f>AVERAGE(C72:C104)</f>
        <v>-2.1766920101733626E-3</v>
      </c>
      <c r="D13" s="4">
        <f t="shared" ref="D13:W13" si="9">AVERAGE(D72:D104)</f>
        <v>8.5296994569062281E-3</v>
      </c>
      <c r="E13" s="4">
        <f t="shared" si="9"/>
        <v>-1.0231668751326983E-2</v>
      </c>
      <c r="F13" s="4">
        <f t="shared" si="9"/>
        <v>-9.8839744018870551E-3</v>
      </c>
      <c r="G13" s="4">
        <f t="shared" si="9"/>
        <v>1.9868510655325017E-3</v>
      </c>
      <c r="H13" s="4">
        <f t="shared" si="9"/>
        <v>1.1696540627092349E-6</v>
      </c>
      <c r="I13" s="4">
        <f t="shared" si="9"/>
        <v>-1.3456732147570812E-2</v>
      </c>
      <c r="J13" s="4">
        <f t="shared" si="9"/>
        <v>-3.132974264691725E-2</v>
      </c>
      <c r="K13" s="4">
        <f t="shared" si="9"/>
        <v>-5.6703563428307079E-3</v>
      </c>
      <c r="L13" s="4">
        <f t="shared" si="9"/>
        <v>-7.5480924737569167E-3</v>
      </c>
      <c r="M13" s="4">
        <f t="shared" si="9"/>
        <v>-3.004890956887693E-2</v>
      </c>
      <c r="N13" s="4">
        <f t="shared" si="9"/>
        <v>1.5621902244729977E-3</v>
      </c>
      <c r="O13" s="4">
        <f t="shared" si="9"/>
        <v>1.6258211675008308E-2</v>
      </c>
      <c r="P13" s="4">
        <f t="shared" si="9"/>
        <v>1.7382444785625645E-2</v>
      </c>
      <c r="Q13" s="4">
        <f t="shared" si="9"/>
        <v>-9.713565736698607E-3</v>
      </c>
      <c r="R13" s="4">
        <f t="shared" si="9"/>
        <v>-8.8057899600685087E-3</v>
      </c>
      <c r="S13" s="4">
        <f t="shared" si="9"/>
        <v>1.7689105306723804E-3</v>
      </c>
      <c r="T13" s="4">
        <f t="shared" si="9"/>
        <v>-8.6736798667433595E-3</v>
      </c>
      <c r="U13" s="4">
        <f t="shared" si="9"/>
        <v>8.588927924971689E-4</v>
      </c>
      <c r="V13" s="4">
        <f t="shared" si="9"/>
        <v>-7.5966703549938484E-3</v>
      </c>
      <c r="W13" s="4">
        <f t="shared" si="9"/>
        <v>7.2608643112647715E-3</v>
      </c>
      <c r="Y13" s="1">
        <f>_xlfn.VAR.S(C13:W13)</f>
        <v>1.4935986785622829E-4</v>
      </c>
    </row>
    <row r="14" spans="2:25">
      <c r="B14" s="8" t="s">
        <v>399</v>
      </c>
      <c r="C14" s="1">
        <f>$Y$13*C2</f>
        <v>1.4935986785622829E-4</v>
      </c>
      <c r="D14" s="1">
        <f t="shared" ref="D14:W14" si="10">$Y$13*D2</f>
        <v>2.9871973571245658E-4</v>
      </c>
      <c r="E14" s="1">
        <f t="shared" si="10"/>
        <v>4.4807960356868488E-4</v>
      </c>
      <c r="F14" s="1">
        <f t="shared" si="10"/>
        <v>5.9743947142491317E-4</v>
      </c>
      <c r="G14" s="1">
        <f t="shared" si="10"/>
        <v>7.4679933928114141E-4</v>
      </c>
      <c r="H14" s="1">
        <f t="shared" si="10"/>
        <v>8.9615920713736975E-4</v>
      </c>
      <c r="I14" s="1">
        <f t="shared" si="10"/>
        <v>1.0455190749935981E-3</v>
      </c>
      <c r="J14" s="1">
        <f t="shared" si="10"/>
        <v>1.1948789428498263E-3</v>
      </c>
      <c r="K14" s="1">
        <f t="shared" si="10"/>
        <v>1.3442388107060546E-3</v>
      </c>
      <c r="L14" s="1">
        <f t="shared" si="10"/>
        <v>1.4935986785622828E-3</v>
      </c>
      <c r="M14" s="1">
        <f t="shared" si="10"/>
        <v>1.6429585464185113E-3</v>
      </c>
      <c r="N14" s="1">
        <f t="shared" si="10"/>
        <v>1.7923184142747395E-3</v>
      </c>
      <c r="O14" s="1">
        <f t="shared" si="10"/>
        <v>1.9416782821309677E-3</v>
      </c>
      <c r="P14" s="1">
        <f t="shared" si="10"/>
        <v>2.0910381499871962E-3</v>
      </c>
      <c r="Q14" s="1">
        <f t="shared" si="10"/>
        <v>2.2403980178434244E-3</v>
      </c>
      <c r="R14" s="1">
        <f t="shared" si="10"/>
        <v>2.3897578856996527E-3</v>
      </c>
      <c r="S14" s="1">
        <f t="shared" si="10"/>
        <v>2.5391177535558809E-3</v>
      </c>
      <c r="T14" s="1">
        <f t="shared" si="10"/>
        <v>2.6884776214121092E-3</v>
      </c>
      <c r="U14" s="1">
        <f t="shared" si="10"/>
        <v>2.8378374892683374E-3</v>
      </c>
      <c r="V14" s="1">
        <f t="shared" si="10"/>
        <v>2.9871973571245656E-3</v>
      </c>
      <c r="W14" s="1">
        <f t="shared" si="10"/>
        <v>3.1365572249807943E-3</v>
      </c>
    </row>
    <row r="15" spans="2:25">
      <c r="B15" s="8" t="s">
        <v>400</v>
      </c>
      <c r="C15" s="13">
        <f>SQRT(C14)</f>
        <v>1.2221287487667914E-2</v>
      </c>
      <c r="D15" s="13">
        <f t="shared" ref="D15:W15" si="11">SQRT(D14)</f>
        <v>1.7283510514720574E-2</v>
      </c>
      <c r="E15" s="13">
        <f t="shared" si="11"/>
        <v>2.1167890862546626E-2</v>
      </c>
      <c r="F15" s="13">
        <f t="shared" si="11"/>
        <v>2.4442574975335828E-2</v>
      </c>
      <c r="G15" s="13">
        <f t="shared" si="11"/>
        <v>2.7327629594993075E-2</v>
      </c>
      <c r="H15" s="13">
        <f t="shared" si="11"/>
        <v>2.9935918344646949E-2</v>
      </c>
      <c r="I15" s="13">
        <f t="shared" si="11"/>
        <v>3.2334487393394659E-2</v>
      </c>
      <c r="J15" s="13">
        <f t="shared" si="11"/>
        <v>3.4567021029441147E-2</v>
      </c>
      <c r="K15" s="13">
        <f t="shared" si="11"/>
        <v>3.6663862463003738E-2</v>
      </c>
      <c r="L15" s="13">
        <f t="shared" si="11"/>
        <v>3.8647104400747576E-2</v>
      </c>
      <c r="M15" s="13">
        <f t="shared" si="11"/>
        <v>4.0533425051659668E-2</v>
      </c>
      <c r="N15" s="13">
        <f t="shared" si="11"/>
        <v>4.2335781725093252E-2</v>
      </c>
      <c r="O15" s="13">
        <f t="shared" si="11"/>
        <v>4.406447868897314E-2</v>
      </c>
      <c r="P15" s="13">
        <f t="shared" si="11"/>
        <v>4.5727870604120591E-2</v>
      </c>
      <c r="Q15" s="13">
        <f t="shared" si="11"/>
        <v>4.7332842908950908E-2</v>
      </c>
      <c r="R15" s="13">
        <f t="shared" si="11"/>
        <v>4.8885149950671655E-2</v>
      </c>
      <c r="S15" s="13">
        <f t="shared" si="11"/>
        <v>5.0389659192694294E-2</v>
      </c>
      <c r="T15" s="13">
        <f t="shared" si="11"/>
        <v>5.1850531544161714E-2</v>
      </c>
      <c r="U15" s="13">
        <f t="shared" si="11"/>
        <v>5.3271357118702518E-2</v>
      </c>
      <c r="V15" s="13">
        <f t="shared" si="11"/>
        <v>5.465525918998615E-2</v>
      </c>
      <c r="W15" s="13">
        <f t="shared" si="11"/>
        <v>5.6004975002054903E-2</v>
      </c>
    </row>
    <row r="16" spans="2:25">
      <c r="B16" s="8" t="s">
        <v>401</v>
      </c>
      <c r="C16" s="14">
        <f>C3/C15</f>
        <v>-0.15453314300712825</v>
      </c>
      <c r="D16" s="14">
        <f t="shared" ref="D16:W16" si="12">D3/D15</f>
        <v>0.41462773601035602</v>
      </c>
      <c r="E16" s="14">
        <f t="shared" si="12"/>
        <v>-0.12124641390747934</v>
      </c>
      <c r="F16" s="14">
        <f t="shared" si="12"/>
        <v>-0.48718005257323149</v>
      </c>
      <c r="G16" s="14">
        <f t="shared" si="12"/>
        <v>-0.35813969265646556</v>
      </c>
      <c r="H16" s="14">
        <f t="shared" si="12"/>
        <v>-0.32558642225673118</v>
      </c>
      <c r="I16" s="14">
        <f t="shared" si="12"/>
        <v>-0.48446261198344487</v>
      </c>
      <c r="J16" s="14">
        <f t="shared" si="12"/>
        <v>-1.1772958679227397</v>
      </c>
      <c r="K16" s="14">
        <f t="shared" si="12"/>
        <v>-1.1413762712835507</v>
      </c>
      <c r="L16" s="14">
        <f t="shared" si="12"/>
        <v>-1.2813213484729928</v>
      </c>
      <c r="M16" s="14">
        <f t="shared" si="12"/>
        <v>-1.8575280663232179</v>
      </c>
      <c r="N16" s="14">
        <f t="shared" si="12"/>
        <v>-1.7137452066181995</v>
      </c>
      <c r="O16" s="14">
        <f t="shared" si="12"/>
        <v>-1.3085001235430365</v>
      </c>
      <c r="P16" s="14">
        <f t="shared" si="12"/>
        <v>-0.94854208295756715</v>
      </c>
      <c r="Q16" s="14">
        <f t="shared" si="12"/>
        <v>-1.138382625804536</v>
      </c>
      <c r="R16" s="14">
        <f t="shared" si="12"/>
        <v>-1.2210391190057632</v>
      </c>
      <c r="S16" s="14">
        <f t="shared" si="12"/>
        <v>-1.063808276500456</v>
      </c>
      <c r="T16" s="14">
        <f t="shared" si="12"/>
        <v>-1.1524566520157919</v>
      </c>
      <c r="U16" s="14">
        <f t="shared" si="12"/>
        <v>-1.1442560283269538</v>
      </c>
      <c r="V16" s="14">
        <f t="shared" si="12"/>
        <v>-1.2156007193752998</v>
      </c>
      <c r="W16" s="14">
        <f t="shared" si="12"/>
        <v>-1.065257480570253</v>
      </c>
    </row>
    <row r="17" spans="2:23">
      <c r="B17" s="8" t="s">
        <v>402</v>
      </c>
      <c r="C17" s="15">
        <f>(1-_xlfn.NORM.S.DIST(ABS(C16),1))*2</f>
        <v>0.87718938073214803</v>
      </c>
      <c r="D17" s="15">
        <f t="shared" ref="D17:W17" si="13">(1-_xlfn.NORM.S.DIST(ABS(D16),1))*2</f>
        <v>0.67841444073346424</v>
      </c>
      <c r="E17" s="15">
        <f t="shared" si="13"/>
        <v>0.90349586228139689</v>
      </c>
      <c r="F17" s="15">
        <f t="shared" si="13"/>
        <v>0.6261307400308167</v>
      </c>
      <c r="G17" s="15">
        <f t="shared" si="13"/>
        <v>0.72023877599832886</v>
      </c>
      <c r="H17" s="15">
        <f t="shared" si="13"/>
        <v>0.74473728638645009</v>
      </c>
      <c r="I17" s="15">
        <f t="shared" si="13"/>
        <v>0.62805759226853208</v>
      </c>
      <c r="J17" s="15">
        <f t="shared" si="13"/>
        <v>0.23907743560360961</v>
      </c>
      <c r="K17" s="15">
        <f t="shared" si="13"/>
        <v>0.25371337481105516</v>
      </c>
      <c r="L17" s="15">
        <f t="shared" si="13"/>
        <v>0.20008081734477345</v>
      </c>
      <c r="M17" s="15">
        <f t="shared" si="13"/>
        <v>6.3236061955805667E-2</v>
      </c>
      <c r="N17" s="15">
        <f t="shared" si="13"/>
        <v>8.6575530488990804E-2</v>
      </c>
      <c r="O17" s="15">
        <f t="shared" si="13"/>
        <v>0.19070373269344354</v>
      </c>
      <c r="P17" s="15">
        <f t="shared" si="13"/>
        <v>0.34285355965534059</v>
      </c>
      <c r="Q17" s="15">
        <f t="shared" si="13"/>
        <v>0.25496074570196159</v>
      </c>
      <c r="R17" s="15">
        <f t="shared" si="13"/>
        <v>0.22207120875352993</v>
      </c>
      <c r="S17" s="15">
        <f t="shared" si="13"/>
        <v>0.28741556121492029</v>
      </c>
      <c r="T17" s="15">
        <f t="shared" si="13"/>
        <v>0.24913347272765685</v>
      </c>
      <c r="U17" s="15">
        <f t="shared" si="13"/>
        <v>0.25251747329508323</v>
      </c>
      <c r="V17" s="15">
        <f t="shared" si="13"/>
        <v>0.22413705999189726</v>
      </c>
      <c r="W17" s="15">
        <f t="shared" si="13"/>
        <v>0.28675942835316848</v>
      </c>
    </row>
    <row r="18" spans="2:23">
      <c r="B18" s="8" t="s">
        <v>403</v>
      </c>
      <c r="C18" s="13">
        <f>_xlfn.NORM.INV(0.975,0,C15)</f>
        <v>2.3953283320539105E-2</v>
      </c>
      <c r="D18" s="13">
        <f t="shared" ref="D18:W18" si="14">_xlfn.NORM.INV(0.975,0,D15)</f>
        <v>3.3875058135271648E-2</v>
      </c>
      <c r="E18" s="13">
        <f t="shared" si="14"/>
        <v>4.148830371926588E-2</v>
      </c>
      <c r="F18" s="13">
        <f t="shared" si="14"/>
        <v>4.7906566641078209E-2</v>
      </c>
      <c r="G18" s="13">
        <f t="shared" si="14"/>
        <v>5.356116978903732E-2</v>
      </c>
      <c r="H18" s="13">
        <f t="shared" si="14"/>
        <v>5.8673321799639917E-2</v>
      </c>
      <c r="I18" s="13">
        <f t="shared" si="14"/>
        <v>6.3374430749617933E-2</v>
      </c>
      <c r="J18" s="13">
        <f t="shared" si="14"/>
        <v>6.7750116270543295E-2</v>
      </c>
      <c r="K18" s="13">
        <f t="shared" si="14"/>
        <v>7.1859849961617303E-2</v>
      </c>
      <c r="L18" s="13">
        <f t="shared" si="14"/>
        <v>7.5746932732224659E-2</v>
      </c>
      <c r="M18" s="13">
        <f t="shared" si="14"/>
        <v>7.9444053271306506E-2</v>
      </c>
      <c r="N18" s="13">
        <f t="shared" si="14"/>
        <v>8.297660743853176E-2</v>
      </c>
      <c r="O18" s="13">
        <f t="shared" si="14"/>
        <v>8.6364791227920068E-2</v>
      </c>
      <c r="P18" s="13">
        <f t="shared" si="14"/>
        <v>8.9624979473784186E-2</v>
      </c>
      <c r="Q18" s="13">
        <f t="shared" si="14"/>
        <v>9.2770667387435848E-2</v>
      </c>
      <c r="R18" s="13">
        <f t="shared" si="14"/>
        <v>9.5813133282156418E-2</v>
      </c>
      <c r="S18" s="13">
        <f t="shared" si="14"/>
        <v>9.8761917210928446E-2</v>
      </c>
      <c r="T18" s="13">
        <f t="shared" si="14"/>
        <v>0.10162517440581494</v>
      </c>
      <c r="U18" s="13">
        <f t="shared" si="14"/>
        <v>0.10440994136022834</v>
      </c>
      <c r="V18" s="13">
        <f t="shared" si="14"/>
        <v>0.10712233957807464</v>
      </c>
      <c r="W18" s="13">
        <f t="shared" si="14"/>
        <v>0.10976773395909363</v>
      </c>
    </row>
    <row r="19" spans="2:23">
      <c r="B19" s="8" t="s">
        <v>404</v>
      </c>
      <c r="C19" s="13">
        <f>_xlfn.NORM.INV(0.995,0,C15)</f>
        <v>3.1479950437830528E-2</v>
      </c>
      <c r="D19" s="13">
        <f t="shared" ref="D19:W19" si="15">_xlfn.NORM.INV(0.995,0,D15)</f>
        <v>4.4519372852012781E-2</v>
      </c>
      <c r="E19" s="13">
        <f t="shared" si="15"/>
        <v>5.4524873578072598E-2</v>
      </c>
      <c r="F19" s="13">
        <f t="shared" si="15"/>
        <v>6.2959900875661057E-2</v>
      </c>
      <c r="G19" s="13">
        <f t="shared" si="15"/>
        <v>7.0391309107313324E-2</v>
      </c>
      <c r="H19" s="13">
        <f t="shared" si="15"/>
        <v>7.7109815700788689E-2</v>
      </c>
      <c r="I19" s="13">
        <f t="shared" si="15"/>
        <v>8.3288120143138453E-2</v>
      </c>
      <c r="J19" s="13">
        <f t="shared" si="15"/>
        <v>8.9038745704025563E-2</v>
      </c>
      <c r="K19" s="13">
        <f t="shared" si="15"/>
        <v>9.4439851313491571E-2</v>
      </c>
      <c r="L19" s="13">
        <f t="shared" si="15"/>
        <v>9.9548344012759249E-2</v>
      </c>
      <c r="M19" s="13">
        <f t="shared" si="15"/>
        <v>0.10440718402126806</v>
      </c>
      <c r="N19" s="13">
        <f t="shared" si="15"/>
        <v>0.1090497471561452</v>
      </c>
      <c r="O19" s="13">
        <f t="shared" si="15"/>
        <v>0.11350257545266303</v>
      </c>
      <c r="P19" s="13">
        <f t="shared" si="15"/>
        <v>0.11778718909098615</v>
      </c>
      <c r="Q19" s="13">
        <f t="shared" si="15"/>
        <v>0.1219213237851525</v>
      </c>
      <c r="R19" s="13">
        <f t="shared" si="15"/>
        <v>0.12591980175132211</v>
      </c>
      <c r="S19" s="13">
        <f t="shared" si="15"/>
        <v>0.12979516074438416</v>
      </c>
      <c r="T19" s="13">
        <f t="shared" si="15"/>
        <v>0.13355811855603833</v>
      </c>
      <c r="U19" s="13">
        <f t="shared" si="15"/>
        <v>0.13721792270617225</v>
      </c>
      <c r="V19" s="13">
        <f t="shared" si="15"/>
        <v>0.14078261821462665</v>
      </c>
      <c r="W19" s="13">
        <f t="shared" si="15"/>
        <v>0.14425925575481663</v>
      </c>
    </row>
    <row r="20" spans="2:23">
      <c r="B20" s="8" t="s">
        <v>405</v>
      </c>
      <c r="C20" s="13">
        <f>_xlfn.NORM.INV(0.025,0,C15)</f>
        <v>-2.3953283320539108E-2</v>
      </c>
      <c r="D20" s="13">
        <f t="shared" ref="D20:W20" si="16">_xlfn.NORM.INV(0.025,0,D15)</f>
        <v>-3.3875058135271655E-2</v>
      </c>
      <c r="E20" s="13">
        <f t="shared" si="16"/>
        <v>-4.148830371926588E-2</v>
      </c>
      <c r="F20" s="13">
        <f t="shared" si="16"/>
        <v>-4.7906566641078216E-2</v>
      </c>
      <c r="G20" s="13">
        <f t="shared" si="16"/>
        <v>-5.3561169789037327E-2</v>
      </c>
      <c r="H20" s="13">
        <f t="shared" si="16"/>
        <v>-5.8673321799639924E-2</v>
      </c>
      <c r="I20" s="13">
        <f t="shared" si="16"/>
        <v>-6.3374430749617933E-2</v>
      </c>
      <c r="J20" s="13">
        <f t="shared" si="16"/>
        <v>-6.7750116270543309E-2</v>
      </c>
      <c r="K20" s="13">
        <f t="shared" si="16"/>
        <v>-7.1859849961617317E-2</v>
      </c>
      <c r="L20" s="13">
        <f t="shared" si="16"/>
        <v>-7.5746932732224673E-2</v>
      </c>
      <c r="M20" s="13">
        <f t="shared" si="16"/>
        <v>-7.944405327130652E-2</v>
      </c>
      <c r="N20" s="13">
        <f t="shared" si="16"/>
        <v>-8.297660743853176E-2</v>
      </c>
      <c r="O20" s="13">
        <f t="shared" si="16"/>
        <v>-8.6364791227920082E-2</v>
      </c>
      <c r="P20" s="13">
        <f t="shared" si="16"/>
        <v>-8.9624979473784186E-2</v>
      </c>
      <c r="Q20" s="13">
        <f t="shared" si="16"/>
        <v>-9.2770667387435848E-2</v>
      </c>
      <c r="R20" s="13">
        <f t="shared" si="16"/>
        <v>-9.5813133282156432E-2</v>
      </c>
      <c r="S20" s="13">
        <f t="shared" si="16"/>
        <v>-9.876191721092846E-2</v>
      </c>
      <c r="T20" s="13">
        <f t="shared" si="16"/>
        <v>-0.10162517440581495</v>
      </c>
      <c r="U20" s="13">
        <f t="shared" si="16"/>
        <v>-0.10440994136022835</v>
      </c>
      <c r="V20" s="13">
        <f t="shared" si="16"/>
        <v>-0.10712233957807465</v>
      </c>
      <c r="W20" s="13">
        <f t="shared" si="16"/>
        <v>-0.10976773395909364</v>
      </c>
    </row>
    <row r="21" spans="2:23">
      <c r="B21" s="8" t="s">
        <v>406</v>
      </c>
      <c r="C21" s="13">
        <f>_xlfn.NORM.INV(0.005,0,C15)</f>
        <v>-3.1479950437830528E-2</v>
      </c>
      <c r="D21" s="13">
        <f t="shared" ref="D21:W21" si="17">_xlfn.NORM.INV(0.005,0,D15)</f>
        <v>-4.4519372852012781E-2</v>
      </c>
      <c r="E21" s="13">
        <f t="shared" si="17"/>
        <v>-5.4524873578072598E-2</v>
      </c>
      <c r="F21" s="13">
        <f t="shared" si="17"/>
        <v>-6.2959900875661057E-2</v>
      </c>
      <c r="G21" s="13">
        <f t="shared" si="17"/>
        <v>-7.0391309107313324E-2</v>
      </c>
      <c r="H21" s="13">
        <f t="shared" si="17"/>
        <v>-7.7109815700788689E-2</v>
      </c>
      <c r="I21" s="13">
        <f t="shared" si="17"/>
        <v>-8.3288120143138453E-2</v>
      </c>
      <c r="J21" s="13">
        <f t="shared" si="17"/>
        <v>-8.9038745704025563E-2</v>
      </c>
      <c r="K21" s="13">
        <f t="shared" si="17"/>
        <v>-9.4439851313491571E-2</v>
      </c>
      <c r="L21" s="13">
        <f t="shared" si="17"/>
        <v>-9.9548344012759249E-2</v>
      </c>
      <c r="M21" s="13">
        <f t="shared" si="17"/>
        <v>-0.10440718402126806</v>
      </c>
      <c r="N21" s="13">
        <f t="shared" si="17"/>
        <v>-0.1090497471561452</v>
      </c>
      <c r="O21" s="13">
        <f t="shared" si="17"/>
        <v>-0.11350257545266303</v>
      </c>
      <c r="P21" s="13">
        <f t="shared" si="17"/>
        <v>-0.11778718909098615</v>
      </c>
      <c r="Q21" s="13">
        <f t="shared" si="17"/>
        <v>-0.1219213237851525</v>
      </c>
      <c r="R21" s="13">
        <f t="shared" si="17"/>
        <v>-0.12591980175132211</v>
      </c>
      <c r="S21" s="13">
        <f t="shared" si="17"/>
        <v>-0.12979516074438416</v>
      </c>
      <c r="T21" s="13">
        <f t="shared" si="17"/>
        <v>-0.13355811855603833</v>
      </c>
      <c r="U21" s="13">
        <f t="shared" si="17"/>
        <v>-0.13721792270617225</v>
      </c>
      <c r="V21" s="13">
        <f t="shared" si="17"/>
        <v>-0.14078261821462665</v>
      </c>
      <c r="W21" s="13">
        <f t="shared" si="17"/>
        <v>-0.14425925575481663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  <c r="C24" s="1">
        <f>COUNTIF(C72:C104,"&gt;0")</f>
        <v>15</v>
      </c>
      <c r="D24" s="1">
        <f t="shared" ref="D24:W24" si="18">COUNTIF(D72:D104,"&gt;0")</f>
        <v>18</v>
      </c>
      <c r="E24" s="1">
        <f t="shared" si="18"/>
        <v>9</v>
      </c>
      <c r="F24" s="1">
        <f t="shared" si="18"/>
        <v>14</v>
      </c>
      <c r="G24" s="1">
        <f t="shared" si="18"/>
        <v>17</v>
      </c>
      <c r="H24" s="1">
        <f t="shared" si="18"/>
        <v>17</v>
      </c>
      <c r="I24" s="1">
        <f t="shared" si="18"/>
        <v>17</v>
      </c>
      <c r="J24" s="1">
        <f t="shared" si="18"/>
        <v>9</v>
      </c>
      <c r="K24" s="1">
        <f t="shared" si="18"/>
        <v>16</v>
      </c>
      <c r="L24" s="1">
        <f t="shared" si="18"/>
        <v>16</v>
      </c>
      <c r="M24" s="1">
        <f t="shared" si="18"/>
        <v>11</v>
      </c>
      <c r="N24" s="1">
        <f t="shared" si="18"/>
        <v>18</v>
      </c>
      <c r="O24" s="1">
        <f t="shared" si="18"/>
        <v>16</v>
      </c>
      <c r="P24" s="1">
        <f t="shared" si="18"/>
        <v>17</v>
      </c>
      <c r="Q24" s="1">
        <f t="shared" si="18"/>
        <v>14</v>
      </c>
      <c r="R24" s="1">
        <f t="shared" si="18"/>
        <v>11</v>
      </c>
      <c r="S24" s="1">
        <f t="shared" si="18"/>
        <v>16</v>
      </c>
      <c r="T24" s="1">
        <f t="shared" si="18"/>
        <v>12</v>
      </c>
      <c r="U24" s="1">
        <f t="shared" si="18"/>
        <v>18</v>
      </c>
      <c r="V24" s="1">
        <f t="shared" si="18"/>
        <v>15</v>
      </c>
      <c r="W24" s="1">
        <f t="shared" si="18"/>
        <v>16</v>
      </c>
    </row>
    <row r="25" spans="2:23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0" t="s">
        <v>431</v>
      </c>
      <c r="C26" s="1">
        <f>COUNTIF(C72:C104,"&lt;0")</f>
        <v>18</v>
      </c>
      <c r="D26" s="1">
        <f t="shared" ref="D26:W26" si="20">COUNTIF(D72:D104,"&lt;0")</f>
        <v>15</v>
      </c>
      <c r="E26" s="1">
        <f t="shared" si="20"/>
        <v>24</v>
      </c>
      <c r="F26" s="1">
        <f t="shared" si="20"/>
        <v>19</v>
      </c>
      <c r="G26" s="1">
        <f t="shared" si="20"/>
        <v>16</v>
      </c>
      <c r="H26" s="1">
        <f t="shared" si="20"/>
        <v>16</v>
      </c>
      <c r="I26" s="1">
        <f t="shared" si="20"/>
        <v>16</v>
      </c>
      <c r="J26" s="1">
        <f t="shared" si="20"/>
        <v>24</v>
      </c>
      <c r="K26" s="1">
        <f t="shared" si="20"/>
        <v>17</v>
      </c>
      <c r="L26" s="1">
        <f t="shared" si="20"/>
        <v>17</v>
      </c>
      <c r="M26" s="1">
        <f t="shared" si="20"/>
        <v>22</v>
      </c>
      <c r="N26" s="1">
        <f t="shared" si="20"/>
        <v>15</v>
      </c>
      <c r="O26" s="1">
        <f t="shared" si="20"/>
        <v>17</v>
      </c>
      <c r="P26" s="1">
        <f t="shared" si="20"/>
        <v>16</v>
      </c>
      <c r="Q26" s="1">
        <f t="shared" si="20"/>
        <v>19</v>
      </c>
      <c r="R26" s="1">
        <f t="shared" si="20"/>
        <v>22</v>
      </c>
      <c r="S26" s="1">
        <f t="shared" si="20"/>
        <v>17</v>
      </c>
      <c r="T26" s="1">
        <f t="shared" si="20"/>
        <v>21</v>
      </c>
      <c r="U26" s="1">
        <f t="shared" si="20"/>
        <v>15</v>
      </c>
      <c r="V26" s="1">
        <f t="shared" si="20"/>
        <v>18</v>
      </c>
      <c r="W26" s="1">
        <f t="shared" si="20"/>
        <v>17</v>
      </c>
    </row>
    <row r="27" spans="2:23">
      <c r="B27" s="10" t="s">
        <v>432</v>
      </c>
      <c r="C27" s="16">
        <f t="shared" ref="C27:W27" si="21">(C24/SUM(C24:C26)-0.5)*(SQRT(SUM(C24:C26))/0.5)</f>
        <v>-0.52223296786709372</v>
      </c>
      <c r="D27" s="16">
        <f t="shared" si="21"/>
        <v>0.52223296786709306</v>
      </c>
      <c r="E27" s="16">
        <f t="shared" si="21"/>
        <v>-2.6111648393354678</v>
      </c>
      <c r="F27" s="16">
        <f t="shared" si="21"/>
        <v>-0.87038827977848909</v>
      </c>
      <c r="G27" s="16">
        <f t="shared" si="21"/>
        <v>0.17407765595569769</v>
      </c>
      <c r="H27" s="16">
        <f t="shared" si="21"/>
        <v>0.17407765595569769</v>
      </c>
      <c r="I27" s="16">
        <f t="shared" si="21"/>
        <v>0.17407765595569769</v>
      </c>
      <c r="J27" s="16">
        <f t="shared" si="21"/>
        <v>-2.6111648393354678</v>
      </c>
      <c r="K27" s="16">
        <f t="shared" si="21"/>
        <v>-0.17407765595569769</v>
      </c>
      <c r="L27" s="16">
        <f t="shared" si="21"/>
        <v>-0.17407765595569769</v>
      </c>
      <c r="M27" s="16">
        <f t="shared" si="21"/>
        <v>-1.9148542155126764</v>
      </c>
      <c r="N27" s="16">
        <f t="shared" si="21"/>
        <v>0.52223296786709306</v>
      </c>
      <c r="O27" s="16">
        <f t="shared" si="21"/>
        <v>-0.17407765595569769</v>
      </c>
      <c r="P27" s="16">
        <f t="shared" si="21"/>
        <v>0.17407765595569769</v>
      </c>
      <c r="Q27" s="16">
        <f t="shared" si="21"/>
        <v>-0.87038827977848909</v>
      </c>
      <c r="R27" s="16">
        <f t="shared" si="21"/>
        <v>-1.9148542155126764</v>
      </c>
      <c r="S27" s="16">
        <f t="shared" si="21"/>
        <v>-0.17407765595569769</v>
      </c>
      <c r="T27" s="16">
        <f t="shared" si="21"/>
        <v>-1.5666989036012804</v>
      </c>
      <c r="U27" s="16">
        <f t="shared" si="21"/>
        <v>0.52223296786709306</v>
      </c>
      <c r="V27" s="16">
        <f t="shared" si="21"/>
        <v>-0.52223296786709372</v>
      </c>
      <c r="W27" s="16">
        <f t="shared" si="21"/>
        <v>-0.17407765595569769</v>
      </c>
    </row>
    <row r="28" spans="2:23">
      <c r="B28" s="10" t="s">
        <v>402</v>
      </c>
      <c r="C28" s="15">
        <f>(1-_xlfn.NORM.S.DIST(ABS(C27),1))*2</f>
        <v>0.6015081344405897</v>
      </c>
      <c r="D28" s="15">
        <f t="shared" ref="D28:W28" si="22">(1-_xlfn.NORM.S.DIST(ABS(D27),1))*2</f>
        <v>0.60150813444059015</v>
      </c>
      <c r="E28" s="15">
        <f t="shared" si="22"/>
        <v>9.0234388180803204E-3</v>
      </c>
      <c r="F28" s="15">
        <f t="shared" si="22"/>
        <v>0.38408824947385201</v>
      </c>
      <c r="G28" s="15">
        <f t="shared" si="22"/>
        <v>0.86180443304901089</v>
      </c>
      <c r="H28" s="15">
        <f t="shared" si="22"/>
        <v>0.86180443304901089</v>
      </c>
      <c r="I28" s="15">
        <f t="shared" si="22"/>
        <v>0.86180443304901089</v>
      </c>
      <c r="J28" s="15">
        <f t="shared" si="22"/>
        <v>9.0234388180803204E-3</v>
      </c>
      <c r="K28" s="15">
        <f t="shared" si="22"/>
        <v>0.86180443304901089</v>
      </c>
      <c r="L28" s="15">
        <f t="shared" si="22"/>
        <v>0.86180443304901089</v>
      </c>
      <c r="M28" s="15">
        <f t="shared" si="22"/>
        <v>5.5511098097871026E-2</v>
      </c>
      <c r="N28" s="15">
        <f t="shared" si="22"/>
        <v>0.60150813444059015</v>
      </c>
      <c r="O28" s="15">
        <f t="shared" si="22"/>
        <v>0.86180443304901089</v>
      </c>
      <c r="P28" s="15">
        <f t="shared" si="22"/>
        <v>0.86180443304901089</v>
      </c>
      <c r="Q28" s="15">
        <f t="shared" si="22"/>
        <v>0.38408824947385201</v>
      </c>
      <c r="R28" s="15">
        <f t="shared" si="22"/>
        <v>5.5511098097871026E-2</v>
      </c>
      <c r="S28" s="15">
        <f t="shared" si="22"/>
        <v>0.86180443304901089</v>
      </c>
      <c r="T28" s="15">
        <f t="shared" si="22"/>
        <v>0.11718508719813814</v>
      </c>
      <c r="U28" s="15">
        <f t="shared" si="22"/>
        <v>0.60150813444059015</v>
      </c>
      <c r="V28" s="15">
        <f t="shared" si="22"/>
        <v>0.6015081344405897</v>
      </c>
      <c r="W28" s="15">
        <f t="shared" si="22"/>
        <v>0.86180443304901089</v>
      </c>
    </row>
    <row r="29" spans="2:23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191</v>
      </c>
      <c r="B35" s="1" t="s">
        <v>225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192</v>
      </c>
      <c r="B36" s="1" t="s">
        <v>226</v>
      </c>
      <c r="C36" s="4">
        <f>EXP(SUM($C72:C72))-1</f>
        <v>-1.1676612692625765E-2</v>
      </c>
      <c r="D36" s="4">
        <f>EXP(SUM($C72:D72))-1</f>
        <v>1.9516643559915892E-2</v>
      </c>
      <c r="E36" s="4">
        <f>EXP(SUM($C72:E72))-1</f>
        <v>1.3744301853711338E-2</v>
      </c>
      <c r="F36" s="4">
        <f>EXP(SUM($C72:F72))-1</f>
        <v>1.5761015188397121E-2</v>
      </c>
      <c r="G36" s="4">
        <f>EXP(SUM($C72:G72))-1</f>
        <v>1.7133932398483598E-2</v>
      </c>
      <c r="H36" s="4">
        <f>EXP(SUM($C72:H72))-1</f>
        <v>1.7051802449143949E-2</v>
      </c>
      <c r="I36" s="4">
        <f>EXP(SUM($C72:I72))-1</f>
        <v>2.2602803973582608E-2</v>
      </c>
      <c r="J36" s="4">
        <f>EXP(SUM($C72:J72))-1</f>
        <v>4.706607737628099E-3</v>
      </c>
      <c r="K36" s="4">
        <f>EXP(SUM($C72:K72))-1</f>
        <v>-1.9320560110744234E-2</v>
      </c>
      <c r="L36" s="4">
        <f>EXP(SUM($C72:L72))-1</f>
        <v>-3.7918921066262268E-3</v>
      </c>
      <c r="M36" s="4">
        <f>EXP(SUM($C72:M72))-1</f>
        <v>-2.1886723426759791E-2</v>
      </c>
      <c r="N36" s="4">
        <f>EXP(SUM($C72:N72))-1</f>
        <v>-8.7983348823318375E-3</v>
      </c>
      <c r="O36" s="4">
        <f>EXP(SUM($C72:O72))-1</f>
        <v>-1.7921236076596236E-2</v>
      </c>
      <c r="P36" s="4">
        <f>EXP(SUM($C72:P72))-1</f>
        <v>-2.8185266652487106E-2</v>
      </c>
      <c r="Q36" s="4">
        <f>EXP(SUM($C72:Q72))-1</f>
        <v>-3.2542309808156644E-2</v>
      </c>
      <c r="R36" s="4">
        <f>EXP(SUM($C72:R72))-1</f>
        <v>-5.383643623344414E-2</v>
      </c>
      <c r="S36" s="4">
        <f>EXP(SUM($C72:S72))-1</f>
        <v>-4.6414810786926997E-2</v>
      </c>
      <c r="T36" s="4">
        <f>EXP(SUM($C72:T72))-1</f>
        <v>-7.5596858672076328E-2</v>
      </c>
      <c r="U36" s="4">
        <f>EXP(SUM($C72:U72))-1</f>
        <v>-5.5559915241979452E-2</v>
      </c>
      <c r="V36" s="4">
        <f>EXP(SUM($C72:V72))-1</f>
        <v>-4.1990859015971105E-2</v>
      </c>
      <c r="W36" s="4">
        <f>EXP(SUM($C72:W72))-1</f>
        <v>-5.7955088213267891E-2</v>
      </c>
    </row>
    <row r="37" spans="1:23">
      <c r="A37" s="1" t="s">
        <v>193</v>
      </c>
      <c r="B37" s="1" t="s">
        <v>226</v>
      </c>
      <c r="C37" s="4">
        <f>EXP(SUM($C73:C73))-1</f>
        <v>3.1578142591909275E-2</v>
      </c>
      <c r="D37" s="4">
        <f>EXP(SUM($C73:D73))-1</f>
        <v>3.1105073048024678E-2</v>
      </c>
      <c r="E37" s="4">
        <f>EXP(SUM($C73:E73))-1</f>
        <v>-1.0205876461681584E-2</v>
      </c>
      <c r="F37" s="4">
        <f>EXP(SUM($C73:F73))-1</f>
        <v>-2.6149010254274185E-2</v>
      </c>
      <c r="G37" s="4">
        <f>EXP(SUM($C73:G73))-1</f>
        <v>-6.5435501504115701E-2</v>
      </c>
      <c r="H37" s="4">
        <f>EXP(SUM($C73:H73))-1</f>
        <v>-6.2769295958019611E-2</v>
      </c>
      <c r="I37" s="4">
        <f>EXP(SUM($C73:I73))-1</f>
        <v>3.9378374846600117E-2</v>
      </c>
      <c r="J37" s="4">
        <f>EXP(SUM($C73:J73))-1</f>
        <v>-0.10682000548106241</v>
      </c>
      <c r="K37" s="4">
        <f>EXP(SUM($C73:K73))-1</f>
        <v>-0.17774789882522168</v>
      </c>
      <c r="L37" s="4">
        <f>EXP(SUM($C73:L73))-1</f>
        <v>-0.14293805942467708</v>
      </c>
      <c r="M37" s="4">
        <f>EXP(SUM($C73:M73))-1</f>
        <v>-0.2191919407823707</v>
      </c>
      <c r="N37" s="4">
        <f>EXP(SUM($C73:N73))-1</f>
        <v>-0.19914978388113258</v>
      </c>
      <c r="O37" s="4">
        <f>EXP(SUM($C73:O73))-1</f>
        <v>-0.201766976705404</v>
      </c>
      <c r="P37" s="4">
        <f>EXP(SUM($C73:P73))-1</f>
        <v>-0.18635370369422422</v>
      </c>
      <c r="Q37" s="4">
        <f>EXP(SUM($C73:Q73))-1</f>
        <v>-0.16808342738043369</v>
      </c>
      <c r="R37" s="4">
        <f>EXP(SUM($C73:R73))-1</f>
        <v>-0.24351104193187378</v>
      </c>
      <c r="S37" s="4">
        <f>EXP(SUM($C73:S73))-1</f>
        <v>-0.30158911662093602</v>
      </c>
      <c r="T37" s="4">
        <f>EXP(SUM($C73:T73))-1</f>
        <v>-0.24745927770150411</v>
      </c>
      <c r="U37" s="4">
        <f>EXP(SUM($C73:U73))-1</f>
        <v>-0.16756735508228715</v>
      </c>
      <c r="V37" s="4">
        <f>EXP(SUM($C73:V73))-1</f>
        <v>-0.1861790135505661</v>
      </c>
      <c r="W37" s="4">
        <f>EXP(SUM($C73:W73))-1</f>
        <v>-0.14659764992464119</v>
      </c>
    </row>
    <row r="38" spans="1:23">
      <c r="A38" s="1" t="s">
        <v>194</v>
      </c>
      <c r="B38" s="1" t="s">
        <v>226</v>
      </c>
      <c r="C38" s="4">
        <f>EXP(SUM($C74:C74))-1</f>
        <v>-1.9415495976008779E-2</v>
      </c>
      <c r="D38" s="4">
        <f>EXP(SUM($C74:D74))-1</f>
        <v>-2.2388595026906155E-2</v>
      </c>
      <c r="E38" s="4">
        <f>EXP(SUM($C74:E74))-1</f>
        <v>-5.1740595783219767E-2</v>
      </c>
      <c r="F38" s="4">
        <f>EXP(SUM($C74:F74))-1</f>
        <v>-0.14434405946308215</v>
      </c>
      <c r="G38" s="4">
        <f>EXP(SUM($C74:G74))-1</f>
        <v>-0.14240563843741916</v>
      </c>
      <c r="H38" s="4">
        <f>EXP(SUM($C74:H74))-1</f>
        <v>-0.14082856454103609</v>
      </c>
      <c r="I38" s="4">
        <f>EXP(SUM($C74:I74))-1</f>
        <v>-0.39425932421785925</v>
      </c>
      <c r="J38" s="4">
        <f>EXP(SUM($C74:J74))-1</f>
        <v>-0.52262446976588073</v>
      </c>
      <c r="K38" s="4">
        <f>EXP(SUM($C74:K74))-1</f>
        <v>-0.52690711984806349</v>
      </c>
      <c r="L38" s="4">
        <f>EXP(SUM($C74:L74))-1</f>
        <v>-0.49320402860383306</v>
      </c>
      <c r="M38" s="4">
        <f>EXP(SUM($C74:M74))-1</f>
        <v>-0.52588541810741474</v>
      </c>
      <c r="N38" s="4">
        <f>EXP(SUM($C74:N74))-1</f>
        <v>-0.58561406366918922</v>
      </c>
      <c r="O38" s="4">
        <f>EXP(SUM($C74:O74))-1</f>
        <v>-0.57351231417008919</v>
      </c>
      <c r="P38" s="4">
        <f>EXP(SUM($C74:P74))-1</f>
        <v>-0.54717109606882985</v>
      </c>
      <c r="Q38" s="4">
        <f>EXP(SUM($C74:Q74))-1</f>
        <v>-0.55053575702774582</v>
      </c>
      <c r="R38" s="4">
        <f>EXP(SUM($C74:R74))-1</f>
        <v>-0.5723559270125429</v>
      </c>
      <c r="S38" s="4">
        <f>EXP(SUM($C74:S74))-1</f>
        <v>-0.58012244040835137</v>
      </c>
      <c r="T38" s="4">
        <f>EXP(SUM($C74:T74))-1</f>
        <v>-0.57269977447422538</v>
      </c>
      <c r="U38" s="4">
        <f>EXP(SUM($C74:U74))-1</f>
        <v>-0.57937957719277788</v>
      </c>
      <c r="V38" s="4">
        <f>EXP(SUM($C74:V74))-1</f>
        <v>-0.59279633671020304</v>
      </c>
      <c r="W38" s="4">
        <f>EXP(SUM($C74:W74))-1</f>
        <v>-0.59828247022290293</v>
      </c>
    </row>
    <row r="39" spans="1:23">
      <c r="A39" s="1" t="s">
        <v>195</v>
      </c>
      <c r="B39" s="1" t="s">
        <v>226</v>
      </c>
      <c r="C39" s="4">
        <f>EXP(SUM($C75:C75))-1</f>
        <v>-2.5560721871570324E-3</v>
      </c>
      <c r="D39" s="4">
        <f>EXP(SUM($C75:D75))-1</f>
        <v>6.8012320113286506E-4</v>
      </c>
      <c r="E39" s="4">
        <f>EXP(SUM($C75:E75))-1</f>
        <v>4.6823531891732051E-2</v>
      </c>
      <c r="F39" s="4">
        <f>EXP(SUM($C75:F75))-1</f>
        <v>2.975872993497064E-2</v>
      </c>
      <c r="G39" s="4">
        <f>EXP(SUM($C75:G75))-1</f>
        <v>2.3566229643282588E-2</v>
      </c>
      <c r="H39" s="4">
        <f>EXP(SUM($C75:H75))-1</f>
        <v>2.3835313792180735E-2</v>
      </c>
      <c r="I39" s="4">
        <f>EXP(SUM($C75:I75))-1</f>
        <v>0.10594310801276041</v>
      </c>
      <c r="J39" s="4">
        <f>EXP(SUM($C75:J75))-1</f>
        <v>0.15341315914038156</v>
      </c>
      <c r="K39" s="4">
        <f>EXP(SUM($C75:K75))-1</f>
        <v>0.16899346718205455</v>
      </c>
      <c r="L39" s="4">
        <f>EXP(SUM($C75:L75))-1</f>
        <v>0.17128560798959858</v>
      </c>
      <c r="M39" s="4">
        <f>EXP(SUM($C75:M75))-1</f>
        <v>0.18910653722702508</v>
      </c>
      <c r="N39" s="4">
        <f>EXP(SUM($C75:N75))-1</f>
        <v>0.15988683013540883</v>
      </c>
      <c r="O39" s="4">
        <f>EXP(SUM($C75:O75))-1</f>
        <v>0.15101230248511399</v>
      </c>
      <c r="P39" s="4">
        <f>EXP(SUM($C75:P75))-1</f>
        <v>0.13539398144003112</v>
      </c>
      <c r="Q39" s="4">
        <f>EXP(SUM($C75:Q75))-1</f>
        <v>0.1423127105220392</v>
      </c>
      <c r="R39" s="4">
        <f>EXP(SUM($C75:R75))-1</f>
        <v>0.1309546122761025</v>
      </c>
      <c r="S39" s="4">
        <f>EXP(SUM($C75:S75))-1</f>
        <v>0.10185085472511402</v>
      </c>
      <c r="T39" s="4">
        <f>EXP(SUM($C75:T75))-1</f>
        <v>0.11941331163076718</v>
      </c>
      <c r="U39" s="4">
        <f>EXP(SUM($C75:U75))-1</f>
        <v>0.12602051019624572</v>
      </c>
      <c r="V39" s="4">
        <f>EXP(SUM($C75:V75))-1</f>
        <v>0.11771032443408092</v>
      </c>
      <c r="W39" s="4">
        <f>EXP(SUM($C75:W75))-1</f>
        <v>0.12225784962636688</v>
      </c>
    </row>
    <row r="40" spans="1:23">
      <c r="A40" s="1" t="s">
        <v>196</v>
      </c>
      <c r="B40" s="1" t="s">
        <v>226</v>
      </c>
      <c r="C40" s="4">
        <f>EXP(SUM($C76:C76))-1</f>
        <v>4.4543429263485645E-2</v>
      </c>
      <c r="D40" s="4">
        <f>EXP(SUM($C76:D76))-1</f>
        <v>4.1683766902797181E-2</v>
      </c>
      <c r="E40" s="4">
        <f>EXP(SUM($C76:E76))-1</f>
        <v>3.3141514252489346E-2</v>
      </c>
      <c r="F40" s="4">
        <f>EXP(SUM($C76:F76))-1</f>
        <v>1.4096035441534704E-2</v>
      </c>
      <c r="G40" s="4">
        <f>EXP(SUM($C76:G76))-1</f>
        <v>-1.0748745673233584E-3</v>
      </c>
      <c r="H40" s="4">
        <f>EXP(SUM($C76:H76))-1</f>
        <v>-2.3152961877845879E-3</v>
      </c>
      <c r="I40" s="4">
        <f>EXP(SUM($C76:I76))-1</f>
        <v>-8.3365287325977144E-2</v>
      </c>
      <c r="J40" s="4">
        <f>EXP(SUM($C76:J76))-1</f>
        <v>-0.14326409109527516</v>
      </c>
      <c r="K40" s="4">
        <f>EXP(SUM($C76:K76))-1</f>
        <v>-0.20949633724352212</v>
      </c>
      <c r="L40" s="4">
        <f>EXP(SUM($C76:L76))-1</f>
        <v>-0.20296082562913065</v>
      </c>
      <c r="M40" s="4">
        <f>EXP(SUM($C76:M76))-1</f>
        <v>-0.19127854557131985</v>
      </c>
      <c r="N40" s="4">
        <f>EXP(SUM($C76:N76))-1</f>
        <v>-0.13552992471635517</v>
      </c>
      <c r="O40" s="4">
        <f>EXP(SUM($C76:O76))-1</f>
        <v>-0.13155490873718922</v>
      </c>
      <c r="P40" s="4">
        <f>EXP(SUM($C76:P76))-1</f>
        <v>-0.15276284561469111</v>
      </c>
      <c r="Q40" s="4">
        <f>EXP(SUM($C76:Q76))-1</f>
        <v>-0.13982389189621003</v>
      </c>
      <c r="R40" s="4">
        <f>EXP(SUM($C76:R76))-1</f>
        <v>-0.14267644580059102</v>
      </c>
      <c r="S40" s="4">
        <f>EXP(SUM($C76:S76))-1</f>
        <v>-0.18074109265986449</v>
      </c>
      <c r="T40" s="4">
        <f>EXP(SUM($C76:T76))-1</f>
        <v>-0.18378783824334666</v>
      </c>
      <c r="U40" s="4">
        <f>EXP(SUM($C76:U76))-1</f>
        <v>-0.18284677065897958</v>
      </c>
      <c r="V40" s="4">
        <f>EXP(SUM($C76:V76))-1</f>
        <v>-0.21757643235414681</v>
      </c>
      <c r="W40" s="4">
        <f>EXP(SUM($C76:W76))-1</f>
        <v>-0.19737094657831111</v>
      </c>
    </row>
    <row r="41" spans="1:23">
      <c r="A41" s="1" t="s">
        <v>197</v>
      </c>
      <c r="B41" s="1" t="s">
        <v>226</v>
      </c>
      <c r="C41" s="4">
        <f>EXP(SUM($C77:C77))-1</f>
        <v>-1.0039596788652294E-2</v>
      </c>
      <c r="D41" s="4">
        <f>EXP(SUM($C77:D77))-1</f>
        <v>-5.3535813403036148E-3</v>
      </c>
      <c r="E41" s="4">
        <f>EXP(SUM($C77:E77))-1</f>
        <v>-5.0329754323782838E-2</v>
      </c>
      <c r="F41" s="4">
        <f>EXP(SUM($C77:F77))-1</f>
        <v>-4.5166799288578141E-2</v>
      </c>
      <c r="G41" s="4">
        <f>EXP(SUM($C77:G77))-1</f>
        <v>-2.9519623316909271E-2</v>
      </c>
      <c r="H41" s="4">
        <f>EXP(SUM($C77:H77))-1</f>
        <v>-3.0902440460466418E-2</v>
      </c>
      <c r="I41" s="4">
        <f>EXP(SUM($C77:I77))-1</f>
        <v>-0.11319484011084757</v>
      </c>
      <c r="J41" s="4">
        <f>EXP(SUM($C77:J77))-1</f>
        <v>-0.13413420896393169</v>
      </c>
      <c r="K41" s="4">
        <f>EXP(SUM($C77:K77))-1</f>
        <v>-0.19017605280501093</v>
      </c>
      <c r="L41" s="4">
        <f>EXP(SUM($C77:L77))-1</f>
        <v>-0.24267002901464885</v>
      </c>
      <c r="M41" s="4">
        <f>EXP(SUM($C77:M77))-1</f>
        <v>-0.30560054270701076</v>
      </c>
      <c r="N41" s="4">
        <f>EXP(SUM($C77:N77))-1</f>
        <v>-0.25771231732948119</v>
      </c>
      <c r="O41" s="4">
        <f>EXP(SUM($C77:O77))-1</f>
        <v>-0.29802373562582318</v>
      </c>
      <c r="P41" s="4">
        <f>EXP(SUM($C77:P77))-1</f>
        <v>-0.26969971887628086</v>
      </c>
      <c r="Q41" s="4">
        <f>EXP(SUM($C77:Q77))-1</f>
        <v>-0.25728073196544698</v>
      </c>
      <c r="R41" s="4">
        <f>EXP(SUM($C77:R77))-1</f>
        <v>-0.25341311315846371</v>
      </c>
      <c r="S41" s="4">
        <f>EXP(SUM($C77:S77))-1</f>
        <v>-0.23802719854052357</v>
      </c>
      <c r="T41" s="4">
        <f>EXP(SUM($C77:T77))-1</f>
        <v>-0.27246697781057327</v>
      </c>
      <c r="U41" s="4">
        <f>EXP(SUM($C77:U77))-1</f>
        <v>-0.28139309392058343</v>
      </c>
      <c r="V41" s="4">
        <f>EXP(SUM($C77:V77))-1</f>
        <v>-0.33271818308706835</v>
      </c>
      <c r="W41" s="4">
        <f>EXP(SUM($C77:W77))-1</f>
        <v>-0.35123439376541277</v>
      </c>
    </row>
    <row r="42" spans="1:23">
      <c r="A42" s="1" t="s">
        <v>198</v>
      </c>
      <c r="B42" s="1" t="s">
        <v>226</v>
      </c>
      <c r="C42" s="4">
        <f>EXP(SUM($C78:C78))-1</f>
        <v>-4.6395789293327661E-2</v>
      </c>
      <c r="D42" s="4">
        <f>EXP(SUM($C78:D78))-1</f>
        <v>-2.1105769838721478E-2</v>
      </c>
      <c r="E42" s="4">
        <f>EXP(SUM($C78:E78))-1</f>
        <v>-6.550633660495131E-3</v>
      </c>
      <c r="F42" s="4">
        <f>EXP(SUM($C78:F78))-1</f>
        <v>4.5120630481887636E-2</v>
      </c>
      <c r="G42" s="4">
        <f>EXP(SUM($C78:G78))-1</f>
        <v>6.5016518820383062E-2</v>
      </c>
      <c r="H42" s="4">
        <f>EXP(SUM($C78:H78))-1</f>
        <v>6.652608133578064E-2</v>
      </c>
      <c r="I42" s="4">
        <f>EXP(SUM($C78:I78))-1</f>
        <v>0.16973904833795994</v>
      </c>
      <c r="J42" s="4">
        <f>EXP(SUM($C78:J78))-1</f>
        <v>0.19008955297096675</v>
      </c>
      <c r="K42" s="4">
        <f>EXP(SUM($C78:K78))-1</f>
        <v>0.22394178487993832</v>
      </c>
      <c r="L42" s="4">
        <f>EXP(SUM($C78:L78))-1</f>
        <v>0.20273836637717335</v>
      </c>
      <c r="M42" s="4">
        <f>EXP(SUM($C78:M78))-1</f>
        <v>0.20772391174262927</v>
      </c>
      <c r="N42" s="4">
        <f>EXP(SUM($C78:N78))-1</f>
        <v>0.25844024168412849</v>
      </c>
      <c r="O42" s="4">
        <f>EXP(SUM($C78:O78))-1</f>
        <v>0.32418503573730773</v>
      </c>
      <c r="P42" s="4">
        <f>EXP(SUM($C78:P78))-1</f>
        <v>0.37363199221217824</v>
      </c>
      <c r="Q42" s="4">
        <f>EXP(SUM($C78:Q78))-1</f>
        <v>0.26871128497267827</v>
      </c>
      <c r="R42" s="4">
        <f>EXP(SUM($C78:R78))-1</f>
        <v>0.36573119936026566</v>
      </c>
      <c r="S42" s="4">
        <f>EXP(SUM($C78:S78))-1</f>
        <v>0.36306215663677954</v>
      </c>
      <c r="T42" s="4">
        <f>EXP(SUM($C78:T78))-1</f>
        <v>0.32300029548741627</v>
      </c>
      <c r="U42" s="4">
        <f>EXP(SUM($C78:U78))-1</f>
        <v>0.34672984487836001</v>
      </c>
      <c r="V42" s="4">
        <f>EXP(SUM($C78:V78))-1</f>
        <v>0.29512596631036514</v>
      </c>
      <c r="W42" s="4">
        <f>EXP(SUM($C78:W78))-1</f>
        <v>0.26198698778026741</v>
      </c>
    </row>
    <row r="43" spans="1:23">
      <c r="A43" s="1" t="s">
        <v>199</v>
      </c>
      <c r="B43" s="1" t="s">
        <v>226</v>
      </c>
      <c r="C43" s="4">
        <f>EXP(SUM($C79:C79))-1</f>
        <v>4.8095880023693027E-3</v>
      </c>
      <c r="D43" s="4">
        <f>EXP(SUM($C79:D79))-1</f>
        <v>3.4804248354721734E-2</v>
      </c>
      <c r="E43" s="4">
        <f>EXP(SUM($C79:E79))-1</f>
        <v>2.1417690166165793E-2</v>
      </c>
      <c r="F43" s="4">
        <f>EXP(SUM($C79:F79))-1</f>
        <v>1.3438399607192952E-3</v>
      </c>
      <c r="G43" s="4">
        <f>EXP(SUM($C79:G79))-1</f>
        <v>1.5914383250799302E-2</v>
      </c>
      <c r="H43" s="4">
        <f>EXP(SUM($C79:H79))-1</f>
        <v>1.819193876221803E-2</v>
      </c>
      <c r="I43" s="4">
        <f>EXP(SUM($C79:I79))-1</f>
        <v>5.4176358202727704E-2</v>
      </c>
      <c r="J43" s="4">
        <f>EXP(SUM($C79:J79))-1</f>
        <v>-1.4849930963164004E-2</v>
      </c>
      <c r="K43" s="4">
        <f>EXP(SUM($C79:K79))-1</f>
        <v>1.489549556593639E-2</v>
      </c>
      <c r="L43" s="4">
        <f>EXP(SUM($C79:L79))-1</f>
        <v>-5.2553674746307011E-2</v>
      </c>
      <c r="M43" s="4">
        <f>EXP(SUM($C79:M79))-1</f>
        <v>-7.5817931488106005E-2</v>
      </c>
      <c r="N43" s="4">
        <f>EXP(SUM($C79:N79))-1</f>
        <v>-0.20813973072622127</v>
      </c>
      <c r="O43" s="4">
        <f>EXP(SUM($C79:O79))-1</f>
        <v>-5.1615422509793674E-2</v>
      </c>
      <c r="P43" s="4">
        <f>EXP(SUM($C79:P79))-1</f>
        <v>3.6419113609420961E-2</v>
      </c>
      <c r="Q43" s="4">
        <f>EXP(SUM($C79:Q79))-1</f>
        <v>2.523394122321676E-2</v>
      </c>
      <c r="R43" s="4">
        <f>EXP(SUM($C79:R79))-1</f>
        <v>1.5803700130752496E-2</v>
      </c>
      <c r="S43" s="4">
        <f>EXP(SUM($C79:S79))-1</f>
        <v>1.4163740637860522E-2</v>
      </c>
      <c r="T43" s="4">
        <f>EXP(SUM($C79:T79))-1</f>
        <v>-4.8236549820397934E-2</v>
      </c>
      <c r="U43" s="4">
        <f>EXP(SUM($C79:U79))-1</f>
        <v>-3.100671347494699E-2</v>
      </c>
      <c r="V43" s="4">
        <f>EXP(SUM($C79:V79))-1</f>
        <v>-2.4735005943712585E-2</v>
      </c>
      <c r="W43" s="4">
        <f>EXP(SUM($C79:W79))-1</f>
        <v>9.0675771159267171E-2</v>
      </c>
    </row>
    <row r="44" spans="1:23">
      <c r="A44" s="1" t="s">
        <v>200</v>
      </c>
      <c r="B44" s="1" t="s">
        <v>226</v>
      </c>
      <c r="C44" s="4">
        <f>EXP(SUM($C80:C80))-1</f>
        <v>1.3085596020600665E-2</v>
      </c>
      <c r="D44" s="4">
        <f>EXP(SUM($C80:D80))-1</f>
        <v>3.5060591138061703E-2</v>
      </c>
      <c r="E44" s="4">
        <f>EXP(SUM($C80:E80))-1</f>
        <v>6.917974748739919E-2</v>
      </c>
      <c r="F44" s="4">
        <f>EXP(SUM($C80:F80))-1</f>
        <v>7.48249878200411E-2</v>
      </c>
      <c r="G44" s="4">
        <f>EXP(SUM($C80:G80))-1</f>
        <v>4.536500110743158E-2</v>
      </c>
      <c r="H44" s="4">
        <f>EXP(SUM($C80:H80))-1</f>
        <v>4.8024855736584326E-2</v>
      </c>
      <c r="I44" s="4">
        <f>EXP(SUM($C80:I80))-1</f>
        <v>3.7752007911048935E-2</v>
      </c>
      <c r="J44" s="4">
        <f>EXP(SUM($C80:J80))-1</f>
        <v>2.7104275133574385E-2</v>
      </c>
      <c r="K44" s="4">
        <f>EXP(SUM($C80:K80))-1</f>
        <v>8.7587916209423966E-3</v>
      </c>
      <c r="L44" s="4">
        <f>EXP(SUM($C80:L80))-1</f>
        <v>9.0638989215945376E-3</v>
      </c>
      <c r="M44" s="4">
        <f>EXP(SUM($C80:M80))-1</f>
        <v>3.6140727467194766E-2</v>
      </c>
      <c r="N44" s="4">
        <f>EXP(SUM($C80:N80))-1</f>
        <v>2.338350674209777E-2</v>
      </c>
      <c r="O44" s="4">
        <f>EXP(SUM($C80:O80))-1</f>
        <v>-5.2957513054760041E-2</v>
      </c>
      <c r="P44" s="4">
        <f>EXP(SUM($C80:P80))-1</f>
        <v>1.4508100116935818E-2</v>
      </c>
      <c r="Q44" s="4">
        <f>EXP(SUM($C80:Q80))-1</f>
        <v>2.7229267423783288E-2</v>
      </c>
      <c r="R44" s="4">
        <f>EXP(SUM($C80:R80))-1</f>
        <v>2.5564725716462622E-2</v>
      </c>
      <c r="S44" s="4">
        <f>EXP(SUM($C80:S80))-1</f>
        <v>0.15126671369007716</v>
      </c>
      <c r="T44" s="4">
        <f>EXP(SUM($C80:T80))-1</f>
        <v>0.11611884966058561</v>
      </c>
      <c r="U44" s="4">
        <f>EXP(SUM($C80:U80))-1</f>
        <v>9.3591766002858012E-2</v>
      </c>
      <c r="V44" s="4">
        <f>EXP(SUM($C80:V80))-1</f>
        <v>6.0081333160965089E-2</v>
      </c>
      <c r="W44" s="4">
        <f>EXP(SUM($C80:W80))-1</f>
        <v>0.10131038740397247</v>
      </c>
    </row>
    <row r="45" spans="1:23">
      <c r="A45" s="1" t="s">
        <v>201</v>
      </c>
      <c r="B45" s="1" t="s">
        <v>226</v>
      </c>
      <c r="C45" s="4">
        <f>EXP(SUM($C81:C81))-1</f>
        <v>4.643110012139573E-3</v>
      </c>
      <c r="D45" s="4">
        <f>EXP(SUM($C81:D81))-1</f>
        <v>2.083094506645522E-2</v>
      </c>
      <c r="E45" s="4">
        <f>EXP(SUM($C81:E81))-1</f>
        <v>8.1110560555663902E-4</v>
      </c>
      <c r="F45" s="4">
        <f>EXP(SUM($C81:F81))-1</f>
        <v>-1.0245939457438458E-2</v>
      </c>
      <c r="G45" s="4">
        <f>EXP(SUM($C81:G81))-1</f>
        <v>-2.6810105908538273E-2</v>
      </c>
      <c r="H45" s="4">
        <f>EXP(SUM($C81:H81))-1</f>
        <v>-2.6533464011077701E-2</v>
      </c>
      <c r="I45" s="4">
        <f>EXP(SUM($C81:I81))-1</f>
        <v>2.569513776398713E-2</v>
      </c>
      <c r="J45" s="4">
        <f>EXP(SUM($C81:J81))-1</f>
        <v>2.983065023844933E-3</v>
      </c>
      <c r="K45" s="4">
        <f>EXP(SUM($C81:K81))-1</f>
        <v>-4.9037003656150491E-3</v>
      </c>
      <c r="L45" s="4">
        <f>EXP(SUM($C81:L81))-1</f>
        <v>-1.8862273577255562E-2</v>
      </c>
      <c r="M45" s="4">
        <f>EXP(SUM($C81:M81))-1</f>
        <v>-5.3195213751250137E-2</v>
      </c>
      <c r="N45" s="4">
        <f>EXP(SUM($C81:N81))-1</f>
        <v>-2.7676961699751312E-2</v>
      </c>
      <c r="O45" s="4">
        <f>EXP(SUM($C81:O81))-1</f>
        <v>-4.9562415330406062E-2</v>
      </c>
      <c r="P45" s="4">
        <f>EXP(SUM($C81:P81))-1</f>
        <v>-3.6324328469334644E-2</v>
      </c>
      <c r="Q45" s="4">
        <f>EXP(SUM($C81:Q81))-1</f>
        <v>-1.7866969632146734E-2</v>
      </c>
      <c r="R45" s="4">
        <f>EXP(SUM($C81:R81))-1</f>
        <v>-1.187234337746923E-2</v>
      </c>
      <c r="S45" s="4">
        <f>EXP(SUM($C81:S81))-1</f>
        <v>-4.3453143475629119E-3</v>
      </c>
      <c r="T45" s="4">
        <f>EXP(SUM($C81:T81))-1</f>
        <v>-2.2521238121941733E-2</v>
      </c>
      <c r="U45" s="4">
        <f>EXP(SUM($C81:U81))-1</f>
        <v>-1.742839481950087E-3</v>
      </c>
      <c r="V45" s="4">
        <f>EXP(SUM($C81:V81))-1</f>
        <v>-2.5494001722940918E-2</v>
      </c>
      <c r="W45" s="4">
        <f>EXP(SUM($C81:W81))-1</f>
        <v>1.758498915986717E-2</v>
      </c>
    </row>
    <row r="46" spans="1:23">
      <c r="A46" s="1" t="s">
        <v>202</v>
      </c>
      <c r="B46" s="1" t="s">
        <v>226</v>
      </c>
      <c r="C46" s="4">
        <f>EXP(SUM($C82:C82))-1</f>
        <v>1.1254434758600773E-4</v>
      </c>
      <c r="D46" s="4">
        <f>EXP(SUM($C82:D82))-1</f>
        <v>-9.1276959103273603E-3</v>
      </c>
      <c r="E46" s="4">
        <f>EXP(SUM($C82:E82))-1</f>
        <v>-2.0753612988294368E-2</v>
      </c>
      <c r="F46" s="4">
        <f>EXP(SUM($C82:F82))-1</f>
        <v>-3.5646017761519433E-2</v>
      </c>
      <c r="G46" s="4">
        <f>EXP(SUM($C82:G82))-1</f>
        <v>9.6328521720123739E-4</v>
      </c>
      <c r="H46" s="4">
        <f>EXP(SUM($C82:H82))-1</f>
        <v>-1.134472420260324E-3</v>
      </c>
      <c r="I46" s="4">
        <f>EXP(SUM($C82:I82))-1</f>
        <v>4.1903784287688595E-2</v>
      </c>
      <c r="J46" s="4">
        <f>EXP(SUM($C82:J82))-1</f>
        <v>3.6480188853466489E-2</v>
      </c>
      <c r="K46" s="4">
        <f>EXP(SUM($C82:K82))-1</f>
        <v>3.6464718962929243E-2</v>
      </c>
      <c r="L46" s="4">
        <f>EXP(SUM($C82:L82))-1</f>
        <v>3.4043882259151337E-2</v>
      </c>
      <c r="M46" s="4">
        <f>EXP(SUM($C82:M82))-1</f>
        <v>2.8866314145367999E-2</v>
      </c>
      <c r="N46" s="4">
        <f>EXP(SUM($C82:N82))-1</f>
        <v>1.5805269252613829E-2</v>
      </c>
      <c r="O46" s="4">
        <f>EXP(SUM($C82:O82))-1</f>
        <v>8.7665351893460031E-3</v>
      </c>
      <c r="P46" s="4">
        <f>EXP(SUM($C82:P82))-1</f>
        <v>4.3585507641537014E-3</v>
      </c>
      <c r="Q46" s="4">
        <f>EXP(SUM($C82:Q82))-1</f>
        <v>-9.5755146615750242E-4</v>
      </c>
      <c r="R46" s="4">
        <f>EXP(SUM($C82:R82))-1</f>
        <v>-1.4289075543060803E-2</v>
      </c>
      <c r="S46" s="4">
        <f>EXP(SUM($C82:S82))-1</f>
        <v>1.9048128328737146E-2</v>
      </c>
      <c r="T46" s="4">
        <f>EXP(SUM($C82:T82))-1</f>
        <v>1.1059971315714012E-2</v>
      </c>
      <c r="U46" s="4">
        <f>EXP(SUM($C82:U82))-1</f>
        <v>-3.0379749128273126E-4</v>
      </c>
      <c r="V46" s="4">
        <f>EXP(SUM($C82:V82))-1</f>
        <v>-1.6016268392384791E-3</v>
      </c>
      <c r="W46" s="4">
        <f>EXP(SUM($C82:W82))-1</f>
        <v>-4.6968894347818591E-3</v>
      </c>
    </row>
    <row r="47" spans="1:23">
      <c r="A47" s="1" t="s">
        <v>203</v>
      </c>
      <c r="B47" s="1" t="s">
        <v>226</v>
      </c>
      <c r="C47" s="4">
        <f>EXP(SUM($C83:C83))-1</f>
        <v>-2.7141483092537722E-2</v>
      </c>
      <c r="D47" s="4">
        <f>EXP(SUM($C83:D83))-1</f>
        <v>-6.5637233829965447E-2</v>
      </c>
      <c r="E47" s="4">
        <f>EXP(SUM($C83:E83))-1</f>
        <v>-0.11973007664600166</v>
      </c>
      <c r="F47" s="4">
        <f>EXP(SUM($C83:F83))-1</f>
        <v>-7.8183654057603302E-2</v>
      </c>
      <c r="G47" s="4">
        <f>EXP(SUM($C83:G83))-1</f>
        <v>-6.3970220101612352E-3</v>
      </c>
      <c r="H47" s="4">
        <f>EXP(SUM($C83:H83))-1</f>
        <v>-7.4570215111799953E-3</v>
      </c>
      <c r="I47" s="4">
        <f>EXP(SUM($C83:I83))-1</f>
        <v>-5.5328437190015345E-2</v>
      </c>
      <c r="J47" s="4">
        <f>EXP(SUM($C83:J83))-1</f>
        <v>-5.9429391713581192E-2</v>
      </c>
      <c r="K47" s="4">
        <f>EXP(SUM($C83:K83))-1</f>
        <v>-4.1180409595536704E-2</v>
      </c>
      <c r="L47" s="4">
        <f>EXP(SUM($C83:L83))-1</f>
        <v>-1.8998091878060674E-2</v>
      </c>
      <c r="M47" s="4">
        <f>EXP(SUM($C83:M83))-1</f>
        <v>-8.2564774136458796E-3</v>
      </c>
      <c r="N47" s="4">
        <f>EXP(SUM($C83:N83))-1</f>
        <v>-2.5375523943461653E-3</v>
      </c>
      <c r="O47" s="4">
        <f>EXP(SUM($C83:O83))-1</f>
        <v>-1.8354113696222751E-2</v>
      </c>
      <c r="P47" s="4">
        <f>EXP(SUM($C83:P83))-1</f>
        <v>-4.3869293167144385E-2</v>
      </c>
      <c r="Q47" s="4">
        <f>EXP(SUM($C83:Q83))-1</f>
        <v>-3.1553375653974092E-2</v>
      </c>
      <c r="R47" s="4">
        <f>EXP(SUM($C83:R83))-1</f>
        <v>-3.0371112646534359E-2</v>
      </c>
      <c r="S47" s="4">
        <f>EXP(SUM($C83:S83))-1</f>
        <v>-5.0261393105754393E-2</v>
      </c>
      <c r="T47" s="4">
        <f>EXP(SUM($C83:T83))-1</f>
        <v>-3.8536671582319437E-2</v>
      </c>
      <c r="U47" s="4">
        <f>EXP(SUM($C83:U83))-1</f>
        <v>-4.3958501577024411E-2</v>
      </c>
      <c r="V47" s="4">
        <f>EXP(SUM($C83:V83))-1</f>
        <v>-3.3173314893042538E-2</v>
      </c>
      <c r="W47" s="4">
        <f>EXP(SUM($C83:W83))-1</f>
        <v>-1.6703085087875547E-2</v>
      </c>
    </row>
    <row r="48" spans="1:23">
      <c r="A48" s="1" t="s">
        <v>204</v>
      </c>
      <c r="B48" s="1" t="s">
        <v>226</v>
      </c>
      <c r="C48" s="4">
        <f>EXP(SUM($C84:C84))-1</f>
        <v>8.7754027006692326E-3</v>
      </c>
      <c r="D48" s="4">
        <f>EXP(SUM($C84:D84))-1</f>
        <v>-1.3005091538833891E-2</v>
      </c>
      <c r="E48" s="4">
        <f>EXP(SUM($C84:E84))-1</f>
        <v>-2.5741275503162075E-2</v>
      </c>
      <c r="F48" s="4">
        <f>EXP(SUM($C84:F84))-1</f>
        <v>-0.12229783956091911</v>
      </c>
      <c r="G48" s="4">
        <f>EXP(SUM($C84:G84))-1</f>
        <v>-0.13846427806309192</v>
      </c>
      <c r="H48" s="4">
        <f>EXP(SUM($C84:H84))-1</f>
        <v>-0.14222458267485272</v>
      </c>
      <c r="I48" s="4">
        <f>EXP(SUM($C84:I84))-1</f>
        <v>-0.2708591294286451</v>
      </c>
      <c r="J48" s="4">
        <f>EXP(SUM($C84:J84))-1</f>
        <v>-0.33153732044373718</v>
      </c>
      <c r="K48" s="4">
        <f>EXP(SUM($C84:K84))-1</f>
        <v>-0.38032901675179953</v>
      </c>
      <c r="L48" s="4">
        <f>EXP(SUM($C84:L84))-1</f>
        <v>-0.34487002794711652</v>
      </c>
      <c r="M48" s="4">
        <f>EXP(SUM($C84:M84))-1</f>
        <v>-0.3646508099894944</v>
      </c>
      <c r="N48" s="4">
        <f>EXP(SUM($C84:N84))-1</f>
        <v>-0.31377130944219267</v>
      </c>
      <c r="O48" s="4">
        <f>EXP(SUM($C84:O84))-1</f>
        <v>-0.28504139436118048</v>
      </c>
      <c r="P48" s="4">
        <f>EXP(SUM($C84:P84))-1</f>
        <v>-0.2392329594982936</v>
      </c>
      <c r="Q48" s="4">
        <f>EXP(SUM($C84:Q84))-1</f>
        <v>-0.28067900065457763</v>
      </c>
      <c r="R48" s="4">
        <f>EXP(SUM($C84:R84))-1</f>
        <v>-0.29268559404994099</v>
      </c>
      <c r="S48" s="4">
        <f>EXP(SUM($C84:S84))-1</f>
        <v>-0.32700453641613492</v>
      </c>
      <c r="T48" s="4">
        <f>EXP(SUM($C84:T84))-1</f>
        <v>-0.35592459303230528</v>
      </c>
      <c r="U48" s="4">
        <f>EXP(SUM($C84:U84))-1</f>
        <v>-0.34744452277884463</v>
      </c>
      <c r="V48" s="4">
        <f>EXP(SUM($C84:V84))-1</f>
        <v>-0.38415354781831723</v>
      </c>
      <c r="W48" s="4">
        <f>EXP(SUM($C84:W84))-1</f>
        <v>-0.39761287109050225</v>
      </c>
    </row>
    <row r="49" spans="1:23">
      <c r="A49" s="1" t="s">
        <v>205</v>
      </c>
      <c r="B49" s="1" t="s">
        <v>226</v>
      </c>
      <c r="C49" s="4">
        <f>EXP(SUM($C85:C85))-1</f>
        <v>1.3878675977115673E-2</v>
      </c>
      <c r="D49" s="4">
        <f>EXP(SUM($C85:D85))-1</f>
        <v>9.2120846166931392E-2</v>
      </c>
      <c r="E49" s="4">
        <f>EXP(SUM($C85:E85))-1</f>
        <v>5.1663280020684432E-2</v>
      </c>
      <c r="F49" s="4">
        <f>EXP(SUM($C85:F85))-1</f>
        <v>5.6335718402003687E-2</v>
      </c>
      <c r="G49" s="4">
        <f>EXP(SUM($C85:G85))-1</f>
        <v>2.5043843223364615E-2</v>
      </c>
      <c r="H49" s="4">
        <f>EXP(SUM($C85:H85))-1</f>
        <v>2.2808007944763009E-2</v>
      </c>
      <c r="I49" s="4">
        <f>EXP(SUM($C85:I85))-1</f>
        <v>0.18995234403487959</v>
      </c>
      <c r="J49" s="4">
        <f>EXP(SUM($C85:J85))-1</f>
        <v>0.21365220836754117</v>
      </c>
      <c r="K49" s="4">
        <f>EXP(SUM($C85:K85))-1</f>
        <v>0.23019613030059838</v>
      </c>
      <c r="L49" s="4">
        <f>EXP(SUM($C85:L85))-1</f>
        <v>0.30578551222779926</v>
      </c>
      <c r="M49" s="4">
        <f>EXP(SUM($C85:M85))-1</f>
        <v>0.20075401721439601</v>
      </c>
      <c r="N49" s="4">
        <f>EXP(SUM($C85:N85))-1</f>
        <v>0.24238280798910661</v>
      </c>
      <c r="O49" s="4">
        <f>EXP(SUM($C85:O85))-1</f>
        <v>0.19336989310009156</v>
      </c>
      <c r="P49" s="4">
        <f>EXP(SUM($C85:P85))-1</f>
        <v>0.22904932424977886</v>
      </c>
      <c r="Q49" s="4">
        <f>EXP(SUM($C85:Q85))-1</f>
        <v>0.18220555955887319</v>
      </c>
      <c r="R49" s="4">
        <f>EXP(SUM($C85:R85))-1</f>
        <v>0.10160191893993886</v>
      </c>
      <c r="S49" s="4">
        <f>EXP(SUM($C85:S85))-1</f>
        <v>3.7504260772784681E-2</v>
      </c>
      <c r="T49" s="4">
        <f>EXP(SUM($C85:T85))-1</f>
        <v>9.0246958630081586E-2</v>
      </c>
      <c r="U49" s="4">
        <f>EXP(SUM($C85:U85))-1</f>
        <v>7.5583044435516333E-2</v>
      </c>
      <c r="V49" s="4">
        <f>EXP(SUM($C85:V85))-1</f>
        <v>0.11479509607350913</v>
      </c>
      <c r="W49" s="4">
        <f>EXP(SUM($C85:W85))-1</f>
        <v>0.1013389458098084</v>
      </c>
    </row>
    <row r="50" spans="1:23">
      <c r="A50" s="1" t="s">
        <v>206</v>
      </c>
      <c r="B50" s="1" t="s">
        <v>226</v>
      </c>
      <c r="C50" s="4">
        <f>EXP(SUM($C86:C86))-1</f>
        <v>-5.6384631049398837E-2</v>
      </c>
      <c r="D50" s="4">
        <f>EXP(SUM($C86:D86))-1</f>
        <v>-5.8567525514474306E-2</v>
      </c>
      <c r="E50" s="4">
        <f>EXP(SUM($C86:E86))-1</f>
        <v>-9.2661891477310077E-2</v>
      </c>
      <c r="F50" s="4">
        <f>EXP(SUM($C86:F86))-1</f>
        <v>-7.8755387917172626E-2</v>
      </c>
      <c r="G50" s="4">
        <f>EXP(SUM($C86:G86))-1</f>
        <v>-8.3026044729993087E-2</v>
      </c>
      <c r="H50" s="4">
        <f>EXP(SUM($C86:H86))-1</f>
        <v>-8.2902401344146837E-2</v>
      </c>
      <c r="I50" s="4">
        <f>EXP(SUM($C86:I86))-1</f>
        <v>-0.14905757754398907</v>
      </c>
      <c r="J50" s="4">
        <f>EXP(SUM($C86:J86))-1</f>
        <v>-0.16414208920134343</v>
      </c>
      <c r="K50" s="4">
        <f>EXP(SUM($C86:K86))-1</f>
        <v>-0.15567971591060092</v>
      </c>
      <c r="L50" s="4">
        <f>EXP(SUM($C86:L86))-1</f>
        <v>-0.19490171771527698</v>
      </c>
      <c r="M50" s="4">
        <f>EXP(SUM($C86:M86))-1</f>
        <v>-0.1412494575471146</v>
      </c>
      <c r="N50" s="4">
        <f>EXP(SUM($C86:N86))-1</f>
        <v>-0.17210290613317891</v>
      </c>
      <c r="O50" s="4">
        <f>EXP(SUM($C86:O86))-1</f>
        <v>-0.20939036855342696</v>
      </c>
      <c r="P50" s="4">
        <f>EXP(SUM($C86:P86))-1</f>
        <v>-0.2371534859811899</v>
      </c>
      <c r="Q50" s="4">
        <f>EXP(SUM($C86:Q86))-1</f>
        <v>-0.23363677148764705</v>
      </c>
      <c r="R50" s="4">
        <f>EXP(SUM($C86:R86))-1</f>
        <v>-0.20841957514372256</v>
      </c>
      <c r="S50" s="4">
        <f>EXP(SUM($C86:S86))-1</f>
        <v>-0.21426014330511833</v>
      </c>
      <c r="T50" s="4">
        <f>EXP(SUM($C86:T86))-1</f>
        <v>-0.22568058561947013</v>
      </c>
      <c r="U50" s="4">
        <f>EXP(SUM($C86:U86))-1</f>
        <v>-0.24401999865786062</v>
      </c>
      <c r="V50" s="4">
        <f>EXP(SUM($C86:V86))-1</f>
        <v>-0.23873332149906734</v>
      </c>
      <c r="W50" s="4">
        <f>EXP(SUM($C86:W86))-1</f>
        <v>-0.24691932712952347</v>
      </c>
    </row>
    <row r="51" spans="1:23">
      <c r="A51" s="1" t="s">
        <v>207</v>
      </c>
      <c r="B51" s="1" t="s">
        <v>226</v>
      </c>
      <c r="C51" s="4">
        <f>EXP(SUM($C87:C87))-1</f>
        <v>2.005479913621544E-2</v>
      </c>
      <c r="D51" s="4">
        <f>EXP(SUM($C87:D87))-1</f>
        <v>5.2394401267955582E-2</v>
      </c>
      <c r="E51" s="4">
        <f>EXP(SUM($C87:E87))-1</f>
        <v>4.7080149906633562E-2</v>
      </c>
      <c r="F51" s="4">
        <f>EXP(SUM($C87:F87))-1</f>
        <v>5.0044311156437482E-2</v>
      </c>
      <c r="G51" s="4">
        <f>EXP(SUM($C87:G87))-1</f>
        <v>8.4337901904037338E-2</v>
      </c>
      <c r="H51" s="4">
        <f>EXP(SUM($C87:H87))-1</f>
        <v>8.7160674547698491E-2</v>
      </c>
      <c r="I51" s="4">
        <f>EXP(SUM($C87:I87))-1</f>
        <v>0.20819226216873421</v>
      </c>
      <c r="J51" s="4">
        <f>EXP(SUM($C87:J87))-1</f>
        <v>0.17394701822134317</v>
      </c>
      <c r="K51" s="4">
        <f>EXP(SUM($C87:K87))-1</f>
        <v>0.15919974608634946</v>
      </c>
      <c r="L51" s="4">
        <f>EXP(SUM($C87:L87))-1</f>
        <v>9.1341648417595289E-2</v>
      </c>
      <c r="M51" s="4">
        <f>EXP(SUM($C87:M87))-1</f>
        <v>-2.8869837292462175E-2</v>
      </c>
      <c r="N51" s="4">
        <f>EXP(SUM($C87:N87))-1</f>
        <v>7.7854340699636815E-3</v>
      </c>
      <c r="O51" s="4">
        <f>EXP(SUM($C87:O87))-1</f>
        <v>5.1528551072639539E-2</v>
      </c>
      <c r="P51" s="4">
        <f>EXP(SUM($C87:P87))-1</f>
        <v>0.13464498271711944</v>
      </c>
      <c r="Q51" s="4">
        <f>EXP(SUM($C87:Q87))-1</f>
        <v>0.12580694498615919</v>
      </c>
      <c r="R51" s="4">
        <f>EXP(SUM($C87:R87))-1</f>
        <v>9.9134241603296314E-2</v>
      </c>
      <c r="S51" s="4">
        <f>EXP(SUM($C87:S87))-1</f>
        <v>0.13921461572819571</v>
      </c>
      <c r="T51" s="4">
        <f>EXP(SUM($C87:T87))-1</f>
        <v>0.13177749261237315</v>
      </c>
      <c r="U51" s="4">
        <f>EXP(SUM($C87:U87))-1</f>
        <v>0.16280299393229813</v>
      </c>
      <c r="V51" s="4">
        <f>EXP(SUM($C87:V87))-1</f>
        <v>0.15904216003167271</v>
      </c>
      <c r="W51" s="4">
        <f>EXP(SUM($C87:W87))-1</f>
        <v>0.12686689659964179</v>
      </c>
    </row>
    <row r="52" spans="1:23">
      <c r="A52" s="1" t="s">
        <v>208</v>
      </c>
      <c r="B52" s="1" t="s">
        <v>226</v>
      </c>
      <c r="C52" s="4">
        <f>EXP(SUM($C88:C88))-1</f>
        <v>-2.2933945688399238E-3</v>
      </c>
      <c r="D52" s="4">
        <f>EXP(SUM($C88:D88))-1</f>
        <v>-1.462296167560051E-2</v>
      </c>
      <c r="E52" s="4">
        <f>EXP(SUM($C88:E88))-1</f>
        <v>-3.4310313802191739E-2</v>
      </c>
      <c r="F52" s="4">
        <f>EXP(SUM($C88:F88))-1</f>
        <v>-1.1946918397983564E-2</v>
      </c>
      <c r="G52" s="4">
        <f>EXP(SUM($C88:G88))-1</f>
        <v>-8.757540915735551E-3</v>
      </c>
      <c r="H52" s="4">
        <f>EXP(SUM($C88:H88))-1</f>
        <v>-1.2038203849221607E-2</v>
      </c>
      <c r="I52" s="4">
        <f>EXP(SUM($C88:I88))-1</f>
        <v>-0.10472808265190692</v>
      </c>
      <c r="J52" s="4">
        <f>EXP(SUM($C88:J88))-1</f>
        <v>-0.12385500145243655</v>
      </c>
      <c r="K52" s="4">
        <f>EXP(SUM($C88:K88))-1</f>
        <v>-0.14927914368789819</v>
      </c>
      <c r="L52" s="4">
        <f>EXP(SUM($C88:L88))-1</f>
        <v>-0.16497269422499528</v>
      </c>
      <c r="M52" s="4">
        <f>EXP(SUM($C88:M88))-1</f>
        <v>-0.14938984077160511</v>
      </c>
      <c r="N52" s="4">
        <f>EXP(SUM($C88:N88))-1</f>
        <v>-0.14797108865056241</v>
      </c>
      <c r="O52" s="4">
        <f>EXP(SUM($C88:O88))-1</f>
        <v>-0.14538392169942871</v>
      </c>
      <c r="P52" s="4">
        <f>EXP(SUM($C88:P88))-1</f>
        <v>-0.17033830806666517</v>
      </c>
      <c r="Q52" s="4">
        <f>EXP(SUM($C88:Q88))-1</f>
        <v>-0.20769724121978428</v>
      </c>
      <c r="R52" s="4">
        <f>EXP(SUM($C88:R88))-1</f>
        <v>-0.2112308706685504</v>
      </c>
      <c r="S52" s="4">
        <f>EXP(SUM($C88:S88))-1</f>
        <v>-0.21588498054799743</v>
      </c>
      <c r="T52" s="4">
        <f>EXP(SUM($C88:T88))-1</f>
        <v>-0.24430570029957699</v>
      </c>
      <c r="U52" s="4">
        <f>EXP(SUM($C88:U88))-1</f>
        <v>-0.21935172106300027</v>
      </c>
      <c r="V52" s="4">
        <f>EXP(SUM($C88:V88))-1</f>
        <v>-0.21660570724145389</v>
      </c>
      <c r="W52" s="4">
        <f>EXP(SUM($C88:W88))-1</f>
        <v>-0.1999903678858399</v>
      </c>
    </row>
    <row r="53" spans="1:23">
      <c r="A53" s="1" t="s">
        <v>209</v>
      </c>
      <c r="B53" s="1" t="s">
        <v>226</v>
      </c>
      <c r="C53" s="4">
        <f>EXP(SUM($C89:C89))-1</f>
        <v>9.798043677039292E-3</v>
      </c>
      <c r="D53" s="4">
        <f>EXP(SUM($C89:D89))-1</f>
        <v>9.4674158274117293E-3</v>
      </c>
      <c r="E53" s="4">
        <f>EXP(SUM($C89:E89))-1</f>
        <v>3.0633650267358314E-2</v>
      </c>
      <c r="F53" s="4">
        <f>EXP(SUM($C89:F89))-1</f>
        <v>9.4142827708997512E-2</v>
      </c>
      <c r="G53" s="4">
        <f>EXP(SUM($C89:G89))-1</f>
        <v>8.0289616729880553E-3</v>
      </c>
      <c r="H53" s="4">
        <f>EXP(SUM($C89:H89))-1</f>
        <v>5.688518525753361E-3</v>
      </c>
      <c r="I53" s="4">
        <f>EXP(SUM($C89:I89))-1</f>
        <v>3.1394788893255532E-2</v>
      </c>
      <c r="J53" s="4">
        <f>EXP(SUM($C89:J89))-1</f>
        <v>5.9243251666102337E-2</v>
      </c>
      <c r="K53" s="4">
        <f>EXP(SUM($C89:K89))-1</f>
        <v>0.1170083835274518</v>
      </c>
      <c r="L53" s="4">
        <f>EXP(SUM($C89:L89))-1</f>
        <v>8.1598854644652663E-2</v>
      </c>
      <c r="M53" s="4">
        <f>EXP(SUM($C89:M89))-1</f>
        <v>8.4631996133568421E-2</v>
      </c>
      <c r="N53" s="4">
        <f>EXP(SUM($C89:N89))-1</f>
        <v>6.2014027071477296E-2</v>
      </c>
      <c r="O53" s="4">
        <f>EXP(SUM($C89:O89))-1</f>
        <v>0.10938297860277757</v>
      </c>
      <c r="P53" s="4">
        <f>EXP(SUM($C89:P89))-1</f>
        <v>0.12517406822443111</v>
      </c>
      <c r="Q53" s="4">
        <f>EXP(SUM($C89:Q89))-1</f>
        <v>0.12352375717027253</v>
      </c>
      <c r="R53" s="4">
        <f>EXP(SUM($C89:R89))-1</f>
        <v>0.10401745573064436</v>
      </c>
      <c r="S53" s="4">
        <f>EXP(SUM($C89:S89))-1</f>
        <v>0.16398558784994588</v>
      </c>
      <c r="T53" s="4">
        <f>EXP(SUM($C89:T89))-1</f>
        <v>0.13049046685787791</v>
      </c>
      <c r="U53" s="4">
        <f>EXP(SUM($C89:U89))-1</f>
        <v>0.11139073449091486</v>
      </c>
      <c r="V53" s="4">
        <f>EXP(SUM($C89:V89))-1</f>
        <v>0.164223816169073</v>
      </c>
      <c r="W53" s="4">
        <f>EXP(SUM($C89:W89))-1</f>
        <v>0.14015987443099909</v>
      </c>
    </row>
    <row r="54" spans="1:23">
      <c r="A54" s="1" t="s">
        <v>210</v>
      </c>
      <c r="B54" s="1" t="s">
        <v>226</v>
      </c>
      <c r="C54" s="4">
        <f>EXP(SUM($C90:C90))-1</f>
        <v>1.5646324462203154E-2</v>
      </c>
      <c r="D54" s="4">
        <f>EXP(SUM($C90:D90))-1</f>
        <v>1.4452903247476945E-2</v>
      </c>
      <c r="E54" s="4">
        <f>EXP(SUM($C90:E90))-1</f>
        <v>4.6114954645675388E-2</v>
      </c>
      <c r="F54" s="4">
        <f>EXP(SUM($C90:F90))-1</f>
        <v>3.3310444136979589E-2</v>
      </c>
      <c r="G54" s="4">
        <f>EXP(SUM($C90:G90))-1</f>
        <v>-8.8567554600156306E-3</v>
      </c>
      <c r="H54" s="4">
        <f>EXP(SUM($C90:H90))-1</f>
        <v>-6.7471962082199521E-3</v>
      </c>
      <c r="I54" s="4">
        <f>EXP(SUM($C90:I90))-1</f>
        <v>2.7724870655413625E-2</v>
      </c>
      <c r="J54" s="4">
        <f>EXP(SUM($C90:J90))-1</f>
        <v>9.7054234050765187E-2</v>
      </c>
      <c r="K54" s="4">
        <f>EXP(SUM($C90:K90))-1</f>
        <v>0.12612228052554686</v>
      </c>
      <c r="L54" s="4">
        <f>EXP(SUM($C90:L90))-1</f>
        <v>0.14017611524562335</v>
      </c>
      <c r="M54" s="4">
        <f>EXP(SUM($C90:M90))-1</f>
        <v>8.8955987730362729E-2</v>
      </c>
      <c r="N54" s="4">
        <f>EXP(SUM($C90:N90))-1</f>
        <v>0.1559292746748473</v>
      </c>
      <c r="O54" s="4">
        <f>EXP(SUM($C90:O90))-1</f>
        <v>0.13476423685247907</v>
      </c>
      <c r="P54" s="4">
        <f>EXP(SUM($C90:P90))-1</f>
        <v>0.12810966749201746</v>
      </c>
      <c r="Q54" s="4">
        <f>EXP(SUM($C90:Q90))-1</f>
        <v>0.10289966319137012</v>
      </c>
      <c r="R54" s="4">
        <f>EXP(SUM($C90:R90))-1</f>
        <v>9.5367309616529949E-2</v>
      </c>
      <c r="S54" s="4">
        <f>EXP(SUM($C90:S90))-1</f>
        <v>0.13567078744410654</v>
      </c>
      <c r="T54" s="4">
        <f>EXP(SUM($C90:T90))-1</f>
        <v>0.20211999406893111</v>
      </c>
      <c r="U54" s="4">
        <f>EXP(SUM($C90:U90))-1</f>
        <v>0.23204885714616119</v>
      </c>
      <c r="V54" s="4">
        <f>EXP(SUM($C90:V90))-1</f>
        <v>0.2473728297259965</v>
      </c>
      <c r="W54" s="4">
        <f>EXP(SUM($C90:W90))-1</f>
        <v>0.22931459103288576</v>
      </c>
    </row>
    <row r="55" spans="1:23">
      <c r="A55" s="1" t="s">
        <v>211</v>
      </c>
      <c r="B55" s="1" t="s">
        <v>226</v>
      </c>
      <c r="C55" s="4">
        <f>EXP(SUM($C91:C91))-1</f>
        <v>-1.4356916869723291E-3</v>
      </c>
      <c r="D55" s="4">
        <f>EXP(SUM($C91:D91))-1</f>
        <v>-3.4361793300724863E-2</v>
      </c>
      <c r="E55" s="4">
        <f>EXP(SUM($C91:E91))-1</f>
        <v>-3.8970991191070947E-2</v>
      </c>
      <c r="F55" s="4">
        <f>EXP(SUM($C91:F91))-1</f>
        <v>-1.2451844165089709E-2</v>
      </c>
      <c r="G55" s="4">
        <f>EXP(SUM($C91:G91))-1</f>
        <v>2.0438361200534994E-2</v>
      </c>
      <c r="H55" s="4">
        <f>EXP(SUM($C91:H91))-1</f>
        <v>1.9994484732703821E-2</v>
      </c>
      <c r="I55" s="4">
        <f>EXP(SUM($C91:I91))-1</f>
        <v>9.5163518220147125E-2</v>
      </c>
      <c r="J55" s="4">
        <f>EXP(SUM($C91:J91))-1</f>
        <v>4.5851606107125686E-2</v>
      </c>
      <c r="K55" s="4">
        <f>EXP(SUM($C91:K91))-1</f>
        <v>6.8781375132421108E-2</v>
      </c>
      <c r="L55" s="4">
        <f>EXP(SUM($C91:L91))-1</f>
        <v>6.7688907825880218E-2</v>
      </c>
      <c r="M55" s="4">
        <f>EXP(SUM($C91:M91))-1</f>
        <v>7.1506393847293515E-2</v>
      </c>
      <c r="N55" s="4">
        <f>EXP(SUM($C91:N91))-1</f>
        <v>1.6212546314418042E-3</v>
      </c>
      <c r="O55" s="4">
        <f>EXP(SUM($C91:O91))-1</f>
        <v>-1.7212960989305026E-2</v>
      </c>
      <c r="P55" s="4">
        <f>EXP(SUM($C91:P91))-1</f>
        <v>-2.4995603620562412E-2</v>
      </c>
      <c r="Q55" s="4">
        <f>EXP(SUM($C91:Q91))-1</f>
        <v>2.3609077450001958E-2</v>
      </c>
      <c r="R55" s="4">
        <f>EXP(SUM($C91:R91))-1</f>
        <v>0.1290076537267717</v>
      </c>
      <c r="S55" s="4">
        <f>EXP(SUM($C91:S91))-1</f>
        <v>0.13761361720768672</v>
      </c>
      <c r="T55" s="4">
        <f>EXP(SUM($C91:T91))-1</f>
        <v>0.17500283132717165</v>
      </c>
      <c r="U55" s="4">
        <f>EXP(SUM($C91:U91))-1</f>
        <v>9.2297093449206224E-2</v>
      </c>
      <c r="V55" s="4">
        <f>EXP(SUM($C91:V91))-1</f>
        <v>8.1733866931827936E-2</v>
      </c>
      <c r="W55" s="4">
        <f>EXP(SUM($C91:W91))-1</f>
        <v>8.7013423404583179E-2</v>
      </c>
    </row>
    <row r="56" spans="1:23">
      <c r="A56" s="1" t="s">
        <v>212</v>
      </c>
      <c r="B56" s="1" t="s">
        <v>226</v>
      </c>
      <c r="C56" s="4">
        <f>EXP(SUM($C92:C92))-1</f>
        <v>-1.6885819064234475E-2</v>
      </c>
      <c r="D56" s="4">
        <f>EXP(SUM($C92:D92))-1</f>
        <v>-3.9314500271441122E-2</v>
      </c>
      <c r="E56" s="4">
        <f>EXP(SUM($C92:E92))-1</f>
        <v>-2.8349468241034015E-2</v>
      </c>
      <c r="F56" s="4">
        <f>EXP(SUM($C92:F92))-1</f>
        <v>-3.5602644796949634E-2</v>
      </c>
      <c r="G56" s="4">
        <f>EXP(SUM($C92:G92))-1</f>
        <v>-7.5829743059027122E-3</v>
      </c>
      <c r="H56" s="4">
        <f>EXP(SUM($C92:H92))-1</f>
        <v>-7.9123757626049507E-3</v>
      </c>
      <c r="I56" s="4">
        <f>EXP(SUM($C92:I92))-1</f>
        <v>6.4470596173096251E-2</v>
      </c>
      <c r="J56" s="4">
        <f>EXP(SUM($C92:J92))-1</f>
        <v>3.9805307054928463E-2</v>
      </c>
      <c r="K56" s="4">
        <f>EXP(SUM($C92:K92))-1</f>
        <v>6.1907106052454086E-2</v>
      </c>
      <c r="L56" s="4">
        <f>EXP(SUM($C92:L92))-1</f>
        <v>3.6230484109877281E-2</v>
      </c>
      <c r="M56" s="4">
        <f>EXP(SUM($C92:M92))-1</f>
        <v>2.3104437845443693E-2</v>
      </c>
      <c r="N56" s="4">
        <f>EXP(SUM($C92:N92))-1</f>
        <v>-6.3769537084449324E-3</v>
      </c>
      <c r="O56" s="4">
        <f>EXP(SUM($C92:O92))-1</f>
        <v>-9.0411483718959573E-3</v>
      </c>
      <c r="P56" s="4">
        <f>EXP(SUM($C92:P92))-1</f>
        <v>-2.8694986324988792E-2</v>
      </c>
      <c r="Q56" s="4">
        <f>EXP(SUM($C92:Q92))-1</f>
        <v>-5.8148709017564526E-2</v>
      </c>
      <c r="R56" s="4">
        <f>EXP(SUM($C92:R92))-1</f>
        <v>-1.9780814114440659E-2</v>
      </c>
      <c r="S56" s="4">
        <f>EXP(SUM($C92:S92))-1</f>
        <v>-2.095878697334641E-2</v>
      </c>
      <c r="T56" s="4">
        <f>EXP(SUM($C92:T92))-1</f>
        <v>-3.9243491544004749E-2</v>
      </c>
      <c r="U56" s="4">
        <f>EXP(SUM($C92:U92))-1</f>
        <v>-4.7360096417263797E-3</v>
      </c>
      <c r="V56" s="4">
        <f>EXP(SUM($C92:V92))-1</f>
        <v>-6.2012007699190352E-3</v>
      </c>
      <c r="W56" s="4">
        <f>EXP(SUM($C92:W92))-1</f>
        <v>1.6051797074338792E-2</v>
      </c>
    </row>
    <row r="57" spans="1:23">
      <c r="A57" s="1" t="s">
        <v>213</v>
      </c>
      <c r="B57" s="1" t="s">
        <v>226</v>
      </c>
      <c r="C57" s="4">
        <f>EXP(SUM($C93:C93))-1</f>
        <v>-2.679768334519772E-2</v>
      </c>
      <c r="D57" s="4">
        <f>EXP(SUM($C93:D93))-1</f>
        <v>-1.86779231493861E-2</v>
      </c>
      <c r="E57" s="4">
        <f>EXP(SUM($C93:E93))-1</f>
        <v>-6.9809262001846117E-2</v>
      </c>
      <c r="F57" s="4">
        <f>EXP(SUM($C93:F93))-1</f>
        <v>-5.349868699142557E-2</v>
      </c>
      <c r="G57" s="4">
        <f>EXP(SUM($C93:G93))-1</f>
        <v>-4.4405689443396623E-2</v>
      </c>
      <c r="H57" s="4">
        <f>EXP(SUM($C93:H93))-1</f>
        <v>-4.7040307549002347E-2</v>
      </c>
      <c r="I57" s="4">
        <f>EXP(SUM($C93:I93))-1</f>
        <v>-8.5937352744993034E-2</v>
      </c>
      <c r="J57" s="4">
        <f>EXP(SUM($C93:J93))-1</f>
        <v>-6.768310146865375E-2</v>
      </c>
      <c r="K57" s="4">
        <f>EXP(SUM($C93:K93))-1</f>
        <v>3.1217865925552646E-2</v>
      </c>
      <c r="L57" s="4">
        <f>EXP(SUM($C93:L93))-1</f>
        <v>0.13737186833224224</v>
      </c>
      <c r="M57" s="4">
        <f>EXP(SUM($C93:M93))-1</f>
        <v>1.9899030258246686E-2</v>
      </c>
      <c r="N57" s="4">
        <f>EXP(SUM($C93:N93))-1</f>
        <v>-7.6257752963060366E-4</v>
      </c>
      <c r="O57" s="4">
        <f>EXP(SUM($C93:O93))-1</f>
        <v>4.9683505508745229E-2</v>
      </c>
      <c r="P57" s="4">
        <f>EXP(SUM($C93:P93))-1</f>
        <v>0.13517034881066925</v>
      </c>
      <c r="Q57" s="4">
        <f>EXP(SUM($C93:Q93))-1</f>
        <v>1.543053048011811E-2</v>
      </c>
      <c r="R57" s="4">
        <f>EXP(SUM($C93:R93))-1</f>
        <v>-1.6413496990617116E-3</v>
      </c>
      <c r="S57" s="4">
        <f>EXP(SUM($C93:S93))-1</f>
        <v>4.8064048017206762E-2</v>
      </c>
      <c r="T57" s="4">
        <f>EXP(SUM($C93:T93))-1</f>
        <v>6.8736610804061904E-2</v>
      </c>
      <c r="U57" s="4">
        <f>EXP(SUM($C93:U93))-1</f>
        <v>1.4980359435250445E-3</v>
      </c>
      <c r="V57" s="4">
        <f>EXP(SUM($C93:V93))-1</f>
        <v>2.2361720424590059E-2</v>
      </c>
      <c r="W57" s="4">
        <f>EXP(SUM($C93:W93))-1</f>
        <v>-5.0675966604548872E-2</v>
      </c>
    </row>
    <row r="58" spans="1:23">
      <c r="A58" s="1" t="s">
        <v>214</v>
      </c>
      <c r="B58" s="1" t="s">
        <v>226</v>
      </c>
      <c r="C58" s="4">
        <f>EXP(SUM($C94:C94))-1</f>
        <v>-4.1030002844004487E-2</v>
      </c>
      <c r="D58" s="4">
        <f>EXP(SUM($C94:D94))-1</f>
        <v>4.6812411501109263E-3</v>
      </c>
      <c r="E58" s="4">
        <f>EXP(SUM($C94:E94))-1</f>
        <v>-6.7421639901410479E-4</v>
      </c>
      <c r="F58" s="4">
        <f>EXP(SUM($C94:F94))-1</f>
        <v>-3.6309686855140577E-2</v>
      </c>
      <c r="G58" s="4">
        <f>EXP(SUM($C94:G94))-1</f>
        <v>4.6477875731326668E-2</v>
      </c>
      <c r="H58" s="4">
        <f>EXP(SUM($C94:H94))-1</f>
        <v>4.9550479533023717E-2</v>
      </c>
      <c r="I58" s="4">
        <f>EXP(SUM($C94:I94))-1</f>
        <v>8.3767303519304059E-2</v>
      </c>
      <c r="J58" s="4">
        <f>EXP(SUM($C94:J94))-1</f>
        <v>1.0130476823398071E-2</v>
      </c>
      <c r="K58" s="4">
        <f>EXP(SUM($C94:K94))-1</f>
        <v>-2.039220691053667E-2</v>
      </c>
      <c r="L58" s="4">
        <f>EXP(SUM($C94:L94))-1</f>
        <v>-0.12871972099422024</v>
      </c>
      <c r="M58" s="4">
        <f>EXP(SUM($C94:M94))-1</f>
        <v>-0.15471700083614071</v>
      </c>
      <c r="N58" s="4">
        <f>EXP(SUM($C94:N94))-1</f>
        <v>-0.15128553965904423</v>
      </c>
      <c r="O58" s="4">
        <f>EXP(SUM($C94:O94))-1</f>
        <v>-0.1759867929112473</v>
      </c>
      <c r="P58" s="4">
        <f>EXP(SUM($C94:P94))-1</f>
        <v>-0.18963285274734587</v>
      </c>
      <c r="Q58" s="4">
        <f>EXP(SUM($C94:Q94))-1</f>
        <v>-0.23123474102081143</v>
      </c>
      <c r="R58" s="4">
        <f>EXP(SUM($C94:R94))-1</f>
        <v>-0.27000291835305679</v>
      </c>
      <c r="S58" s="4">
        <f>EXP(SUM($C94:S94))-1</f>
        <v>-0.33613779251887144</v>
      </c>
      <c r="T58" s="4">
        <f>EXP(SUM($C94:T94))-1</f>
        <v>-0.34487437988971859</v>
      </c>
      <c r="U58" s="4">
        <f>EXP(SUM($C94:U94))-1</f>
        <v>-0.33868484902605545</v>
      </c>
      <c r="V58" s="4">
        <f>EXP(SUM($C94:V94))-1</f>
        <v>-0.32670954600360003</v>
      </c>
      <c r="W58" s="4">
        <f>EXP(SUM($C94:W94))-1</f>
        <v>-0.32956137670843977</v>
      </c>
    </row>
    <row r="59" spans="1:23">
      <c r="A59" s="1" t="s">
        <v>215</v>
      </c>
      <c r="B59" s="1" t="s">
        <v>226</v>
      </c>
      <c r="C59" s="4">
        <f>EXP(SUM($C95:C95))-1</f>
        <v>9.5487485993950294E-3</v>
      </c>
      <c r="D59" s="4">
        <f>EXP(SUM($C95:D95))-1</f>
        <v>-1.7236683492137805E-2</v>
      </c>
      <c r="E59" s="4">
        <f>EXP(SUM($C95:E95))-1</f>
        <v>-7.389902951541627E-3</v>
      </c>
      <c r="F59" s="4">
        <f>EXP(SUM($C95:F95))-1</f>
        <v>1.1667313688797476E-2</v>
      </c>
      <c r="G59" s="4">
        <f>EXP(SUM($C95:G95))-1</f>
        <v>-3.7157713435393203E-2</v>
      </c>
      <c r="H59" s="4">
        <f>EXP(SUM($C95:H95))-1</f>
        <v>-3.5406740161534223E-2</v>
      </c>
      <c r="I59" s="4">
        <f>EXP(SUM($C95:I95))-1</f>
        <v>2.2020879150818518E-2</v>
      </c>
      <c r="J59" s="4">
        <f>EXP(SUM($C95:J95))-1</f>
        <v>2.7976108423058754E-2</v>
      </c>
      <c r="K59" s="4">
        <f>EXP(SUM($C95:K95))-1</f>
        <v>0.14443065074236405</v>
      </c>
      <c r="L59" s="4">
        <f>EXP(SUM($C95:L95))-1</f>
        <v>0.12532357052330667</v>
      </c>
      <c r="M59" s="4">
        <f>EXP(SUM($C95:M95))-1</f>
        <v>0.12242503531805315</v>
      </c>
      <c r="N59" s="4">
        <f>EXP(SUM($C95:N95))-1</f>
        <v>0.11071685119723051</v>
      </c>
      <c r="O59" s="4">
        <f>EXP(SUM($C95:O95))-1</f>
        <v>0.16012310154929832</v>
      </c>
      <c r="P59" s="4">
        <f>EXP(SUM($C95:P95))-1</f>
        <v>0.13960904556513953</v>
      </c>
      <c r="Q59" s="4">
        <f>EXP(SUM($C95:Q95))-1</f>
        <v>0.10495061459772348</v>
      </c>
      <c r="R59" s="4">
        <f>EXP(SUM($C95:R95))-1</f>
        <v>0.10833414823821519</v>
      </c>
      <c r="S59" s="4">
        <f>EXP(SUM($C95:S95))-1</f>
        <v>0.15619512336159347</v>
      </c>
      <c r="T59" s="4">
        <f>EXP(SUM($C95:T95))-1</f>
        <v>0.18029121770046497</v>
      </c>
      <c r="U59" s="4">
        <f>EXP(SUM($C95:U95))-1</f>
        <v>0.1401588368648119</v>
      </c>
      <c r="V59" s="4">
        <f>EXP(SUM($C95:V95))-1</f>
        <v>0.14248540264324849</v>
      </c>
      <c r="W59" s="4">
        <f>EXP(SUM($C95:W95))-1</f>
        <v>0.17869920776487858</v>
      </c>
    </row>
    <row r="60" spans="1:23">
      <c r="A60" s="1" t="s">
        <v>216</v>
      </c>
      <c r="B60" s="1" t="s">
        <v>226</v>
      </c>
      <c r="C60" s="4">
        <f>EXP(SUM($C96:C96))-1</f>
        <v>-1.6488971566861466E-3</v>
      </c>
      <c r="D60" s="4">
        <f>EXP(SUM($C96:D96))-1</f>
        <v>4.0902399398023981E-4</v>
      </c>
      <c r="E60" s="4">
        <f>EXP(SUM($C96:E96))-1</f>
        <v>-3.7732835281661159E-2</v>
      </c>
      <c r="F60" s="4">
        <f>EXP(SUM($C96:F96))-1</f>
        <v>-9.4055605628933225E-2</v>
      </c>
      <c r="G60" s="4">
        <f>EXP(SUM($C96:G96))-1</f>
        <v>-0.13395616397246657</v>
      </c>
      <c r="H60" s="4">
        <f>EXP(SUM($C96:H96))-1</f>
        <v>-0.13560522953026566</v>
      </c>
      <c r="I60" s="4">
        <f>EXP(SUM($C96:I96))-1</f>
        <v>-0.23840342530516767</v>
      </c>
      <c r="J60" s="4">
        <f>EXP(SUM($C96:J96))-1</f>
        <v>-0.261674804728247</v>
      </c>
      <c r="K60" s="4">
        <f>EXP(SUM($C96:K96))-1</f>
        <v>-0.30042671610082483</v>
      </c>
      <c r="L60" s="4">
        <f>EXP(SUM($C96:L96))-1</f>
        <v>-0.28434160286484156</v>
      </c>
      <c r="M60" s="4">
        <f>EXP(SUM($C96:M96))-1</f>
        <v>-0.3613296314678901</v>
      </c>
      <c r="N60" s="4">
        <f>EXP(SUM($C96:N96))-1</f>
        <v>-0.31958183304785348</v>
      </c>
      <c r="O60" s="4">
        <f>EXP(SUM($C96:O96))-1</f>
        <v>-0.31855444144977219</v>
      </c>
      <c r="P60" s="4">
        <f>EXP(SUM($C96:P96))-1</f>
        <v>-0.2664342073650442</v>
      </c>
      <c r="Q60" s="4">
        <f>EXP(SUM($C96:Q96))-1</f>
        <v>-0.23138966187439591</v>
      </c>
      <c r="R60" s="4">
        <f>EXP(SUM($C96:R96))-1</f>
        <v>-0.24035516349112429</v>
      </c>
      <c r="S60" s="4">
        <f>EXP(SUM($C96:S96))-1</f>
        <v>-0.24511609651585342</v>
      </c>
      <c r="T60" s="4">
        <f>EXP(SUM($C96:T96))-1</f>
        <v>-0.31417100070600268</v>
      </c>
      <c r="U60" s="4">
        <f>EXP(SUM($C96:U96))-1</f>
        <v>-0.30488238133519951</v>
      </c>
      <c r="V60" s="4">
        <f>EXP(SUM($C96:V96))-1</f>
        <v>-0.31099899359817751</v>
      </c>
      <c r="W60" s="4">
        <f>EXP(SUM($C96:W96))-1</f>
        <v>-0.27499677172526493</v>
      </c>
    </row>
    <row r="61" spans="1:23">
      <c r="A61" s="1" t="s">
        <v>217</v>
      </c>
      <c r="B61" s="1" t="s">
        <v>226</v>
      </c>
      <c r="C61" s="4">
        <f>EXP(SUM($C97:C97))-1</f>
        <v>-2.77286839739046E-2</v>
      </c>
      <c r="D61" s="4">
        <f>EXP(SUM($C97:D97))-1</f>
        <v>-3.810123980873803E-2</v>
      </c>
      <c r="E61" s="4">
        <f>EXP(SUM($C97:E97))-1</f>
        <v>-7.3718185554409899E-2</v>
      </c>
      <c r="F61" s="4">
        <f>EXP(SUM($C97:F97))-1</f>
        <v>-6.6547655958417273E-2</v>
      </c>
      <c r="G61" s="4">
        <f>EXP(SUM($C97:G97))-1</f>
        <v>-4.409526586829815E-2</v>
      </c>
      <c r="H61" s="4">
        <f>EXP(SUM($C97:H97))-1</f>
        <v>-4.5644366165453198E-2</v>
      </c>
      <c r="I61" s="4">
        <f>EXP(SUM($C97:I97))-1</f>
        <v>-9.6504321494649936E-2</v>
      </c>
      <c r="J61" s="4">
        <f>EXP(SUM($C97:J97))-1</f>
        <v>-0.21874085363047002</v>
      </c>
      <c r="K61" s="4">
        <f>EXP(SUM($C97:K97))-1</f>
        <v>-0.17185216531164849</v>
      </c>
      <c r="L61" s="4">
        <f>EXP(SUM($C97:L97))-1</f>
        <v>-0.13739061837614264</v>
      </c>
      <c r="M61" s="4">
        <f>EXP(SUM($C97:M97))-1</f>
        <v>-0.16411679742915419</v>
      </c>
      <c r="N61" s="4">
        <f>EXP(SUM($C97:N97))-1</f>
        <v>-0.19144256186885689</v>
      </c>
      <c r="O61" s="4">
        <f>EXP(SUM($C97:O97))-1</f>
        <v>-0.21357584540146834</v>
      </c>
      <c r="P61" s="4">
        <f>EXP(SUM($C97:P97))-1</f>
        <v>-0.13614821310410352</v>
      </c>
      <c r="Q61" s="4">
        <f>EXP(SUM($C97:Q97))-1</f>
        <v>-0.10270618773496831</v>
      </c>
      <c r="R61" s="4">
        <f>EXP(SUM($C97:R97))-1</f>
        <v>-0.17120501526187071</v>
      </c>
      <c r="S61" s="4">
        <f>EXP(SUM($C97:S97))-1</f>
        <v>-0.1904415136446731</v>
      </c>
      <c r="T61" s="4">
        <f>EXP(SUM($C97:T97))-1</f>
        <v>-0.18179995949578143</v>
      </c>
      <c r="U61" s="4">
        <f>EXP(SUM($C97:U97))-1</f>
        <v>-0.16860774347595076</v>
      </c>
      <c r="V61" s="4">
        <f>EXP(SUM($C97:V97))-1</f>
        <v>-0.16369188318587524</v>
      </c>
      <c r="W61" s="4">
        <f>EXP(SUM($C97:W97))-1</f>
        <v>-0.19102232870617764</v>
      </c>
    </row>
    <row r="62" spans="1:23">
      <c r="A62" s="1" t="s">
        <v>218</v>
      </c>
      <c r="B62" s="1" t="s">
        <v>226</v>
      </c>
      <c r="C62" s="4">
        <f>EXP(SUM($C98:C98))-1</f>
        <v>-9.0478157998049591E-3</v>
      </c>
      <c r="D62" s="4">
        <f>EXP(SUM($C98:D98))-1</f>
        <v>-3.2885073380972685E-3</v>
      </c>
      <c r="E62" s="4">
        <f>EXP(SUM($C98:E98))-1</f>
        <v>-7.399996862665903E-3</v>
      </c>
      <c r="F62" s="4">
        <f>EXP(SUM($C98:F98))-1</f>
        <v>-9.8837114712063689E-3</v>
      </c>
      <c r="G62" s="4">
        <f>EXP(SUM($C98:G98))-1</f>
        <v>-1.7894515800320532E-2</v>
      </c>
      <c r="H62" s="4">
        <f>EXP(SUM($C98:H98))-1</f>
        <v>-1.7413463767089077E-2</v>
      </c>
      <c r="I62" s="4">
        <f>EXP(SUM($C98:I98))-1</f>
        <v>4.20896925152352E-2</v>
      </c>
      <c r="J62" s="4">
        <f>EXP(SUM($C98:J98))-1</f>
        <v>-4.6851742276792785E-2</v>
      </c>
      <c r="K62" s="4">
        <f>EXP(SUM($C98:K98))-1</f>
        <v>-6.8749153689850129E-2</v>
      </c>
      <c r="L62" s="4">
        <f>EXP(SUM($C98:L98))-1</f>
        <v>-4.490717583255277E-2</v>
      </c>
      <c r="M62" s="4">
        <f>EXP(SUM($C98:M98))-1</f>
        <v>-8.5982269117654386E-2</v>
      </c>
      <c r="N62" s="4">
        <f>EXP(SUM($C98:N98))-1</f>
        <v>-8.3255877049812521E-2</v>
      </c>
      <c r="O62" s="4">
        <f>EXP(SUM($C98:O98))-1</f>
        <v>-2.9528804550962628E-2</v>
      </c>
      <c r="P62" s="4">
        <f>EXP(SUM($C98:P98))-1</f>
        <v>-6.5824752952773347E-3</v>
      </c>
      <c r="Q62" s="4">
        <f>EXP(SUM($C98:Q98))-1</f>
        <v>7.1005689531284943E-3</v>
      </c>
      <c r="R62" s="4">
        <f>EXP(SUM($C98:R98))-1</f>
        <v>-7.4181374378448073E-3</v>
      </c>
      <c r="S62" s="4">
        <f>EXP(SUM($C98:S98))-1</f>
        <v>-3.4727196204788813E-2</v>
      </c>
      <c r="T62" s="4">
        <f>EXP(SUM($C98:T98))-1</f>
        <v>-4.8929734297458949E-2</v>
      </c>
      <c r="U62" s="4">
        <f>EXP(SUM($C98:U98))-1</f>
        <v>-9.410846191531741E-2</v>
      </c>
      <c r="V62" s="4">
        <f>EXP(SUM($C98:V98))-1</f>
        <v>-9.4132410894818719E-2</v>
      </c>
      <c r="W62" s="4">
        <f>EXP(SUM($C98:W98))-1</f>
        <v>-0.11592084277966952</v>
      </c>
    </row>
    <row r="63" spans="1:23">
      <c r="A63" s="1" t="s">
        <v>219</v>
      </c>
      <c r="B63" s="1" t="s">
        <v>226</v>
      </c>
      <c r="C63" s="4">
        <f>EXP(SUM($C99:C99))-1</f>
        <v>-4.7125536878810381E-3</v>
      </c>
      <c r="D63" s="4">
        <f>EXP(SUM($C99:D99))-1</f>
        <v>1.7807123718153184E-2</v>
      </c>
      <c r="E63" s="4">
        <f>EXP(SUM($C99:E99))-1</f>
        <v>1.237925566563125E-2</v>
      </c>
      <c r="F63" s="4">
        <f>EXP(SUM($C99:F99))-1</f>
        <v>2.7357748499665657E-3</v>
      </c>
      <c r="G63" s="4">
        <f>EXP(SUM($C99:G99))-1</f>
        <v>1.2501773451190745E-2</v>
      </c>
      <c r="H63" s="4">
        <f>EXP(SUM($C99:H99))-1</f>
        <v>1.161089100200452E-2</v>
      </c>
      <c r="I63" s="4">
        <f>EXP(SUM($C99:I99))-1</f>
        <v>-5.6715875918630143E-2</v>
      </c>
      <c r="J63" s="4">
        <f>EXP(SUM($C99:J99))-1</f>
        <v>-9.6853621145632118E-2</v>
      </c>
      <c r="K63" s="4">
        <f>EXP(SUM($C99:K99))-1</f>
        <v>-0.18981049323742849</v>
      </c>
      <c r="L63" s="4">
        <f>EXP(SUM($C99:L99))-1</f>
        <v>-0.19076137559173423</v>
      </c>
      <c r="M63" s="4">
        <f>EXP(SUM($C99:M99))-1</f>
        <v>-0.31376888796688163</v>
      </c>
      <c r="N63" s="4">
        <f>EXP(SUM($C99:N99))-1</f>
        <v>-0.30954738202450116</v>
      </c>
      <c r="O63" s="4">
        <f>EXP(SUM($C99:O99))-1</f>
        <v>-0.26391207023513186</v>
      </c>
      <c r="P63" s="4">
        <f>EXP(SUM($C99:P99))-1</f>
        <v>-0.21722784558587738</v>
      </c>
      <c r="Q63" s="4">
        <f>EXP(SUM($C99:Q99))-1</f>
        <v>-0.24466244619609478</v>
      </c>
      <c r="R63" s="4">
        <f>EXP(SUM($C99:R99))-1</f>
        <v>-0.24808346675934323</v>
      </c>
      <c r="S63" s="4">
        <f>EXP(SUM($C99:S99))-1</f>
        <v>-0.28250595727678274</v>
      </c>
      <c r="T63" s="4">
        <f>EXP(SUM($C99:T99))-1</f>
        <v>-0.28693639356922329</v>
      </c>
      <c r="U63" s="4">
        <f>EXP(SUM($C99:U99))-1</f>
        <v>-0.25995099128160681</v>
      </c>
      <c r="V63" s="4">
        <f>EXP(SUM($C99:V99))-1</f>
        <v>-0.24732065858264884</v>
      </c>
      <c r="W63" s="4">
        <f>EXP(SUM($C99:W99))-1</f>
        <v>-0.18806295271762696</v>
      </c>
    </row>
    <row r="64" spans="1:23">
      <c r="A64" s="1" t="s">
        <v>220</v>
      </c>
      <c r="B64" s="1" t="s">
        <v>226</v>
      </c>
      <c r="C64" s="4">
        <f>EXP(SUM($C100:C100))-1</f>
        <v>-1.1807935311808126E-2</v>
      </c>
      <c r="D64" s="4">
        <f>EXP(SUM($C100:D100))-1</f>
        <v>-1.556187851261881E-2</v>
      </c>
      <c r="E64" s="4">
        <f>EXP(SUM($C100:E100))-1</f>
        <v>-2.2574211630995156E-2</v>
      </c>
      <c r="F64" s="4">
        <f>EXP(SUM($C100:F100))-1</f>
        <v>-4.5545134373974339E-2</v>
      </c>
      <c r="G64" s="4">
        <f>EXP(SUM($C100:G100))-1</f>
        <v>-1.722022611936358E-2</v>
      </c>
      <c r="H64" s="4">
        <f>EXP(SUM($C100:H100))-1</f>
        <v>-1.5976461000632769E-2</v>
      </c>
      <c r="I64" s="4">
        <f>EXP(SUM($C100:I100))-1</f>
        <v>-0.14917627928585253</v>
      </c>
      <c r="J64" s="4">
        <f>EXP(SUM($C100:J100))-1</f>
        <v>-0.17721768240307834</v>
      </c>
      <c r="K64" s="4">
        <f>EXP(SUM($C100:K100))-1</f>
        <v>-0.27862996318845212</v>
      </c>
      <c r="L64" s="4">
        <f>EXP(SUM($C100:L100))-1</f>
        <v>-0.37066699783111212</v>
      </c>
      <c r="M64" s="4">
        <f>EXP(SUM($C100:M100))-1</f>
        <v>-0.38136524757756041</v>
      </c>
      <c r="N64" s="4">
        <f>EXP(SUM($C100:N100))-1</f>
        <v>-0.38340029806034703</v>
      </c>
      <c r="O64" s="4">
        <f>EXP(SUM($C100:O100))-1</f>
        <v>-0.33171942827646017</v>
      </c>
      <c r="P64" s="4">
        <f>EXP(SUM($C100:P100))-1</f>
        <v>-0.28071690171337671</v>
      </c>
      <c r="Q64" s="4">
        <f>EXP(SUM($C100:Q100))-1</f>
        <v>-0.27512204207572954</v>
      </c>
      <c r="R64" s="4">
        <f>EXP(SUM($C100:R100))-1</f>
        <v>-0.28918728934021132</v>
      </c>
      <c r="S64" s="4">
        <f>EXP(SUM($C100:S100))-1</f>
        <v>-0.28795711933770218</v>
      </c>
      <c r="T64" s="4">
        <f>EXP(SUM($C100:T100))-1</f>
        <v>-0.35265135207930609</v>
      </c>
      <c r="U64" s="4">
        <f>EXP(SUM($C100:U100))-1</f>
        <v>-0.33378029192623593</v>
      </c>
      <c r="V64" s="4">
        <f>EXP(SUM($C100:V100))-1</f>
        <v>-0.36367594745029652</v>
      </c>
      <c r="W64" s="4">
        <f>EXP(SUM($C100:W100))-1</f>
        <v>-0.34789096648476392</v>
      </c>
    </row>
    <row r="65" spans="1:25">
      <c r="A65" s="1" t="s">
        <v>221</v>
      </c>
      <c r="B65" s="1" t="s">
        <v>226</v>
      </c>
      <c r="C65" s="4">
        <f>EXP(SUM($C101:C101))-1</f>
        <v>4.4756083142863057E-2</v>
      </c>
      <c r="D65" s="4">
        <f>EXP(SUM($C101:D101))-1</f>
        <v>0.12862396562528366</v>
      </c>
      <c r="E65" s="4">
        <f>EXP(SUM($C101:E101))-1</f>
        <v>0.11907416187910158</v>
      </c>
      <c r="F65" s="4">
        <f>EXP(SUM($C101:F101))-1</f>
        <v>6.6388990465862552E-2</v>
      </c>
      <c r="G65" s="4">
        <f>EXP(SUM($C101:G101))-1</f>
        <v>0.14240961869503654</v>
      </c>
      <c r="H65" s="4">
        <f>EXP(SUM($C101:H101))-1</f>
        <v>0.14505314385554113</v>
      </c>
      <c r="I65" s="4">
        <f>EXP(SUM($C101:I101))-1</f>
        <v>8.8166233707027475E-2</v>
      </c>
      <c r="J65" s="4">
        <f>EXP(SUM($C101:J101))-1</f>
        <v>0.10974182789272469</v>
      </c>
      <c r="K65" s="4">
        <f>EXP(SUM($C101:K101))-1</f>
        <v>0.16222751446722028</v>
      </c>
      <c r="L65" s="4">
        <f>EXP(SUM($C101:L101))-1</f>
        <v>3.3530172501410327E-2</v>
      </c>
      <c r="M65" s="4">
        <f>EXP(SUM($C101:M101))-1</f>
        <v>3.8566656370841779E-2</v>
      </c>
      <c r="N65" s="4">
        <f>EXP(SUM($C101:N101))-1</f>
        <v>4.2749427684907415E-2</v>
      </c>
      <c r="O65" s="4">
        <f>EXP(SUM($C101:O101))-1</f>
        <v>0.19981373035232752</v>
      </c>
      <c r="P65" s="4">
        <f>EXP(SUM($C101:P101))-1</f>
        <v>0.13911457748358447</v>
      </c>
      <c r="Q65" s="4">
        <f>EXP(SUM($C101:Q101))-1</f>
        <v>0.134407795953289</v>
      </c>
      <c r="R65" s="4">
        <f>EXP(SUM($C101:R101))-1</f>
        <v>0.13748041774764119</v>
      </c>
      <c r="S65" s="4">
        <f>EXP(SUM($C101:S101))-1</f>
        <v>0.25998875963215484</v>
      </c>
      <c r="T65" s="4">
        <f>EXP(SUM($C101:T101))-1</f>
        <v>0.25738884884688074</v>
      </c>
      <c r="U65" s="4">
        <f>EXP(SUM($C101:U101))-1</f>
        <v>0.18035022085727448</v>
      </c>
      <c r="V65" s="4">
        <f>EXP(SUM($C101:V101))-1</f>
        <v>0.11377009182327358</v>
      </c>
      <c r="W65" s="4">
        <f>EXP(SUM($C101:W101))-1</f>
        <v>0.21614125284440289</v>
      </c>
    </row>
    <row r="66" spans="1:25">
      <c r="A66" s="1" t="s">
        <v>222</v>
      </c>
      <c r="B66" s="1" t="s">
        <v>226</v>
      </c>
      <c r="C66" s="4">
        <f>EXP(SUM($C102:C102))-1</f>
        <v>-2.3626416016776619E-2</v>
      </c>
      <c r="D66" s="4">
        <f>EXP(SUM($C102:D102))-1</f>
        <v>-6.5840391579308211E-3</v>
      </c>
      <c r="E66" s="4">
        <f>EXP(SUM($C102:E102))-1</f>
        <v>-6.2511969676658508E-3</v>
      </c>
      <c r="F66" s="4">
        <f>EXP(SUM($C102:F102))-1</f>
        <v>-9.2405614747369968E-2</v>
      </c>
      <c r="G66" s="4">
        <f>EXP(SUM($C102:G102))-1</f>
        <v>-9.3481663353294109E-2</v>
      </c>
      <c r="H66" s="4">
        <f>EXP(SUM($C102:H102))-1</f>
        <v>-9.2339016557063558E-2</v>
      </c>
      <c r="I66" s="4">
        <f>EXP(SUM($C102:I102))-1</f>
        <v>-4.4982831968447323E-2</v>
      </c>
      <c r="J66" s="4">
        <f>EXP(SUM($C102:J102))-1</f>
        <v>-4.806132857980705E-2</v>
      </c>
      <c r="K66" s="4">
        <f>EXP(SUM($C102:K102))-1</f>
        <v>-3.9116472939036862E-2</v>
      </c>
      <c r="L66" s="4">
        <f>EXP(SUM($C102:L102))-1</f>
        <v>-1.7936042894392323E-2</v>
      </c>
      <c r="M66" s="4">
        <f>EXP(SUM($C102:M102))-1</f>
        <v>-4.7608676321306054E-2</v>
      </c>
      <c r="N66" s="4">
        <f>EXP(SUM($C102:N102))-1</f>
        <v>5.7631337384838943E-2</v>
      </c>
      <c r="O66" s="4">
        <f>EXP(SUM($C102:O102))-1</f>
        <v>1.8103379598623848E-2</v>
      </c>
      <c r="P66" s="4">
        <f>EXP(SUM($C102:P102))-1</f>
        <v>1.5738381150666836E-2</v>
      </c>
      <c r="Q66" s="4">
        <f>EXP(SUM($C102:Q102))-1</f>
        <v>-5.4220455540662349E-2</v>
      </c>
      <c r="R66" s="4">
        <f>EXP(SUM($C102:R102))-1</f>
        <v>-3.5094858884753943E-2</v>
      </c>
      <c r="S66" s="4">
        <f>EXP(SUM($C102:S102))-1</f>
        <v>-1.2315623050251356E-2</v>
      </c>
      <c r="T66" s="4">
        <f>EXP(SUM($C102:T102))-1</f>
        <v>-3.0984511740208553E-2</v>
      </c>
      <c r="U66" s="4">
        <f>EXP(SUM($C102:U102))-1</f>
        <v>-5.6512700197562049E-2</v>
      </c>
      <c r="V66" s="4">
        <f>EXP(SUM($C102:V102))-1</f>
        <v>-8.145969893571392E-2</v>
      </c>
      <c r="W66" s="4">
        <f>EXP(SUM($C102:W102))-1</f>
        <v>-5.1080313958759671E-2</v>
      </c>
    </row>
    <row r="67" spans="1:25">
      <c r="A67" s="1" t="s">
        <v>223</v>
      </c>
      <c r="B67" s="1" t="s">
        <v>226</v>
      </c>
      <c r="C67" s="4">
        <f>EXP(SUM($C103:C103))-1</f>
        <v>2.7882384615013578E-2</v>
      </c>
      <c r="D67" s="4">
        <f>EXP(SUM($C103:D103))-1</f>
        <v>5.1136581203883757E-2</v>
      </c>
      <c r="E67" s="4">
        <f>EXP(SUM($C103:E103))-1</f>
        <v>3.6378767582430749E-2</v>
      </c>
      <c r="F67" s="4">
        <f>EXP(SUM($C103:F103))-1</f>
        <v>3.5751400268438926E-2</v>
      </c>
      <c r="G67" s="4">
        <f>EXP(SUM($C103:G103))-1</f>
        <v>2.588409905406408E-2</v>
      </c>
      <c r="H67" s="4">
        <f>EXP(SUM($C103:H103))-1</f>
        <v>2.6945840128167031E-2</v>
      </c>
      <c r="I67" s="4">
        <f>EXP(SUM($C103:I103))-1</f>
        <v>-5.9327655608726659E-2</v>
      </c>
      <c r="J67" s="4">
        <f>EXP(SUM($C103:J103))-1</f>
        <v>-0.10674200706017256</v>
      </c>
      <c r="K67" s="4">
        <f>EXP(SUM($C103:K103))-1</f>
        <v>-8.3393164814411391E-2</v>
      </c>
      <c r="L67" s="4">
        <f>EXP(SUM($C103:L103))-1</f>
        <v>-7.0498791471169997E-2</v>
      </c>
      <c r="M67" s="4">
        <f>EXP(SUM($C103:M103))-1</f>
        <v>-9.8872093437047281E-2</v>
      </c>
      <c r="N67" s="4">
        <f>EXP(SUM($C103:N103))-1</f>
        <v>-0.11874700233422419</v>
      </c>
      <c r="O67" s="4">
        <f>EXP(SUM($C103:O103))-1</f>
        <v>6.663244646665234E-4</v>
      </c>
      <c r="P67" s="4">
        <f>EXP(SUM($C103:P103))-1</f>
        <v>-4.885818234410011E-2</v>
      </c>
      <c r="Q67" s="4">
        <f>EXP(SUM($C103:Q103))-1</f>
        <v>-5.7505089792810438E-2</v>
      </c>
      <c r="R67" s="4">
        <f>EXP(SUM($C103:R103))-1</f>
        <v>-0.10665312372714575</v>
      </c>
      <c r="S67" s="4">
        <f>EXP(SUM($C103:S103))-1</f>
        <v>-7.1392505663945838E-2</v>
      </c>
      <c r="T67" s="4">
        <f>EXP(SUM($C103:T103))-1</f>
        <v>-6.9295187166903416E-2</v>
      </c>
      <c r="U67" s="4">
        <f>EXP(SUM($C103:U103))-1</f>
        <v>-2.7159249398769014E-2</v>
      </c>
      <c r="V67" s="4">
        <f>EXP(SUM($C103:V103))-1</f>
        <v>3.3421261274719782E-3</v>
      </c>
      <c r="W67" s="4">
        <f>EXP(SUM($C103:W103))-1</f>
        <v>-3.3493105947500101E-2</v>
      </c>
    </row>
    <row r="68" spans="1:25">
      <c r="A68" s="1" t="s">
        <v>224</v>
      </c>
      <c r="B68" s="1" t="s">
        <v>226</v>
      </c>
      <c r="C68" s="4">
        <f>EXP(SUM($C104:C104))-1</f>
        <v>2.9188101074134165E-2</v>
      </c>
      <c r="D68" s="4">
        <f>EXP(SUM($C104:D104))-1</f>
        <v>6.4645479789893434E-2</v>
      </c>
      <c r="E68" s="4">
        <f>EXP(SUM($C104:E104))-1</f>
        <v>9.1756668220208004E-2</v>
      </c>
      <c r="F68" s="4">
        <f>EXP(SUM($C104:F104))-1</f>
        <v>7.4792337912237716E-2</v>
      </c>
      <c r="G68" s="4">
        <f>EXP(SUM($C104:G104))-1</f>
        <v>5.0485219323656016E-2</v>
      </c>
      <c r="H68" s="4">
        <f>EXP(SUM($C104:H104))-1</f>
        <v>4.9106825137841703E-2</v>
      </c>
      <c r="I68" s="4">
        <f>EXP(SUM($C104:I104))-1</f>
        <v>3.4767251169699032E-2</v>
      </c>
      <c r="J68" s="4">
        <f>EXP(SUM($C104:J104))-1</f>
        <v>8.9347599102552522E-2</v>
      </c>
      <c r="K68" s="4">
        <f>EXP(SUM($C104:K104))-1</f>
        <v>7.2285313611529345E-2</v>
      </c>
      <c r="L68" s="4">
        <f>EXP(SUM($C104:L104))-1</f>
        <v>5.5627873811889161E-2</v>
      </c>
      <c r="M68" s="4">
        <f>EXP(SUM($C104:M104))-1</f>
        <v>9.6717133998772242E-2</v>
      </c>
      <c r="N68" s="4">
        <f>EXP(SUM($C104:N104))-1</f>
        <v>9.0817217295568575E-2</v>
      </c>
      <c r="O68" s="4">
        <f>EXP(SUM($C104:O104))-1</f>
        <v>9.0489836516579158E-2</v>
      </c>
      <c r="P68" s="4">
        <f>EXP(SUM($C104:P104))-1</f>
        <v>6.8091422496150411E-2</v>
      </c>
      <c r="Q68" s="4">
        <f>EXP(SUM($C104:Q104))-1</f>
        <v>0.11408940704565462</v>
      </c>
      <c r="R68" s="4">
        <f>EXP(SUM($C104:R104))-1</f>
        <v>0.14129383541674589</v>
      </c>
      <c r="S68" s="4">
        <f>EXP(SUM($C104:S104))-1</f>
        <v>0.14361231941870223</v>
      </c>
      <c r="T68" s="4">
        <f>EXP(SUM($C104:T104))-1</f>
        <v>0.17852405729943288</v>
      </c>
      <c r="U68" s="4">
        <f>EXP(SUM($C104:U104))-1</f>
        <v>0.16897518645506793</v>
      </c>
      <c r="V68" s="4">
        <f>EXP(SUM($C104:V104))-1</f>
        <v>0.17541686740401263</v>
      </c>
      <c r="W68" s="4">
        <f>EXP(SUM($C104:W104))-1</f>
        <v>0.14189502806159315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1" t="s">
        <v>454</v>
      </c>
    </row>
    <row r="72" spans="1:25">
      <c r="A72" s="1" t="s">
        <v>1</v>
      </c>
      <c r="B72" s="1" t="s">
        <v>36</v>
      </c>
      <c r="C72" s="3">
        <v>-1.1745319701731205E-2</v>
      </c>
      <c r="D72" s="3">
        <v>3.1073955819010735E-2</v>
      </c>
      <c r="E72" s="3">
        <v>-5.6779305450618267E-3</v>
      </c>
      <c r="F72" s="3">
        <v>1.9873946439474821E-3</v>
      </c>
      <c r="G72" s="3">
        <v>1.3507017865777016E-3</v>
      </c>
      <c r="H72" s="3">
        <v>-8.0749705375637859E-5</v>
      </c>
      <c r="I72" s="3">
        <v>5.443093366920948E-3</v>
      </c>
      <c r="J72" s="3">
        <v>-1.7655579373240471E-2</v>
      </c>
      <c r="K72" s="3">
        <v>-2.4205207824707031E-2</v>
      </c>
      <c r="L72" s="3">
        <v>1.5710541978478432E-2</v>
      </c>
      <c r="M72" s="3">
        <v>-1.8330691382288933E-2</v>
      </c>
      <c r="N72" s="3">
        <v>1.3292522169649601E-2</v>
      </c>
      <c r="O72" s="3">
        <v>-9.2464974150061607E-3</v>
      </c>
      <c r="P72" s="3">
        <v>-1.050633005797863E-2</v>
      </c>
      <c r="Q72" s="3">
        <v>-4.4934898614883423E-3</v>
      </c>
      <c r="R72" s="3">
        <v>-2.2256238386034966E-2</v>
      </c>
      <c r="S72" s="3">
        <v>7.8133102506399155E-3</v>
      </c>
      <c r="T72" s="3">
        <v>-3.1080488115549088E-2</v>
      </c>
      <c r="U72" s="3">
        <v>2.1443972364068031E-2</v>
      </c>
      <c r="V72" s="3">
        <v>1.4265070669353008E-2</v>
      </c>
      <c r="W72" s="3">
        <v>-1.6804369166493416E-2</v>
      </c>
      <c r="Y72" s="1">
        <f>_xlfn.VAR.S(C72:W72)</f>
        <v>2.6713881080888248E-4</v>
      </c>
    </row>
    <row r="73" spans="1:25">
      <c r="A73" s="1" t="s">
        <v>2</v>
      </c>
      <c r="B73" s="1" t="s">
        <v>36</v>
      </c>
      <c r="C73" s="3">
        <v>3.108980692923069E-2</v>
      </c>
      <c r="D73" s="3">
        <v>-4.586933646351099E-4</v>
      </c>
      <c r="E73" s="3">
        <v>-4.0889427065849304E-2</v>
      </c>
      <c r="F73" s="3">
        <v>-1.6238661482930183E-2</v>
      </c>
      <c r="G73" s="3">
        <v>-4.1177660226821899E-2</v>
      </c>
      <c r="H73" s="3">
        <v>2.8488237876445055E-3</v>
      </c>
      <c r="I73" s="3">
        <v>0.10344862937927246</v>
      </c>
      <c r="J73" s="3">
        <v>-0.15158997476100922</v>
      </c>
      <c r="K73" s="3">
        <v>-8.2741081714630127E-2</v>
      </c>
      <c r="L73" s="3">
        <v>4.1463151574134827E-2</v>
      </c>
      <c r="M73" s="3">
        <v>-9.3180835247039795E-2</v>
      </c>
      <c r="N73" s="3">
        <v>2.5344576686620712E-2</v>
      </c>
      <c r="O73" s="3">
        <v>-3.2733695115894079E-3</v>
      </c>
      <c r="P73" s="3">
        <v>1.9125182181596756E-2</v>
      </c>
      <c r="Q73" s="3">
        <v>2.2206416353583336E-2</v>
      </c>
      <c r="R73" s="3">
        <v>-9.5044225454330444E-2</v>
      </c>
      <c r="S73" s="3">
        <v>-7.9880349338054657E-2</v>
      </c>
      <c r="T73" s="3">
        <v>7.4647523462772369E-2</v>
      </c>
      <c r="U73" s="3">
        <v>0.10089720040559769</v>
      </c>
      <c r="V73" s="3">
        <v>-2.2611888125538826E-2</v>
      </c>
      <c r="W73" s="3">
        <v>4.7490701079368591E-2</v>
      </c>
      <c r="Y73" s="1">
        <f t="shared" ref="Y73:Y104" si="27">_xlfn.VAR.S(C73:W73)</f>
        <v>4.4891981545225239E-3</v>
      </c>
    </row>
    <row r="74" spans="1:25">
      <c r="A74" s="1" t="s">
        <v>3</v>
      </c>
      <c r="B74" s="1" t="s">
        <v>36</v>
      </c>
      <c r="C74" s="3">
        <v>-1.9606452435255051E-2</v>
      </c>
      <c r="D74" s="3">
        <v>-3.0365718994289637E-3</v>
      </c>
      <c r="E74" s="3">
        <v>-3.0484156683087349E-2</v>
      </c>
      <c r="F74" s="3">
        <v>-0.10275974124670029</v>
      </c>
      <c r="G74" s="3">
        <v>2.2628589067608118E-3</v>
      </c>
      <c r="H74" s="3">
        <v>1.837262068875134E-3</v>
      </c>
      <c r="I74" s="3">
        <v>-0.34951651096343994</v>
      </c>
      <c r="J74" s="3">
        <v>-0.23814851045608521</v>
      </c>
      <c r="K74" s="3">
        <v>-9.0117231011390686E-3</v>
      </c>
      <c r="L74" s="3">
        <v>6.8816766142845154E-2</v>
      </c>
      <c r="M74" s="3">
        <v>-6.665947288274765E-2</v>
      </c>
      <c r="N74" s="3">
        <v>-0.13465127348899841</v>
      </c>
      <c r="O74" s="3">
        <v>2.8785740956664085E-2</v>
      </c>
      <c r="P74" s="3">
        <v>5.9930864721536636E-2</v>
      </c>
      <c r="Q74" s="3">
        <v>-7.4580563232302666E-3</v>
      </c>
      <c r="R74" s="3">
        <v>-4.9765057861804962E-2</v>
      </c>
      <c r="S74" s="3">
        <v>-1.8328100442886353E-2</v>
      </c>
      <c r="T74" s="3">
        <v>1.752372644841671E-2</v>
      </c>
      <c r="U74" s="3">
        <v>-1.5756051987409592E-2</v>
      </c>
      <c r="V74" s="3">
        <v>-3.2417356967926025E-2</v>
      </c>
      <c r="W74" s="3">
        <v>-1.3564282096922398E-2</v>
      </c>
      <c r="Y74" s="1">
        <f t="shared" si="27"/>
        <v>9.3815072014394631E-3</v>
      </c>
    </row>
    <row r="75" spans="1:25">
      <c r="A75" s="1" t="s">
        <v>4</v>
      </c>
      <c r="B75" s="1" t="s">
        <v>36</v>
      </c>
      <c r="C75" s="3">
        <v>-2.5593445170670748E-3</v>
      </c>
      <c r="D75" s="3">
        <v>3.2392365392297506E-3</v>
      </c>
      <c r="E75" s="3">
        <v>4.5080479234457016E-2</v>
      </c>
      <c r="F75" s="3">
        <v>-1.6435839235782623E-2</v>
      </c>
      <c r="G75" s="3">
        <v>-6.0316990129649639E-3</v>
      </c>
      <c r="H75" s="3">
        <v>2.628543006721884E-4</v>
      </c>
      <c r="I75" s="3">
        <v>7.7142775058746338E-2</v>
      </c>
      <c r="J75" s="3">
        <v>4.2027048766613007E-2</v>
      </c>
      <c r="K75" s="3">
        <v>1.3417582958936691E-2</v>
      </c>
      <c r="L75" s="3">
        <v>1.9588617142289877E-3</v>
      </c>
      <c r="M75" s="3">
        <v>1.5100260265171528E-2</v>
      </c>
      <c r="N75" s="3">
        <v>-2.4879775941371918E-2</v>
      </c>
      <c r="O75" s="3">
        <v>-7.6806219294667244E-3</v>
      </c>
      <c r="P75" s="3">
        <v>-1.3662107288837433E-2</v>
      </c>
      <c r="Q75" s="3">
        <v>6.0751899145543575E-3</v>
      </c>
      <c r="R75" s="3">
        <v>-9.9928351119160652E-3</v>
      </c>
      <c r="S75" s="3">
        <v>-2.6070704683661461E-2</v>
      </c>
      <c r="T75" s="3">
        <v>1.5813358128070831E-2</v>
      </c>
      <c r="U75" s="3">
        <v>5.8850254863500595E-3</v>
      </c>
      <c r="V75" s="3">
        <v>-7.407505065202713E-3</v>
      </c>
      <c r="W75" s="3">
        <v>4.0603536181151867E-3</v>
      </c>
      <c r="Y75" s="1">
        <f t="shared" si="27"/>
        <v>5.9443376662497325E-4</v>
      </c>
    </row>
    <row r="76" spans="1:25">
      <c r="A76" s="1" t="s">
        <v>5</v>
      </c>
      <c r="B76" s="1" t="s">
        <v>36</v>
      </c>
      <c r="C76" s="3">
        <v>4.3579880148172379E-2</v>
      </c>
      <c r="D76" s="3">
        <v>-2.7414695359766483E-3</v>
      </c>
      <c r="E76" s="3">
        <v>-8.2342363893985748E-3</v>
      </c>
      <c r="F76" s="3">
        <v>-1.8606564030051231E-2</v>
      </c>
      <c r="G76" s="3">
        <v>-1.5073062852025032E-2</v>
      </c>
      <c r="H76" s="3">
        <v>-1.2425279710441828E-3</v>
      </c>
      <c r="I76" s="3">
        <v>-8.4728255867958069E-2</v>
      </c>
      <c r="J76" s="3">
        <v>-6.7579329013824463E-2</v>
      </c>
      <c r="K76" s="3">
        <v>-8.0459423363208771E-2</v>
      </c>
      <c r="L76" s="3">
        <v>8.2335397601127625E-3</v>
      </c>
      <c r="M76" s="3">
        <v>1.4550719410181046E-2</v>
      </c>
      <c r="N76" s="3">
        <v>6.6662140190601349E-2</v>
      </c>
      <c r="O76" s="3">
        <v>4.5876717194914818E-3</v>
      </c>
      <c r="P76" s="3">
        <v>-2.4723712354898453E-2</v>
      </c>
      <c r="Q76" s="3">
        <v>1.5156496316194534E-2</v>
      </c>
      <c r="R76" s="3">
        <v>-3.3217549789696932E-3</v>
      </c>
      <c r="S76" s="3">
        <v>-4.5415230095386505E-2</v>
      </c>
      <c r="T76" s="3">
        <v>-3.7258367519825697E-3</v>
      </c>
      <c r="U76" s="3">
        <v>1.1523051653057337E-3</v>
      </c>
      <c r="V76" s="3">
        <v>-4.34303879737854E-2</v>
      </c>
      <c r="W76" s="3">
        <v>2.5496415793895721E-2</v>
      </c>
      <c r="Y76" s="1">
        <f t="shared" si="27"/>
        <v>1.4338791649380019E-3</v>
      </c>
    </row>
    <row r="77" spans="1:25">
      <c r="A77" s="1" t="s">
        <v>6</v>
      </c>
      <c r="B77" s="1" t="s">
        <v>36</v>
      </c>
      <c r="C77" s="3">
        <v>-1.009033340960741E-2</v>
      </c>
      <c r="D77" s="3">
        <v>4.7223703004419804E-3</v>
      </c>
      <c r="E77" s="3">
        <v>-4.6272501349449158E-2</v>
      </c>
      <c r="F77" s="3">
        <v>5.4218517616391182E-3</v>
      </c>
      <c r="G77" s="3">
        <v>1.6254516318440437E-2</v>
      </c>
      <c r="H77" s="3">
        <v>-1.4258951414376497E-3</v>
      </c>
      <c r="I77" s="3">
        <v>-8.8739991188049316E-2</v>
      </c>
      <c r="J77" s="3">
        <v>-2.3895375430583954E-2</v>
      </c>
      <c r="K77" s="3">
        <v>-6.6913045942783356E-2</v>
      </c>
      <c r="L77" s="3">
        <v>-6.7017823457717896E-2</v>
      </c>
      <c r="M77" s="3">
        <v>-8.6751669645309448E-2</v>
      </c>
      <c r="N77" s="3">
        <v>6.6689498722553253E-2</v>
      </c>
      <c r="O77" s="3">
        <v>-5.5837288498878479E-2</v>
      </c>
      <c r="P77" s="3">
        <v>3.9556201547384262E-2</v>
      </c>
      <c r="Q77" s="3">
        <v>1.6862343996763229E-2</v>
      </c>
      <c r="R77" s="3">
        <v>5.1938649266958237E-3</v>
      </c>
      <c r="S77" s="3">
        <v>2.0398858934640884E-2</v>
      </c>
      <c r="T77" s="3">
        <v>-4.625147208571434E-2</v>
      </c>
      <c r="U77" s="3">
        <v>-1.2344904243946075E-2</v>
      </c>
      <c r="V77" s="3">
        <v>-7.4102014303207397E-2</v>
      </c>
      <c r="W77" s="3">
        <v>-2.8140980750322342E-2</v>
      </c>
      <c r="Y77" s="1">
        <f t="shared" si="27"/>
        <v>1.850914507882782E-3</v>
      </c>
    </row>
    <row r="78" spans="1:25">
      <c r="A78" s="1" t="s">
        <v>7</v>
      </c>
      <c r="B78" s="1" t="s">
        <v>36</v>
      </c>
      <c r="C78" s="3">
        <v>-4.7506567090749741E-2</v>
      </c>
      <c r="D78" s="3">
        <v>2.6174886152148247E-2</v>
      </c>
      <c r="E78" s="3">
        <v>1.4759497717022896E-2</v>
      </c>
      <c r="F78" s="3">
        <v>5.0704497843980789E-2</v>
      </c>
      <c r="G78" s="3">
        <v>1.8857995048165321E-2</v>
      </c>
      <c r="H78" s="3">
        <v>1.4164040330797434E-3</v>
      </c>
      <c r="I78" s="3">
        <v>9.2373974621295929E-2</v>
      </c>
      <c r="J78" s="3">
        <v>1.7247870564460754E-2</v>
      </c>
      <c r="K78" s="3">
        <v>2.8048062697052956E-2</v>
      </c>
      <c r="L78" s="3">
        <v>-1.7475692555308342E-2</v>
      </c>
      <c r="M78" s="3">
        <v>4.1365944780409336E-3</v>
      </c>
      <c r="N78" s="3">
        <v>4.1135527193546295E-2</v>
      </c>
      <c r="O78" s="3">
        <v>5.0924152135848999E-2</v>
      </c>
      <c r="P78" s="3">
        <v>3.6661118268966675E-2</v>
      </c>
      <c r="Q78" s="3">
        <v>-7.9456672072410583E-2</v>
      </c>
      <c r="R78" s="3">
        <v>7.3688313364982605E-2</v>
      </c>
      <c r="S78" s="3">
        <v>-1.9562079105526209E-3</v>
      </c>
      <c r="T78" s="3">
        <v>-2.9831646010279655E-2</v>
      </c>
      <c r="U78" s="3">
        <v>1.7777208238840103E-2</v>
      </c>
      <c r="V78" s="3">
        <v>-3.9071355015039444E-2</v>
      </c>
      <c r="W78" s="3">
        <v>-2.5920508429408073E-2</v>
      </c>
      <c r="Y78" s="1">
        <f t="shared" si="27"/>
        <v>1.7115399304228371E-3</v>
      </c>
    </row>
    <row r="79" spans="1:25">
      <c r="A79" s="1" t="s">
        <v>8</v>
      </c>
      <c r="B79" s="1" t="s">
        <v>36</v>
      </c>
      <c r="C79" s="3">
        <v>4.7980588860809803E-3</v>
      </c>
      <c r="D79" s="3">
        <v>2.9414217919111252E-2</v>
      </c>
      <c r="E79" s="3">
        <v>-1.3020722195506096E-2</v>
      </c>
      <c r="F79" s="3">
        <v>-1.9848616793751717E-2</v>
      </c>
      <c r="G79" s="3">
        <v>1.4446139335632324E-2</v>
      </c>
      <c r="H79" s="3">
        <v>2.2393681574612856E-3</v>
      </c>
      <c r="I79" s="3">
        <v>3.4731313586235046E-2</v>
      </c>
      <c r="J79" s="3">
        <v>-6.7721053957939148E-2</v>
      </c>
      <c r="K79" s="3">
        <v>2.9746942222118378E-2</v>
      </c>
      <c r="L79" s="3">
        <v>-6.8770639598369598E-2</v>
      </c>
      <c r="M79" s="3">
        <v>-2.4861190468072891E-2</v>
      </c>
      <c r="N79" s="3">
        <v>-0.15452414751052856</v>
      </c>
      <c r="O79" s="3">
        <v>0.18037514388561249</v>
      </c>
      <c r="P79" s="3">
        <v>8.8766798377037048E-2</v>
      </c>
      <c r="Q79" s="3">
        <v>-1.0850789956748486E-2</v>
      </c>
      <c r="R79" s="3">
        <v>-9.2406999319791794E-3</v>
      </c>
      <c r="S79" s="3">
        <v>-1.6157499048858881E-3</v>
      </c>
      <c r="T79" s="3">
        <v>-6.3503123819828033E-2</v>
      </c>
      <c r="U79" s="3">
        <v>1.7941156402230263E-2</v>
      </c>
      <c r="V79" s="3">
        <v>6.4515392296016216E-3</v>
      </c>
      <c r="W79" s="3">
        <v>0.1118435338139534</v>
      </c>
      <c r="Y79" s="1">
        <f t="shared" si="27"/>
        <v>4.7367381696582734E-3</v>
      </c>
    </row>
    <row r="80" spans="1:25">
      <c r="A80" s="1" t="s">
        <v>9</v>
      </c>
      <c r="B80" s="1" t="s">
        <v>36</v>
      </c>
      <c r="C80" s="3">
        <v>1.3000719249248505E-2</v>
      </c>
      <c r="D80" s="3">
        <v>2.1459247916936874E-2</v>
      </c>
      <c r="E80" s="3">
        <v>3.2431796193122864E-2</v>
      </c>
      <c r="F80" s="3">
        <v>5.266082938760519E-3</v>
      </c>
      <c r="G80" s="3">
        <v>-2.7791738510131836E-2</v>
      </c>
      <c r="H80" s="3">
        <v>2.541195135563612E-3</v>
      </c>
      <c r="I80" s="3">
        <v>-9.8504601046442986E-3</v>
      </c>
      <c r="J80" s="3">
        <v>-1.0313383303582668E-2</v>
      </c>
      <c r="K80" s="3">
        <v>-1.8022803589701653E-2</v>
      </c>
      <c r="L80" s="3">
        <v>3.0241240165196359E-4</v>
      </c>
      <c r="M80" s="3">
        <v>2.6479903608560562E-2</v>
      </c>
      <c r="N80" s="3">
        <v>-1.2388670817017555E-2</v>
      </c>
      <c r="O80" s="3">
        <v>-7.7525623142719269E-2</v>
      </c>
      <c r="P80" s="3">
        <v>6.8815186619758606E-2</v>
      </c>
      <c r="Q80" s="3">
        <v>1.2461281381547451E-2</v>
      </c>
      <c r="R80" s="3">
        <v>-1.6217331867665052E-3</v>
      </c>
      <c r="S80" s="3">
        <v>0.11561941355466843</v>
      </c>
      <c r="T80" s="3">
        <v>-3.100547194480896E-2</v>
      </c>
      <c r="U80" s="3">
        <v>-2.0389877259731293E-2</v>
      </c>
      <c r="V80" s="3">
        <v>-3.1121842563152313E-2</v>
      </c>
      <c r="W80" s="3">
        <v>3.8155097514390945E-2</v>
      </c>
      <c r="Y80" s="1">
        <f t="shared" si="27"/>
        <v>1.5750209243722609E-3</v>
      </c>
    </row>
    <row r="81" spans="1:25">
      <c r="A81" s="1" t="s">
        <v>10</v>
      </c>
      <c r="B81" s="1" t="s">
        <v>36</v>
      </c>
      <c r="C81" s="3">
        <v>4.6323640272021294E-3</v>
      </c>
      <c r="D81" s="3">
        <v>1.5984583646059036E-2</v>
      </c>
      <c r="E81" s="3">
        <v>-1.9806170836091042E-2</v>
      </c>
      <c r="F81" s="3">
        <v>-1.1109567247331142E-2</v>
      </c>
      <c r="G81" s="3">
        <v>-1.687726192176342E-2</v>
      </c>
      <c r="H81" s="3">
        <v>2.8422262403182685E-4</v>
      </c>
      <c r="I81" s="3">
        <v>5.2262395620346069E-2</v>
      </c>
      <c r="J81" s="3">
        <v>-2.2391941398382187E-2</v>
      </c>
      <c r="K81" s="3">
        <v>-7.8943874686956406E-3</v>
      </c>
      <c r="L81" s="3">
        <v>-1.412667240947485E-2</v>
      </c>
      <c r="M81" s="3">
        <v>-3.5619910806417465E-2</v>
      </c>
      <c r="N81" s="3">
        <v>2.6595160365104675E-2</v>
      </c>
      <c r="O81" s="3">
        <v>-2.2765599191188812E-2</v>
      </c>
      <c r="P81" s="3">
        <v>1.3832303695380688E-2</v>
      </c>
      <c r="Q81" s="3">
        <v>1.8971970304846764E-2</v>
      </c>
      <c r="R81" s="3">
        <v>6.0851285234093666E-3</v>
      </c>
      <c r="S81" s="3">
        <v>7.5885998085141182E-3</v>
      </c>
      <c r="T81" s="3">
        <v>-1.8423931673169136E-2</v>
      </c>
      <c r="U81" s="3">
        <v>2.1034354344010353E-2</v>
      </c>
      <c r="V81" s="3">
        <v>-2.4080244824290276E-2</v>
      </c>
      <c r="W81" s="3">
        <v>4.3256767094135284E-2</v>
      </c>
      <c r="Y81" s="1">
        <f t="shared" si="27"/>
        <v>5.4654472805740618E-4</v>
      </c>
    </row>
    <row r="82" spans="1:25">
      <c r="A82" s="1" t="s">
        <v>11</v>
      </c>
      <c r="B82" s="1" t="s">
        <v>36</v>
      </c>
      <c r="C82" s="3">
        <v>1.1253801494603977E-4</v>
      </c>
      <c r="D82" s="3">
        <v>-9.282146580517292E-3</v>
      </c>
      <c r="E82" s="3">
        <v>-1.1802387423813343E-2</v>
      </c>
      <c r="F82" s="3">
        <v>-1.5324854291975498E-2</v>
      </c>
      <c r="G82" s="3">
        <v>3.7259671837091446E-2</v>
      </c>
      <c r="H82" s="3">
        <v>-2.0979379769414663E-3</v>
      </c>
      <c r="I82" s="3">
        <v>4.2184717953205109E-2</v>
      </c>
      <c r="J82" s="3">
        <v>-5.2190623246133327E-3</v>
      </c>
      <c r="K82" s="3">
        <v>-1.4925520190445241E-5</v>
      </c>
      <c r="L82" s="3">
        <v>-2.3383991792798042E-3</v>
      </c>
      <c r="M82" s="3">
        <v>-5.0196843221783638E-3</v>
      </c>
      <c r="N82" s="3">
        <v>-1.2775863520801067E-2</v>
      </c>
      <c r="O82" s="3">
        <v>-6.9533344358205795E-3</v>
      </c>
      <c r="P82" s="3">
        <v>-4.3792524375021458E-3</v>
      </c>
      <c r="Q82" s="3">
        <v>-5.3070900030434132E-3</v>
      </c>
      <c r="R82" s="3">
        <v>-1.3434137217700481E-2</v>
      </c>
      <c r="S82" s="3">
        <v>3.326113149523735E-2</v>
      </c>
      <c r="T82" s="3">
        <v>-7.8697269782423973E-3</v>
      </c>
      <c r="U82" s="3">
        <v>-1.1303100734949112E-2</v>
      </c>
      <c r="V82" s="3">
        <v>-1.2990671675652266E-3</v>
      </c>
      <c r="W82" s="3">
        <v>-3.1050436664372683E-3</v>
      </c>
      <c r="Y82" s="1">
        <f t="shared" si="27"/>
        <v>2.7180585598435449E-4</v>
      </c>
    </row>
    <row r="83" spans="1:25">
      <c r="A83" s="1" t="s">
        <v>12</v>
      </c>
      <c r="B83" s="1" t="s">
        <v>36</v>
      </c>
      <c r="C83" s="3">
        <v>-2.7516616508364677E-2</v>
      </c>
      <c r="D83" s="3">
        <v>-4.0373899042606354E-2</v>
      </c>
      <c r="E83" s="3">
        <v>-5.9636171907186508E-2</v>
      </c>
      <c r="F83" s="3">
        <v>4.6117421239614487E-2</v>
      </c>
      <c r="G83" s="3">
        <v>7.4991695582866669E-2</v>
      </c>
      <c r="H83" s="3">
        <v>-1.067393459379673E-3</v>
      </c>
      <c r="I83" s="3">
        <v>-4.9433000385761261E-2</v>
      </c>
      <c r="J83" s="3">
        <v>-4.350593313574791E-3</v>
      </c>
      <c r="K83" s="3">
        <v>1.9216213375329971E-2</v>
      </c>
      <c r="L83" s="3">
        <v>2.2871470078825951E-2</v>
      </c>
      <c r="M83" s="3">
        <v>1.0890123434364796E-2</v>
      </c>
      <c r="N83" s="3">
        <v>5.7499734684824944E-3</v>
      </c>
      <c r="O83" s="3">
        <v>-1.5983862802386284E-2</v>
      </c>
      <c r="P83" s="3">
        <v>-2.6336012408137321E-2</v>
      </c>
      <c r="Q83" s="3">
        <v>1.2798743322491646E-2</v>
      </c>
      <c r="R83" s="3">
        <v>1.2200382770970464E-3</v>
      </c>
      <c r="S83" s="3">
        <v>-2.0726611837744713E-2</v>
      </c>
      <c r="T83" s="3">
        <v>1.226962823420763E-2</v>
      </c>
      <c r="U83" s="3">
        <v>-5.6551038287580013E-3</v>
      </c>
      <c r="V83" s="3">
        <v>1.1217929422855377E-2</v>
      </c>
      <c r="W83" s="3">
        <v>1.6891874372959137E-2</v>
      </c>
      <c r="Y83" s="1">
        <f t="shared" si="27"/>
        <v>9.6630605678384943E-4</v>
      </c>
    </row>
    <row r="84" spans="1:25">
      <c r="A84" s="1" t="s">
        <v>13</v>
      </c>
      <c r="B84" s="1" t="s">
        <v>36</v>
      </c>
      <c r="C84" s="3">
        <v>8.7371226400136948E-3</v>
      </c>
      <c r="D84" s="3">
        <v>-2.1827520802617073E-2</v>
      </c>
      <c r="E84" s="3">
        <v>-1.2987981550395489E-2</v>
      </c>
      <c r="F84" s="3">
        <v>-0.10436958819627762</v>
      </c>
      <c r="G84" s="3">
        <v>-1.8590791150927544E-2</v>
      </c>
      <c r="H84" s="3">
        <v>-4.3742060661315918E-3</v>
      </c>
      <c r="I84" s="3">
        <v>-0.16247536242008209</v>
      </c>
      <c r="J84" s="3">
        <v>-8.6886383593082428E-2</v>
      </c>
      <c r="K84" s="3">
        <v>-7.5791902840137482E-2</v>
      </c>
      <c r="L84" s="3">
        <v>5.5644981563091278E-2</v>
      </c>
      <c r="M84" s="3">
        <v>-3.0658893287181854E-2</v>
      </c>
      <c r="N84" s="3">
        <v>7.7036187052726746E-2</v>
      </c>
      <c r="O84" s="3">
        <v>4.1013706475496292E-2</v>
      </c>
      <c r="P84" s="3">
        <v>6.2102541327476501E-2</v>
      </c>
      <c r="Q84" s="3">
        <v>-5.6019477546215057E-2</v>
      </c>
      <c r="R84" s="3">
        <v>-1.6832439228892326E-2</v>
      </c>
      <c r="S84" s="3">
        <v>-4.9736682325601578E-2</v>
      </c>
      <c r="T84" s="3">
        <v>-4.3922778218984604E-2</v>
      </c>
      <c r="U84" s="3">
        <v>1.3080347329378128E-2</v>
      </c>
      <c r="V84" s="3">
        <v>-5.7898491621017456E-2</v>
      </c>
      <c r="W84" s="3">
        <v>-2.2097356617450714E-2</v>
      </c>
      <c r="Y84" s="1">
        <f t="shared" si="27"/>
        <v>3.3391770585222422E-3</v>
      </c>
    </row>
    <row r="85" spans="1:25">
      <c r="A85" s="1" t="s">
        <v>14</v>
      </c>
      <c r="B85" s="1" t="s">
        <v>36</v>
      </c>
      <c r="C85" s="3">
        <v>1.3783249072730541E-2</v>
      </c>
      <c r="D85" s="3">
        <v>7.4338287115097046E-2</v>
      </c>
      <c r="E85" s="3">
        <v>-3.77485491335392E-2</v>
      </c>
      <c r="F85" s="3">
        <v>4.4330628588795662E-3</v>
      </c>
      <c r="G85" s="3">
        <v>-3.007066436111927E-2</v>
      </c>
      <c r="H85" s="3">
        <v>-2.1835917141288519E-3</v>
      </c>
      <c r="I85" s="3">
        <v>0.15136146545410156</v>
      </c>
      <c r="J85" s="3">
        <v>1.9720908254384995E-2</v>
      </c>
      <c r="K85" s="3">
        <v>1.3539444655179977E-2</v>
      </c>
      <c r="L85" s="3">
        <v>5.9631172567605972E-2</v>
      </c>
      <c r="M85" s="3">
        <v>-8.3855077624320984E-2</v>
      </c>
      <c r="N85" s="3">
        <v>3.4081447869539261E-2</v>
      </c>
      <c r="O85" s="3">
        <v>-4.0250007063150406E-2</v>
      </c>
      <c r="P85" s="3">
        <v>2.9459815472364426E-2</v>
      </c>
      <c r="Q85" s="3">
        <v>-3.8859151303768158E-2</v>
      </c>
      <c r="R85" s="3">
        <v>-7.0616401731967926E-2</v>
      </c>
      <c r="S85" s="3">
        <v>-5.9947330504655838E-2</v>
      </c>
      <c r="T85" s="3">
        <v>4.9586158245801926E-2</v>
      </c>
      <c r="U85" s="3">
        <v>-1.3541356660425663E-2</v>
      </c>
      <c r="V85" s="3">
        <v>3.5807736217975616E-2</v>
      </c>
      <c r="W85" s="3">
        <v>-1.2143954634666443E-2</v>
      </c>
      <c r="Y85" s="1">
        <f t="shared" si="27"/>
        <v>2.9753936124918326E-3</v>
      </c>
    </row>
    <row r="86" spans="1:25">
      <c r="A86" s="1" t="s">
        <v>15</v>
      </c>
      <c r="B86" s="1" t="s">
        <v>36</v>
      </c>
      <c r="C86" s="3">
        <v>-5.8036644011735916E-2</v>
      </c>
      <c r="D86" s="3">
        <v>-2.3160106502473354E-3</v>
      </c>
      <c r="E86" s="3">
        <v>-3.6887466907501221E-2</v>
      </c>
      <c r="F86" s="3">
        <v>1.5210437588393688E-2</v>
      </c>
      <c r="G86" s="3">
        <v>-4.646525252610445E-3</v>
      </c>
      <c r="H86" s="3">
        <v>1.348294026684016E-4</v>
      </c>
      <c r="I86" s="3">
        <v>-7.4869431555271149E-2</v>
      </c>
      <c r="J86" s="3">
        <v>-1.7885832116007805E-2</v>
      </c>
      <c r="K86" s="3">
        <v>1.007327064871788E-2</v>
      </c>
      <c r="L86" s="3">
        <v>-4.7567546367645264E-2</v>
      </c>
      <c r="M86" s="3">
        <v>6.4514115452766418E-2</v>
      </c>
      <c r="N86" s="3">
        <v>-3.6589611321687698E-2</v>
      </c>
      <c r="O86" s="3">
        <v>-4.6084530651569366E-2</v>
      </c>
      <c r="P86" s="3">
        <v>-3.5747483372688293E-2</v>
      </c>
      <c r="Q86" s="3">
        <v>4.599396139383316E-3</v>
      </c>
      <c r="R86" s="3">
        <v>3.2375238835811615E-2</v>
      </c>
      <c r="S86" s="3">
        <v>-7.4057183228433132E-3</v>
      </c>
      <c r="T86" s="3">
        <v>-1.4641297981142998E-2</v>
      </c>
      <c r="U86" s="3">
        <v>-2.3969545960426331E-2</v>
      </c>
      <c r="V86" s="3">
        <v>6.9688055664300919E-3</v>
      </c>
      <c r="W86" s="3">
        <v>-1.0811370797455311E-2</v>
      </c>
      <c r="Y86" s="1">
        <f t="shared" si="27"/>
        <v>1.0214151987711791E-3</v>
      </c>
    </row>
    <row r="87" spans="1:25">
      <c r="A87" s="1" t="s">
        <v>16</v>
      </c>
      <c r="B87" s="1" t="s">
        <v>36</v>
      </c>
      <c r="C87" s="3">
        <v>1.9856350496411324E-2</v>
      </c>
      <c r="D87" s="3">
        <v>3.1211599707603455E-2</v>
      </c>
      <c r="E87" s="3">
        <v>-5.0624692812561989E-3</v>
      </c>
      <c r="F87" s="3">
        <v>2.8268834576010704E-3</v>
      </c>
      <c r="G87" s="3">
        <v>3.2137207686901093E-2</v>
      </c>
      <c r="H87" s="3">
        <v>2.5998398195952177E-3</v>
      </c>
      <c r="I87" s="3">
        <v>0.10555583238601685</v>
      </c>
      <c r="J87" s="3">
        <v>-2.8753653168678284E-2</v>
      </c>
      <c r="K87" s="3">
        <v>-1.2641698122024536E-2</v>
      </c>
      <c r="L87" s="3">
        <v>-6.0322083532810211E-2</v>
      </c>
      <c r="M87" s="3">
        <v>-0.11670257896184921</v>
      </c>
      <c r="N87" s="3">
        <v>3.7050053477287292E-2</v>
      </c>
      <c r="O87" s="3">
        <v>4.2489584535360336E-2</v>
      </c>
      <c r="P87" s="3">
        <v>7.6074942946434021E-2</v>
      </c>
      <c r="Q87" s="3">
        <v>-7.8197484835982323E-3</v>
      </c>
      <c r="R87" s="3">
        <v>-2.3977246135473251E-2</v>
      </c>
      <c r="S87" s="3">
        <v>3.5816274583339691E-2</v>
      </c>
      <c r="T87" s="3">
        <v>-6.5496922470629215E-3</v>
      </c>
      <c r="U87" s="3">
        <v>2.7044065296649933E-2</v>
      </c>
      <c r="V87" s="3">
        <v>-3.2395245507359505E-3</v>
      </c>
      <c r="W87" s="3">
        <v>-2.8152815997600555E-2</v>
      </c>
      <c r="Y87" s="1">
        <f t="shared" si="27"/>
        <v>2.1805413168652604E-3</v>
      </c>
    </row>
    <row r="88" spans="1:25">
      <c r="A88" s="1" t="s">
        <v>17</v>
      </c>
      <c r="B88" s="1" t="s">
        <v>36</v>
      </c>
      <c r="C88" s="3">
        <v>-2.2960284259170294E-3</v>
      </c>
      <c r="D88" s="3">
        <v>-1.2434902600944042E-2</v>
      </c>
      <c r="E88" s="3">
        <v>-2.0181801170110703E-2</v>
      </c>
      <c r="F88" s="3">
        <v>2.289387583732605E-2</v>
      </c>
      <c r="G88" s="3">
        <v>3.2227428164333105E-3</v>
      </c>
      <c r="H88" s="3">
        <v>-3.3151363022625446E-3</v>
      </c>
      <c r="I88" s="3">
        <v>-9.8516538739204407E-2</v>
      </c>
      <c r="J88" s="3">
        <v>-2.1595889702439308E-2</v>
      </c>
      <c r="K88" s="3">
        <v>-2.9447544366121292E-2</v>
      </c>
      <c r="L88" s="3">
        <v>-1.8619630485773087E-2</v>
      </c>
      <c r="M88" s="3">
        <v>1.8489500507712364E-2</v>
      </c>
      <c r="N88" s="3">
        <v>1.6665334114804864E-3</v>
      </c>
      <c r="O88" s="3">
        <v>3.031877102330327E-3</v>
      </c>
      <c r="P88" s="3">
        <v>-2.9634319245815277E-2</v>
      </c>
      <c r="Q88" s="3">
        <v>-4.6074427664279938E-2</v>
      </c>
      <c r="R88" s="3">
        <v>-4.4699236750602722E-3</v>
      </c>
      <c r="S88" s="3">
        <v>-5.917948205024004E-3</v>
      </c>
      <c r="T88" s="3">
        <v>-3.6918789148330688E-2</v>
      </c>
      <c r="U88" s="3">
        <v>3.2487772405147552E-2</v>
      </c>
      <c r="V88" s="3">
        <v>3.5114346537739038E-3</v>
      </c>
      <c r="W88" s="3">
        <v>2.0987631753087044E-2</v>
      </c>
      <c r="Y88" s="1">
        <f t="shared" si="27"/>
        <v>8.2043749065535449E-4</v>
      </c>
    </row>
    <row r="89" spans="1:25">
      <c r="A89" s="1" t="s">
        <v>18</v>
      </c>
      <c r="B89" s="1" t="s">
        <v>36</v>
      </c>
      <c r="C89" s="3">
        <v>9.75035410374403E-3</v>
      </c>
      <c r="D89" s="3">
        <v>-3.2747338991612196E-4</v>
      </c>
      <c r="E89" s="3">
        <v>2.0750926807522774E-2</v>
      </c>
      <c r="F89" s="3">
        <v>5.9797443449497223E-2</v>
      </c>
      <c r="G89" s="3">
        <v>-8.1974349915981293E-2</v>
      </c>
      <c r="H89" s="3">
        <v>-2.3245010524988174E-3</v>
      </c>
      <c r="I89" s="3">
        <v>2.5239650160074234E-2</v>
      </c>
      <c r="J89" s="3">
        <v>2.6642689481377602E-2</v>
      </c>
      <c r="K89" s="3">
        <v>5.3099285811185837E-2</v>
      </c>
      <c r="L89" s="3">
        <v>-3.2213658094406128E-2</v>
      </c>
      <c r="M89" s="3">
        <v>2.800388028845191E-3</v>
      </c>
      <c r="N89" s="3">
        <v>-2.1073624491691589E-2</v>
      </c>
      <c r="O89" s="3">
        <v>4.3636854737997055E-2</v>
      </c>
      <c r="P89" s="3">
        <v>1.4133765362203121E-2</v>
      </c>
      <c r="Q89" s="3">
        <v>-1.4677928993478417E-3</v>
      </c>
      <c r="R89" s="3">
        <v>-1.7514199018478394E-2</v>
      </c>
      <c r="S89" s="3">
        <v>5.2894208580255508E-2</v>
      </c>
      <c r="T89" s="3">
        <v>-2.9198387637734413E-2</v>
      </c>
      <c r="U89" s="3">
        <v>-1.7039434984326363E-2</v>
      </c>
      <c r="V89" s="3">
        <v>4.6442467719316483E-2</v>
      </c>
      <c r="W89" s="3">
        <v>-2.0886119455099106E-2</v>
      </c>
      <c r="Y89" s="1">
        <f t="shared" si="27"/>
        <v>1.2305070041107907E-3</v>
      </c>
    </row>
    <row r="90" spans="1:25">
      <c r="A90" s="1" t="s">
        <v>19</v>
      </c>
      <c r="B90" s="1" t="s">
        <v>36</v>
      </c>
      <c r="C90" s="3">
        <v>1.5525182709097862E-2</v>
      </c>
      <c r="D90" s="3">
        <v>-1.1757271131500602E-3</v>
      </c>
      <c r="E90" s="3">
        <v>3.0733803287148476E-2</v>
      </c>
      <c r="F90" s="3">
        <v>-1.2315587140619755E-2</v>
      </c>
      <c r="G90" s="3">
        <v>-4.166388139128685E-2</v>
      </c>
      <c r="H90" s="3">
        <v>2.1261482033878565E-3</v>
      </c>
      <c r="I90" s="3">
        <v>3.4117557108402252E-2</v>
      </c>
      <c r="J90" s="3">
        <v>6.5281122922897339E-2</v>
      </c>
      <c r="K90" s="3">
        <v>2.6151502504944801E-2</v>
      </c>
      <c r="L90" s="3">
        <v>1.2402616441249847E-2</v>
      </c>
      <c r="M90" s="3">
        <v>-4.5963309705257416E-2</v>
      </c>
      <c r="N90" s="3">
        <v>5.9685159474611282E-2</v>
      </c>
      <c r="O90" s="3">
        <v>-1.8479678779840469E-2</v>
      </c>
      <c r="P90" s="3">
        <v>-5.8815372176468372E-3</v>
      </c>
      <c r="Q90" s="3">
        <v>-2.2600602358579636E-2</v>
      </c>
      <c r="R90" s="3">
        <v>-6.8530193530023098E-3</v>
      </c>
      <c r="S90" s="3">
        <v>3.6133728921413422E-2</v>
      </c>
      <c r="T90" s="3">
        <v>5.6863181293010712E-2</v>
      </c>
      <c r="U90" s="3">
        <v>2.4591861292719841E-2</v>
      </c>
      <c r="V90" s="3">
        <v>1.2361082248389721E-2</v>
      </c>
      <c r="W90" s="3">
        <v>-1.4582832343876362E-2</v>
      </c>
      <c r="Y90" s="1">
        <f t="shared" si="27"/>
        <v>9.7153739493584473E-4</v>
      </c>
    </row>
    <row r="91" spans="1:25">
      <c r="A91" s="1" t="s">
        <v>20</v>
      </c>
      <c r="B91" s="1" t="s">
        <v>36</v>
      </c>
      <c r="C91" s="3">
        <v>-1.4367232797667384E-3</v>
      </c>
      <c r="D91" s="3">
        <v>-3.3529318869113922E-2</v>
      </c>
      <c r="E91" s="3">
        <v>-4.7846422530710697E-3</v>
      </c>
      <c r="F91" s="3">
        <v>2.7220666408538818E-2</v>
      </c>
      <c r="G91" s="3">
        <v>3.2762318849563599E-2</v>
      </c>
      <c r="H91" s="3">
        <v>-4.3508069938980043E-4</v>
      </c>
      <c r="I91" s="3">
        <v>7.1106463670730591E-2</v>
      </c>
      <c r="J91" s="3">
        <v>-4.6072196215391159E-2</v>
      </c>
      <c r="K91" s="3">
        <v>2.1687610074877739E-2</v>
      </c>
      <c r="L91" s="3">
        <v>-1.0226843878626823E-3</v>
      </c>
      <c r="M91" s="3">
        <v>3.5690898075699806E-3</v>
      </c>
      <c r="N91" s="3">
        <v>-6.7445561289787292E-2</v>
      </c>
      <c r="O91" s="3">
        <v>-1.8982768058776855E-2</v>
      </c>
      <c r="P91" s="3">
        <v>-7.9504726454615593E-3</v>
      </c>
      <c r="Q91" s="3">
        <v>4.8647992312908173E-2</v>
      </c>
      <c r="R91" s="3">
        <v>9.8004370927810669E-2</v>
      </c>
      <c r="S91" s="3">
        <v>7.5936857610940933E-3</v>
      </c>
      <c r="T91" s="3">
        <v>3.233780711889267E-2</v>
      </c>
      <c r="U91" s="3">
        <v>-7.2987653315067291E-2</v>
      </c>
      <c r="V91" s="3">
        <v>-9.7177177667617798E-3</v>
      </c>
      <c r="W91" s="3">
        <v>4.8687709495425224E-3</v>
      </c>
      <c r="Y91" s="1">
        <f t="shared" si="27"/>
        <v>1.6893899701893248E-3</v>
      </c>
    </row>
    <row r="92" spans="1:25">
      <c r="A92" s="1" t="s">
        <v>21</v>
      </c>
      <c r="B92" s="1" t="s">
        <v>36</v>
      </c>
      <c r="C92" s="3">
        <v>-1.7030009999871254E-2</v>
      </c>
      <c r="D92" s="3">
        <v>-2.3078177124261856E-2</v>
      </c>
      <c r="E92" s="3">
        <v>1.134911272674799E-2</v>
      </c>
      <c r="F92" s="3">
        <v>-7.4928007088601589E-3</v>
      </c>
      <c r="G92" s="3">
        <v>2.8640003874897957E-2</v>
      </c>
      <c r="H92" s="3">
        <v>-3.3197348238900304E-4</v>
      </c>
      <c r="I92" s="3">
        <v>7.0421427488327026E-2</v>
      </c>
      <c r="J92" s="3">
        <v>-2.3444091901183128E-2</v>
      </c>
      <c r="K92" s="3">
        <v>2.103295736014843E-2</v>
      </c>
      <c r="L92" s="3">
        <v>-2.4476854130625725E-2</v>
      </c>
      <c r="M92" s="3">
        <v>-1.2748022563755512E-2</v>
      </c>
      <c r="N92" s="3">
        <v>-2.9238944873213768E-2</v>
      </c>
      <c r="O92" s="3">
        <v>-2.6848942507058382E-3</v>
      </c>
      <c r="P92" s="3">
        <v>-2.0032469183206558E-2</v>
      </c>
      <c r="Q92" s="3">
        <v>-3.0793145298957825E-2</v>
      </c>
      <c r="R92" s="3">
        <v>3.9928808808326721E-2</v>
      </c>
      <c r="S92" s="3">
        <v>-1.2024670140817761E-3</v>
      </c>
      <c r="T92" s="3">
        <v>-1.8852734938263893E-2</v>
      </c>
      <c r="U92" s="3">
        <v>3.528701514005661E-2</v>
      </c>
      <c r="V92" s="3">
        <v>-1.4732480049133301E-3</v>
      </c>
      <c r="W92" s="3">
        <v>2.214483730494976E-2</v>
      </c>
      <c r="Y92" s="1">
        <f t="shared" si="27"/>
        <v>7.2146151855135708E-4</v>
      </c>
    </row>
    <row r="93" spans="1:25">
      <c r="A93" s="1" t="s">
        <v>22</v>
      </c>
      <c r="B93" s="1" t="s">
        <v>36</v>
      </c>
      <c r="C93" s="3">
        <v>-2.7163287624716759E-2</v>
      </c>
      <c r="D93" s="3">
        <v>8.3087291568517685E-3</v>
      </c>
      <c r="E93" s="3">
        <v>-5.3511060774326324E-2</v>
      </c>
      <c r="F93" s="3">
        <v>1.7382698133587837E-2</v>
      </c>
      <c r="G93" s="3">
        <v>9.5611037686467171E-3</v>
      </c>
      <c r="H93" s="3">
        <v>-2.7608543168753386E-3</v>
      </c>
      <c r="I93" s="3">
        <v>-4.167349636554718E-2</v>
      </c>
      <c r="J93" s="3">
        <v>1.9773665815591812E-2</v>
      </c>
      <c r="K93" s="3">
        <v>0.10082300007343292</v>
      </c>
      <c r="L93" s="3">
        <v>9.7979724407196045E-2</v>
      </c>
      <c r="M93" s="3">
        <v>-0.10901658982038498</v>
      </c>
      <c r="N93" s="3">
        <v>-2.0466500893235207E-2</v>
      </c>
      <c r="O93" s="3">
        <v>4.9251563847064972E-2</v>
      </c>
      <c r="P93" s="3">
        <v>7.8294031322002411E-2</v>
      </c>
      <c r="Q93" s="3">
        <v>-0.11147003620862961</v>
      </c>
      <c r="R93" s="3">
        <v>-1.6955388709902763E-2</v>
      </c>
      <c r="S93" s="3">
        <v>4.8587396740913391E-2</v>
      </c>
      <c r="T93" s="3">
        <v>1.9532514736056328E-2</v>
      </c>
      <c r="U93" s="3">
        <v>-6.4980298280715942E-2</v>
      </c>
      <c r="V93" s="3">
        <v>2.0618448033928871E-2</v>
      </c>
      <c r="W93" s="3">
        <v>-7.4120454490184784E-2</v>
      </c>
      <c r="Y93" s="1">
        <f t="shared" si="27"/>
        <v>3.6145789480304196E-3</v>
      </c>
    </row>
    <row r="94" spans="1:25">
      <c r="A94" s="1" t="s">
        <v>23</v>
      </c>
      <c r="B94" s="1" t="s">
        <v>36</v>
      </c>
      <c r="C94" s="3">
        <v>-4.1895490139722824E-2</v>
      </c>
      <c r="D94" s="3">
        <v>4.6565808355808258E-2</v>
      </c>
      <c r="E94" s="3">
        <v>-5.3447620011866093E-3</v>
      </c>
      <c r="F94" s="3">
        <v>-3.6310844123363495E-2</v>
      </c>
      <c r="G94" s="3">
        <v>8.241540938615799E-2</v>
      </c>
      <c r="H94" s="3">
        <v>2.9318362940102816E-3</v>
      </c>
      <c r="I94" s="3">
        <v>3.2081257551908493E-2</v>
      </c>
      <c r="J94" s="3">
        <v>-7.0363707840442657E-2</v>
      </c>
      <c r="K94" s="3">
        <v>-3.0682506039738655E-2</v>
      </c>
      <c r="L94" s="3">
        <v>-0.11718856543302536</v>
      </c>
      <c r="M94" s="3">
        <v>-3.029223345220089E-2</v>
      </c>
      <c r="N94" s="3">
        <v>4.051323514431715E-3</v>
      </c>
      <c r="O94" s="3">
        <v>-2.9536247253417969E-2</v>
      </c>
      <c r="P94" s="3">
        <v>-1.6699144616723061E-2</v>
      </c>
      <c r="Q94" s="3">
        <v>-5.2701745182275772E-2</v>
      </c>
      <c r="R94" s="3">
        <v>-5.1745131611824036E-2</v>
      </c>
      <c r="S94" s="3">
        <v>-9.4965927302837372E-2</v>
      </c>
      <c r="T94" s="3">
        <v>-1.3247605413198471E-2</v>
      </c>
      <c r="U94" s="3">
        <v>9.4035016372799873E-3</v>
      </c>
      <c r="V94" s="3">
        <v>1.7946312204003334E-2</v>
      </c>
      <c r="W94" s="3">
        <v>-4.2446576990187168E-3</v>
      </c>
      <c r="Y94" s="1">
        <f t="shared" si="27"/>
        <v>2.1138462803809103E-3</v>
      </c>
    </row>
    <row r="95" spans="1:25">
      <c r="A95" s="1" t="s">
        <v>24</v>
      </c>
      <c r="B95" s="1" t="s">
        <v>36</v>
      </c>
      <c r="C95" s="3">
        <v>9.503447450697422E-3</v>
      </c>
      <c r="D95" s="3">
        <v>-2.6890411972999573E-2</v>
      </c>
      <c r="E95" s="3">
        <v>9.9696209654211998E-3</v>
      </c>
      <c r="F95" s="3">
        <v>1.9017118960618973E-2</v>
      </c>
      <c r="G95" s="3">
        <v>-4.9465429037809372E-2</v>
      </c>
      <c r="H95" s="3">
        <v>1.8168947426602244E-3</v>
      </c>
      <c r="I95" s="3">
        <v>5.7830680161714554E-2</v>
      </c>
      <c r="J95" s="3">
        <v>5.8100046589970589E-3</v>
      </c>
      <c r="K95" s="3">
        <v>0.10731533914804459</v>
      </c>
      <c r="L95" s="3">
        <v>-1.6836652532219887E-2</v>
      </c>
      <c r="M95" s="3">
        <v>-2.5790578220039606E-3</v>
      </c>
      <c r="N95" s="3">
        <v>-1.04859359562397E-2</v>
      </c>
      <c r="O95" s="3">
        <v>4.3520502746105194E-2</v>
      </c>
      <c r="P95" s="3">
        <v>-1.7840860411524773E-2</v>
      </c>
      <c r="Q95" s="3">
        <v>-3.0884619802236557E-2</v>
      </c>
      <c r="R95" s="3">
        <v>3.0574793927371502E-3</v>
      </c>
      <c r="S95" s="3">
        <v>4.2276427149772644E-2</v>
      </c>
      <c r="T95" s="3">
        <v>2.0626654848456383E-2</v>
      </c>
      <c r="U95" s="3">
        <v>-3.4593619406223297E-2</v>
      </c>
      <c r="V95" s="3">
        <v>2.0384837407618761E-3</v>
      </c>
      <c r="W95" s="3">
        <v>3.1205397099256516E-2</v>
      </c>
      <c r="Y95" s="1">
        <f t="shared" si="27"/>
        <v>1.264756817343955E-3</v>
      </c>
    </row>
    <row r="96" spans="1:25">
      <c r="A96" s="1" t="s">
        <v>25</v>
      </c>
      <c r="B96" s="1" t="s">
        <v>36</v>
      </c>
      <c r="C96" s="3">
        <v>-1.6502580838277936E-3</v>
      </c>
      <c r="D96" s="3">
        <v>2.0591984502971172E-3</v>
      </c>
      <c r="E96" s="3">
        <v>-3.8872089236974716E-2</v>
      </c>
      <c r="F96" s="3">
        <v>-6.0314200818538666E-2</v>
      </c>
      <c r="G96" s="3">
        <v>-4.5042403042316437E-2</v>
      </c>
      <c r="H96" s="3">
        <v>-1.905951532535255E-3</v>
      </c>
      <c r="I96" s="3">
        <v>-0.126612588763237</v>
      </c>
      <c r="J96" s="3">
        <v>-3.1032614409923553E-2</v>
      </c>
      <c r="K96" s="3">
        <v>-5.3913816809654236E-2</v>
      </c>
      <c r="L96" s="3">
        <v>2.273239940404892E-2</v>
      </c>
      <c r="M96" s="3">
        <v>-0.11381448805332184</v>
      </c>
      <c r="N96" s="3">
        <v>6.3319094479084015E-2</v>
      </c>
      <c r="O96" s="3">
        <v>1.5088026411831379E-3</v>
      </c>
      <c r="P96" s="3">
        <v>7.3700927197933197E-2</v>
      </c>
      <c r="Q96" s="3">
        <v>4.6666838228702545E-2</v>
      </c>
      <c r="R96" s="3">
        <v>-1.173312496393919E-2</v>
      </c>
      <c r="S96" s="3">
        <v>-6.2870364636182785E-3</v>
      </c>
      <c r="T96" s="3">
        <v>-9.5935642719268799E-2</v>
      </c>
      <c r="U96" s="3">
        <v>1.3452742248773575E-2</v>
      </c>
      <c r="V96" s="3">
        <v>-8.8383350521326065E-3</v>
      </c>
      <c r="W96" s="3">
        <v>5.0933375954627991E-2</v>
      </c>
      <c r="Y96" s="1">
        <f t="shared" si="27"/>
        <v>2.9745068379145958E-3</v>
      </c>
    </row>
    <row r="97" spans="1:25">
      <c r="A97" s="1" t="s">
        <v>26</v>
      </c>
      <c r="B97" s="1" t="s">
        <v>36</v>
      </c>
      <c r="C97" s="3">
        <v>-2.8120381757616997E-2</v>
      </c>
      <c r="D97" s="3">
        <v>-1.0725690983235836E-2</v>
      </c>
      <c r="E97" s="3">
        <v>-3.7730682641267776E-2</v>
      </c>
      <c r="F97" s="3">
        <v>7.7113872393965721E-3</v>
      </c>
      <c r="G97" s="3">
        <v>2.3768346756696701E-2</v>
      </c>
      <c r="H97" s="3">
        <v>-1.6218738164752722E-3</v>
      </c>
      <c r="I97" s="3">
        <v>-5.4765056818723679E-2</v>
      </c>
      <c r="J97" s="3">
        <v>-0.1453644186258316</v>
      </c>
      <c r="K97" s="3">
        <v>5.8284774422645569E-2</v>
      </c>
      <c r="L97" s="3">
        <v>4.0770277380943298E-2</v>
      </c>
      <c r="M97" s="3">
        <v>-3.1473066657781601E-2</v>
      </c>
      <c r="N97" s="3">
        <v>-3.3237174153327942E-2</v>
      </c>
      <c r="O97" s="3">
        <v>-2.7755435556173325E-2</v>
      </c>
      <c r="P97" s="3">
        <v>9.3904927372932434E-2</v>
      </c>
      <c r="Q97" s="3">
        <v>3.7982147186994553E-2</v>
      </c>
      <c r="R97" s="3">
        <v>-7.9410538077354431E-2</v>
      </c>
      <c r="S97" s="3">
        <v>-2.3483799770474434E-2</v>
      </c>
      <c r="T97" s="3">
        <v>1.0617834515869617E-2</v>
      </c>
      <c r="U97" s="3">
        <v>1.5994857996702194E-2</v>
      </c>
      <c r="V97" s="3">
        <v>5.895392969250679E-3</v>
      </c>
      <c r="W97" s="3">
        <v>-3.3225789666175842E-2</v>
      </c>
      <c r="Y97" s="1">
        <f t="shared" si="27"/>
        <v>2.5748566118946738E-3</v>
      </c>
    </row>
    <row r="98" spans="1:25">
      <c r="A98" s="1" t="s">
        <v>27</v>
      </c>
      <c r="B98" s="1" t="s">
        <v>36</v>
      </c>
      <c r="C98" s="3">
        <v>-9.0889958664774895E-3</v>
      </c>
      <c r="D98" s="3">
        <v>5.7950695045292377E-3</v>
      </c>
      <c r="E98" s="3">
        <v>-4.1335863061249256E-3</v>
      </c>
      <c r="F98" s="3">
        <v>-2.5053669232875109E-3</v>
      </c>
      <c r="G98" s="3">
        <v>-8.1236790865659714E-3</v>
      </c>
      <c r="H98" s="3">
        <v>4.8969715135172009E-4</v>
      </c>
      <c r="I98" s="3">
        <v>5.8794878423213959E-2</v>
      </c>
      <c r="J98" s="3">
        <v>-8.921283483505249E-2</v>
      </c>
      <c r="K98" s="3">
        <v>-2.3241782560944557E-2</v>
      </c>
      <c r="L98" s="3">
        <v>2.5279855355620384E-2</v>
      </c>
      <c r="M98" s="3">
        <v>-4.3958563357591629E-2</v>
      </c>
      <c r="N98" s="3">
        <v>2.9784257058054209E-3</v>
      </c>
      <c r="O98" s="3">
        <v>5.6953325867652893E-2</v>
      </c>
      <c r="P98" s="3">
        <v>2.3369321599602699E-2</v>
      </c>
      <c r="Q98" s="3">
        <v>1.3679713942110538E-2</v>
      </c>
      <c r="R98" s="3">
        <v>-1.4521267265081406E-2</v>
      </c>
      <c r="S98" s="3">
        <v>-2.7898730710148811E-2</v>
      </c>
      <c r="T98" s="3">
        <v>-1.4822813682258129E-2</v>
      </c>
      <c r="U98" s="3">
        <v>-4.8668362200260162E-2</v>
      </c>
      <c r="V98" s="3">
        <v>-2.6437266569701023E-5</v>
      </c>
      <c r="W98" s="3">
        <v>-2.4346543475985527E-2</v>
      </c>
      <c r="Y98" s="1">
        <f t="shared" si="27"/>
        <v>1.1083194011673337E-3</v>
      </c>
    </row>
    <row r="99" spans="1:25">
      <c r="A99" s="1" t="s">
        <v>28</v>
      </c>
      <c r="B99" s="1" t="s">
        <v>36</v>
      </c>
      <c r="C99" s="3">
        <v>-4.7236927784979343E-3</v>
      </c>
      <c r="D99" s="3">
        <v>2.2374127060174942E-2</v>
      </c>
      <c r="E99" s="3">
        <v>-5.347175057977438E-3</v>
      </c>
      <c r="F99" s="3">
        <v>-9.5712197944521904E-3</v>
      </c>
      <c r="G99" s="3">
        <v>9.6922321245074272E-3</v>
      </c>
      <c r="H99" s="3">
        <v>-8.802696829661727E-4</v>
      </c>
      <c r="I99" s="3">
        <v>-6.9931745529174805E-2</v>
      </c>
      <c r="J99" s="3">
        <v>-4.3482892215251923E-2</v>
      </c>
      <c r="K99" s="3">
        <v>-0.10861646384000778</v>
      </c>
      <c r="L99" s="3">
        <v>-1.1743435170501471E-3</v>
      </c>
      <c r="M99" s="3">
        <v>-0.16487936675548553</v>
      </c>
      <c r="N99" s="3">
        <v>6.132881622761488E-3</v>
      </c>
      <c r="O99" s="3">
        <v>6.4002230763435364E-2</v>
      </c>
      <c r="P99" s="3">
        <v>6.1492081731557846E-2</v>
      </c>
      <c r="Q99" s="3">
        <v>-3.5676922649145126E-2</v>
      </c>
      <c r="R99" s="3">
        <v>-4.5394157059490681E-3</v>
      </c>
      <c r="S99" s="3">
        <v>-4.6860679984092712E-2</v>
      </c>
      <c r="T99" s="3">
        <v>-6.1940187588334084E-3</v>
      </c>
      <c r="U99" s="3">
        <v>3.7145785987377167E-2</v>
      </c>
      <c r="V99" s="3">
        <v>1.6922883689403534E-2</v>
      </c>
      <c r="W99" s="3">
        <v>7.5783513486385345E-2</v>
      </c>
      <c r="Y99" s="1">
        <f t="shared" si="27"/>
        <v>3.164431307328497E-3</v>
      </c>
    </row>
    <row r="100" spans="1:25">
      <c r="A100" s="1" t="s">
        <v>29</v>
      </c>
      <c r="B100" s="1" t="s">
        <v>36</v>
      </c>
      <c r="C100" s="3">
        <v>-1.1878202669322491E-2</v>
      </c>
      <c r="D100" s="3">
        <v>-3.8060329388827085E-3</v>
      </c>
      <c r="E100" s="3">
        <v>-7.1486742235720158E-3</v>
      </c>
      <c r="F100" s="3">
        <v>-2.3782012984156609E-2</v>
      </c>
      <c r="G100" s="3">
        <v>2.924470417201519E-2</v>
      </c>
      <c r="H100" s="3">
        <v>1.2647581752389669E-3</v>
      </c>
      <c r="I100" s="3">
        <v>-0.14544485509395599</v>
      </c>
      <c r="J100" s="3">
        <v>-3.3513296395540237E-2</v>
      </c>
      <c r="K100" s="3">
        <v>-0.13153943419456482</v>
      </c>
      <c r="L100" s="3">
        <v>-0.13649170100688934</v>
      </c>
      <c r="M100" s="3">
        <v>-1.7145493999123573E-2</v>
      </c>
      <c r="N100" s="3">
        <v>-3.2950057648122311E-3</v>
      </c>
      <c r="O100" s="3">
        <v>8.0488070845603943E-2</v>
      </c>
      <c r="P100" s="3">
        <v>7.3546916246414185E-2</v>
      </c>
      <c r="Q100" s="3">
        <v>7.7482876367866993E-3</v>
      </c>
      <c r="R100" s="3">
        <v>-1.9594328477978706E-2</v>
      </c>
      <c r="S100" s="3">
        <v>1.7291569383814931E-3</v>
      </c>
      <c r="T100" s="3">
        <v>-9.5253117382526398E-2</v>
      </c>
      <c r="U100" s="3">
        <v>2.8734490275382996E-2</v>
      </c>
      <c r="V100" s="3">
        <v>-4.5911557972431183E-2</v>
      </c>
      <c r="W100" s="3">
        <v>2.4503827095031738E-2</v>
      </c>
      <c r="Y100" s="1">
        <f t="shared" si="27"/>
        <v>3.8190512511058531E-3</v>
      </c>
    </row>
    <row r="101" spans="1:25">
      <c r="A101" s="1" t="s">
        <v>30</v>
      </c>
      <c r="B101" s="1" t="s">
        <v>36</v>
      </c>
      <c r="C101" s="3">
        <v>4.3783444911241531E-2</v>
      </c>
      <c r="D101" s="3">
        <v>7.7215716242790222E-2</v>
      </c>
      <c r="E101" s="3">
        <v>-8.4974588826298714E-3</v>
      </c>
      <c r="F101" s="3">
        <v>-4.8223536461591721E-2</v>
      </c>
      <c r="G101" s="3">
        <v>6.8861566483974457E-2</v>
      </c>
      <c r="H101" s="3">
        <v>2.3113174829632044E-3</v>
      </c>
      <c r="I101" s="3">
        <v>-5.0957124680280685E-2</v>
      </c>
      <c r="J101" s="3">
        <v>1.9633475691080093E-2</v>
      </c>
      <c r="K101" s="3">
        <v>4.6211034059524536E-2</v>
      </c>
      <c r="L101" s="3">
        <v>-0.11735814064741135</v>
      </c>
      <c r="M101" s="3">
        <v>4.8612533137202263E-3</v>
      </c>
      <c r="N101" s="3">
        <v>4.0193577297031879E-3</v>
      </c>
      <c r="O101" s="3">
        <v>0.14030541479587555</v>
      </c>
      <c r="P101" s="3">
        <v>-5.1915045827627182E-2</v>
      </c>
      <c r="Q101" s="3">
        <v>-4.1405251249670982E-3</v>
      </c>
      <c r="R101" s="3">
        <v>2.7049074415117502E-3</v>
      </c>
      <c r="S101" s="3">
        <v>0.10228714346885681</v>
      </c>
      <c r="T101" s="3">
        <v>-2.065571490675211E-3</v>
      </c>
      <c r="U101" s="3">
        <v>-6.3226036727428436E-2</v>
      </c>
      <c r="V101" s="3">
        <v>-5.8060452342033386E-2</v>
      </c>
      <c r="W101" s="3">
        <v>8.7932199239730835E-2</v>
      </c>
      <c r="Y101" s="1">
        <f t="shared" si="27"/>
        <v>4.0051940262085537E-3</v>
      </c>
    </row>
    <row r="102" spans="1:25">
      <c r="A102" s="1" t="s">
        <v>31</v>
      </c>
      <c r="B102" s="1" t="s">
        <v>36</v>
      </c>
      <c r="C102" s="3">
        <v>-2.3909995332360268E-2</v>
      </c>
      <c r="D102" s="3">
        <v>1.7304185777902603E-2</v>
      </c>
      <c r="E102" s="3">
        <v>3.3499204437248409E-4</v>
      </c>
      <c r="F102" s="3">
        <v>-9.0686894953250885E-2</v>
      </c>
      <c r="G102" s="3">
        <v>-1.1863085674121976E-3</v>
      </c>
      <c r="H102" s="3">
        <v>1.2596846790984273E-3</v>
      </c>
      <c r="I102" s="3">
        <v>5.0858374685049057E-2</v>
      </c>
      <c r="J102" s="3">
        <v>-3.2287053763866425E-3</v>
      </c>
      <c r="K102" s="3">
        <v>9.3525899574160576E-3</v>
      </c>
      <c r="L102" s="3">
        <v>2.1803233772516251E-2</v>
      </c>
      <c r="M102" s="3">
        <v>-3.0680431053042412E-2</v>
      </c>
      <c r="N102" s="3">
        <v>0.10481109470129013</v>
      </c>
      <c r="O102" s="3">
        <v>-3.8090355694293976E-2</v>
      </c>
      <c r="P102" s="3">
        <v>-2.3256475105881691E-3</v>
      </c>
      <c r="Q102" s="3">
        <v>-7.1361593902111053E-2</v>
      </c>
      <c r="R102" s="3">
        <v>2.0020294934511185E-2</v>
      </c>
      <c r="S102" s="3">
        <v>2.3333393037319183E-2</v>
      </c>
      <c r="T102" s="3">
        <v>-1.9082594662904739E-2</v>
      </c>
      <c r="U102" s="3">
        <v>-2.6697691529989243E-2</v>
      </c>
      <c r="V102" s="3">
        <v>-2.679712325334549E-2</v>
      </c>
      <c r="W102" s="3">
        <v>3.2538384199142456E-2</v>
      </c>
      <c r="Y102" s="1">
        <f t="shared" si="27"/>
        <v>1.7200853071934921E-3</v>
      </c>
    </row>
    <row r="103" spans="1:25">
      <c r="A103" s="1" t="s">
        <v>32</v>
      </c>
      <c r="B103" s="1" t="s">
        <v>36</v>
      </c>
      <c r="C103" s="3">
        <v>2.7500748634338379E-2</v>
      </c>
      <c r="D103" s="3">
        <v>2.2371288388967514E-2</v>
      </c>
      <c r="E103" s="3">
        <v>-1.4139354228973389E-2</v>
      </c>
      <c r="F103" s="3">
        <v>-6.0552888317033648E-4</v>
      </c>
      <c r="G103" s="3">
        <v>-9.5723774284124374E-3</v>
      </c>
      <c r="H103" s="3">
        <v>1.0344170732423663E-3</v>
      </c>
      <c r="I103" s="3">
        <v>-8.7749592959880829E-2</v>
      </c>
      <c r="J103" s="3">
        <v>-5.1719434559345245E-2</v>
      </c>
      <c r="K103" s="3">
        <v>2.5803184136748314E-2</v>
      </c>
      <c r="L103" s="3">
        <v>1.3969478197395802E-2</v>
      </c>
      <c r="M103" s="3">
        <v>-3.1000899150967598E-2</v>
      </c>
      <c r="N103" s="3">
        <v>-2.2302452474832535E-2</v>
      </c>
      <c r="O103" s="3">
        <v>0.12707662582397461</v>
      </c>
      <c r="P103" s="3">
        <v>-5.0758205354213715E-2</v>
      </c>
      <c r="Q103" s="3">
        <v>-9.1326572000980377E-3</v>
      </c>
      <c r="R103" s="3">
        <v>-5.3555574268102646E-2</v>
      </c>
      <c r="S103" s="3">
        <v>3.8711201399564743E-2</v>
      </c>
      <c r="T103" s="3">
        <v>2.2560162469744682E-3</v>
      </c>
      <c r="U103" s="3">
        <v>4.4278237968683243E-2</v>
      </c>
      <c r="V103" s="3">
        <v>3.0871432274580002E-2</v>
      </c>
      <c r="W103" s="3">
        <v>-3.7403400987386703E-2</v>
      </c>
      <c r="Y103" s="1">
        <f t="shared" si="27"/>
        <v>2.0840762312708556E-3</v>
      </c>
    </row>
    <row r="104" spans="1:25">
      <c r="A104" s="1" t="s">
        <v>33</v>
      </c>
      <c r="B104" s="1" t="s">
        <v>36</v>
      </c>
      <c r="C104" s="3">
        <v>2.8770240023732185E-2</v>
      </c>
      <c r="D104" s="3">
        <v>3.3871620893478394E-2</v>
      </c>
      <c r="E104" s="3">
        <v>2.5146160274744034E-2</v>
      </c>
      <c r="F104" s="3">
        <v>-1.5660552307963371E-2</v>
      </c>
      <c r="G104" s="3">
        <v>-2.287529781460762E-2</v>
      </c>
      <c r="H104" s="3">
        <v>-1.3130116276443005E-3</v>
      </c>
      <c r="I104" s="3">
        <v>-1.3762636110186577E-2</v>
      </c>
      <c r="J104" s="3">
        <v>5.1402460783720016E-2</v>
      </c>
      <c r="K104" s="3">
        <v>-1.5786806121468544E-2</v>
      </c>
      <c r="L104" s="3">
        <v>-1.5656447038054466E-2</v>
      </c>
      <c r="M104" s="3">
        <v>3.8185562938451767E-2</v>
      </c>
      <c r="N104" s="3">
        <v>-5.3941379301249981E-3</v>
      </c>
      <c r="O104" s="3">
        <v>-3.0016936943866313E-4</v>
      </c>
      <c r="P104" s="3">
        <v>-2.07536481320858E-2</v>
      </c>
      <c r="Q104" s="3">
        <v>4.2164057493209839E-2</v>
      </c>
      <c r="R104" s="3">
        <v>2.4125166237354279E-2</v>
      </c>
      <c r="S104" s="3">
        <v>2.0293917041271925E-3</v>
      </c>
      <c r="T104" s="3">
        <v>3.0070902779698372E-2</v>
      </c>
      <c r="U104" s="3">
        <v>-8.1354007124900818E-3</v>
      </c>
      <c r="V104" s="3">
        <v>5.4954094812273979E-3</v>
      </c>
      <c r="W104" s="3">
        <v>-2.8933677822351456E-2</v>
      </c>
      <c r="Y104" s="1">
        <f t="shared" si="27"/>
        <v>5.9924788102326825E-4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conditionalFormatting sqref="C28:W28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B2" s="1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-8.1787363920543775E-3</v>
      </c>
      <c r="D3" s="4">
        <f t="shared" ref="D3:W3" si="0">AVERAGE(D36:D68)</f>
        <v>-8.7154974698272249E-3</v>
      </c>
      <c r="E3" s="4">
        <f t="shared" si="0"/>
        <v>-8.3441340041161757E-3</v>
      </c>
      <c r="F3" s="4">
        <f t="shared" si="0"/>
        <v>-9.2856305695993985E-3</v>
      </c>
      <c r="G3" s="4">
        <f t="shared" si="0"/>
        <v>-7.519644622539714E-3</v>
      </c>
      <c r="H3" s="4">
        <f t="shared" si="0"/>
        <v>-7.3003694865456962E-3</v>
      </c>
      <c r="I3" s="4">
        <f t="shared" si="0"/>
        <v>-2.5659156884150652E-3</v>
      </c>
      <c r="J3" s="4">
        <f t="shared" si="0"/>
        <v>-7.8658595840291525E-3</v>
      </c>
      <c r="K3" s="4">
        <f t="shared" si="0"/>
        <v>-7.9696410403859563E-3</v>
      </c>
      <c r="L3" s="4">
        <f t="shared" si="0"/>
        <v>-8.5847231624236429E-3</v>
      </c>
      <c r="M3" s="4">
        <f t="shared" si="0"/>
        <v>-2.2452867665140991E-3</v>
      </c>
      <c r="N3" s="4">
        <f t="shared" si="0"/>
        <v>-2.1282906283301615E-3</v>
      </c>
      <c r="O3" s="4">
        <f t="shared" si="0"/>
        <v>-3.797951845733939E-3</v>
      </c>
      <c r="P3" s="4">
        <f t="shared" si="0"/>
        <v>-6.0842434705218797E-3</v>
      </c>
      <c r="Q3" s="4">
        <f t="shared" si="0"/>
        <v>-1.6236370309533486E-3</v>
      </c>
      <c r="R3" s="4">
        <f t="shared" si="0"/>
        <v>7.9061003391373518E-4</v>
      </c>
      <c r="S3" s="4">
        <f t="shared" si="0"/>
        <v>1.0284360416907665E-3</v>
      </c>
      <c r="T3" s="4">
        <f t="shared" si="0"/>
        <v>-6.9044017243675097E-3</v>
      </c>
      <c r="U3" s="4">
        <f t="shared" si="0"/>
        <v>-8.3542778000417917E-3</v>
      </c>
      <c r="V3" s="4">
        <f t="shared" si="0"/>
        <v>-9.7335651217781965E-3</v>
      </c>
      <c r="W3" s="4">
        <f t="shared" si="0"/>
        <v>-7.7810490120030296E-3</v>
      </c>
      <c r="X3" s="1"/>
      <c r="Y3" s="1"/>
    </row>
    <row r="4" spans="2:25">
      <c r="B4" s="7" t="s">
        <v>399</v>
      </c>
      <c r="C4" s="1">
        <f>SUM($Y$72:$Y$104)/(COUNT($Y$72:$Y$104)^2)*C2</f>
        <v>8.1174062282755446E-6</v>
      </c>
      <c r="D4" s="1">
        <f t="shared" ref="D4:W4" si="1">SUM($Y$72:$Y$104)/(COUNT($Y$72:$Y$104)^2)*D2</f>
        <v>1.6234812456551089E-5</v>
      </c>
      <c r="E4" s="1">
        <f t="shared" si="1"/>
        <v>2.4352218684826636E-5</v>
      </c>
      <c r="F4" s="1">
        <f t="shared" si="1"/>
        <v>3.2469624913102178E-5</v>
      </c>
      <c r="G4" s="1">
        <f t="shared" si="1"/>
        <v>4.0587031141377721E-5</v>
      </c>
      <c r="H4" s="1">
        <f t="shared" si="1"/>
        <v>4.8704437369653271E-5</v>
      </c>
      <c r="I4" s="1">
        <f t="shared" si="1"/>
        <v>5.6821843597928814E-5</v>
      </c>
      <c r="J4" s="1">
        <f t="shared" si="1"/>
        <v>6.4939249826204357E-5</v>
      </c>
      <c r="K4" s="1">
        <f t="shared" si="1"/>
        <v>7.3056656054479907E-5</v>
      </c>
      <c r="L4" s="1">
        <f t="shared" si="1"/>
        <v>8.1174062282755443E-5</v>
      </c>
      <c r="M4" s="1">
        <f t="shared" si="1"/>
        <v>8.9291468511030992E-5</v>
      </c>
      <c r="N4" s="1">
        <f t="shared" si="1"/>
        <v>9.7408874739306542E-5</v>
      </c>
      <c r="O4" s="1">
        <f t="shared" si="1"/>
        <v>1.0552628096758208E-4</v>
      </c>
      <c r="P4" s="1">
        <f t="shared" si="1"/>
        <v>1.1364368719585763E-4</v>
      </c>
      <c r="Q4" s="1">
        <f t="shared" si="1"/>
        <v>1.2176109342413316E-4</v>
      </c>
      <c r="R4" s="1">
        <f t="shared" si="1"/>
        <v>1.2987849965240871E-4</v>
      </c>
      <c r="S4" s="1">
        <f t="shared" si="1"/>
        <v>1.3799590588068426E-4</v>
      </c>
      <c r="T4" s="1">
        <f t="shared" si="1"/>
        <v>1.4611331210895981E-4</v>
      </c>
      <c r="U4" s="1">
        <f t="shared" si="1"/>
        <v>1.5423071833723534E-4</v>
      </c>
      <c r="V4" s="1">
        <f t="shared" si="1"/>
        <v>1.6234812456551089E-4</v>
      </c>
      <c r="W4" s="1">
        <f t="shared" si="1"/>
        <v>1.7046553079378644E-4</v>
      </c>
      <c r="X4" s="1"/>
      <c r="Y4" s="1"/>
    </row>
    <row r="5" spans="2:25">
      <c r="B5" s="7" t="s">
        <v>400</v>
      </c>
      <c r="C5" s="13">
        <f>SQRT(C4)</f>
        <v>2.8491062156886229E-3</v>
      </c>
      <c r="D5" s="13">
        <f t="shared" ref="D5:W5" si="2">SQRT(D4)</f>
        <v>4.0292446508683345E-3</v>
      </c>
      <c r="E5" s="13">
        <f t="shared" si="2"/>
        <v>4.9347967217329867E-3</v>
      </c>
      <c r="F5" s="13">
        <f t="shared" si="2"/>
        <v>5.6982124313772458E-3</v>
      </c>
      <c r="G5" s="13">
        <f t="shared" si="2"/>
        <v>6.3707951733969377E-3</v>
      </c>
      <c r="H5" s="13">
        <f t="shared" si="2"/>
        <v>6.9788564514290784E-3</v>
      </c>
      <c r="I5" s="13">
        <f t="shared" si="2"/>
        <v>7.5380265055204482E-3</v>
      </c>
      <c r="J5" s="13">
        <f t="shared" si="2"/>
        <v>8.0584893017366689E-3</v>
      </c>
      <c r="K5" s="13">
        <f t="shared" si="2"/>
        <v>8.5473186470658678E-3</v>
      </c>
      <c r="L5" s="13">
        <f t="shared" si="2"/>
        <v>9.0096649373190042E-3</v>
      </c>
      <c r="M5" s="13">
        <f t="shared" si="2"/>
        <v>9.4494163053085445E-3</v>
      </c>
      <c r="N5" s="13">
        <f t="shared" si="2"/>
        <v>9.8695934434659734E-3</v>
      </c>
      <c r="O5" s="13">
        <f t="shared" si="2"/>
        <v>1.0272598549908493E-2</v>
      </c>
      <c r="P5" s="13">
        <f t="shared" si="2"/>
        <v>1.0660379317634885E-2</v>
      </c>
      <c r="Q5" s="13">
        <f t="shared" si="2"/>
        <v>1.1034540924938073E-2</v>
      </c>
      <c r="R5" s="13">
        <f t="shared" si="2"/>
        <v>1.1396424862754492E-2</v>
      </c>
      <c r="S5" s="13">
        <f t="shared" si="2"/>
        <v>1.1747165865888004E-2</v>
      </c>
      <c r="T5" s="13">
        <f t="shared" si="2"/>
        <v>1.2087733952605005E-2</v>
      </c>
      <c r="U5" s="13">
        <f t="shared" si="2"/>
        <v>1.2418966073600303E-2</v>
      </c>
      <c r="V5" s="13">
        <f t="shared" si="2"/>
        <v>1.2741590346793875E-2</v>
      </c>
      <c r="W5" s="13">
        <f t="shared" si="2"/>
        <v>1.3056244896362293E-2</v>
      </c>
      <c r="X5" s="1"/>
      <c r="Y5" s="1"/>
    </row>
    <row r="6" spans="2:25">
      <c r="B6" s="7" t="s">
        <v>401</v>
      </c>
      <c r="C6" s="14">
        <f>C3/C5</f>
        <v>-2.8706323221711108</v>
      </c>
      <c r="D6" s="14">
        <f t="shared" ref="D6:W6" si="3">D3/D5</f>
        <v>-2.1630598846731646</v>
      </c>
      <c r="E6" s="14">
        <f t="shared" si="3"/>
        <v>-1.6908769448128167</v>
      </c>
      <c r="F6" s="14">
        <f t="shared" si="3"/>
        <v>-1.6295690414186754</v>
      </c>
      <c r="G6" s="14">
        <f t="shared" si="3"/>
        <v>-1.1803306208838926</v>
      </c>
      <c r="H6" s="14">
        <f t="shared" si="3"/>
        <v>-1.0460695870955736</v>
      </c>
      <c r="I6" s="14">
        <f t="shared" si="3"/>
        <v>-0.34039621465060194</v>
      </c>
      <c r="J6" s="14">
        <f t="shared" si="3"/>
        <v>-0.97609605094766294</v>
      </c>
      <c r="K6" s="14">
        <f t="shared" si="3"/>
        <v>-0.932414172147634</v>
      </c>
      <c r="L6" s="14">
        <f t="shared" si="3"/>
        <v>-0.95283489698543544</v>
      </c>
      <c r="M6" s="14">
        <f t="shared" si="3"/>
        <v>-0.2376111596705428</v>
      </c>
      <c r="N6" s="14">
        <f t="shared" si="3"/>
        <v>-0.2156411650106182</v>
      </c>
      <c r="O6" s="14">
        <f t="shared" si="3"/>
        <v>-0.36971675932646764</v>
      </c>
      <c r="P6" s="14">
        <f t="shared" si="3"/>
        <v>-0.57073423836401838</v>
      </c>
      <c r="Q6" s="14">
        <f t="shared" si="3"/>
        <v>-0.14714133030074023</v>
      </c>
      <c r="R6" s="14">
        <f t="shared" si="3"/>
        <v>6.9373513486460731E-2</v>
      </c>
      <c r="S6" s="14">
        <f t="shared" si="3"/>
        <v>8.7547588365734189E-2</v>
      </c>
      <c r="T6" s="14">
        <f t="shared" si="3"/>
        <v>-0.5711907419073825</v>
      </c>
      <c r="U6" s="14">
        <f t="shared" si="3"/>
        <v>-0.67270316631276994</v>
      </c>
      <c r="V6" s="14">
        <f t="shared" si="3"/>
        <v>-0.76392073962944673</v>
      </c>
      <c r="W6" s="14">
        <f t="shared" si="3"/>
        <v>-0.59596377624403862</v>
      </c>
      <c r="X6" s="1"/>
      <c r="Y6" s="1"/>
    </row>
    <row r="7" spans="2:25">
      <c r="B7" s="7" t="s">
        <v>402</v>
      </c>
      <c r="C7" s="15">
        <f>(1-_xlfn.NORM.S.DIST(ABS(C6),1))*2</f>
        <v>4.0965170369016146E-3</v>
      </c>
      <c r="D7" s="15">
        <f t="shared" ref="D7:W7" si="4">(1-_xlfn.NORM.S.DIST(ABS(D6),1))*2</f>
        <v>3.0536573983874327E-2</v>
      </c>
      <c r="E7" s="15">
        <f t="shared" si="4"/>
        <v>9.0860307462508061E-2</v>
      </c>
      <c r="F7" s="15">
        <f t="shared" si="4"/>
        <v>0.10319261192639662</v>
      </c>
      <c r="G7" s="15">
        <f t="shared" si="4"/>
        <v>0.23786874395940805</v>
      </c>
      <c r="H7" s="15">
        <f t="shared" si="4"/>
        <v>0.29552890549947319</v>
      </c>
      <c r="I7" s="15">
        <f t="shared" si="4"/>
        <v>0.7335581689525863</v>
      </c>
      <c r="J7" s="15">
        <f t="shared" si="4"/>
        <v>0.32901686815260556</v>
      </c>
      <c r="K7" s="15">
        <f t="shared" si="4"/>
        <v>0.3511225234397406</v>
      </c>
      <c r="L7" s="15">
        <f t="shared" si="4"/>
        <v>0.34067372998808221</v>
      </c>
      <c r="M7" s="15">
        <f t="shared" si="4"/>
        <v>0.81218269421855749</v>
      </c>
      <c r="N7" s="15">
        <f t="shared" si="4"/>
        <v>0.82926746558467457</v>
      </c>
      <c r="O7" s="15">
        <f t="shared" si="4"/>
        <v>0.71159354312874501</v>
      </c>
      <c r="P7" s="15">
        <f t="shared" si="4"/>
        <v>0.56817980617063935</v>
      </c>
      <c r="Q7" s="15">
        <f t="shared" si="4"/>
        <v>0.88302046802865819</v>
      </c>
      <c r="R7" s="15">
        <f t="shared" si="4"/>
        <v>0.94469231128930842</v>
      </c>
      <c r="S7" s="15">
        <f t="shared" si="4"/>
        <v>0.93023626056517106</v>
      </c>
      <c r="T7" s="15">
        <f t="shared" si="4"/>
        <v>0.56787035323308599</v>
      </c>
      <c r="U7" s="15">
        <f t="shared" si="4"/>
        <v>0.50113615281533308</v>
      </c>
      <c r="V7" s="15">
        <f t="shared" si="4"/>
        <v>0.44491447731755795</v>
      </c>
      <c r="W7" s="15">
        <f t="shared" si="4"/>
        <v>0.5511994260882902</v>
      </c>
      <c r="X7" s="1"/>
      <c r="Y7" s="1"/>
    </row>
    <row r="8" spans="2:25">
      <c r="B8" s="7" t="s">
        <v>403</v>
      </c>
      <c r="C8" s="13">
        <f>_xlfn.NORM.INV(0.975,0,C5)</f>
        <v>5.5841455708789071E-3</v>
      </c>
      <c r="D8" s="13">
        <f t="shared" ref="D8:W8" si="5">_xlfn.NORM.INV(0.975,0,D5)</f>
        <v>7.8971744006025978E-3</v>
      </c>
      <c r="E8" s="13">
        <f t="shared" si="5"/>
        <v>9.672023845622978E-3</v>
      </c>
      <c r="F8" s="13">
        <f t="shared" si="5"/>
        <v>1.1168291141757814E-2</v>
      </c>
      <c r="G8" s="13">
        <f t="shared" si="5"/>
        <v>1.2486529092739604E-2</v>
      </c>
      <c r="H8" s="13">
        <f t="shared" si="5"/>
        <v>1.3678307298075995E-2</v>
      </c>
      <c r="I8" s="13">
        <f t="shared" si="5"/>
        <v>1.4774260465328395E-2</v>
      </c>
      <c r="J8" s="13">
        <f t="shared" si="5"/>
        <v>1.5794348801205196E-2</v>
      </c>
      <c r="K8" s="13">
        <f t="shared" si="5"/>
        <v>1.6752436712636719E-2</v>
      </c>
      <c r="L8" s="13">
        <f t="shared" si="5"/>
        <v>1.7658618789918569E-2</v>
      </c>
      <c r="M8" s="13">
        <f t="shared" si="5"/>
        <v>1.8520515633330285E-2</v>
      </c>
      <c r="N8" s="13">
        <f t="shared" si="5"/>
        <v>1.9344047691245956E-2</v>
      </c>
      <c r="O8" s="13">
        <f t="shared" si="5"/>
        <v>2.0133923185459025E-2</v>
      </c>
      <c r="P8" s="13">
        <f t="shared" si="5"/>
        <v>2.0893959524100045E-2</v>
      </c>
      <c r="Q8" s="13">
        <f t="shared" si="5"/>
        <v>2.1627302798811913E-2</v>
      </c>
      <c r="R8" s="13">
        <f t="shared" si="5"/>
        <v>2.2336582283515628E-2</v>
      </c>
      <c r="S8" s="13">
        <f t="shared" si="5"/>
        <v>2.3024022017558762E-2</v>
      </c>
      <c r="T8" s="13">
        <f t="shared" si="5"/>
        <v>2.3691523201807799E-2</v>
      </c>
      <c r="U8" s="13">
        <f t="shared" si="5"/>
        <v>2.4340726229481396E-2</v>
      </c>
      <c r="V8" s="13">
        <f t="shared" si="5"/>
        <v>2.4973058185479208E-2</v>
      </c>
      <c r="W8" s="13">
        <f t="shared" si="5"/>
        <v>2.5589769770204978E-2</v>
      </c>
      <c r="X8" s="1"/>
      <c r="Y8" s="1"/>
    </row>
    <row r="9" spans="2:25">
      <c r="B9" s="7" t="s">
        <v>404</v>
      </c>
      <c r="C9" s="13">
        <f>_xlfn.NORM.INV(0.995,0,C5)</f>
        <v>7.3388112792940677E-3</v>
      </c>
      <c r="D9" s="13">
        <f t="shared" ref="D9:W9" si="6">_xlfn.NORM.INV(0.995,0,D5)</f>
        <v>1.0378646442874312E-2</v>
      </c>
      <c r="E9" s="13">
        <f t="shared" si="6"/>
        <v>1.2711194002896874E-2</v>
      </c>
      <c r="F9" s="13">
        <f t="shared" si="6"/>
        <v>1.4677622558588135E-2</v>
      </c>
      <c r="G9" s="13">
        <f t="shared" si="6"/>
        <v>1.6410080894543728E-2</v>
      </c>
      <c r="H9" s="13">
        <f t="shared" si="6"/>
        <v>1.797634295285231E-2</v>
      </c>
      <c r="I9" s="13">
        <f t="shared" si="6"/>
        <v>1.9416669563847883E-2</v>
      </c>
      <c r="J9" s="13">
        <f t="shared" si="6"/>
        <v>2.0757292885748624E-2</v>
      </c>
      <c r="K9" s="13">
        <f t="shared" si="6"/>
        <v>2.20164338378822E-2</v>
      </c>
      <c r="L9" s="13">
        <f t="shared" si="6"/>
        <v>2.3207358960703355E-2</v>
      </c>
      <c r="M9" s="13">
        <f t="shared" si="6"/>
        <v>2.4340083420646526E-2</v>
      </c>
      <c r="N9" s="13">
        <f t="shared" si="6"/>
        <v>2.5422388005793748E-2</v>
      </c>
      <c r="O9" s="13">
        <f t="shared" si="6"/>
        <v>2.6460460368448232E-2</v>
      </c>
      <c r="P9" s="13">
        <f t="shared" si="6"/>
        <v>2.7459317433310561E-2</v>
      </c>
      <c r="Q9" s="13">
        <f t="shared" si="6"/>
        <v>2.8423093865665071E-2</v>
      </c>
      <c r="R9" s="13">
        <f t="shared" si="6"/>
        <v>2.9355245117176271E-2</v>
      </c>
      <c r="S9" s="13">
        <f t="shared" si="6"/>
        <v>3.0258694071003709E-2</v>
      </c>
      <c r="T9" s="13">
        <f t="shared" si="6"/>
        <v>3.1135939328622943E-2</v>
      </c>
      <c r="U9" s="13">
        <f t="shared" si="6"/>
        <v>3.1989136732159286E-2</v>
      </c>
      <c r="V9" s="13">
        <f t="shared" si="6"/>
        <v>3.2820161789087456E-2</v>
      </c>
      <c r="W9" s="13">
        <f t="shared" si="6"/>
        <v>3.3630658198360766E-2</v>
      </c>
      <c r="X9" s="1"/>
      <c r="Y9" s="1"/>
    </row>
    <row r="10" spans="2:25">
      <c r="B10" s="7" t="s">
        <v>405</v>
      </c>
      <c r="C10" s="13">
        <f>_xlfn.NORM.INV(0.025,0,C5)</f>
        <v>-5.5841455708789071E-3</v>
      </c>
      <c r="D10" s="13">
        <f t="shared" ref="D10:W10" si="7">_xlfn.NORM.INV(0.025,0,D5)</f>
        <v>-7.8971744006025996E-3</v>
      </c>
      <c r="E10" s="13">
        <f t="shared" si="7"/>
        <v>-9.6720238456229797E-3</v>
      </c>
      <c r="F10" s="13">
        <f t="shared" si="7"/>
        <v>-1.1168291141757814E-2</v>
      </c>
      <c r="G10" s="13">
        <f t="shared" si="7"/>
        <v>-1.2486529092739606E-2</v>
      </c>
      <c r="H10" s="13">
        <f t="shared" si="7"/>
        <v>-1.3678307298075997E-2</v>
      </c>
      <c r="I10" s="13">
        <f t="shared" si="7"/>
        <v>-1.4774260465328396E-2</v>
      </c>
      <c r="J10" s="13">
        <f t="shared" si="7"/>
        <v>-1.5794348801205199E-2</v>
      </c>
      <c r="K10" s="13">
        <f t="shared" si="7"/>
        <v>-1.6752436712636719E-2</v>
      </c>
      <c r="L10" s="13">
        <f t="shared" si="7"/>
        <v>-1.7658618789918569E-2</v>
      </c>
      <c r="M10" s="13">
        <f t="shared" si="7"/>
        <v>-1.8520515633330289E-2</v>
      </c>
      <c r="N10" s="13">
        <f t="shared" si="7"/>
        <v>-1.9344047691245959E-2</v>
      </c>
      <c r="O10" s="13">
        <f t="shared" si="7"/>
        <v>-2.0133923185459028E-2</v>
      </c>
      <c r="P10" s="13">
        <f t="shared" si="7"/>
        <v>-2.0893959524100048E-2</v>
      </c>
      <c r="Q10" s="13">
        <f t="shared" si="7"/>
        <v>-2.1627302798811917E-2</v>
      </c>
      <c r="R10" s="13">
        <f t="shared" si="7"/>
        <v>-2.2336582283515628E-2</v>
      </c>
      <c r="S10" s="13">
        <f t="shared" si="7"/>
        <v>-2.3024022017558765E-2</v>
      </c>
      <c r="T10" s="13">
        <f t="shared" si="7"/>
        <v>-2.3691523201807799E-2</v>
      </c>
      <c r="U10" s="13">
        <f t="shared" si="7"/>
        <v>-2.4340726229481396E-2</v>
      </c>
      <c r="V10" s="13">
        <f t="shared" si="7"/>
        <v>-2.4973058185479211E-2</v>
      </c>
      <c r="W10" s="13">
        <f t="shared" si="7"/>
        <v>-2.5589769770204981E-2</v>
      </c>
      <c r="X10" s="1"/>
      <c r="Y10" s="1"/>
    </row>
    <row r="11" spans="2:25">
      <c r="B11" s="7" t="s">
        <v>406</v>
      </c>
      <c r="C11" s="13">
        <f>_xlfn.NORM.INV(0.005,0,C5)</f>
        <v>-7.3388112792940677E-3</v>
      </c>
      <c r="D11" s="13">
        <f t="shared" ref="D11:W11" si="8">_xlfn.NORM.INV(0.005,0,D5)</f>
        <v>-1.0378646442874312E-2</v>
      </c>
      <c r="E11" s="13">
        <f t="shared" si="8"/>
        <v>-1.2711194002896874E-2</v>
      </c>
      <c r="F11" s="13">
        <f t="shared" si="8"/>
        <v>-1.4677622558588135E-2</v>
      </c>
      <c r="G11" s="13">
        <f t="shared" si="8"/>
        <v>-1.6410080894543728E-2</v>
      </c>
      <c r="H11" s="13">
        <f t="shared" si="8"/>
        <v>-1.797634295285231E-2</v>
      </c>
      <c r="I11" s="13">
        <f t="shared" si="8"/>
        <v>-1.9416669563847883E-2</v>
      </c>
      <c r="J11" s="13">
        <f t="shared" si="8"/>
        <v>-2.0757292885748624E-2</v>
      </c>
      <c r="K11" s="13">
        <f t="shared" si="8"/>
        <v>-2.20164338378822E-2</v>
      </c>
      <c r="L11" s="13">
        <f t="shared" si="8"/>
        <v>-2.3207358960703355E-2</v>
      </c>
      <c r="M11" s="13">
        <f t="shared" si="8"/>
        <v>-2.4340083420646526E-2</v>
      </c>
      <c r="N11" s="13">
        <f t="shared" si="8"/>
        <v>-2.5422388005793748E-2</v>
      </c>
      <c r="O11" s="13">
        <f t="shared" si="8"/>
        <v>-2.6460460368448232E-2</v>
      </c>
      <c r="P11" s="13">
        <f t="shared" si="8"/>
        <v>-2.7459317433310561E-2</v>
      </c>
      <c r="Q11" s="13">
        <f t="shared" si="8"/>
        <v>-2.8423093865665071E-2</v>
      </c>
      <c r="R11" s="13">
        <f t="shared" si="8"/>
        <v>-2.9355245117176271E-2</v>
      </c>
      <c r="S11" s="13">
        <f t="shared" si="8"/>
        <v>-3.0258694071003709E-2</v>
      </c>
      <c r="T11" s="13">
        <f t="shared" si="8"/>
        <v>-3.1135939328622943E-2</v>
      </c>
      <c r="U11" s="13">
        <f t="shared" si="8"/>
        <v>-3.1989136732159286E-2</v>
      </c>
      <c r="V11" s="13">
        <f t="shared" si="8"/>
        <v>-3.2820161789087456E-2</v>
      </c>
      <c r="W11" s="13">
        <f t="shared" si="8"/>
        <v>-3.3630658198360766E-2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8" t="s">
        <v>407</v>
      </c>
      <c r="C13" s="4">
        <f>AVERAGE(C72:C104)</f>
        <v>-8.2910205960753519E-3</v>
      </c>
      <c r="D13" s="4">
        <f t="shared" ref="D13:W13" si="9">AVERAGE(D72:D104)</f>
        <v>-6.5324525878002703E-4</v>
      </c>
      <c r="E13" s="4">
        <f t="shared" si="9"/>
        <v>3.3400824053608108E-4</v>
      </c>
      <c r="F13" s="4">
        <f t="shared" si="9"/>
        <v>-1.0693678720572004E-3</v>
      </c>
      <c r="G13" s="4">
        <f t="shared" si="9"/>
        <v>1.5054082596731005E-3</v>
      </c>
      <c r="H13" s="4">
        <f t="shared" si="9"/>
        <v>3.8998670678472877E-5</v>
      </c>
      <c r="I13" s="4">
        <f t="shared" si="9"/>
        <v>4.3909299631857057E-3</v>
      </c>
      <c r="J13" s="4">
        <f t="shared" si="9"/>
        <v>-5.2380871956384826E-3</v>
      </c>
      <c r="K13" s="4">
        <f t="shared" si="9"/>
        <v>-1.5094208687184039E-4</v>
      </c>
      <c r="L13" s="4">
        <f t="shared" si="9"/>
        <v>-8.0847237118040073E-4</v>
      </c>
      <c r="M13" s="4">
        <f t="shared" si="9"/>
        <v>5.992459546894569E-3</v>
      </c>
      <c r="N13" s="4">
        <f t="shared" si="9"/>
        <v>-2.4321013894002658E-5</v>
      </c>
      <c r="O13" s="4">
        <f t="shared" si="9"/>
        <v>-2.2260842987717215E-3</v>
      </c>
      <c r="P13" s="4">
        <f t="shared" si="9"/>
        <v>-2.7332722234088137E-3</v>
      </c>
      <c r="Q13" s="4">
        <f t="shared" si="9"/>
        <v>4.10136972487001E-3</v>
      </c>
      <c r="R13" s="4">
        <f t="shared" si="9"/>
        <v>2.3963968803097182E-3</v>
      </c>
      <c r="S13" s="4">
        <f t="shared" si="9"/>
        <v>5.7852705496812135E-5</v>
      </c>
      <c r="T13" s="4">
        <f t="shared" si="9"/>
        <v>-8.3411441812517514E-3</v>
      </c>
      <c r="U13" s="4">
        <f t="shared" si="9"/>
        <v>-1.8527298913492511E-3</v>
      </c>
      <c r="V13" s="4">
        <f t="shared" si="9"/>
        <v>-1.3151581277435814E-3</v>
      </c>
      <c r="W13" s="4">
        <f t="shared" si="9"/>
        <v>2.0069948357448802E-3</v>
      </c>
      <c r="X13" s="1"/>
      <c r="Y13" s="1">
        <f>_xlfn.VAR.S(C13:W13)</f>
        <v>1.3151674358638502E-5</v>
      </c>
    </row>
    <row r="14" spans="2:25">
      <c r="B14" s="8" t="s">
        <v>399</v>
      </c>
      <c r="C14" s="1">
        <f>$Y$13*C2</f>
        <v>1.3151674358638502E-5</v>
      </c>
      <c r="D14" s="1">
        <f t="shared" ref="D14:W14" si="10">$Y$13*D2</f>
        <v>2.6303348717277004E-5</v>
      </c>
      <c r="E14" s="1">
        <f t="shared" si="10"/>
        <v>3.9455023075915508E-5</v>
      </c>
      <c r="F14" s="1">
        <f t="shared" si="10"/>
        <v>5.2606697434554008E-5</v>
      </c>
      <c r="G14" s="1">
        <f t="shared" si="10"/>
        <v>6.5758371793192509E-5</v>
      </c>
      <c r="H14" s="1">
        <f t="shared" si="10"/>
        <v>7.8910046151831016E-5</v>
      </c>
      <c r="I14" s="1">
        <f t="shared" si="10"/>
        <v>9.2061720510469509E-5</v>
      </c>
      <c r="J14" s="1">
        <f t="shared" si="10"/>
        <v>1.0521339486910802E-4</v>
      </c>
      <c r="K14" s="1">
        <f t="shared" si="10"/>
        <v>1.1836506922774652E-4</v>
      </c>
      <c r="L14" s="1">
        <f t="shared" si="10"/>
        <v>1.3151674358638502E-4</v>
      </c>
      <c r="M14" s="1">
        <f t="shared" si="10"/>
        <v>1.4466841794502351E-4</v>
      </c>
      <c r="N14" s="1">
        <f t="shared" si="10"/>
        <v>1.5782009230366203E-4</v>
      </c>
      <c r="O14" s="1">
        <f t="shared" si="10"/>
        <v>1.7097176666230053E-4</v>
      </c>
      <c r="P14" s="1">
        <f t="shared" si="10"/>
        <v>1.8412344102093902E-4</v>
      </c>
      <c r="Q14" s="1">
        <f t="shared" si="10"/>
        <v>1.9727511537957754E-4</v>
      </c>
      <c r="R14" s="1">
        <f t="shared" si="10"/>
        <v>2.1042678973821603E-4</v>
      </c>
      <c r="S14" s="1">
        <f t="shared" si="10"/>
        <v>2.2357846409685453E-4</v>
      </c>
      <c r="T14" s="1">
        <f t="shared" si="10"/>
        <v>2.3673013845549305E-4</v>
      </c>
      <c r="U14" s="1">
        <f t="shared" si="10"/>
        <v>2.4988181281413151E-4</v>
      </c>
      <c r="V14" s="1">
        <f t="shared" si="10"/>
        <v>2.6303348717277003E-4</v>
      </c>
      <c r="W14" s="1">
        <f t="shared" si="10"/>
        <v>2.7618516153140856E-4</v>
      </c>
      <c r="X14" s="1"/>
      <c r="Y14" s="1"/>
    </row>
    <row r="15" spans="2:25">
      <c r="B15" s="8" t="s">
        <v>400</v>
      </c>
      <c r="C15" s="13">
        <f>SQRT(C14)</f>
        <v>3.6265237292258962E-3</v>
      </c>
      <c r="D15" s="13">
        <f t="shared" ref="D15:W15" si="11">SQRT(D14)</f>
        <v>5.1286790421391166E-3</v>
      </c>
      <c r="E15" s="13">
        <f t="shared" si="11"/>
        <v>6.2813233538734107E-3</v>
      </c>
      <c r="F15" s="13">
        <f t="shared" si="11"/>
        <v>7.2530474584517925E-3</v>
      </c>
      <c r="G15" s="13">
        <f t="shared" si="11"/>
        <v>8.1091535805651455E-3</v>
      </c>
      <c r="H15" s="13">
        <f t="shared" si="11"/>
        <v>8.8831326766986331E-3</v>
      </c>
      <c r="I15" s="13">
        <f t="shared" si="11"/>
        <v>9.5948799112062638E-3</v>
      </c>
      <c r="J15" s="13">
        <f t="shared" si="11"/>
        <v>1.0257358084278233E-2</v>
      </c>
      <c r="K15" s="13">
        <f t="shared" si="11"/>
        <v>1.0879571187677689E-2</v>
      </c>
      <c r="L15" s="13">
        <f t="shared" si="11"/>
        <v>1.1468074973001572E-2</v>
      </c>
      <c r="M15" s="13">
        <f t="shared" si="11"/>
        <v>1.2027818503162721E-2</v>
      </c>
      <c r="N15" s="13">
        <f t="shared" si="11"/>
        <v>1.2562646707746821E-2</v>
      </c>
      <c r="O15" s="13">
        <f t="shared" si="11"/>
        <v>1.3075617257410852E-2</v>
      </c>
      <c r="P15" s="13">
        <f t="shared" si="11"/>
        <v>1.3569209299769056E-2</v>
      </c>
      <c r="Q15" s="13">
        <f t="shared" si="11"/>
        <v>1.4045466007917912E-2</v>
      </c>
      <c r="R15" s="13">
        <f t="shared" si="11"/>
        <v>1.4506094916903585E-2</v>
      </c>
      <c r="S15" s="13">
        <f t="shared" si="11"/>
        <v>1.4952540389407231E-2</v>
      </c>
      <c r="T15" s="13">
        <f t="shared" si="11"/>
        <v>1.5386037126417349E-2</v>
      </c>
      <c r="U15" s="13">
        <f t="shared" si="11"/>
        <v>1.5807650452047944E-2</v>
      </c>
      <c r="V15" s="13">
        <f t="shared" si="11"/>
        <v>1.6218307161130291E-2</v>
      </c>
      <c r="W15" s="13">
        <f t="shared" si="11"/>
        <v>1.6618819498731206E-2</v>
      </c>
      <c r="X15" s="1"/>
      <c r="Y15" s="1"/>
    </row>
    <row r="16" spans="2:25">
      <c r="B16" s="8" t="s">
        <v>401</v>
      </c>
      <c r="C16" s="14">
        <f>C3/C15</f>
        <v>-2.255255170714181</v>
      </c>
      <c r="D16" s="14">
        <f t="shared" ref="D16:W16" si="12">D3/D15</f>
        <v>-1.6993649628330194</v>
      </c>
      <c r="E16" s="14">
        <f t="shared" si="12"/>
        <v>-1.3284038305352839</v>
      </c>
      <c r="F16" s="14">
        <f t="shared" si="12"/>
        <v>-1.2802384959964779</v>
      </c>
      <c r="G16" s="14">
        <f t="shared" si="12"/>
        <v>-0.92730326880991853</v>
      </c>
      <c r="H16" s="14">
        <f t="shared" si="12"/>
        <v>-0.82182375882950764</v>
      </c>
      <c r="I16" s="14">
        <f t="shared" si="12"/>
        <v>-0.26742551362401362</v>
      </c>
      <c r="J16" s="14">
        <f t="shared" si="12"/>
        <v>-0.7668504423264112</v>
      </c>
      <c r="K16" s="14">
        <f t="shared" si="12"/>
        <v>-0.73253264332811674</v>
      </c>
      <c r="L16" s="14">
        <f t="shared" si="12"/>
        <v>-0.74857577951260457</v>
      </c>
      <c r="M16" s="14">
        <f t="shared" si="12"/>
        <v>-0.18667448015811844</v>
      </c>
      <c r="N16" s="14">
        <f t="shared" si="12"/>
        <v>-0.16941419096166574</v>
      </c>
      <c r="O16" s="14">
        <f t="shared" si="12"/>
        <v>-0.29046061619625474</v>
      </c>
      <c r="P16" s="14">
        <f t="shared" si="12"/>
        <v>-0.44838599922144556</v>
      </c>
      <c r="Q16" s="14">
        <f t="shared" si="12"/>
        <v>-0.11559865867305852</v>
      </c>
      <c r="R16" s="14">
        <f t="shared" si="12"/>
        <v>5.4501920636990824E-2</v>
      </c>
      <c r="S16" s="14">
        <f t="shared" si="12"/>
        <v>6.8780020980203291E-2</v>
      </c>
      <c r="T16" s="14">
        <f t="shared" si="12"/>
        <v>-0.44874464214783844</v>
      </c>
      <c r="U16" s="14">
        <f t="shared" si="12"/>
        <v>-0.52849585872260108</v>
      </c>
      <c r="V16" s="14">
        <f t="shared" si="12"/>
        <v>-0.60015913036264401</v>
      </c>
      <c r="W16" s="14">
        <f t="shared" si="12"/>
        <v>-0.4682070836979178</v>
      </c>
      <c r="X16" s="1"/>
      <c r="Y16" s="1"/>
    </row>
    <row r="17" spans="2:25">
      <c r="B17" s="8" t="s">
        <v>402</v>
      </c>
      <c r="C17" s="15">
        <f>(1-_xlfn.NORM.S.DIST(ABS(C16),1))*2</f>
        <v>2.4117316737508165E-2</v>
      </c>
      <c r="D17" s="15">
        <f t="shared" ref="D17:W17" si="13">(1-_xlfn.NORM.S.DIST(ABS(D16),1))*2</f>
        <v>8.9250439328112385E-2</v>
      </c>
      <c r="E17" s="15">
        <f t="shared" si="13"/>
        <v>0.18404473470201621</v>
      </c>
      <c r="F17" s="15">
        <f t="shared" si="13"/>
        <v>0.20046127089503751</v>
      </c>
      <c r="G17" s="15">
        <f t="shared" si="13"/>
        <v>0.3537690976346044</v>
      </c>
      <c r="H17" s="15">
        <f t="shared" si="13"/>
        <v>0.41117720961674675</v>
      </c>
      <c r="I17" s="15">
        <f t="shared" si="13"/>
        <v>0.78914155751096726</v>
      </c>
      <c r="J17" s="15">
        <f t="shared" si="13"/>
        <v>0.44317044144036655</v>
      </c>
      <c r="K17" s="15">
        <f t="shared" si="13"/>
        <v>0.46384352600888334</v>
      </c>
      <c r="L17" s="15">
        <f t="shared" si="13"/>
        <v>0.45411293494875071</v>
      </c>
      <c r="M17" s="15">
        <f t="shared" si="13"/>
        <v>0.85191586623380022</v>
      </c>
      <c r="N17" s="15">
        <f t="shared" si="13"/>
        <v>0.86547086207007728</v>
      </c>
      <c r="O17" s="15">
        <f t="shared" si="13"/>
        <v>0.77146387633610747</v>
      </c>
      <c r="P17" s="15">
        <f t="shared" si="13"/>
        <v>0.65387464439632326</v>
      </c>
      <c r="Q17" s="15">
        <f t="shared" si="13"/>
        <v>0.90797062600423128</v>
      </c>
      <c r="R17" s="15">
        <f t="shared" si="13"/>
        <v>0.95653527841892894</v>
      </c>
      <c r="S17" s="15">
        <f t="shared" si="13"/>
        <v>0.94516472136861474</v>
      </c>
      <c r="T17" s="15">
        <f t="shared" si="13"/>
        <v>0.65361587676590949</v>
      </c>
      <c r="U17" s="15">
        <f t="shared" si="13"/>
        <v>0.59715522065225457</v>
      </c>
      <c r="V17" s="15">
        <f t="shared" si="13"/>
        <v>0.54840018825947578</v>
      </c>
      <c r="W17" s="15">
        <f t="shared" si="13"/>
        <v>0.6396365069578418</v>
      </c>
      <c r="X17" s="1"/>
      <c r="Y17" s="1"/>
    </row>
    <row r="18" spans="2:25">
      <c r="B18" s="8" t="s">
        <v>403</v>
      </c>
      <c r="C18" s="13">
        <f>_xlfn.NORM.INV(0.975,0,C15)</f>
        <v>7.1078558983626418E-3</v>
      </c>
      <c r="D18" s="13">
        <f t="shared" ref="D18:W18" si="14">_xlfn.NORM.INV(0.975,0,D15)</f>
        <v>1.0052026210858048E-2</v>
      </c>
      <c r="E18" s="13">
        <f t="shared" si="14"/>
        <v>1.2311167548842223E-2</v>
      </c>
      <c r="F18" s="13">
        <f t="shared" si="14"/>
        <v>1.4215711796725284E-2</v>
      </c>
      <c r="G18" s="13">
        <f t="shared" si="14"/>
        <v>1.5893648963011705E-2</v>
      </c>
      <c r="H18" s="13">
        <f t="shared" si="14"/>
        <v>1.7410620116220205E-2</v>
      </c>
      <c r="I18" s="13">
        <f t="shared" si="14"/>
        <v>1.8805619061951145E-2</v>
      </c>
      <c r="J18" s="13">
        <f t="shared" si="14"/>
        <v>2.0104052421716097E-2</v>
      </c>
      <c r="K18" s="13">
        <f t="shared" si="14"/>
        <v>2.1323567695087926E-2</v>
      </c>
      <c r="L18" s="13">
        <f t="shared" si="14"/>
        <v>2.247701391908823E-2</v>
      </c>
      <c r="M18" s="13">
        <f t="shared" si="14"/>
        <v>2.3574091078783388E-2</v>
      </c>
      <c r="N18" s="13">
        <f t="shared" si="14"/>
        <v>2.4622335097684446E-2</v>
      </c>
      <c r="O18" s="13">
        <f t="shared" si="14"/>
        <v>2.5627738900155662E-2</v>
      </c>
      <c r="P18" s="13">
        <f t="shared" si="14"/>
        <v>2.659516152623331E-2</v>
      </c>
      <c r="Q18" s="13">
        <f t="shared" si="14"/>
        <v>2.7528607521600672E-2</v>
      </c>
      <c r="R18" s="13">
        <f t="shared" si="14"/>
        <v>2.8431423593450567E-2</v>
      </c>
      <c r="S18" s="13">
        <f t="shared" si="14"/>
        <v>2.9306440640618679E-2</v>
      </c>
      <c r="T18" s="13">
        <f t="shared" si="14"/>
        <v>3.0156078632574142E-2</v>
      </c>
      <c r="U18" s="13">
        <f t="shared" si="14"/>
        <v>3.0982425566212269E-2</v>
      </c>
      <c r="V18" s="13">
        <f t="shared" si="14"/>
        <v>3.178729792602341E-2</v>
      </c>
      <c r="W18" s="13">
        <f t="shared" si="14"/>
        <v>3.2572287683085149E-2</v>
      </c>
      <c r="X18" s="1"/>
      <c r="Y18" s="1"/>
    </row>
    <row r="19" spans="2:25">
      <c r="B19" s="8" t="s">
        <v>404</v>
      </c>
      <c r="C19" s="13">
        <f>_xlfn.NORM.INV(0.995,0,C15)</f>
        <v>9.3413060917554996E-3</v>
      </c>
      <c r="D19" s="13">
        <f t="shared" ref="D19:W19" si="15">_xlfn.NORM.INV(0.995,0,D15)</f>
        <v>1.3210601765239039E-2</v>
      </c>
      <c r="E19" s="13">
        <f t="shared" si="15"/>
        <v>1.6179616759973189E-2</v>
      </c>
      <c r="F19" s="13">
        <f t="shared" si="15"/>
        <v>1.8682612183510999E-2</v>
      </c>
      <c r="G19" s="13">
        <f t="shared" si="15"/>
        <v>2.0887795419798186E-2</v>
      </c>
      <c r="H19" s="13">
        <f t="shared" si="15"/>
        <v>2.2881433455953115E-2</v>
      </c>
      <c r="I19" s="13">
        <f t="shared" si="15"/>
        <v>2.4714772839317761E-2</v>
      </c>
      <c r="J19" s="13">
        <f t="shared" si="15"/>
        <v>2.6421203530478079E-2</v>
      </c>
      <c r="K19" s="13">
        <f t="shared" si="15"/>
        <v>2.8023918275266499E-2</v>
      </c>
      <c r="L19" s="13">
        <f t="shared" si="15"/>
        <v>2.9539803570753208E-2</v>
      </c>
      <c r="M19" s="13">
        <f t="shared" si="15"/>
        <v>3.0981607358214203E-2</v>
      </c>
      <c r="N19" s="13">
        <f t="shared" si="15"/>
        <v>3.2359233519946379E-2</v>
      </c>
      <c r="O19" s="13">
        <f t="shared" si="15"/>
        <v>3.3680558093628576E-2</v>
      </c>
      <c r="P19" s="13">
        <f t="shared" si="15"/>
        <v>3.4951966940333382E-2</v>
      </c>
      <c r="Q19" s="13">
        <f t="shared" si="15"/>
        <v>3.6178722925194945E-2</v>
      </c>
      <c r="R19" s="13">
        <f t="shared" si="15"/>
        <v>3.7365224367021999E-2</v>
      </c>
      <c r="S19" s="13">
        <f t="shared" si="15"/>
        <v>3.8515191697533625E-2</v>
      </c>
      <c r="T19" s="13">
        <f t="shared" si="15"/>
        <v>3.9631805295717117E-2</v>
      </c>
      <c r="U19" s="13">
        <f t="shared" si="15"/>
        <v>4.0717809254643106E-2</v>
      </c>
      <c r="V19" s="13">
        <f t="shared" si="15"/>
        <v>4.1775590839596373E-2</v>
      </c>
      <c r="W19" s="13">
        <f t="shared" si="15"/>
        <v>4.2807242255221679E-2</v>
      </c>
      <c r="X19" s="1"/>
      <c r="Y19" s="1"/>
    </row>
    <row r="20" spans="2:25">
      <c r="B20" s="8" t="s">
        <v>405</v>
      </c>
      <c r="C20" s="13">
        <f>_xlfn.NORM.INV(0.025,0,C15)</f>
        <v>-7.1078558983626427E-3</v>
      </c>
      <c r="D20" s="13">
        <f t="shared" ref="D20:W20" si="16">_xlfn.NORM.INV(0.025,0,D15)</f>
        <v>-1.005202621085805E-2</v>
      </c>
      <c r="E20" s="13">
        <f t="shared" si="16"/>
        <v>-1.2311167548842225E-2</v>
      </c>
      <c r="F20" s="13">
        <f t="shared" si="16"/>
        <v>-1.4215711796725285E-2</v>
      </c>
      <c r="G20" s="13">
        <f t="shared" si="16"/>
        <v>-1.5893648963011708E-2</v>
      </c>
      <c r="H20" s="13">
        <f t="shared" si="16"/>
        <v>-1.7410620116220205E-2</v>
      </c>
      <c r="I20" s="13">
        <f t="shared" si="16"/>
        <v>-1.8805619061951148E-2</v>
      </c>
      <c r="J20" s="13">
        <f t="shared" si="16"/>
        <v>-2.01040524217161E-2</v>
      </c>
      <c r="K20" s="13">
        <f t="shared" si="16"/>
        <v>-2.132356769508793E-2</v>
      </c>
      <c r="L20" s="13">
        <f t="shared" si="16"/>
        <v>-2.247701391908823E-2</v>
      </c>
      <c r="M20" s="13">
        <f t="shared" si="16"/>
        <v>-2.3574091078783391E-2</v>
      </c>
      <c r="N20" s="13">
        <f t="shared" si="16"/>
        <v>-2.4622335097684449E-2</v>
      </c>
      <c r="O20" s="13">
        <f t="shared" si="16"/>
        <v>-2.5627738900155666E-2</v>
      </c>
      <c r="P20" s="13">
        <f t="shared" si="16"/>
        <v>-2.6595161526233313E-2</v>
      </c>
      <c r="Q20" s="13">
        <f t="shared" si="16"/>
        <v>-2.7528607521600676E-2</v>
      </c>
      <c r="R20" s="13">
        <f t="shared" si="16"/>
        <v>-2.8431423593450571E-2</v>
      </c>
      <c r="S20" s="13">
        <f t="shared" si="16"/>
        <v>-2.9306440640618683E-2</v>
      </c>
      <c r="T20" s="13">
        <f t="shared" si="16"/>
        <v>-3.0156078632574145E-2</v>
      </c>
      <c r="U20" s="13">
        <f t="shared" si="16"/>
        <v>-3.0982425566212272E-2</v>
      </c>
      <c r="V20" s="13">
        <f t="shared" si="16"/>
        <v>-3.1787297926023417E-2</v>
      </c>
      <c r="W20" s="13">
        <f t="shared" si="16"/>
        <v>-3.2572287683085156E-2</v>
      </c>
      <c r="X20" s="1"/>
      <c r="Y20" s="1"/>
    </row>
    <row r="21" spans="2:25">
      <c r="B21" s="8" t="s">
        <v>406</v>
      </c>
      <c r="C21" s="13">
        <f>_xlfn.NORM.INV(0.005,0,C15)</f>
        <v>-9.3413060917554996E-3</v>
      </c>
      <c r="D21" s="13">
        <f t="shared" ref="D21:W21" si="17">_xlfn.NORM.INV(0.005,0,D15)</f>
        <v>-1.3210601765239039E-2</v>
      </c>
      <c r="E21" s="13">
        <f t="shared" si="17"/>
        <v>-1.6179616759973189E-2</v>
      </c>
      <c r="F21" s="13">
        <f t="shared" si="17"/>
        <v>-1.8682612183510999E-2</v>
      </c>
      <c r="G21" s="13">
        <f t="shared" si="17"/>
        <v>-2.0887795419798186E-2</v>
      </c>
      <c r="H21" s="13">
        <f t="shared" si="17"/>
        <v>-2.2881433455953115E-2</v>
      </c>
      <c r="I21" s="13">
        <f t="shared" si="17"/>
        <v>-2.4714772839317761E-2</v>
      </c>
      <c r="J21" s="13">
        <f t="shared" si="17"/>
        <v>-2.6421203530478079E-2</v>
      </c>
      <c r="K21" s="13">
        <f t="shared" si="17"/>
        <v>-2.8023918275266499E-2</v>
      </c>
      <c r="L21" s="13">
        <f t="shared" si="17"/>
        <v>-2.9539803570753208E-2</v>
      </c>
      <c r="M21" s="13">
        <f t="shared" si="17"/>
        <v>-3.0981607358214203E-2</v>
      </c>
      <c r="N21" s="13">
        <f t="shared" si="17"/>
        <v>-3.2359233519946379E-2</v>
      </c>
      <c r="O21" s="13">
        <f t="shared" si="17"/>
        <v>-3.3680558093628576E-2</v>
      </c>
      <c r="P21" s="13">
        <f t="shared" si="17"/>
        <v>-3.4951966940333382E-2</v>
      </c>
      <c r="Q21" s="13">
        <f t="shared" si="17"/>
        <v>-3.6178722925194945E-2</v>
      </c>
      <c r="R21" s="13">
        <f t="shared" si="17"/>
        <v>-3.7365224367021999E-2</v>
      </c>
      <c r="S21" s="13">
        <f t="shared" si="17"/>
        <v>-3.8515191697533625E-2</v>
      </c>
      <c r="T21" s="13">
        <f t="shared" si="17"/>
        <v>-3.9631805295717117E-2</v>
      </c>
      <c r="U21" s="13">
        <f t="shared" si="17"/>
        <v>-4.0717809254643106E-2</v>
      </c>
      <c r="V21" s="13">
        <f t="shared" si="17"/>
        <v>-4.1775590839596373E-2</v>
      </c>
      <c r="W21" s="13">
        <f t="shared" si="17"/>
        <v>-4.2807242255221679E-2</v>
      </c>
      <c r="X21" s="1"/>
      <c r="Y21" s="1"/>
    </row>
    <row r="22" spans="2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>
      <c r="B23" s="1"/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  <c r="X23" s="1"/>
      <c r="Y23" s="1"/>
    </row>
    <row r="24" spans="2:25">
      <c r="B24" s="10" t="s">
        <v>429</v>
      </c>
      <c r="C24" s="1">
        <f>COUNTIF(C72:C104,"&gt;0")</f>
        <v>10</v>
      </c>
      <c r="D24" s="1">
        <f t="shared" ref="D24:W24" si="18">COUNTIF(D72:D104,"&gt;0")</f>
        <v>16</v>
      </c>
      <c r="E24" s="1">
        <f t="shared" si="18"/>
        <v>13</v>
      </c>
      <c r="F24" s="1">
        <f t="shared" si="18"/>
        <v>15</v>
      </c>
      <c r="G24" s="1">
        <f t="shared" si="18"/>
        <v>18</v>
      </c>
      <c r="H24" s="1">
        <f t="shared" si="18"/>
        <v>16</v>
      </c>
      <c r="I24" s="1">
        <f t="shared" si="18"/>
        <v>22</v>
      </c>
      <c r="J24" s="1">
        <f t="shared" si="18"/>
        <v>14</v>
      </c>
      <c r="K24" s="1">
        <f t="shared" si="18"/>
        <v>19</v>
      </c>
      <c r="L24" s="1">
        <f t="shared" si="18"/>
        <v>10</v>
      </c>
      <c r="M24" s="1">
        <f t="shared" si="18"/>
        <v>18</v>
      </c>
      <c r="N24" s="1">
        <f t="shared" si="18"/>
        <v>18</v>
      </c>
      <c r="O24" s="1">
        <f t="shared" si="18"/>
        <v>17</v>
      </c>
      <c r="P24" s="1">
        <f t="shared" si="18"/>
        <v>13</v>
      </c>
      <c r="Q24" s="1">
        <f t="shared" si="18"/>
        <v>23</v>
      </c>
      <c r="R24" s="1">
        <f t="shared" si="18"/>
        <v>21</v>
      </c>
      <c r="S24" s="1">
        <f t="shared" si="18"/>
        <v>19</v>
      </c>
      <c r="T24" s="1">
        <f t="shared" si="18"/>
        <v>11</v>
      </c>
      <c r="U24" s="1">
        <f t="shared" si="18"/>
        <v>13</v>
      </c>
      <c r="V24" s="1">
        <f t="shared" si="18"/>
        <v>9</v>
      </c>
      <c r="W24" s="1">
        <f t="shared" si="18"/>
        <v>19</v>
      </c>
      <c r="X24" s="1"/>
      <c r="Y24" s="1"/>
    </row>
    <row r="25" spans="2:25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  <c r="X25" s="1"/>
      <c r="Y25" s="1"/>
    </row>
    <row r="26" spans="2:25">
      <c r="B26" s="10" t="s">
        <v>431</v>
      </c>
      <c r="C26" s="1">
        <f>COUNTIF(C72:C104,"&lt;0")</f>
        <v>23</v>
      </c>
      <c r="D26" s="1">
        <f t="shared" ref="D26:W26" si="20">COUNTIF(D72:D104,"&lt;0")</f>
        <v>17</v>
      </c>
      <c r="E26" s="1">
        <f t="shared" si="20"/>
        <v>20</v>
      </c>
      <c r="F26" s="1">
        <f t="shared" si="20"/>
        <v>18</v>
      </c>
      <c r="G26" s="1">
        <f t="shared" si="20"/>
        <v>15</v>
      </c>
      <c r="H26" s="1">
        <f t="shared" si="20"/>
        <v>17</v>
      </c>
      <c r="I26" s="1">
        <f t="shared" si="20"/>
        <v>11</v>
      </c>
      <c r="J26" s="1">
        <f t="shared" si="20"/>
        <v>19</v>
      </c>
      <c r="K26" s="1">
        <f t="shared" si="20"/>
        <v>14</v>
      </c>
      <c r="L26" s="1">
        <f t="shared" si="20"/>
        <v>23</v>
      </c>
      <c r="M26" s="1">
        <f t="shared" si="20"/>
        <v>15</v>
      </c>
      <c r="N26" s="1">
        <f t="shared" si="20"/>
        <v>15</v>
      </c>
      <c r="O26" s="1">
        <f t="shared" si="20"/>
        <v>16</v>
      </c>
      <c r="P26" s="1">
        <f t="shared" si="20"/>
        <v>20</v>
      </c>
      <c r="Q26" s="1">
        <f t="shared" si="20"/>
        <v>10</v>
      </c>
      <c r="R26" s="1">
        <f t="shared" si="20"/>
        <v>12</v>
      </c>
      <c r="S26" s="1">
        <f t="shared" si="20"/>
        <v>14</v>
      </c>
      <c r="T26" s="1">
        <f t="shared" si="20"/>
        <v>22</v>
      </c>
      <c r="U26" s="1">
        <f t="shared" si="20"/>
        <v>20</v>
      </c>
      <c r="V26" s="1">
        <f t="shared" si="20"/>
        <v>24</v>
      </c>
      <c r="W26" s="1">
        <f t="shared" si="20"/>
        <v>14</v>
      </c>
      <c r="X26" s="1"/>
      <c r="Y26" s="1"/>
    </row>
    <row r="27" spans="2:25">
      <c r="B27" s="10" t="s">
        <v>432</v>
      </c>
      <c r="C27" s="16">
        <f t="shared" ref="C27:W27" si="21">(C24/SUM(C24:C26)-0.5)*(SQRT(SUM(C24:C26))/0.5)</f>
        <v>-2.2630095274240718</v>
      </c>
      <c r="D27" s="16">
        <f t="shared" si="21"/>
        <v>-0.17407765595569769</v>
      </c>
      <c r="E27" s="16">
        <f t="shared" si="21"/>
        <v>-1.218543591689885</v>
      </c>
      <c r="F27" s="16">
        <f t="shared" si="21"/>
        <v>-0.52223296786709372</v>
      </c>
      <c r="G27" s="16">
        <f t="shared" si="21"/>
        <v>0.52223296786709306</v>
      </c>
      <c r="H27" s="16">
        <f t="shared" si="21"/>
        <v>-0.17407765595569769</v>
      </c>
      <c r="I27" s="16">
        <f t="shared" si="21"/>
        <v>1.9148542155126758</v>
      </c>
      <c r="J27" s="16">
        <f t="shared" si="21"/>
        <v>-0.87038827977848909</v>
      </c>
      <c r="K27" s="16">
        <f t="shared" si="21"/>
        <v>0.87038827977848965</v>
      </c>
      <c r="L27" s="16">
        <f t="shared" si="21"/>
        <v>-2.2630095274240718</v>
      </c>
      <c r="M27" s="16">
        <f t="shared" si="21"/>
        <v>0.52223296786709306</v>
      </c>
      <c r="N27" s="16">
        <f t="shared" si="21"/>
        <v>0.52223296786709306</v>
      </c>
      <c r="O27" s="16">
        <f t="shared" si="21"/>
        <v>0.17407765595569769</v>
      </c>
      <c r="P27" s="16">
        <f t="shared" si="21"/>
        <v>-1.218543591689885</v>
      </c>
      <c r="Q27" s="16">
        <f t="shared" si="21"/>
        <v>2.2630095274240722</v>
      </c>
      <c r="R27" s="16">
        <f t="shared" si="21"/>
        <v>1.5666989036012804</v>
      </c>
      <c r="S27" s="16">
        <f t="shared" si="21"/>
        <v>0.87038827977848965</v>
      </c>
      <c r="T27" s="16">
        <f t="shared" si="21"/>
        <v>-1.9148542155126764</v>
      </c>
      <c r="U27" s="16">
        <f t="shared" si="21"/>
        <v>-1.218543591689885</v>
      </c>
      <c r="V27" s="16">
        <f t="shared" si="21"/>
        <v>-2.6111648393354678</v>
      </c>
      <c r="W27" s="16">
        <f t="shared" si="21"/>
        <v>0.87038827977848965</v>
      </c>
      <c r="X27" s="1"/>
      <c r="Y27" s="1"/>
    </row>
    <row r="28" spans="2:25">
      <c r="B28" s="10" t="s">
        <v>402</v>
      </c>
      <c r="C28" s="15">
        <f>(1-_xlfn.NORM.S.DIST(ABS(C27),1))*2</f>
        <v>2.3635101982833806E-2</v>
      </c>
      <c r="D28" s="15">
        <f t="shared" ref="D28:W28" si="22">(1-_xlfn.NORM.S.DIST(ABS(D27),1))*2</f>
        <v>0.86180443304901089</v>
      </c>
      <c r="E28" s="15">
        <f t="shared" si="22"/>
        <v>0.22301746994661475</v>
      </c>
      <c r="F28" s="15">
        <f t="shared" si="22"/>
        <v>0.6015081344405897</v>
      </c>
      <c r="G28" s="15">
        <f t="shared" si="22"/>
        <v>0.60150813444059015</v>
      </c>
      <c r="H28" s="15">
        <f t="shared" si="22"/>
        <v>0.86180443304901089</v>
      </c>
      <c r="I28" s="15">
        <f t="shared" si="22"/>
        <v>5.5511098097871248E-2</v>
      </c>
      <c r="J28" s="15">
        <f t="shared" si="22"/>
        <v>0.38408824947385201</v>
      </c>
      <c r="K28" s="15">
        <f t="shared" si="22"/>
        <v>0.38408824947385178</v>
      </c>
      <c r="L28" s="15">
        <f t="shared" si="22"/>
        <v>2.3635101982833806E-2</v>
      </c>
      <c r="M28" s="15">
        <f t="shared" si="22"/>
        <v>0.60150813444059015</v>
      </c>
      <c r="N28" s="15">
        <f t="shared" si="22"/>
        <v>0.60150813444059015</v>
      </c>
      <c r="O28" s="15">
        <f t="shared" si="22"/>
        <v>0.86180443304901089</v>
      </c>
      <c r="P28" s="15">
        <f t="shared" si="22"/>
        <v>0.22301746994661475</v>
      </c>
      <c r="Q28" s="15">
        <f t="shared" si="22"/>
        <v>2.3635101982833806E-2</v>
      </c>
      <c r="R28" s="15">
        <f t="shared" si="22"/>
        <v>0.11718508719813814</v>
      </c>
      <c r="S28" s="15">
        <f t="shared" si="22"/>
        <v>0.38408824947385178</v>
      </c>
      <c r="T28" s="15">
        <f t="shared" si="22"/>
        <v>5.5511098097871026E-2</v>
      </c>
      <c r="U28" s="15">
        <f t="shared" si="22"/>
        <v>0.22301746994661475</v>
      </c>
      <c r="V28" s="15">
        <f t="shared" si="22"/>
        <v>9.0234388180803204E-3</v>
      </c>
      <c r="W28" s="15">
        <f t="shared" si="22"/>
        <v>0.38408824947385178</v>
      </c>
      <c r="X28" s="1"/>
      <c r="Y28" s="1"/>
    </row>
    <row r="29" spans="2:25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  <c r="X29" s="1"/>
      <c r="Y29" s="1"/>
    </row>
    <row r="30" spans="2:25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  <c r="X30" s="1"/>
      <c r="Y30" s="1"/>
    </row>
    <row r="31" spans="2:25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  <c r="X31" s="1"/>
      <c r="Y31" s="1"/>
    </row>
    <row r="32" spans="2:25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  <c r="X32" s="1"/>
      <c r="Y32" s="1"/>
    </row>
    <row r="35" spans="1:23">
      <c r="A35" s="1" t="s">
        <v>227</v>
      </c>
      <c r="B35" s="1" t="s">
        <v>261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228</v>
      </c>
      <c r="B36" s="1" t="s">
        <v>262</v>
      </c>
      <c r="C36" s="4">
        <f>EXP(SUM($C72:C72))-1</f>
        <v>-6.3366507591997578E-3</v>
      </c>
      <c r="D36" s="4">
        <f>EXP(SUM($C72:D72))-1</f>
        <v>-1.6912047347494741E-2</v>
      </c>
      <c r="E36" s="4">
        <f>EXP(SUM($C72:E72))-1</f>
        <v>-2.7038357463285201E-2</v>
      </c>
      <c r="F36" s="4">
        <f>EXP(SUM($C72:F72))-1</f>
        <v>-5.2840713208922585E-2</v>
      </c>
      <c r="G36" s="4">
        <f>EXP(SUM($C72:G72))-1</f>
        <v>-6.9373918975392468E-2</v>
      </c>
      <c r="H36" s="4">
        <f>EXP(SUM($C72:H72))-1</f>
        <v>-7.6920122675499525E-2</v>
      </c>
      <c r="I36" s="4">
        <f>EXP(SUM($C72:I72))-1</f>
        <v>-7.6424802706856143E-2</v>
      </c>
      <c r="J36" s="4">
        <f>EXP(SUM($C72:J72))-1</f>
        <v>-7.4886499312311283E-2</v>
      </c>
      <c r="K36" s="4">
        <f>EXP(SUM($C72:K72))-1</f>
        <v>-8.4746049643288246E-2</v>
      </c>
      <c r="L36" s="4">
        <f>EXP(SUM($C72:L72))-1</f>
        <v>-8.7974777654196368E-2</v>
      </c>
      <c r="M36" s="4">
        <f>EXP(SUM($C72:M72))-1</f>
        <v>-8.8382341343027582E-2</v>
      </c>
      <c r="N36" s="4">
        <f>EXP(SUM($C72:N72))-1</f>
        <v>-8.9305704639829231E-2</v>
      </c>
      <c r="O36" s="4">
        <f>EXP(SUM($C72:O72))-1</f>
        <v>-9.8025820848875456E-2</v>
      </c>
      <c r="P36" s="4">
        <f>EXP(SUM($C72:P72))-1</f>
        <v>-9.4463022140782726E-2</v>
      </c>
      <c r="Q36" s="4">
        <f>EXP(SUM($C72:Q72))-1</f>
        <v>-9.9981646763096177E-2</v>
      </c>
      <c r="R36" s="4">
        <f>EXP(SUM($C72:R72))-1</f>
        <v>-0.10252442591364297</v>
      </c>
      <c r="S36" s="4">
        <f>EXP(SUM($C72:S72))-1</f>
        <v>-0.10352886902046421</v>
      </c>
      <c r="T36" s="4">
        <f>EXP(SUM($C72:T72))-1</f>
        <v>-0.12742028774561254</v>
      </c>
      <c r="U36" s="4">
        <f>EXP(SUM($C72:U72))-1</f>
        <v>-0.11125762292059194</v>
      </c>
      <c r="V36" s="4">
        <f>EXP(SUM($C72:V72))-1</f>
        <v>-0.11168895954782632</v>
      </c>
      <c r="W36" s="4">
        <f>EXP(SUM($C72:W72))-1</f>
        <v>-8.3915828573079443E-2</v>
      </c>
    </row>
    <row r="37" spans="1:23">
      <c r="A37" s="1" t="s">
        <v>229</v>
      </c>
      <c r="B37" s="1" t="s">
        <v>262</v>
      </c>
      <c r="C37" s="4">
        <f>EXP(SUM($C73:C73))-1</f>
        <v>-1.0999485308025858E-2</v>
      </c>
      <c r="D37" s="4">
        <f>EXP(SUM($C73:D73))-1</f>
        <v>-2.9235988404915259E-2</v>
      </c>
      <c r="E37" s="4">
        <f>EXP(SUM($C73:E73))-1</f>
        <v>-4.766286057661584E-2</v>
      </c>
      <c r="F37" s="4">
        <f>EXP(SUM($C73:F73))-1</f>
        <v>-2.3957986234890427E-5</v>
      </c>
      <c r="G37" s="4">
        <f>EXP(SUM($C73:G73))-1</f>
        <v>6.5961964951103624E-2</v>
      </c>
      <c r="H37" s="4">
        <f>EXP(SUM($C73:H73))-1</f>
        <v>3.59708159897143E-3</v>
      </c>
      <c r="I37" s="4">
        <f>EXP(SUM($C73:I73))-1</f>
        <v>8.286617663037843E-3</v>
      </c>
      <c r="J37" s="4">
        <f>EXP(SUM($C73:J73))-1</f>
        <v>-1.3624260915623299E-2</v>
      </c>
      <c r="K37" s="4">
        <f>EXP(SUM($C73:K73))-1</f>
        <v>-4.9668055743820827E-2</v>
      </c>
      <c r="L37" s="4">
        <f>EXP(SUM($C73:L73))-1</f>
        <v>-1.1167958782008047E-2</v>
      </c>
      <c r="M37" s="4">
        <f>EXP(SUM($C73:M73))-1</f>
        <v>-1.6609103825638738E-2</v>
      </c>
      <c r="N37" s="4">
        <f>EXP(SUM($C73:N73))-1</f>
        <v>-2.1250183080496199E-2</v>
      </c>
      <c r="O37" s="4">
        <f>EXP(SUM($C73:O73))-1</f>
        <v>-2.444204870163813E-2</v>
      </c>
      <c r="P37" s="4">
        <f>EXP(SUM($C73:P73))-1</f>
        <v>-5.6009241129972076E-2</v>
      </c>
      <c r="Q37" s="4">
        <f>EXP(SUM($C73:Q73))-1</f>
        <v>-4.9002169156013298E-2</v>
      </c>
      <c r="R37" s="4">
        <f>EXP(SUM($C73:R73))-1</f>
        <v>-3.9341100916825633E-2</v>
      </c>
      <c r="S37" s="4">
        <f>EXP(SUM($C73:S73))-1</f>
        <v>-4.5478551039924597E-2</v>
      </c>
      <c r="T37" s="4">
        <f>EXP(SUM($C73:T73))-1</f>
        <v>-6.4905945540202015E-2</v>
      </c>
      <c r="U37" s="4">
        <f>EXP(SUM($C73:U73))-1</f>
        <v>-8.068337714435192E-2</v>
      </c>
      <c r="V37" s="4">
        <f>EXP(SUM($C73:V73))-1</f>
        <v>-9.8786270425951783E-2</v>
      </c>
      <c r="W37" s="4">
        <f>EXP(SUM($C73:W73))-1</f>
        <v>-0.11207943069275006</v>
      </c>
    </row>
    <row r="38" spans="1:23">
      <c r="A38" s="1" t="s">
        <v>230</v>
      </c>
      <c r="B38" s="1" t="s">
        <v>262</v>
      </c>
      <c r="C38" s="4">
        <f>EXP(SUM($C74:C74))-1</f>
        <v>-1.916534211647769E-2</v>
      </c>
      <c r="D38" s="4">
        <f>EXP(SUM($C74:D74))-1</f>
        <v>-6.5100283564009431E-2</v>
      </c>
      <c r="E38" s="4">
        <f>EXP(SUM($C74:E74))-1</f>
        <v>-5.6444874208410822E-2</v>
      </c>
      <c r="F38" s="4">
        <f>EXP(SUM($C74:F74))-1</f>
        <v>-6.1691653350600784E-2</v>
      </c>
      <c r="G38" s="4">
        <f>EXP(SUM($C74:G74))-1</f>
        <v>-8.5465491268098437E-2</v>
      </c>
      <c r="H38" s="4">
        <f>EXP(SUM($C74:H74))-1</f>
        <v>-7.6720660626364734E-2</v>
      </c>
      <c r="I38" s="4">
        <f>EXP(SUM($C74:I74))-1</f>
        <v>-0.1014691628550618</v>
      </c>
      <c r="J38" s="4">
        <f>EXP(SUM($C74:J74))-1</f>
        <v>-7.5926768734239536E-2</v>
      </c>
      <c r="K38" s="4">
        <f>EXP(SUM($C74:K74))-1</f>
        <v>-7.3351591632156765E-2</v>
      </c>
      <c r="L38" s="4">
        <f>EXP(SUM($C74:L74))-1</f>
        <v>-7.5874741227863196E-2</v>
      </c>
      <c r="M38" s="4">
        <f>EXP(SUM($C74:M74))-1</f>
        <v>-6.2117121275321874E-2</v>
      </c>
      <c r="N38" s="4">
        <f>EXP(SUM($C74:N74))-1</f>
        <v>-5.8548645679220579E-2</v>
      </c>
      <c r="O38" s="4">
        <f>EXP(SUM($C74:O74))-1</f>
        <v>-7.5794583744872135E-2</v>
      </c>
      <c r="P38" s="4">
        <f>EXP(SUM($C74:P74))-1</f>
        <v>-8.0502503674613868E-2</v>
      </c>
      <c r="Q38" s="4">
        <f>EXP(SUM($C74:Q74))-1</f>
        <v>-7.6028994111772885E-2</v>
      </c>
      <c r="R38" s="4">
        <f>EXP(SUM($C74:R74))-1</f>
        <v>-6.2381797756841828E-2</v>
      </c>
      <c r="S38" s="4">
        <f>EXP(SUM($C74:S74))-1</f>
        <v>-5.8091100988386213E-2</v>
      </c>
      <c r="T38" s="4">
        <f>EXP(SUM($C74:T74))-1</f>
        <v>-5.25574360963037E-2</v>
      </c>
      <c r="U38" s="4">
        <f>EXP(SUM($C74:U74))-1</f>
        <v>-5.7699429429175053E-2</v>
      </c>
      <c r="V38" s="4">
        <f>EXP(SUM($C74:V74))-1</f>
        <v>-5.5899594181479606E-2</v>
      </c>
      <c r="W38" s="4">
        <f>EXP(SUM($C74:W74))-1</f>
        <v>-6.0253195747008825E-2</v>
      </c>
    </row>
    <row r="39" spans="1:23">
      <c r="A39" s="1" t="s">
        <v>231</v>
      </c>
      <c r="B39" s="1" t="s">
        <v>262</v>
      </c>
      <c r="C39" s="4">
        <f>EXP(SUM($C75:C75))-1</f>
        <v>-6.9540872117646035E-3</v>
      </c>
      <c r="D39" s="4">
        <f>EXP(SUM($C75:D75))-1</f>
        <v>3.281445567194119E-3</v>
      </c>
      <c r="E39" s="4">
        <f>EXP(SUM($C75:E75))-1</f>
        <v>8.3981667709498442E-3</v>
      </c>
      <c r="F39" s="4">
        <f>EXP(SUM($C75:F75))-1</f>
        <v>1.6197400143324936E-2</v>
      </c>
      <c r="G39" s="4">
        <f>EXP(SUM($C75:G75))-1</f>
        <v>2.1505073701522548E-2</v>
      </c>
      <c r="H39" s="4">
        <f>EXP(SUM($C75:H75))-1</f>
        <v>-4.792831248170315E-3</v>
      </c>
      <c r="I39" s="4">
        <f>EXP(SUM($C75:I75))-1</f>
        <v>5.8437457181650387E-3</v>
      </c>
      <c r="J39" s="4">
        <f>EXP(SUM($C75:J75))-1</f>
        <v>1.7836104483836657E-2</v>
      </c>
      <c r="K39" s="4">
        <f>EXP(SUM($C75:K75))-1</f>
        <v>2.7552448683201947E-2</v>
      </c>
      <c r="L39" s="4">
        <f>EXP(SUM($C75:L75))-1</f>
        <v>2.5693426937077435E-2</v>
      </c>
      <c r="M39" s="4">
        <f>EXP(SUM($C75:M75))-1</f>
        <v>3.0645649091919802E-2</v>
      </c>
      <c r="N39" s="4">
        <f>EXP(SUM($C75:N75))-1</f>
        <v>3.3579612175998585E-2</v>
      </c>
      <c r="O39" s="4">
        <f>EXP(SUM($C75:O75))-1</f>
        <v>4.1017848926446998E-2</v>
      </c>
      <c r="P39" s="4">
        <f>EXP(SUM($C75:P75))-1</f>
        <v>3.9514232601842503E-2</v>
      </c>
      <c r="Q39" s="4">
        <f>EXP(SUM($C75:Q75))-1</f>
        <v>4.7173174714529198E-2</v>
      </c>
      <c r="R39" s="4">
        <f>EXP(SUM($C75:R75))-1</f>
        <v>4.7578602340975218E-2</v>
      </c>
      <c r="S39" s="4">
        <f>EXP(SUM($C75:S75))-1</f>
        <v>5.0249679264212199E-2</v>
      </c>
      <c r="T39" s="4">
        <f>EXP(SUM($C75:T75))-1</f>
        <v>5.776992591232788E-2</v>
      </c>
      <c r="U39" s="4">
        <f>EXP(SUM($C75:U75))-1</f>
        <v>6.0292399335908353E-2</v>
      </c>
      <c r="V39" s="4">
        <f>EXP(SUM($C75:V75))-1</f>
        <v>4.3365028064535016E-2</v>
      </c>
      <c r="W39" s="4">
        <f>EXP(SUM($C75:W75))-1</f>
        <v>4.3298598681388967E-2</v>
      </c>
    </row>
    <row r="40" spans="1:23">
      <c r="A40" s="1" t="s">
        <v>232</v>
      </c>
      <c r="B40" s="1" t="s">
        <v>262</v>
      </c>
      <c r="C40" s="4">
        <f>EXP(SUM($C76:C76))-1</f>
        <v>-8.1469358642177747E-3</v>
      </c>
      <c r="D40" s="4">
        <f>EXP(SUM($C76:D76))-1</f>
        <v>-1.2050604569063594E-2</v>
      </c>
      <c r="E40" s="4">
        <f>EXP(SUM($C76:E76))-1</f>
        <v>-7.1225549043335556E-3</v>
      </c>
      <c r="F40" s="4">
        <f>EXP(SUM($C76:F76))-1</f>
        <v>-1.3557475800782925E-2</v>
      </c>
      <c r="G40" s="4">
        <f>EXP(SUM($C76:G76))-1</f>
        <v>-1.4902186165299813E-2</v>
      </c>
      <c r="H40" s="4">
        <f>EXP(SUM($C76:H76))-1</f>
        <v>-2.4632627272205276E-3</v>
      </c>
      <c r="I40" s="4">
        <f>EXP(SUM($C76:I76))-1</f>
        <v>1.4771488939431698E-2</v>
      </c>
      <c r="J40" s="4">
        <f>EXP(SUM($C76:J76))-1</f>
        <v>-1.0893588884856586E-2</v>
      </c>
      <c r="K40" s="4">
        <f>EXP(SUM($C76:K76))-1</f>
        <v>1.1552332581417968E-2</v>
      </c>
      <c r="L40" s="4">
        <f>EXP(SUM($C76:L76))-1</f>
        <v>-1.917509351136093E-2</v>
      </c>
      <c r="M40" s="4">
        <f>EXP(SUM($C76:M76))-1</f>
        <v>-2.7817113738601851E-2</v>
      </c>
      <c r="N40" s="4">
        <f>EXP(SUM($C76:N76))-1</f>
        <v>-3.2133401777358017E-2</v>
      </c>
      <c r="O40" s="4">
        <f>EXP(SUM($C76:O76))-1</f>
        <v>-4.6978377439992003E-2</v>
      </c>
      <c r="P40" s="4">
        <f>EXP(SUM($C76:P76))-1</f>
        <v>-4.9957063923162237E-2</v>
      </c>
      <c r="Q40" s="4">
        <f>EXP(SUM($C76:Q76))-1</f>
        <v>-6.0985846323697412E-2</v>
      </c>
      <c r="R40" s="4">
        <f>EXP(SUM($C76:R76))-1</f>
        <v>-3.9110276543420031E-2</v>
      </c>
      <c r="S40" s="4">
        <f>EXP(SUM($C76:S76))-1</f>
        <v>-4.2677217310772675E-2</v>
      </c>
      <c r="T40" s="4">
        <f>EXP(SUM($C76:T76))-1</f>
        <v>-6.3370535967326114E-2</v>
      </c>
      <c r="U40" s="4">
        <f>EXP(SUM($C76:U76))-1</f>
        <v>-6.612771678440954E-2</v>
      </c>
      <c r="V40" s="4">
        <f>EXP(SUM($C76:V76))-1</f>
        <v>-3.2874821223606299E-2</v>
      </c>
      <c r="W40" s="4">
        <f>EXP(SUM($C76:W76))-1</f>
        <v>-6.9757907925314111E-2</v>
      </c>
    </row>
    <row r="41" spans="1:23">
      <c r="A41" s="1" t="s">
        <v>233</v>
      </c>
      <c r="B41" s="1" t="s">
        <v>262</v>
      </c>
      <c r="C41" s="4">
        <f>EXP(SUM($C77:C77))-1</f>
        <v>-2.2895843470112753E-2</v>
      </c>
      <c r="D41" s="4">
        <f>EXP(SUM($C77:D77))-1</f>
        <v>8.0968850944085347E-3</v>
      </c>
      <c r="E41" s="4">
        <f>EXP(SUM($C77:E77))-1</f>
        <v>2.3950538352588202E-2</v>
      </c>
      <c r="F41" s="4">
        <f>EXP(SUM($C77:F77))-1</f>
        <v>9.2921597232829001E-3</v>
      </c>
      <c r="G41" s="4">
        <f>EXP(SUM($C77:G77))-1</f>
        <v>2.3728184903037963E-3</v>
      </c>
      <c r="H41" s="4">
        <f>EXP(SUM($C77:H77))-1</f>
        <v>1.5253201269137984E-2</v>
      </c>
      <c r="I41" s="4">
        <f>EXP(SUM($C77:I77))-1</f>
        <v>3.6137104602203651E-2</v>
      </c>
      <c r="J41" s="4">
        <f>EXP(SUM($C77:J77))-1</f>
        <v>-4.061583407639402E-3</v>
      </c>
      <c r="K41" s="4">
        <f>EXP(SUM($C77:K77))-1</f>
        <v>-9.685475293427559E-3</v>
      </c>
      <c r="L41" s="4">
        <f>EXP(SUM($C77:L77))-1</f>
        <v>-1.8956482618015524E-3</v>
      </c>
      <c r="M41" s="4">
        <f>EXP(SUM($C77:M77))-1</f>
        <v>3.5816144783455073E-2</v>
      </c>
      <c r="N41" s="4">
        <f>EXP(SUM($C77:N77))-1</f>
        <v>3.7957526467018221E-2</v>
      </c>
      <c r="O41" s="4">
        <f>EXP(SUM($C77:O77))-1</f>
        <v>8.9497195054395462E-3</v>
      </c>
      <c r="P41" s="4">
        <f>EXP(SUM($C77:P77))-1</f>
        <v>2.0069232589267516E-2</v>
      </c>
      <c r="Q41" s="4">
        <f>EXP(SUM($C77:Q77))-1</f>
        <v>2.1040536806194998E-2</v>
      </c>
      <c r="R41" s="4">
        <f>EXP(SUM($C77:R77))-1</f>
        <v>4.9198751652405504E-2</v>
      </c>
      <c r="S41" s="4">
        <f>EXP(SUM($C77:S77))-1</f>
        <v>5.1254061925258831E-2</v>
      </c>
      <c r="T41" s="4">
        <f>EXP(SUM($C77:T77))-1</f>
        <v>2.2382196193686532E-3</v>
      </c>
      <c r="U41" s="4">
        <f>EXP(SUM($C77:U77))-1</f>
        <v>-1.3260807212228665E-3</v>
      </c>
      <c r="V41" s="4">
        <f>EXP(SUM($C77:V77))-1</f>
        <v>-9.3717097832372032E-3</v>
      </c>
      <c r="W41" s="4">
        <f>EXP(SUM($C77:W77))-1</f>
        <v>-1.7405487050198731E-2</v>
      </c>
    </row>
    <row r="42" spans="1:23">
      <c r="A42" s="1" t="s">
        <v>234</v>
      </c>
      <c r="B42" s="1" t="s">
        <v>262</v>
      </c>
      <c r="C42" s="4">
        <f>EXP(SUM($C78:C78))-1</f>
        <v>-2.6703206493055021E-2</v>
      </c>
      <c r="D42" s="4">
        <f>EXP(SUM($C78:D78))-1</f>
        <v>-2.7386450804317231E-2</v>
      </c>
      <c r="E42" s="4">
        <f>EXP(SUM($C78:E78))-1</f>
        <v>-4.7657655574627755E-3</v>
      </c>
      <c r="F42" s="4">
        <f>EXP(SUM($C78:F78))-1</f>
        <v>-3.8875842697154717E-3</v>
      </c>
      <c r="G42" s="4">
        <f>EXP(SUM($C78:G78))-1</f>
        <v>-2.6970149595230142E-3</v>
      </c>
      <c r="H42" s="4">
        <f>EXP(SUM($C78:H78))-1</f>
        <v>-4.4870878636898981E-3</v>
      </c>
      <c r="I42" s="4">
        <f>EXP(SUM($C78:I78))-1</f>
        <v>-2.5318529224895858E-3</v>
      </c>
      <c r="J42" s="4">
        <f>EXP(SUM($C78:J78))-1</f>
        <v>-1.3262805182460702E-2</v>
      </c>
      <c r="K42" s="4">
        <f>EXP(SUM($C78:K78))-1</f>
        <v>6.9610006922828926E-3</v>
      </c>
      <c r="L42" s="4">
        <f>EXP(SUM($C78:L78))-1</f>
        <v>1.2910572028036471E-2</v>
      </c>
      <c r="M42" s="4">
        <f>EXP(SUM($C78:M78))-1</f>
        <v>4.3213073058459006E-3</v>
      </c>
      <c r="N42" s="4">
        <f>EXP(SUM($C78:N78))-1</f>
        <v>6.2559130017476594E-3</v>
      </c>
      <c r="O42" s="4">
        <f>EXP(SUM($C78:O78))-1</f>
        <v>8.2248379368319302E-3</v>
      </c>
      <c r="P42" s="4">
        <f>EXP(SUM($C78:P78))-1</f>
        <v>7.4365391333233166E-3</v>
      </c>
      <c r="Q42" s="4">
        <f>EXP(SUM($C78:Q78))-1</f>
        <v>-2.6457606444049153E-3</v>
      </c>
      <c r="R42" s="4">
        <f>EXP(SUM($C78:R78))-1</f>
        <v>1.3021000113431436E-2</v>
      </c>
      <c r="S42" s="4">
        <f>EXP(SUM($C78:S78))-1</f>
        <v>1.4487157047530452E-2</v>
      </c>
      <c r="T42" s="4">
        <f>EXP(SUM($C78:T78))-1</f>
        <v>-6.921051391642119E-3</v>
      </c>
      <c r="U42" s="4">
        <f>EXP(SUM($C78:U78))-1</f>
        <v>-5.2407707594006592E-3</v>
      </c>
      <c r="V42" s="4">
        <f>EXP(SUM($C78:V78))-1</f>
        <v>-2.0970450975122845E-2</v>
      </c>
      <c r="W42" s="4">
        <f>EXP(SUM($C78:W78))-1</f>
        <v>-1.7279539830784674E-2</v>
      </c>
    </row>
    <row r="43" spans="1:23">
      <c r="A43" s="1" t="s">
        <v>235</v>
      </c>
      <c r="B43" s="1" t="s">
        <v>262</v>
      </c>
      <c r="C43" s="4">
        <f>EXP(SUM($C79:C79))-1</f>
        <v>-6.550949161086228E-3</v>
      </c>
      <c r="D43" s="4">
        <f>EXP(SUM($C79:D79))-1</f>
        <v>3.8000382368856833E-3</v>
      </c>
      <c r="E43" s="4">
        <f>EXP(SUM($C79:E79))-1</f>
        <v>-7.8503605418687172E-3</v>
      </c>
      <c r="F43" s="4">
        <f>EXP(SUM($C79:F79))-1</f>
        <v>-1.0834539322866044E-2</v>
      </c>
      <c r="G43" s="4">
        <f>EXP(SUM($C79:G79))-1</f>
        <v>-8.793559678618279E-3</v>
      </c>
      <c r="H43" s="4">
        <f>EXP(SUM($C79:H79))-1</f>
        <v>-2.3005383255816914E-2</v>
      </c>
      <c r="I43" s="4">
        <f>EXP(SUM($C79:I79))-1</f>
        <v>-1.2926323304451537E-2</v>
      </c>
      <c r="J43" s="4">
        <f>EXP(SUM($C79:J79))-1</f>
        <v>-3.164209077047353E-2</v>
      </c>
      <c r="K43" s="4">
        <f>EXP(SUM($C79:K79))-1</f>
        <v>-3.8017807466763753E-2</v>
      </c>
      <c r="L43" s="4">
        <f>EXP(SUM($C79:L79))-1</f>
        <v>-4.1307923306347361E-2</v>
      </c>
      <c r="M43" s="4">
        <f>EXP(SUM($C79:M79))-1</f>
        <v>-2.117941124396161E-2</v>
      </c>
      <c r="N43" s="4">
        <f>EXP(SUM($C79:N79))-1</f>
        <v>-2.3449399256849968E-2</v>
      </c>
      <c r="O43" s="4">
        <f>EXP(SUM($C79:O79))-1</f>
        <v>-1.5669800154502589E-2</v>
      </c>
      <c r="P43" s="4">
        <f>EXP(SUM($C79:P79))-1</f>
        <v>-2.1844832467206587E-2</v>
      </c>
      <c r="Q43" s="4">
        <f>EXP(SUM($C79:Q79))-1</f>
        <v>-1.5103850294675203E-2</v>
      </c>
      <c r="R43" s="4">
        <f>EXP(SUM($C79:R79))-1</f>
        <v>-4.1241105100096265E-2</v>
      </c>
      <c r="S43" s="4">
        <f>EXP(SUM($C79:S79))-1</f>
        <v>-4.2952767118972002E-2</v>
      </c>
      <c r="T43" s="4">
        <f>EXP(SUM($C79:T79))-1</f>
        <v>-3.395277446682865E-2</v>
      </c>
      <c r="U43" s="4">
        <f>EXP(SUM($C79:U79))-1</f>
        <v>-3.7384593702312174E-2</v>
      </c>
      <c r="V43" s="4">
        <f>EXP(SUM($C79:V79))-1</f>
        <v>-3.9413090478301993E-2</v>
      </c>
      <c r="W43" s="4">
        <f>EXP(SUM($C79:W79))-1</f>
        <v>-3.8912043118159101E-2</v>
      </c>
    </row>
    <row r="44" spans="1:23">
      <c r="A44" s="1" t="s">
        <v>236</v>
      </c>
      <c r="B44" s="1" t="s">
        <v>262</v>
      </c>
      <c r="C44" s="4">
        <f>EXP(SUM($C80:C80))-1</f>
        <v>8.9569765075723229E-3</v>
      </c>
      <c r="D44" s="4">
        <f>EXP(SUM($C80:D80))-1</f>
        <v>-1.6592429185847357E-2</v>
      </c>
      <c r="E44" s="4">
        <f>EXP(SUM($C80:E80))-1</f>
        <v>-3.2937322424424043E-2</v>
      </c>
      <c r="F44" s="4">
        <f>EXP(SUM($C80:F80))-1</f>
        <v>-3.8868916440587098E-2</v>
      </c>
      <c r="G44" s="4">
        <f>EXP(SUM($C80:G80))-1</f>
        <v>-4.8158976571840206E-2</v>
      </c>
      <c r="H44" s="4">
        <f>EXP(SUM($C80:H80))-1</f>
        <v>-4.8607396997523145E-2</v>
      </c>
      <c r="I44" s="4">
        <f>EXP(SUM($C80:I80))-1</f>
        <v>-7.3077574488191854E-2</v>
      </c>
      <c r="J44" s="4">
        <f>EXP(SUM($C80:J80))-1</f>
        <v>-6.0730836264218935E-2</v>
      </c>
      <c r="K44" s="4">
        <f>EXP(SUM($C80:K80))-1</f>
        <v>-4.8492664770791949E-2</v>
      </c>
      <c r="L44" s="4">
        <f>EXP(SUM($C80:L80))-1</f>
        <v>-6.1732107421139659E-2</v>
      </c>
      <c r="M44" s="4">
        <f>EXP(SUM($C80:M80))-1</f>
        <v>-6.6751327084779044E-2</v>
      </c>
      <c r="N44" s="4">
        <f>EXP(SUM($C80:N80))-1</f>
        <v>-6.8022952793767799E-2</v>
      </c>
      <c r="O44" s="4">
        <f>EXP(SUM($C80:O80))-1</f>
        <v>-7.9003139432408442E-2</v>
      </c>
      <c r="P44" s="4">
        <f>EXP(SUM($C80:P80))-1</f>
        <v>-0.10997301773579482</v>
      </c>
      <c r="Q44" s="4">
        <f>EXP(SUM($C80:Q80))-1</f>
        <v>-0.10149999179201674</v>
      </c>
      <c r="R44" s="4">
        <f>EXP(SUM($C80:R80))-1</f>
        <v>-9.2490885192528016E-2</v>
      </c>
      <c r="S44" s="4">
        <f>EXP(SUM($C80:S80))-1</f>
        <v>-9.3555445463282871E-2</v>
      </c>
      <c r="T44" s="4">
        <f>EXP(SUM($C80:T80))-1</f>
        <v>-0.10321780987860762</v>
      </c>
      <c r="U44" s="4">
        <f>EXP(SUM($C80:U80))-1</f>
        <v>-8.7189456731509352E-2</v>
      </c>
      <c r="V44" s="4">
        <f>EXP(SUM($C80:V80))-1</f>
        <v>-3.3785718503126505E-2</v>
      </c>
      <c r="W44" s="4">
        <f>EXP(SUM($C80:W80))-1</f>
        <v>-4.5454684856731875E-2</v>
      </c>
    </row>
    <row r="45" spans="1:23">
      <c r="A45" s="1" t="s">
        <v>237</v>
      </c>
      <c r="B45" s="1" t="s">
        <v>262</v>
      </c>
      <c r="C45" s="4">
        <f>EXP(SUM($C81:C81))-1</f>
        <v>-8.8474015600888967E-3</v>
      </c>
      <c r="D45" s="4">
        <f>EXP(SUM($C81:D81))-1</f>
        <v>-2.1254204294768542E-2</v>
      </c>
      <c r="E45" s="4">
        <f>EXP(SUM($C81:E81))-1</f>
        <v>1.5015951995447363E-2</v>
      </c>
      <c r="F45" s="4">
        <f>EXP(SUM($C81:F81))-1</f>
        <v>8.8259967310539977E-3</v>
      </c>
      <c r="G45" s="4">
        <f>EXP(SUM($C81:G81))-1</f>
        <v>1.3321348913482023E-2</v>
      </c>
      <c r="H45" s="4">
        <f>EXP(SUM($C81:H81))-1</f>
        <v>3.5409803778456705E-3</v>
      </c>
      <c r="I45" s="4">
        <f>EXP(SUM($C81:I81))-1</f>
        <v>2.2649506640396888E-2</v>
      </c>
      <c r="J45" s="4">
        <f>EXP(SUM($C81:J81))-1</f>
        <v>5.3024120792512841E-2</v>
      </c>
      <c r="K45" s="4">
        <f>EXP(SUM($C81:K81))-1</f>
        <v>3.5720676353728775E-2</v>
      </c>
      <c r="L45" s="4">
        <f>EXP(SUM($C81:L81))-1</f>
        <v>4.8599160316276757E-2</v>
      </c>
      <c r="M45" s="4">
        <f>EXP(SUM($C81:M81))-1</f>
        <v>5.0021022745872612E-2</v>
      </c>
      <c r="N45" s="4">
        <f>EXP(SUM($C81:N81))-1</f>
        <v>5.1321408982890393E-2</v>
      </c>
      <c r="O45" s="4">
        <f>EXP(SUM($C81:O81))-1</f>
        <v>5.3669743482398058E-2</v>
      </c>
      <c r="P45" s="4">
        <f>EXP(SUM($C81:P81))-1</f>
        <v>4.6495399094669709E-2</v>
      </c>
      <c r="Q45" s="4">
        <f>EXP(SUM($C81:Q81))-1</f>
        <v>4.7857913255367146E-2</v>
      </c>
      <c r="R45" s="4">
        <f>EXP(SUM($C81:R81))-1</f>
        <v>4.7948929041878419E-2</v>
      </c>
      <c r="S45" s="4">
        <f>EXP(SUM($C81:S81))-1</f>
        <v>4.9468257957521189E-2</v>
      </c>
      <c r="T45" s="4">
        <f>EXP(SUM($C81:T81))-1</f>
        <v>4.5532794118351205E-2</v>
      </c>
      <c r="U45" s="4">
        <f>EXP(SUM($C81:U81))-1</f>
        <v>4.5349588069920843E-2</v>
      </c>
      <c r="V45" s="4">
        <f>EXP(SUM($C81:V81))-1</f>
        <v>3.9267354915260677E-2</v>
      </c>
      <c r="W45" s="4">
        <f>EXP(SUM($C81:W81))-1</f>
        <v>4.5900752845273063E-2</v>
      </c>
    </row>
    <row r="46" spans="1:23">
      <c r="A46" s="1" t="s">
        <v>238</v>
      </c>
      <c r="B46" s="1" t="s">
        <v>262</v>
      </c>
      <c r="C46" s="4">
        <f>EXP(SUM($C82:C82))-1</f>
        <v>-4.3612130287293827E-3</v>
      </c>
      <c r="D46" s="4">
        <f>EXP(SUM($C82:D82))-1</f>
        <v>1.1061736774138353E-3</v>
      </c>
      <c r="E46" s="4">
        <f>EXP(SUM($C82:E82))-1</f>
        <v>-3.8745362298590047E-3</v>
      </c>
      <c r="F46" s="4">
        <f>EXP(SUM($C82:F82))-1</f>
        <v>-2.5577376627389237E-3</v>
      </c>
      <c r="G46" s="4">
        <f>EXP(SUM($C82:G82))-1</f>
        <v>-6.080320360165814E-3</v>
      </c>
      <c r="H46" s="4">
        <f>EXP(SUM($C82:H82))-1</f>
        <v>1.2526991699934875E-4</v>
      </c>
      <c r="I46" s="4">
        <f>EXP(SUM($C82:I82))-1</f>
        <v>-4.6107710513560995E-3</v>
      </c>
      <c r="J46" s="4">
        <f>EXP(SUM($C82:J82))-1</f>
        <v>-6.6202646866305725E-3</v>
      </c>
      <c r="K46" s="4">
        <f>EXP(SUM($C82:K82))-1</f>
        <v>-6.5705577150718675E-3</v>
      </c>
      <c r="L46" s="4">
        <f>EXP(SUM($C82:L82))-1</f>
        <v>-8.0932883286399804E-3</v>
      </c>
      <c r="M46" s="4">
        <f>EXP(SUM($C82:M82))-1</f>
        <v>-6.4669760410688282E-3</v>
      </c>
      <c r="N46" s="4">
        <f>EXP(SUM($C82:N82))-1</f>
        <v>-5.9081166965683218E-3</v>
      </c>
      <c r="O46" s="4">
        <f>EXP(SUM($C82:O82))-1</f>
        <v>1.4143856394112975E-2</v>
      </c>
      <c r="P46" s="4">
        <f>EXP(SUM($C82:P82))-1</f>
        <v>1.6100196719268212E-2</v>
      </c>
      <c r="Q46" s="4">
        <f>EXP(SUM($C82:Q82))-1</f>
        <v>2.5033110002829151E-2</v>
      </c>
      <c r="R46" s="4">
        <f>EXP(SUM($C82:R82))-1</f>
        <v>2.1174967965378766E-2</v>
      </c>
      <c r="S46" s="4">
        <f>EXP(SUM($C82:S82))-1</f>
        <v>2.1884314899405233E-2</v>
      </c>
      <c r="T46" s="4">
        <f>EXP(SUM($C82:T82))-1</f>
        <v>2.0103403358630256E-2</v>
      </c>
      <c r="U46" s="4">
        <f>EXP(SUM($C82:U82))-1</f>
        <v>2.2746929559336326E-2</v>
      </c>
      <c r="V46" s="4">
        <f>EXP(SUM($C82:V82))-1</f>
        <v>1.9012038966177203E-2</v>
      </c>
      <c r="W46" s="4">
        <f>EXP(SUM($C82:W82))-1</f>
        <v>3.8433582380114739E-2</v>
      </c>
    </row>
    <row r="47" spans="1:23">
      <c r="A47" s="1" t="s">
        <v>239</v>
      </c>
      <c r="B47" s="1" t="s">
        <v>262</v>
      </c>
      <c r="C47" s="4">
        <f>EXP(SUM($C83:C83))-1</f>
        <v>2.8001516425377737E-3</v>
      </c>
      <c r="D47" s="4">
        <f>EXP(SUM($C83:D83))-1</f>
        <v>5.264134176762747E-3</v>
      </c>
      <c r="E47" s="4">
        <f>EXP(SUM($C83:E83))-1</f>
        <v>3.5242620860643115E-2</v>
      </c>
      <c r="F47" s="4">
        <f>EXP(SUM($C83:F83))-1</f>
        <v>2.9775501480489908E-2</v>
      </c>
      <c r="G47" s="4">
        <f>EXP(SUM($C83:G83))-1</f>
        <v>2.1493844732675127E-2</v>
      </c>
      <c r="H47" s="4">
        <f>EXP(SUM($C83:H83))-1</f>
        <v>1.1336371555096258E-2</v>
      </c>
      <c r="I47" s="4">
        <f>EXP(SUM($C83:I83))-1</f>
        <v>-5.394722111261907E-3</v>
      </c>
      <c r="J47" s="4">
        <f>EXP(SUM($C83:J83))-1</f>
        <v>-1.1823609022342252E-2</v>
      </c>
      <c r="K47" s="4">
        <f>EXP(SUM($C83:K83))-1</f>
        <v>-6.0661333841249832E-4</v>
      </c>
      <c r="L47" s="4">
        <f>EXP(SUM($C83:L83))-1</f>
        <v>-1.4835812946180194E-2</v>
      </c>
      <c r="M47" s="4">
        <f>EXP(SUM($C83:M83))-1</f>
        <v>-1.1071818411855117E-2</v>
      </c>
      <c r="N47" s="4">
        <f>EXP(SUM($C83:N83))-1</f>
        <v>-1.0122287984625222E-2</v>
      </c>
      <c r="O47" s="4">
        <f>EXP(SUM($C83:O83))-1</f>
        <v>-7.1799759217002768E-3</v>
      </c>
      <c r="P47" s="4">
        <f>EXP(SUM($C83:P83))-1</f>
        <v>-1.1056767305956838E-2</v>
      </c>
      <c r="Q47" s="4">
        <f>EXP(SUM($C83:Q83))-1</f>
        <v>-8.6960463698684265E-3</v>
      </c>
      <c r="R47" s="4">
        <f>EXP(SUM($C83:R83))-1</f>
        <v>-2.9579724626478399E-3</v>
      </c>
      <c r="S47" s="4">
        <f>EXP(SUM($C83:S83))-1</f>
        <v>-2.2123648058937073E-3</v>
      </c>
      <c r="T47" s="4">
        <f>EXP(SUM($C83:T83))-1</f>
        <v>-1.6644045558939946E-2</v>
      </c>
      <c r="U47" s="4">
        <f>EXP(SUM($C83:U83))-1</f>
        <v>-2.6269072905068414E-2</v>
      </c>
      <c r="V47" s="4">
        <f>EXP(SUM($C83:V83))-1</f>
        <v>-4.3212071921946982E-2</v>
      </c>
      <c r="W47" s="4">
        <f>EXP(SUM($C83:W83))-1</f>
        <v>-5.179573008898275E-2</v>
      </c>
    </row>
    <row r="48" spans="1:23">
      <c r="A48" s="1" t="s">
        <v>240</v>
      </c>
      <c r="B48" s="1" t="s">
        <v>262</v>
      </c>
      <c r="C48" s="4">
        <f>EXP(SUM($C84:C84))-1</f>
        <v>-1.2936599696949269E-2</v>
      </c>
      <c r="D48" s="4">
        <f>EXP(SUM($C84:D84))-1</f>
        <v>-5.8244939587656086E-3</v>
      </c>
      <c r="E48" s="4">
        <f>EXP(SUM($C84:E84))-1</f>
        <v>-1.5534330382025785E-2</v>
      </c>
      <c r="F48" s="4">
        <f>EXP(SUM($C84:F84))-1</f>
        <v>-1.9499486759098406E-2</v>
      </c>
      <c r="G48" s="4">
        <f>EXP(SUM($C84:G84))-1</f>
        <v>-1.5605958456260227E-2</v>
      </c>
      <c r="H48" s="4">
        <f>EXP(SUM($C84:H84))-1</f>
        <v>-9.3846995978374981E-3</v>
      </c>
      <c r="I48" s="4">
        <f>EXP(SUM($C84:I84))-1</f>
        <v>1.1681284557931937E-2</v>
      </c>
      <c r="J48" s="4">
        <f>EXP(SUM($C84:J84))-1</f>
        <v>-1.3829580421941601E-2</v>
      </c>
      <c r="K48" s="4">
        <f>EXP(SUM($C84:K84))-1</f>
        <v>1.2190408771377559E-3</v>
      </c>
      <c r="L48" s="4">
        <f>EXP(SUM($C84:L84))-1</f>
        <v>-2.2572174152802438E-2</v>
      </c>
      <c r="M48" s="4">
        <f>EXP(SUM($C84:M84))-1</f>
        <v>-2.5314056325379419E-2</v>
      </c>
      <c r="N48" s="4">
        <f>EXP(SUM($C84:N84))-1</f>
        <v>-2.7529259459217803E-2</v>
      </c>
      <c r="O48" s="4">
        <f>EXP(SUM($C84:O84))-1</f>
        <v>-4.0832323072689136E-2</v>
      </c>
      <c r="P48" s="4">
        <f>EXP(SUM($C84:P84))-1</f>
        <v>-5.13740237612057E-2</v>
      </c>
      <c r="Q48" s="4">
        <f>EXP(SUM($C84:Q84))-1</f>
        <v>-5.64561606400239E-2</v>
      </c>
      <c r="R48" s="4">
        <f>EXP(SUM($C84:R84))-1</f>
        <v>-4.1858720512639835E-2</v>
      </c>
      <c r="S48" s="4">
        <f>EXP(SUM($C84:S84))-1</f>
        <v>-4.3367820715162431E-2</v>
      </c>
      <c r="T48" s="4">
        <f>EXP(SUM($C84:T84))-1</f>
        <v>-8.7824129457848121E-2</v>
      </c>
      <c r="U48" s="4">
        <f>EXP(SUM($C84:U84))-1</f>
        <v>-9.799699576736598E-2</v>
      </c>
      <c r="V48" s="4">
        <f>EXP(SUM($C84:V84))-1</f>
        <v>-7.2362606475436353E-2</v>
      </c>
      <c r="W48" s="4">
        <f>EXP(SUM($C84:W84))-1</f>
        <v>-6.9661287813343908E-2</v>
      </c>
    </row>
    <row r="49" spans="1:23">
      <c r="A49" s="1" t="s">
        <v>241</v>
      </c>
      <c r="B49" s="1" t="s">
        <v>262</v>
      </c>
      <c r="C49" s="4">
        <f>EXP(SUM($C85:C85))-1</f>
        <v>-6.6834718285706529E-3</v>
      </c>
      <c r="D49" s="4">
        <f>EXP(SUM($C85:D85))-1</f>
        <v>-1.4207118994661094E-2</v>
      </c>
      <c r="E49" s="4">
        <f>EXP(SUM($C85:E85))-1</f>
        <v>-3.3505308073755735E-3</v>
      </c>
      <c r="F49" s="4">
        <f>EXP(SUM($C85:F85))-1</f>
        <v>1.4861263776533074E-2</v>
      </c>
      <c r="G49" s="4">
        <f>EXP(SUM($C85:G85))-1</f>
        <v>3.2099502635457133E-2</v>
      </c>
      <c r="H49" s="4">
        <f>EXP(SUM($C85:H85))-1</f>
        <v>8.9722387784594293E-2</v>
      </c>
      <c r="I49" s="4">
        <f>EXP(SUM($C85:I85))-1</f>
        <v>7.9860508471764291E-2</v>
      </c>
      <c r="J49" s="4">
        <f>EXP(SUM($C85:J85))-1</f>
        <v>9.75632733168732E-2</v>
      </c>
      <c r="K49" s="4">
        <f>EXP(SUM($C85:K85))-1</f>
        <v>6.4652779942540484E-2</v>
      </c>
      <c r="L49" s="4">
        <f>EXP(SUM($C85:L85))-1</f>
        <v>0.12695371080963147</v>
      </c>
      <c r="M49" s="4">
        <f>EXP(SUM($C85:M85))-1</f>
        <v>0.19024572881679847</v>
      </c>
      <c r="N49" s="4">
        <f>EXP(SUM($C85:N85))-1</f>
        <v>0.19257158908415772</v>
      </c>
      <c r="O49" s="4">
        <f>EXP(SUM($C85:O85))-1</f>
        <v>0.21721187681630649</v>
      </c>
      <c r="P49" s="4">
        <f>EXP(SUM($C85:P85))-1</f>
        <v>0.25753277665292629</v>
      </c>
      <c r="Q49" s="4">
        <f>EXP(SUM($C85:Q85))-1</f>
        <v>0.28242277820012207</v>
      </c>
      <c r="R49" s="4">
        <f>EXP(SUM($C85:R85))-1</f>
        <v>0.29859363311758358</v>
      </c>
      <c r="S49" s="4">
        <f>EXP(SUM($C85:S85))-1</f>
        <v>0.30040585332455416</v>
      </c>
      <c r="T49" s="4">
        <f>EXP(SUM($C85:T85))-1</f>
        <v>0.2615896401265001</v>
      </c>
      <c r="U49" s="4">
        <f>EXP(SUM($C85:U85))-1</f>
        <v>0.26905385928465764</v>
      </c>
      <c r="V49" s="4">
        <f>EXP(SUM($C85:V85))-1</f>
        <v>0.26648597131785379</v>
      </c>
      <c r="W49" s="4">
        <f>EXP(SUM($C85:W85))-1</f>
        <v>0.26482181114129011</v>
      </c>
    </row>
    <row r="50" spans="1:23">
      <c r="A50" s="1" t="s">
        <v>242</v>
      </c>
      <c r="B50" s="1" t="s">
        <v>262</v>
      </c>
      <c r="C50" s="4">
        <f>EXP(SUM($C86:C86))-1</f>
        <v>-4.0576228042618068E-3</v>
      </c>
      <c r="D50" s="4">
        <f>EXP(SUM($C86:D86))-1</f>
        <v>-2.2870803768936243E-3</v>
      </c>
      <c r="E50" s="4">
        <f>EXP(SUM($C86:E86))-1</f>
        <v>-1.4458089379401629E-2</v>
      </c>
      <c r="F50" s="4">
        <f>EXP(SUM($C86:F86))-1</f>
        <v>2.0185673865873444E-3</v>
      </c>
      <c r="G50" s="4">
        <f>EXP(SUM($C86:G86))-1</f>
        <v>-2.7968383605488589E-2</v>
      </c>
      <c r="H50" s="4">
        <f>EXP(SUM($C86:H86))-1</f>
        <v>-5.016443978275209E-2</v>
      </c>
      <c r="I50" s="4">
        <f>EXP(SUM($C86:I86))-1</f>
        <v>-5.9655812989095613E-2</v>
      </c>
      <c r="J50" s="4">
        <f>EXP(SUM($C86:J86))-1</f>
        <v>-6.2345495016993269E-2</v>
      </c>
      <c r="K50" s="4">
        <f>EXP(SUM($C86:K86))-1</f>
        <v>-6.3269811150891142E-2</v>
      </c>
      <c r="L50" s="4">
        <f>EXP(SUM($C86:L86))-1</f>
        <v>-7.0443712253249857E-2</v>
      </c>
      <c r="M50" s="4">
        <f>EXP(SUM($C86:M86))-1</f>
        <v>-6.4540090930316762E-2</v>
      </c>
      <c r="N50" s="4">
        <f>EXP(SUM($C86:N86))-1</f>
        <v>-6.8692965430730446E-2</v>
      </c>
      <c r="O50" s="4">
        <f>EXP(SUM($C86:O86))-1</f>
        <v>-6.6233825438353766E-2</v>
      </c>
      <c r="P50" s="4">
        <f>EXP(SUM($C86:P86))-1</f>
        <v>-8.2697419525035842E-2</v>
      </c>
      <c r="Q50" s="4">
        <f>EXP(SUM($C86:Q86))-1</f>
        <v>-7.0139725854676871E-2</v>
      </c>
      <c r="R50" s="4">
        <f>EXP(SUM($C86:R86))-1</f>
        <v>-6.0156615475426722E-2</v>
      </c>
      <c r="S50" s="4">
        <f>EXP(SUM($C86:S86))-1</f>
        <v>-6.1581638749715006E-2</v>
      </c>
      <c r="T50" s="4">
        <f>EXP(SUM($C86:T86))-1</f>
        <v>-7.757176084260875E-2</v>
      </c>
      <c r="U50" s="4">
        <f>EXP(SUM($C86:U86))-1</f>
        <v>-7.989081032809775E-2</v>
      </c>
      <c r="V50" s="4">
        <f>EXP(SUM($C86:V86))-1</f>
        <v>-8.3404574237838758E-2</v>
      </c>
      <c r="W50" s="4">
        <f>EXP(SUM($C86:W86))-1</f>
        <v>-6.6803323410635884E-2</v>
      </c>
    </row>
    <row r="51" spans="1:23">
      <c r="A51" s="1" t="s">
        <v>243</v>
      </c>
      <c r="B51" s="1" t="s">
        <v>262</v>
      </c>
      <c r="C51" s="4">
        <f>EXP(SUM($C87:C87))-1</f>
        <v>-1.5576810112941653E-2</v>
      </c>
      <c r="D51" s="4">
        <f>EXP(SUM($C87:D87))-1</f>
        <v>-1.5029948848473862E-2</v>
      </c>
      <c r="E51" s="4">
        <f>EXP(SUM($C87:E87))-1</f>
        <v>1.266059401097408E-2</v>
      </c>
      <c r="F51" s="4">
        <f>EXP(SUM($C87:F87))-1</f>
        <v>-2.2574128167979435E-2</v>
      </c>
      <c r="G51" s="4">
        <f>EXP(SUM($C87:G87))-1</f>
        <v>8.9214666858847824E-3</v>
      </c>
      <c r="H51" s="4">
        <f>EXP(SUM($C87:H87))-1</f>
        <v>-1.8211483215366364E-2</v>
      </c>
      <c r="I51" s="4">
        <f>EXP(SUM($C87:I87))-1</f>
        <v>-2.4005706532695181E-2</v>
      </c>
      <c r="J51" s="4">
        <f>EXP(SUM($C87:J87))-1</f>
        <v>2.3913203473967082E-2</v>
      </c>
      <c r="K51" s="4">
        <f>EXP(SUM($C87:K87))-1</f>
        <v>-1.5531562449884961E-2</v>
      </c>
      <c r="L51" s="4">
        <f>EXP(SUM($C87:L87))-1</f>
        <v>7.6111646959684531E-3</v>
      </c>
      <c r="M51" s="4">
        <f>EXP(SUM($C87:M87))-1</f>
        <v>3.2240593484687663E-2</v>
      </c>
      <c r="N51" s="4">
        <f>EXP(SUM($C87:N87))-1</f>
        <v>3.5601063183456905E-2</v>
      </c>
      <c r="O51" s="4">
        <f>EXP(SUM($C87:O87))-1</f>
        <v>4.5652393491453891E-2</v>
      </c>
      <c r="P51" s="4">
        <f>EXP(SUM($C87:P87))-1</f>
        <v>5.5144340816136506E-2</v>
      </c>
      <c r="Q51" s="4">
        <f>EXP(SUM($C87:Q87))-1</f>
        <v>5.5090638949715887E-2</v>
      </c>
      <c r="R51" s="4">
        <f>EXP(SUM($C87:R87))-1</f>
        <v>1.8967325063386609E-2</v>
      </c>
      <c r="S51" s="4">
        <f>EXP(SUM($C87:S87))-1</f>
        <v>2.1813587818796831E-2</v>
      </c>
      <c r="T51" s="4">
        <f>EXP(SUM($C87:T87))-1</f>
        <v>4.4640576481777439E-2</v>
      </c>
      <c r="U51" s="4">
        <f>EXP(SUM($C87:U87))-1</f>
        <v>1.2077529798170783E-2</v>
      </c>
      <c r="V51" s="4">
        <f>EXP(SUM($C87:V87))-1</f>
        <v>-5.8933699130938599E-3</v>
      </c>
      <c r="W51" s="4">
        <f>EXP(SUM($C87:W87))-1</f>
        <v>1.1271958318058717E-2</v>
      </c>
    </row>
    <row r="52" spans="1:23">
      <c r="A52" s="1" t="s">
        <v>244</v>
      </c>
      <c r="B52" s="1" t="s">
        <v>262</v>
      </c>
      <c r="C52" s="4">
        <f>EXP(SUM($C88:C88))-1</f>
        <v>3.3260769229361831E-3</v>
      </c>
      <c r="D52" s="4">
        <f>EXP(SUM($C88:D88))-1</f>
        <v>-2.816261436994405E-2</v>
      </c>
      <c r="E52" s="4">
        <f>EXP(SUM($C88:E88))-1</f>
        <v>-3.9069311141620489E-2</v>
      </c>
      <c r="F52" s="4">
        <f>EXP(SUM($C88:F88))-1</f>
        <v>-7.2315400914480299E-2</v>
      </c>
      <c r="G52" s="4">
        <f>EXP(SUM($C88:G88))-1</f>
        <v>-7.9972622908634383E-2</v>
      </c>
      <c r="H52" s="4">
        <f>EXP(SUM($C88:H88))-1</f>
        <v>-6.5876405601789201E-2</v>
      </c>
      <c r="I52" s="4">
        <f>EXP(SUM($C88:I88))-1</f>
        <v>-0.11400217077741348</v>
      </c>
      <c r="J52" s="4">
        <f>EXP(SUM($C88:J88))-1</f>
        <v>-0.10920078232938124</v>
      </c>
      <c r="K52" s="4">
        <f>EXP(SUM($C88:K88))-1</f>
        <v>-0.12682687790575708</v>
      </c>
      <c r="L52" s="4">
        <f>EXP(SUM($C88:L88))-1</f>
        <v>-0.12069051208269377</v>
      </c>
      <c r="M52" s="4">
        <f>EXP(SUM($C88:M88))-1</f>
        <v>-0.14095389286274873</v>
      </c>
      <c r="N52" s="4">
        <f>EXP(SUM($C88:N88))-1</f>
        <v>-0.15181054753649459</v>
      </c>
      <c r="O52" s="4">
        <f>EXP(SUM($C88:O88))-1</f>
        <v>-0.17806732424609917</v>
      </c>
      <c r="P52" s="4">
        <f>EXP(SUM($C88:P88))-1</f>
        <v>-0.1705440831907713</v>
      </c>
      <c r="Q52" s="4">
        <f>EXP(SUM($C88:Q88))-1</f>
        <v>-0.20043226528738933</v>
      </c>
      <c r="R52" s="4">
        <f>EXP(SUM($C88:R88))-1</f>
        <v>-0.20002137040900658</v>
      </c>
      <c r="S52" s="4">
        <f>EXP(SUM($C88:S88))-1</f>
        <v>-0.20927014167820934</v>
      </c>
      <c r="T52" s="4">
        <f>EXP(SUM($C88:T88))-1</f>
        <v>-0.22561115718930524</v>
      </c>
      <c r="U52" s="4">
        <f>EXP(SUM($C88:U88))-1</f>
        <v>-0.25297723617230716</v>
      </c>
      <c r="V52" s="4">
        <f>EXP(SUM($C88:V88))-1</f>
        <v>-0.26796522955851287</v>
      </c>
      <c r="W52" s="4">
        <f>EXP(SUM($C88:W88))-1</f>
        <v>-0.25426240977596615</v>
      </c>
    </row>
    <row r="53" spans="1:23">
      <c r="A53" s="1" t="s">
        <v>245</v>
      </c>
      <c r="B53" s="1" t="s">
        <v>262</v>
      </c>
      <c r="C53" s="4">
        <f>EXP(SUM($C89:C89))-1</f>
        <v>1.2017389207243934E-3</v>
      </c>
      <c r="D53" s="4">
        <f>EXP(SUM($C89:D89))-1</f>
        <v>6.7588360405805847E-3</v>
      </c>
      <c r="E53" s="4">
        <f>EXP(SUM($C89:E89))-1</f>
        <v>3.1667539893469598E-3</v>
      </c>
      <c r="F53" s="4">
        <f>EXP(SUM($C89:F89))-1</f>
        <v>5.1543940955285805E-2</v>
      </c>
      <c r="G53" s="4">
        <f>EXP(SUM($C89:G89))-1</f>
        <v>4.0445542831143877E-2</v>
      </c>
      <c r="H53" s="4">
        <f>EXP(SUM($C89:H89))-1</f>
        <v>5.8081689320799157E-2</v>
      </c>
      <c r="I53" s="4">
        <f>EXP(SUM($C89:I89))-1</f>
        <v>8.0530788283416754E-2</v>
      </c>
      <c r="J53" s="4">
        <f>EXP(SUM($C89:J89))-1</f>
        <v>0.10279724232653731</v>
      </c>
      <c r="K53" s="4">
        <f>EXP(SUM($C89:K89))-1</f>
        <v>8.041146311228764E-2</v>
      </c>
      <c r="L53" s="4">
        <f>EXP(SUM($C89:L89))-1</f>
        <v>9.7408971087240115E-2</v>
      </c>
      <c r="M53" s="4">
        <f>EXP(SUM($C89:M89))-1</f>
        <v>9.3668258333936105E-2</v>
      </c>
      <c r="N53" s="4">
        <f>EXP(SUM($C89:N89))-1</f>
        <v>9.8798396604683703E-2</v>
      </c>
      <c r="O53" s="4">
        <f>EXP(SUM($C89:O89))-1</f>
        <v>0.12745461724532059</v>
      </c>
      <c r="P53" s="4">
        <f>EXP(SUM($C89:P89))-1</f>
        <v>0.12886931562043391</v>
      </c>
      <c r="Q53" s="4">
        <f>EXP(SUM($C89:Q89))-1</f>
        <v>0.1299806159683532</v>
      </c>
      <c r="R53" s="4">
        <f>EXP(SUM($C89:R89))-1</f>
        <v>0.12555864656391691</v>
      </c>
      <c r="S53" s="4">
        <f>EXP(SUM($C89:S89))-1</f>
        <v>0.13169565122977467</v>
      </c>
      <c r="T53" s="4">
        <f>EXP(SUM($C89:T89))-1</f>
        <v>0.18060061685340512</v>
      </c>
      <c r="U53" s="4">
        <f>EXP(SUM($C89:U89))-1</f>
        <v>0.20961175851816716</v>
      </c>
      <c r="V53" s="4">
        <f>EXP(SUM($C89:V89))-1</f>
        <v>0.20466521433586804</v>
      </c>
      <c r="W53" s="4">
        <f>EXP(SUM($C89:W89))-1</f>
        <v>0.20613660997831751</v>
      </c>
    </row>
    <row r="54" spans="1:23">
      <c r="A54" s="1" t="s">
        <v>246</v>
      </c>
      <c r="B54" s="1" t="s">
        <v>262</v>
      </c>
      <c r="C54" s="4">
        <f>EXP(SUM($C90:C90))-1</f>
        <v>-2.1005632761440518E-2</v>
      </c>
      <c r="D54" s="4">
        <f>EXP(SUM($C90:D90))-1</f>
        <v>-2.0017409359761373E-2</v>
      </c>
      <c r="E54" s="4">
        <f>EXP(SUM($C90:E90))-1</f>
        <v>-5.7016971271198758E-3</v>
      </c>
      <c r="F54" s="4">
        <f>EXP(SUM($C90:F90))-1</f>
        <v>-8.3808258686968173E-4</v>
      </c>
      <c r="G54" s="4">
        <f>EXP(SUM($C90:G90))-1</f>
        <v>9.1251776525380635E-3</v>
      </c>
      <c r="H54" s="4">
        <f>EXP(SUM($C90:H90))-1</f>
        <v>2.3977199642323477E-2</v>
      </c>
      <c r="I54" s="4">
        <f>EXP(SUM($C90:I90))-1</f>
        <v>3.4846106086937612E-2</v>
      </c>
      <c r="J54" s="4">
        <f>EXP(SUM($C90:J90))-1</f>
        <v>-2.4539096891261769E-3</v>
      </c>
      <c r="K54" s="4">
        <f>EXP(SUM($C90:K90))-1</f>
        <v>2.0286979327448718E-2</v>
      </c>
      <c r="L54" s="4">
        <f>EXP(SUM($C90:L90))-1</f>
        <v>1.8406143567033517E-2</v>
      </c>
      <c r="M54" s="4">
        <f>EXP(SUM($C90:M90))-1</f>
        <v>2.317302421641676E-2</v>
      </c>
      <c r="N54" s="4">
        <f>EXP(SUM($C90:N90))-1</f>
        <v>2.2549361846304627E-2</v>
      </c>
      <c r="O54" s="4">
        <f>EXP(SUM($C90:O90))-1</f>
        <v>2.964560544215078E-2</v>
      </c>
      <c r="P54" s="4">
        <f>EXP(SUM($C90:P90))-1</f>
        <v>3.5371962700935011E-2</v>
      </c>
      <c r="Q54" s="4">
        <f>EXP(SUM($C90:Q90))-1</f>
        <v>3.8615555401859902E-2</v>
      </c>
      <c r="R54" s="4">
        <f>EXP(SUM($C90:R90))-1</f>
        <v>3.0536313474164967E-2</v>
      </c>
      <c r="S54" s="4">
        <f>EXP(SUM($C90:S90))-1</f>
        <v>3.0000413217558641E-2</v>
      </c>
      <c r="T54" s="4">
        <f>EXP(SUM($C90:T90))-1</f>
        <v>3.4334268032411464E-2</v>
      </c>
      <c r="U54" s="4">
        <f>EXP(SUM($C90:U90))-1</f>
        <v>1.7730520095086355E-2</v>
      </c>
      <c r="V54" s="4">
        <f>EXP(SUM($C90:V90))-1</f>
        <v>-3.7517893050269535E-3</v>
      </c>
      <c r="W54" s="4">
        <f>EXP(SUM($C90:W90))-1</f>
        <v>-5.266863185199866E-3</v>
      </c>
    </row>
    <row r="55" spans="1:23">
      <c r="A55" s="1" t="s">
        <v>247</v>
      </c>
      <c r="B55" s="1" t="s">
        <v>262</v>
      </c>
      <c r="C55" s="4">
        <f>EXP(SUM($C91:C91))-1</f>
        <v>-1.4821504571084665E-2</v>
      </c>
      <c r="D55" s="4">
        <f>EXP(SUM($C91:D91))-1</f>
        <v>-2.1220229231454724E-2</v>
      </c>
      <c r="E55" s="4">
        <f>EXP(SUM($C91:E91))-1</f>
        <v>-1.0968473950708102E-2</v>
      </c>
      <c r="F55" s="4">
        <f>EXP(SUM($C91:F91))-1</f>
        <v>-5.9211442252237179E-3</v>
      </c>
      <c r="G55" s="4">
        <f>EXP(SUM($C91:G91))-1</f>
        <v>-3.3699046897170515E-2</v>
      </c>
      <c r="H55" s="4">
        <f>EXP(SUM($C91:H91))-1</f>
        <v>-4.9870696455556862E-2</v>
      </c>
      <c r="I55" s="4">
        <f>EXP(SUM($C91:I91))-1</f>
        <v>-1.4510726294168053E-2</v>
      </c>
      <c r="J55" s="4">
        <f>EXP(SUM($C91:J91))-1</f>
        <v>-1.4428451675907339E-2</v>
      </c>
      <c r="K55" s="4">
        <f>EXP(SUM($C91:K91))-1</f>
        <v>-6.4459964481001775E-3</v>
      </c>
      <c r="L55" s="4">
        <f>EXP(SUM($C91:L91))-1</f>
        <v>7.9073588200315736E-3</v>
      </c>
      <c r="M55" s="4">
        <f>EXP(SUM($C91:M91))-1</f>
        <v>4.773257775277262E-3</v>
      </c>
      <c r="N55" s="4">
        <f>EXP(SUM($C91:N91))-1</f>
        <v>6.7523087075331834E-3</v>
      </c>
      <c r="O55" s="4">
        <f>EXP(SUM($C91:O91))-1</f>
        <v>1.6238036370023412E-2</v>
      </c>
      <c r="P55" s="4">
        <f>EXP(SUM($C91:P91))-1</f>
        <v>2.9606177047795557E-2</v>
      </c>
      <c r="Q55" s="4">
        <f>EXP(SUM($C91:Q91))-1</f>
        <v>2.3972938356699336E-2</v>
      </c>
      <c r="R55" s="4">
        <f>EXP(SUM($C91:R91))-1</f>
        <v>3.5715044112687444E-2</v>
      </c>
      <c r="S55" s="4">
        <f>EXP(SUM($C91:S91))-1</f>
        <v>3.7643419795248656E-2</v>
      </c>
      <c r="T55" s="4">
        <f>EXP(SUM($C91:T91))-1</f>
        <v>3.3855465335021595E-2</v>
      </c>
      <c r="U55" s="4">
        <f>EXP(SUM($C91:U91))-1</f>
        <v>3.9068391253197277E-2</v>
      </c>
      <c r="V55" s="4">
        <f>EXP(SUM($C91:V91))-1</f>
        <v>5.9402989420917152E-2</v>
      </c>
      <c r="W55" s="4">
        <f>EXP(SUM($C91:W91))-1</f>
        <v>5.9436913486974108E-2</v>
      </c>
    </row>
    <row r="56" spans="1:23">
      <c r="A56" s="1" t="s">
        <v>248</v>
      </c>
      <c r="B56" s="1" t="s">
        <v>262</v>
      </c>
      <c r="C56" s="4">
        <f>EXP(SUM($C92:C92))-1</f>
        <v>3.8253426894432341E-3</v>
      </c>
      <c r="D56" s="4">
        <f>EXP(SUM($C92:D92))-1</f>
        <v>-7.1830563072250442E-5</v>
      </c>
      <c r="E56" s="4">
        <f>EXP(SUM($C92:E92))-1</f>
        <v>-1.4625747641846543E-3</v>
      </c>
      <c r="F56" s="4">
        <f>EXP(SUM($C92:F92))-1</f>
        <v>-1.0113975275983345E-2</v>
      </c>
      <c r="G56" s="4">
        <f>EXP(SUM($C92:G92))-1</f>
        <v>-1.5367424080531378E-2</v>
      </c>
      <c r="H56" s="4">
        <f>EXP(SUM($C92:H92))-1</f>
        <v>-1.1062034922624586E-2</v>
      </c>
      <c r="I56" s="4">
        <f>EXP(SUM($C92:I92))-1</f>
        <v>-2.113372103643929E-3</v>
      </c>
      <c r="J56" s="4">
        <f>EXP(SUM($C92:J92))-1</f>
        <v>-9.5816732641760272E-3</v>
      </c>
      <c r="K56" s="4">
        <f>EXP(SUM($C92:K92))-1</f>
        <v>-8.8991734985006676E-3</v>
      </c>
      <c r="L56" s="4">
        <f>EXP(SUM($C92:L92))-1</f>
        <v>-1.4401839176282349E-2</v>
      </c>
      <c r="M56" s="4">
        <f>EXP(SUM($C92:M92))-1</f>
        <v>-1.6322090044753823E-2</v>
      </c>
      <c r="N56" s="4">
        <f>EXP(SUM($C92:N92))-1</f>
        <v>-1.5754264392932593E-2</v>
      </c>
      <c r="O56" s="4">
        <f>EXP(SUM($C92:O92))-1</f>
        <v>-1.2325581304172273E-3</v>
      </c>
      <c r="P56" s="4">
        <f>EXP(SUM($C92:P92))-1</f>
        <v>-3.5665824045444383E-3</v>
      </c>
      <c r="Q56" s="4">
        <f>EXP(SUM($C92:Q92))-1</f>
        <v>-3.9982782738068323E-3</v>
      </c>
      <c r="R56" s="4">
        <f>EXP(SUM($C92:R92))-1</f>
        <v>-7.9791843957419673E-3</v>
      </c>
      <c r="S56" s="4">
        <f>EXP(SUM($C92:S92))-1</f>
        <v>-7.6217958329508617E-3</v>
      </c>
      <c r="T56" s="4">
        <f>EXP(SUM($C92:T92))-1</f>
        <v>-2.2642833796442274E-2</v>
      </c>
      <c r="U56" s="4">
        <f>EXP(SUM($C92:U92))-1</f>
        <v>-1.6430795245433338E-2</v>
      </c>
      <c r="V56" s="4">
        <f>EXP(SUM($C92:V92))-1</f>
        <v>-2.5105121517546514E-2</v>
      </c>
      <c r="W56" s="4">
        <f>EXP(SUM($C92:W92))-1</f>
        <v>-1.8498577412919937E-2</v>
      </c>
    </row>
    <row r="57" spans="1:23">
      <c r="A57" s="1" t="s">
        <v>249</v>
      </c>
      <c r="B57" s="1" t="s">
        <v>262</v>
      </c>
      <c r="C57" s="4">
        <f>EXP(SUM($C93:C93))-1</f>
        <v>-8.9747778765224551E-3</v>
      </c>
      <c r="D57" s="4">
        <f>EXP(SUM($C93:D93))-1</f>
        <v>-1.0820584400222821E-2</v>
      </c>
      <c r="E57" s="4">
        <f>EXP(SUM($C93:E93))-1</f>
        <v>-1.2125758779003681E-2</v>
      </c>
      <c r="F57" s="4">
        <f>EXP(SUM($C93:F93))-1</f>
        <v>-2.284365328333926E-2</v>
      </c>
      <c r="G57" s="4">
        <f>EXP(SUM($C93:G93))-1</f>
        <v>-4.975779195820651E-2</v>
      </c>
      <c r="H57" s="4">
        <f>EXP(SUM($C93:H93))-1</f>
        <v>-6.4020224025194361E-2</v>
      </c>
      <c r="I57" s="4">
        <f>EXP(SUM($C93:I93))-1</f>
        <v>-4.246511255226304E-2</v>
      </c>
      <c r="J57" s="4">
        <f>EXP(SUM($C93:J93))-1</f>
        <v>-2.7600753673342915E-2</v>
      </c>
      <c r="K57" s="4">
        <f>EXP(SUM($C93:K93))-1</f>
        <v>-3.9652107013810389E-2</v>
      </c>
      <c r="L57" s="4">
        <f>EXP(SUM($C93:L93))-1</f>
        <v>-5.7496770117908436E-2</v>
      </c>
      <c r="M57" s="4">
        <f>EXP(SUM($C93:M93))-1</f>
        <v>-4.2531919243640859E-2</v>
      </c>
      <c r="N57" s="4">
        <f>EXP(SUM($C93:N93))-1</f>
        <v>-4.0569435255228936E-2</v>
      </c>
      <c r="O57" s="4">
        <f>EXP(SUM($C93:O93))-1</f>
        <v>-5.9401075735597719E-2</v>
      </c>
      <c r="P57" s="4">
        <f>EXP(SUM($C93:P93))-1</f>
        <v>-6.2802592186529504E-2</v>
      </c>
      <c r="Q57" s="4">
        <f>EXP(SUM($C93:Q93))-1</f>
        <v>-4.8648260460103621E-2</v>
      </c>
      <c r="R57" s="4">
        <f>EXP(SUM($C93:R93))-1</f>
        <v>-3.1538799015062624E-2</v>
      </c>
      <c r="S57" s="4">
        <f>EXP(SUM($C93:S93))-1</f>
        <v>-2.9558006987182583E-2</v>
      </c>
      <c r="T57" s="4">
        <f>EXP(SUM($C93:T93))-1</f>
        <v>-4.2455932142287156E-2</v>
      </c>
      <c r="U57" s="4">
        <f>EXP(SUM($C93:U93))-1</f>
        <v>-4.3946494018676119E-2</v>
      </c>
      <c r="V57" s="4">
        <f>EXP(SUM($C93:V93))-1</f>
        <v>-4.9244996438161381E-3</v>
      </c>
      <c r="W57" s="4">
        <f>EXP(SUM($C93:W93))-1</f>
        <v>-3.0193272556939821E-3</v>
      </c>
    </row>
    <row r="58" spans="1:23">
      <c r="A58" s="1" t="s">
        <v>250</v>
      </c>
      <c r="B58" s="1" t="s">
        <v>262</v>
      </c>
      <c r="C58" s="4">
        <f>EXP(SUM($C94:C94))-1</f>
        <v>-1.7219231890541087E-2</v>
      </c>
      <c r="D58" s="4">
        <f>EXP(SUM($C94:D94))-1</f>
        <v>-3.158804726485287E-2</v>
      </c>
      <c r="E58" s="4">
        <f>EXP(SUM($C94:E94))-1</f>
        <v>-2.2989271346800177E-2</v>
      </c>
      <c r="F58" s="4">
        <f>EXP(SUM($C94:F94))-1</f>
        <v>-1.9296271576022539E-2</v>
      </c>
      <c r="G58" s="4">
        <f>EXP(SUM($C94:G94))-1</f>
        <v>-1.7347018547395954E-2</v>
      </c>
      <c r="H58" s="4">
        <f>EXP(SUM($C94:H94))-1</f>
        <v>-2.4387787586383269E-2</v>
      </c>
      <c r="I58" s="4">
        <f>EXP(SUM($C94:I94))-1</f>
        <v>-4.8285701136737247E-2</v>
      </c>
      <c r="J58" s="4">
        <f>EXP(SUM($C94:J94))-1</f>
        <v>-3.4257791720695652E-2</v>
      </c>
      <c r="K58" s="4">
        <f>EXP(SUM($C94:K94))-1</f>
        <v>-2.9122784208624242E-2</v>
      </c>
      <c r="L58" s="4">
        <f>EXP(SUM($C94:L94))-1</f>
        <v>-3.9071368822034436E-2</v>
      </c>
      <c r="M58" s="4">
        <f>EXP(SUM($C94:M94))-1</f>
        <v>-3.0094179868030535E-2</v>
      </c>
      <c r="N58" s="4">
        <f>EXP(SUM($C94:N94))-1</f>
        <v>-3.0173999487538627E-2</v>
      </c>
      <c r="O58" s="4">
        <f>EXP(SUM($C94:O94))-1</f>
        <v>-3.7640669343719124E-2</v>
      </c>
      <c r="P58" s="4">
        <f>EXP(SUM($C94:P94))-1</f>
        <v>-4.7575193469250876E-2</v>
      </c>
      <c r="Q58" s="4">
        <f>EXP(SUM($C94:Q94))-1</f>
        <v>-5.625123981195379E-2</v>
      </c>
      <c r="R58" s="4">
        <f>EXP(SUM($C94:R94))-1</f>
        <v>-5.0896045650268396E-2</v>
      </c>
      <c r="S58" s="4">
        <f>EXP(SUM($C94:S94))-1</f>
        <v>-5.0895637327501686E-2</v>
      </c>
      <c r="T58" s="4">
        <f>EXP(SUM($C94:T94))-1</f>
        <v>-6.6618890106847406E-2</v>
      </c>
      <c r="U58" s="4">
        <f>EXP(SUM($C94:U94))-1</f>
        <v>-7.0990385217546526E-2</v>
      </c>
      <c r="V58" s="4">
        <f>EXP(SUM($C94:V94))-1</f>
        <v>-7.7982411146541142E-2</v>
      </c>
      <c r="W58" s="4">
        <f>EXP(SUM($C94:W94))-1</f>
        <v>-8.6383421248900971E-2</v>
      </c>
    </row>
    <row r="59" spans="1:23">
      <c r="A59" s="1" t="s">
        <v>251</v>
      </c>
      <c r="B59" s="1" t="s">
        <v>262</v>
      </c>
      <c r="C59" s="4">
        <f>EXP(SUM($C95:C95))-1</f>
        <v>-1.1439250389451594E-2</v>
      </c>
      <c r="D59" s="4">
        <f>EXP(SUM($C95:D95))-1</f>
        <v>-1.5680338813934602E-2</v>
      </c>
      <c r="E59" s="4">
        <f>EXP(SUM($C95:E95))-1</f>
        <v>-1.9028739776808634E-2</v>
      </c>
      <c r="F59" s="4">
        <f>EXP(SUM($C95:F95))-1</f>
        <v>-1.4323450117686765E-2</v>
      </c>
      <c r="G59" s="4">
        <f>EXP(SUM($C95:G95))-1</f>
        <v>-3.6448817269887357E-3</v>
      </c>
      <c r="H59" s="4">
        <f>EXP(SUM($C95:H95))-1</f>
        <v>-1.2707107187289957E-2</v>
      </c>
      <c r="I59" s="4">
        <f>EXP(SUM($C95:I95))-1</f>
        <v>-1.9570459955424946E-2</v>
      </c>
      <c r="J59" s="4">
        <f>EXP(SUM($C95:J95))-1</f>
        <v>-9.5068634232705618E-3</v>
      </c>
      <c r="K59" s="4">
        <f>EXP(SUM($C95:K95))-1</f>
        <v>-4.8019619250497803E-3</v>
      </c>
      <c r="L59" s="4">
        <f>EXP(SUM($C95:L95))-1</f>
        <v>-1.2502582184633626E-2</v>
      </c>
      <c r="M59" s="4">
        <f>EXP(SUM($C95:M95))-1</f>
        <v>7.7176593062011634E-4</v>
      </c>
      <c r="N59" s="4">
        <f>EXP(SUM($C95:N95))-1</f>
        <v>1.522418356193489E-3</v>
      </c>
      <c r="O59" s="4">
        <f>EXP(SUM($C95:O95))-1</f>
        <v>1.6928889913665479E-3</v>
      </c>
      <c r="P59" s="4">
        <f>EXP(SUM($C95:P95))-1</f>
        <v>-1.7616781523546177E-3</v>
      </c>
      <c r="Q59" s="4">
        <f>EXP(SUM($C95:Q95))-1</f>
        <v>1.4198280051235246E-2</v>
      </c>
      <c r="R59" s="4">
        <f>EXP(SUM($C95:R95))-1</f>
        <v>-6.8152133956073113E-3</v>
      </c>
      <c r="S59" s="4">
        <f>EXP(SUM($C95:S95))-1</f>
        <v>-6.5128047256675092E-3</v>
      </c>
      <c r="T59" s="4">
        <f>EXP(SUM($C95:T95))-1</f>
        <v>-2.5174866136915552E-3</v>
      </c>
      <c r="U59" s="4">
        <f>EXP(SUM($C95:U95))-1</f>
        <v>-1.2590231674957097E-3</v>
      </c>
      <c r="V59" s="4">
        <f>EXP(SUM($C95:V95))-1</f>
        <v>-1.8511809697587367E-2</v>
      </c>
      <c r="W59" s="4">
        <f>EXP(SUM($C95:W95))-1</f>
        <v>-8.8307079864892168E-3</v>
      </c>
    </row>
    <row r="60" spans="1:23">
      <c r="A60" s="1" t="s">
        <v>252</v>
      </c>
      <c r="B60" s="1" t="s">
        <v>262</v>
      </c>
      <c r="C60" s="4">
        <f>EXP(SUM($C96:C96))-1</f>
        <v>-4.5250267149432921E-2</v>
      </c>
      <c r="D60" s="4">
        <f>EXP(SUM($C96:D96))-1</f>
        <v>-1.423375567277152E-2</v>
      </c>
      <c r="E60" s="4">
        <f>EXP(SUM($C96:E96))-1</f>
        <v>-3.4866514900740442E-2</v>
      </c>
      <c r="F60" s="4">
        <f>EXP(SUM($C96:F96))-1</f>
        <v>-5.0660236309399753E-2</v>
      </c>
      <c r="G60" s="4">
        <f>EXP(SUM($C96:G96))-1</f>
        <v>-3.5064270533631481E-2</v>
      </c>
      <c r="H60" s="4">
        <f>EXP(SUM($C96:H96))-1</f>
        <v>-2.4502379705932831E-2</v>
      </c>
      <c r="I60" s="4">
        <f>EXP(SUM($C96:I96))-1</f>
        <v>-1.2751285995744377E-2</v>
      </c>
      <c r="J60" s="4">
        <f>EXP(SUM($C96:J96))-1</f>
        <v>-4.1800307362585332E-2</v>
      </c>
      <c r="K60" s="4">
        <f>EXP(SUM($C96:K96))-1</f>
        <v>-1.7109352081319584E-2</v>
      </c>
      <c r="L60" s="4">
        <f>EXP(SUM($C96:L96))-1</f>
        <v>-1.8593506327699294E-2</v>
      </c>
      <c r="M60" s="4">
        <f>EXP(SUM($C96:M96))-1</f>
        <v>-3.0769517644059774E-2</v>
      </c>
      <c r="N60" s="4">
        <f>EXP(SUM($C96:N96))-1</f>
        <v>-3.4516540945490504E-2</v>
      </c>
      <c r="O60" s="4">
        <f>EXP(SUM($C96:O96))-1</f>
        <v>-6.9519585466447764E-2</v>
      </c>
      <c r="P60" s="4">
        <f>EXP(SUM($C96:P96))-1</f>
        <v>-7.6185776870366761E-2</v>
      </c>
      <c r="Q60" s="4">
        <f>EXP(SUM($C96:Q96))-1</f>
        <v>-7.1780924364135412E-2</v>
      </c>
      <c r="R60" s="4">
        <f>EXP(SUM($C96:R96))-1</f>
        <v>-6.5638672584435565E-2</v>
      </c>
      <c r="S60" s="4">
        <f>EXP(SUM($C96:S96))-1</f>
        <v>-6.9429081352746391E-2</v>
      </c>
      <c r="T60" s="4">
        <f>EXP(SUM($C96:T96))-1</f>
        <v>-9.1839939613816091E-2</v>
      </c>
      <c r="U60" s="4">
        <f>EXP(SUM($C96:U96))-1</f>
        <v>-9.6135997833700748E-2</v>
      </c>
      <c r="V60" s="4">
        <f>EXP(SUM($C96:V96))-1</f>
        <v>-8.2420419527035493E-2</v>
      </c>
      <c r="W60" s="4">
        <f>EXP(SUM($C96:W96))-1</f>
        <v>-9.6297776873568885E-2</v>
      </c>
    </row>
    <row r="61" spans="1:23">
      <c r="A61" s="1" t="s">
        <v>253</v>
      </c>
      <c r="B61" s="1" t="s">
        <v>262</v>
      </c>
      <c r="C61" s="4">
        <f>EXP(SUM($C97:C97))-1</f>
        <v>1.0163169845134545E-2</v>
      </c>
      <c r="D61" s="4">
        <f>EXP(SUM($C97:D97))-1</f>
        <v>-1.2659323219701535E-2</v>
      </c>
      <c r="E61" s="4">
        <f>EXP(SUM($C97:E97))-1</f>
        <v>-2.1590811177873981E-3</v>
      </c>
      <c r="F61" s="4">
        <f>EXP(SUM($C97:F97))-1</f>
        <v>-1.0435366537103308E-2</v>
      </c>
      <c r="G61" s="4">
        <f>EXP(SUM($C97:G97))-1</f>
        <v>-6.2900190835073477E-3</v>
      </c>
      <c r="H61" s="4">
        <f>EXP(SUM($C97:H97))-1</f>
        <v>9.2660907496877609E-3</v>
      </c>
      <c r="I61" s="4">
        <f>EXP(SUM($C97:I97))-1</f>
        <v>4.7089167336728632E-2</v>
      </c>
      <c r="J61" s="4">
        <f>EXP(SUM($C97:J97))-1</f>
        <v>2.4942075324536406E-2</v>
      </c>
      <c r="K61" s="4">
        <f>EXP(SUM($C97:K97))-1</f>
        <v>4.1089285620844684E-2</v>
      </c>
      <c r="L61" s="4">
        <f>EXP(SUM($C97:L97))-1</f>
        <v>2.5964664649277491E-2</v>
      </c>
      <c r="M61" s="4">
        <f>EXP(SUM($C97:M97))-1</f>
        <v>4.348281576139934E-2</v>
      </c>
      <c r="N61" s="4">
        <f>EXP(SUM($C97:N97))-1</f>
        <v>4.6738706635696126E-2</v>
      </c>
      <c r="O61" s="4">
        <f>EXP(SUM($C97:O97))-1</f>
        <v>4.9130044174227283E-2</v>
      </c>
      <c r="P61" s="4">
        <f>EXP(SUM($C97:P97))-1</f>
        <v>4.2884179337226325E-2</v>
      </c>
      <c r="Q61" s="4">
        <f>EXP(SUM($C97:Q97))-1</f>
        <v>5.5186713650557495E-2</v>
      </c>
      <c r="R61" s="4">
        <f>EXP(SUM($C97:R97))-1</f>
        <v>6.9551190859760581E-2</v>
      </c>
      <c r="S61" s="4">
        <f>EXP(SUM($C97:S97))-1</f>
        <v>7.2464548900515346E-2</v>
      </c>
      <c r="T61" s="4">
        <f>EXP(SUM($C97:T97))-1</f>
        <v>5.8940046955231029E-2</v>
      </c>
      <c r="U61" s="4">
        <f>EXP(SUM($C97:U97))-1</f>
        <v>5.3322294173643314E-2</v>
      </c>
      <c r="V61" s="4">
        <f>EXP(SUM($C97:V97))-1</f>
        <v>4.717972260389991E-2</v>
      </c>
      <c r="W61" s="4">
        <f>EXP(SUM($C97:W97))-1</f>
        <v>5.4982479898829206E-2</v>
      </c>
    </row>
    <row r="62" spans="1:23">
      <c r="A62" s="1" t="s">
        <v>254</v>
      </c>
      <c r="B62" s="1" t="s">
        <v>262</v>
      </c>
      <c r="C62" s="4">
        <f>EXP(SUM($C98:C98))-1</f>
        <v>3.3334710174233173E-3</v>
      </c>
      <c r="D62" s="4">
        <f>EXP(SUM($C98:D98))-1</f>
        <v>1.5728041434039497E-2</v>
      </c>
      <c r="E62" s="4">
        <f>EXP(SUM($C98:E98))-1</f>
        <v>1.254414343940824E-2</v>
      </c>
      <c r="F62" s="4">
        <f>EXP(SUM($C98:F98))-1</f>
        <v>-9.8740255000232535E-3</v>
      </c>
      <c r="G62" s="4">
        <f>EXP(SUM($C98:G98))-1</f>
        <v>1.0754512960317486E-2</v>
      </c>
      <c r="H62" s="4">
        <f>EXP(SUM($C98:H98))-1</f>
        <v>-1.507108054897266E-2</v>
      </c>
      <c r="I62" s="4">
        <f>EXP(SUM($C98:I98))-1</f>
        <v>1.6196648932586877E-2</v>
      </c>
      <c r="J62" s="4">
        <f>EXP(SUM($C98:J98))-1</f>
        <v>-3.0058861964029515E-2</v>
      </c>
      <c r="K62" s="4">
        <f>EXP(SUM($C98:K98))-1</f>
        <v>-3.8429610734138309E-2</v>
      </c>
      <c r="L62" s="4">
        <f>EXP(SUM($C98:L98))-1</f>
        <v>-4.46321477467434E-2</v>
      </c>
      <c r="M62" s="4">
        <f>EXP(SUM($C98:M98))-1</f>
        <v>-2.301642570512652E-2</v>
      </c>
      <c r="N62" s="4">
        <f>EXP(SUM($C98:N98))-1</f>
        <v>-2.1351488671858432E-2</v>
      </c>
      <c r="O62" s="4">
        <f>EXP(SUM($C98:O98))-1</f>
        <v>-2.2111624775059346E-2</v>
      </c>
      <c r="P62" s="4">
        <f>EXP(SUM($C98:P98))-1</f>
        <v>-2.0244007226724703E-2</v>
      </c>
      <c r="Q62" s="4">
        <f>EXP(SUM($C98:Q98))-1</f>
        <v>1.5183449861615461E-2</v>
      </c>
      <c r="R62" s="4">
        <f>EXP(SUM($C98:R98))-1</f>
        <v>4.4935375964805235E-3</v>
      </c>
      <c r="S62" s="4">
        <f>EXP(SUM($C98:S98))-1</f>
        <v>5.6880053164327649E-3</v>
      </c>
      <c r="T62" s="4">
        <f>EXP(SUM($C98:T98))-1</f>
        <v>9.7947348935127909E-3</v>
      </c>
      <c r="U62" s="4">
        <f>EXP(SUM($C98:U98))-1</f>
        <v>-1.7406541316371982E-2</v>
      </c>
      <c r="V62" s="4">
        <f>EXP(SUM($C98:V98))-1</f>
        <v>-4.8550703119283445E-2</v>
      </c>
      <c r="W62" s="4">
        <f>EXP(SUM($C98:W98))-1</f>
        <v>-2.0080180275615533E-2</v>
      </c>
    </row>
    <row r="63" spans="1:23">
      <c r="A63" s="1" t="s">
        <v>255</v>
      </c>
      <c r="B63" s="1" t="s">
        <v>262</v>
      </c>
      <c r="C63" s="4">
        <f>EXP(SUM($C99:C99))-1</f>
        <v>-1.36048320746468E-2</v>
      </c>
      <c r="D63" s="4">
        <f>EXP(SUM($C99:D99))-1</f>
        <v>-1.6577218762661383E-2</v>
      </c>
      <c r="E63" s="4">
        <f>EXP(SUM($C99:E99))-1</f>
        <v>-2.4260585751794683E-2</v>
      </c>
      <c r="F63" s="4">
        <f>EXP(SUM($C99:F99))-1</f>
        <v>1.2690402559335734E-2</v>
      </c>
      <c r="G63" s="4">
        <f>EXP(SUM($C99:G99))-1</f>
        <v>3.6819904651889335E-2</v>
      </c>
      <c r="H63" s="4">
        <f>EXP(SUM($C99:H99))-1</f>
        <v>2.5600563267538901E-2</v>
      </c>
      <c r="I63" s="4">
        <f>EXP(SUM($C99:I99))-1</f>
        <v>3.0520832873632164E-2</v>
      </c>
      <c r="J63" s="4">
        <f>EXP(SUM($C99:J99))-1</f>
        <v>4.0955317755665188E-2</v>
      </c>
      <c r="K63" s="4">
        <f>EXP(SUM($C99:K99))-1</f>
        <v>3.8377377144930724E-2</v>
      </c>
      <c r="L63" s="4">
        <f>EXP(SUM($C99:L99))-1</f>
        <v>2.8464556411624375E-2</v>
      </c>
      <c r="M63" s="4">
        <f>EXP(SUM($C99:M99))-1</f>
        <v>2.286574949092457E-2</v>
      </c>
      <c r="N63" s="4">
        <f>EXP(SUM($C99:N99))-1</f>
        <v>2.0500494956493531E-2</v>
      </c>
      <c r="O63" s="4">
        <f>EXP(SUM($C99:O99))-1</f>
        <v>4.0850977023644264E-2</v>
      </c>
      <c r="P63" s="4">
        <f>EXP(SUM($C99:P99))-1</f>
        <v>1.0446651092609782E-2</v>
      </c>
      <c r="Q63" s="4">
        <f>EXP(SUM($C99:Q99))-1</f>
        <v>3.2213546345936761E-2</v>
      </c>
      <c r="R63" s="4">
        <f>EXP(SUM($C99:R99))-1</f>
        <v>3.3770990732831185E-2</v>
      </c>
      <c r="S63" s="4">
        <f>EXP(SUM($C99:S99))-1</f>
        <v>3.2178044788698124E-2</v>
      </c>
      <c r="T63" s="4">
        <f>EXP(SUM($C99:T99))-1</f>
        <v>3.6373313234957738E-2</v>
      </c>
      <c r="U63" s="4">
        <f>EXP(SUM($C99:U99))-1</f>
        <v>2.6165995727783331E-2</v>
      </c>
      <c r="V63" s="4">
        <f>EXP(SUM($C99:V99))-1</f>
        <v>1.7429833408515671E-2</v>
      </c>
      <c r="W63" s="4">
        <f>EXP(SUM($C99:W99))-1</f>
        <v>1.4139983802016642E-2</v>
      </c>
    </row>
    <row r="64" spans="1:23">
      <c r="A64" s="1" t="s">
        <v>256</v>
      </c>
      <c r="B64" s="1" t="s">
        <v>262</v>
      </c>
      <c r="C64" s="4">
        <f>EXP(SUM($C100:C100))-1</f>
        <v>9.2258700012681771E-4</v>
      </c>
      <c r="D64" s="4">
        <f>EXP(SUM($C100:D100))-1</f>
        <v>2.8686046461604775E-2</v>
      </c>
      <c r="E64" s="4">
        <f>EXP(SUM($C100:E100))-1</f>
        <v>1.9278685674726015E-2</v>
      </c>
      <c r="F64" s="4">
        <f>EXP(SUM($C100:F100))-1</f>
        <v>2.4100459270742336E-2</v>
      </c>
      <c r="G64" s="4">
        <f>EXP(SUM($C100:G100))-1</f>
        <v>4.7284305487347966E-2</v>
      </c>
      <c r="H64" s="4">
        <f>EXP(SUM($C100:H100))-1</f>
        <v>0.10305161375180516</v>
      </c>
      <c r="I64" s="4">
        <f>EXP(SUM($C100:I100))-1</f>
        <v>0.10940819881775665</v>
      </c>
      <c r="J64" s="4">
        <f>EXP(SUM($C100:J100))-1</f>
        <v>8.3458417575800858E-2</v>
      </c>
      <c r="K64" s="4">
        <f>EXP(SUM($C100:K100))-1</f>
        <v>0.10716008782216679</v>
      </c>
      <c r="L64" s="4">
        <f>EXP(SUM($C100:L100))-1</f>
        <v>9.029733980432586E-2</v>
      </c>
      <c r="M64" s="4">
        <f>EXP(SUM($C100:M100))-1</f>
        <v>0.10718607552475268</v>
      </c>
      <c r="N64" s="4">
        <f>EXP(SUM($C100:N100))-1</f>
        <v>0.11656635124203452</v>
      </c>
      <c r="O64" s="4">
        <f>EXP(SUM($C100:O100))-1</f>
        <v>9.5832456331327753E-2</v>
      </c>
      <c r="P64" s="4">
        <f>EXP(SUM($C100:P100))-1</f>
        <v>9.9437501498022884E-2</v>
      </c>
      <c r="Q64" s="4">
        <f>EXP(SUM($C100:Q100))-1</f>
        <v>0.10716375836900371</v>
      </c>
      <c r="R64" s="4">
        <f>EXP(SUM($C100:R100))-1</f>
        <v>0.12909794081669324</v>
      </c>
      <c r="S64" s="4">
        <f>EXP(SUM($C100:S100))-1</f>
        <v>0.13731846758394894</v>
      </c>
      <c r="T64" s="4">
        <f>EXP(SUM($C100:T100))-1</f>
        <v>0.11754163152763875</v>
      </c>
      <c r="U64" s="4">
        <f>EXP(SUM($C100:U100))-1</f>
        <v>0.11479770003190826</v>
      </c>
      <c r="V64" s="4">
        <f>EXP(SUM($C100:V100))-1</f>
        <v>0.10341608465975161</v>
      </c>
      <c r="W64" s="4">
        <f>EXP(SUM($C100:W100))-1</f>
        <v>0.11744173819837345</v>
      </c>
    </row>
    <row r="65" spans="1:25">
      <c r="A65" s="1" t="s">
        <v>257</v>
      </c>
      <c r="B65" s="1" t="s">
        <v>262</v>
      </c>
      <c r="C65" s="4">
        <f>EXP(SUM($C101:C101))-1</f>
        <v>-1.1575082076512144E-2</v>
      </c>
      <c r="D65" s="4">
        <f>EXP(SUM($C101:D101))-1</f>
        <v>6.4151074120275542E-3</v>
      </c>
      <c r="E65" s="4">
        <f>EXP(SUM($C101:E101))-1</f>
        <v>-5.9305823308839489E-3</v>
      </c>
      <c r="F65" s="4">
        <f>EXP(SUM($C101:F101))-1</f>
        <v>-2.8395472383620723E-2</v>
      </c>
      <c r="G65" s="4">
        <f>EXP(SUM($C101:G101))-1</f>
        <v>-4.516979474849192E-2</v>
      </c>
      <c r="H65" s="4">
        <f>EXP(SUM($C101:H101))-1</f>
        <v>-2.182484859441669E-2</v>
      </c>
      <c r="I65" s="4">
        <f>EXP(SUM($C101:I101))-1</f>
        <v>-9.1633713476801937E-3</v>
      </c>
      <c r="J65" s="4">
        <f>EXP(SUM($C101:J101))-1</f>
        <v>-3.8401840550942423E-2</v>
      </c>
      <c r="K65" s="4">
        <f>EXP(SUM($C101:K101))-1</f>
        <v>-5.3168168022006523E-2</v>
      </c>
      <c r="L65" s="4">
        <f>EXP(SUM($C101:L101))-1</f>
        <v>-3.1335487554725594E-2</v>
      </c>
      <c r="M65" s="4">
        <f>EXP(SUM($C101:M101))-1</f>
        <v>-3.7987803004954968E-2</v>
      </c>
      <c r="N65" s="4">
        <f>EXP(SUM($C101:N101))-1</f>
        <v>-3.8869711309549304E-2</v>
      </c>
      <c r="O65" s="4">
        <f>EXP(SUM($C101:O101))-1</f>
        <v>-3.3676001462811578E-2</v>
      </c>
      <c r="P65" s="4">
        <f>EXP(SUM($C101:P101))-1</f>
        <v>-3.7406042356448954E-2</v>
      </c>
      <c r="Q65" s="4">
        <f>EXP(SUM($C101:Q101))-1</f>
        <v>-3.0311353781095729E-2</v>
      </c>
      <c r="R65" s="4">
        <f>EXP(SUM($C101:R101))-1</f>
        <v>-4.6002284222958045E-2</v>
      </c>
      <c r="S65" s="4">
        <f>EXP(SUM($C101:S101))-1</f>
        <v>-4.6314756323748374E-2</v>
      </c>
      <c r="T65" s="4">
        <f>EXP(SUM($C101:T101))-1</f>
        <v>-5.1264077897924309E-2</v>
      </c>
      <c r="U65" s="4">
        <f>EXP(SUM($C101:U101))-1</f>
        <v>-1.2162949383489607E-2</v>
      </c>
      <c r="V65" s="4">
        <f>EXP(SUM($C101:V101))-1</f>
        <v>-1.8042526247914692E-2</v>
      </c>
      <c r="W65" s="4">
        <f>EXP(SUM($C101:W101))-1</f>
        <v>-1.0878441421531382E-2</v>
      </c>
    </row>
    <row r="66" spans="1:25">
      <c r="A66" s="1" t="s">
        <v>258</v>
      </c>
      <c r="B66" s="1" t="s">
        <v>262</v>
      </c>
      <c r="C66" s="4">
        <f>EXP(SUM($C102:C102))-1</f>
        <v>1.9924503049044695E-3</v>
      </c>
      <c r="D66" s="4">
        <f>EXP(SUM($C102:D102))-1</f>
        <v>-8.738332564828255E-4</v>
      </c>
      <c r="E66" s="4">
        <f>EXP(SUM($C102:E102))-1</f>
        <v>-9.7825511501083984E-3</v>
      </c>
      <c r="F66" s="4">
        <f>EXP(SUM($C102:F102))-1</f>
        <v>3.9867198840801699E-3</v>
      </c>
      <c r="G66" s="4">
        <f>EXP(SUM($C102:G102))-1</f>
        <v>-5.0550810750036312E-3</v>
      </c>
      <c r="H66" s="4">
        <f>EXP(SUM($C102:H102))-1</f>
        <v>-5.6652952584229643E-3</v>
      </c>
      <c r="I66" s="4">
        <f>EXP(SUM($C102:I102))-1</f>
        <v>9.2771108105469402E-3</v>
      </c>
      <c r="J66" s="4">
        <f>EXP(SUM($C102:J102))-1</f>
        <v>-2.0782047438066109E-2</v>
      </c>
      <c r="K66" s="4">
        <f>EXP(SUM($C102:K102))-1</f>
        <v>-7.0545592561721548E-3</v>
      </c>
      <c r="L66" s="4">
        <f>EXP(SUM($C102:L102))-1</f>
        <v>-1.7518192012544787E-2</v>
      </c>
      <c r="M66" s="4">
        <f>EXP(SUM($C102:M102))-1</f>
        <v>-1.9045276494926155E-2</v>
      </c>
      <c r="N66" s="4">
        <f>EXP(SUM($C102:N102))-1</f>
        <v>-1.7378271800945422E-2</v>
      </c>
      <c r="O66" s="4">
        <f>EXP(SUM($C102:O102))-1</f>
        <v>-2.303899484673877E-2</v>
      </c>
      <c r="P66" s="4">
        <f>EXP(SUM($C102:P102))-1</f>
        <v>-1.8123692613324471E-2</v>
      </c>
      <c r="Q66" s="4">
        <f>EXP(SUM($C102:Q102))-1</f>
        <v>-7.0637113739350221E-3</v>
      </c>
      <c r="R66" s="4">
        <f>EXP(SUM($C102:R102))-1</f>
        <v>3.0455450668909201E-4</v>
      </c>
      <c r="S66" s="4">
        <f>EXP(SUM($C102:S102))-1</f>
        <v>1.5407034419738785E-3</v>
      </c>
      <c r="T66" s="4">
        <f>EXP(SUM($C102:T102))-1</f>
        <v>-5.4789608627900943E-3</v>
      </c>
      <c r="U66" s="4">
        <f>EXP(SUM($C102:U102))-1</f>
        <v>2.0042465478728344E-2</v>
      </c>
      <c r="V66" s="4">
        <f>EXP(SUM($C102:V102))-1</f>
        <v>1.3329512320592096E-2</v>
      </c>
      <c r="W66" s="4">
        <f>EXP(SUM($C102:W102))-1</f>
        <v>3.9069357041200181E-2</v>
      </c>
    </row>
    <row r="67" spans="1:25">
      <c r="A67" s="1" t="s">
        <v>259</v>
      </c>
      <c r="B67" s="1" t="s">
        <v>262</v>
      </c>
      <c r="C67" s="4">
        <f>EXP(SUM($C103:C103))-1</f>
        <v>-2.3877235742521763E-2</v>
      </c>
      <c r="D67" s="4">
        <f>EXP(SUM($C103:D103))-1</f>
        <v>-1.6194587451122344E-2</v>
      </c>
      <c r="E67" s="4">
        <f>EXP(SUM($C103:E103))-1</f>
        <v>-2.9072778407660538E-2</v>
      </c>
      <c r="F67" s="4">
        <f>EXP(SUM($C103:F103))-1</f>
        <v>-2.7085502844635512E-2</v>
      </c>
      <c r="G67" s="4">
        <f>EXP(SUM($C103:G103))-1</f>
        <v>-8.9733440506604145E-3</v>
      </c>
      <c r="H67" s="4">
        <f>EXP(SUM($C103:H103))-1</f>
        <v>3.2607497605483537E-3</v>
      </c>
      <c r="I67" s="4">
        <f>EXP(SUM($C103:I103))-1</f>
        <v>-1.2204146263375959E-3</v>
      </c>
      <c r="J67" s="4">
        <f>EXP(SUM($C103:J103))-1</f>
        <v>-1.0920218260280556E-2</v>
      </c>
      <c r="K67" s="4">
        <f>EXP(SUM($C103:K103))-1</f>
        <v>-7.0583687668059891E-3</v>
      </c>
      <c r="L67" s="4">
        <f>EXP(SUM($C103:L103))-1</f>
        <v>-2.9235701354888621E-2</v>
      </c>
      <c r="M67" s="4">
        <f>EXP(SUM($C103:M103))-1</f>
        <v>-8.0291706547870323E-3</v>
      </c>
      <c r="N67" s="4">
        <f>EXP(SUM($C103:N103))-1</f>
        <v>-1.1022713483811231E-2</v>
      </c>
      <c r="O67" s="4">
        <f>EXP(SUM($C103:O103))-1</f>
        <v>-1.8657014780965597E-2</v>
      </c>
      <c r="P67" s="4">
        <f>EXP(SUM($C103:P103))-1</f>
        <v>-2.7682835480404955E-2</v>
      </c>
      <c r="Q67" s="4">
        <f>EXP(SUM($C103:Q103))-1</f>
        <v>-2.3426713061303617E-2</v>
      </c>
      <c r="R67" s="4">
        <f>EXP(SUM($C103:R103))-1</f>
        <v>-2.5564085407975723E-2</v>
      </c>
      <c r="S67" s="4">
        <f>EXP(SUM($C103:S103))-1</f>
        <v>-2.7922843246269369E-2</v>
      </c>
      <c r="T67" s="4">
        <f>EXP(SUM($C103:T103))-1</f>
        <v>-1.7244960240839546E-2</v>
      </c>
      <c r="U67" s="4">
        <f>EXP(SUM($C103:U103))-1</f>
        <v>-4.2266982153636889E-2</v>
      </c>
      <c r="V67" s="4">
        <f>EXP(SUM($C103:V103))-1</f>
        <v>-4.0427431851872475E-2</v>
      </c>
      <c r="W67" s="4">
        <f>EXP(SUM($C103:W103))-1</f>
        <v>-4.6494919102464949E-2</v>
      </c>
    </row>
    <row r="68" spans="1:25">
      <c r="A68" s="1" t="s">
        <v>260</v>
      </c>
      <c r="B68" s="1" t="s">
        <v>262</v>
      </c>
      <c r="C68" s="4">
        <f>EXP(SUM($C104:C104))-1</f>
        <v>2.1563168159037804E-2</v>
      </c>
      <c r="D68" s="4">
        <f>EXP(SUM($C104:D104))-1</f>
        <v>4.7232298109976867E-2</v>
      </c>
      <c r="E68" s="4">
        <f>EXP(SUM($C104:E104))-1</f>
        <v>3.2843625790366371E-2</v>
      </c>
      <c r="F68" s="4">
        <f>EXP(SUM($C104:F104))-1</f>
        <v>1.872055381641835E-2</v>
      </c>
      <c r="G68" s="4">
        <f>EXP(SUM($C104:G104))-1</f>
        <v>2.1133369413432801E-2</v>
      </c>
      <c r="H68" s="4">
        <f>EXP(SUM($C104:H104))-1</f>
        <v>2.2019835825468626E-2</v>
      </c>
      <c r="I68" s="4">
        <f>EXP(SUM($C104:I104))-1</f>
        <v>3.2405016298638456E-2</v>
      </c>
      <c r="J68" s="4">
        <f>EXP(SUM($C104:J104))-1</f>
        <v>2.457776264884326E-2</v>
      </c>
      <c r="K68" s="4">
        <f>EXP(SUM($C104:K104))-1</f>
        <v>3.0527522574069543E-2</v>
      </c>
      <c r="L68" s="4">
        <f>EXP(SUM($C104:L104))-1</f>
        <v>2.7038411739240154E-2</v>
      </c>
      <c r="M68" s="4">
        <f>EXP(SUM($C104:M104))-1</f>
        <v>2.5693779186107601E-2</v>
      </c>
      <c r="N68" s="4">
        <f>EXP(SUM($C104:N104))-1</f>
        <v>2.5461147703409237E-2</v>
      </c>
      <c r="O68" s="4">
        <f>EXP(SUM($C104:O104))-1</f>
        <v>2.2457430502617726E-2</v>
      </c>
      <c r="P68" s="4">
        <f>EXP(SUM($C104:P104))-1</f>
        <v>3.4081836182771719E-2</v>
      </c>
      <c r="Q68" s="4">
        <f>EXP(SUM($C104:Q104))-1</f>
        <v>3.3739906408489118E-2</v>
      </c>
      <c r="R68" s="4">
        <f>EXP(SUM($C104:R104))-1</f>
        <v>1.7097258116015146E-2</v>
      </c>
      <c r="S68" s="4">
        <f>EXP(SUM($C104:S104))-1</f>
        <v>1.6817065551215205E-2</v>
      </c>
      <c r="T68" s="4">
        <f>EXP(SUM($C104:T104))-1</f>
        <v>2.8900122056601418E-2</v>
      </c>
      <c r="U68" s="4">
        <f>EXP(SUM($C104:U104))-1</f>
        <v>3.8691732974276638E-2</v>
      </c>
      <c r="V68" s="4">
        <f>EXP(SUM($C104:V104))-1</f>
        <v>6.0583780250053954E-2</v>
      </c>
      <c r="W68" s="4">
        <f>EXP(SUM($C104:W104))-1</f>
        <v>3.1622680477403575E-2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2" t="s">
        <v>454</v>
      </c>
    </row>
    <row r="72" spans="1:25">
      <c r="A72" s="1" t="s">
        <v>1</v>
      </c>
      <c r="B72" s="1" t="s">
        <v>37</v>
      </c>
      <c r="C72" s="3">
        <v>-6.3568125478923321E-3</v>
      </c>
      <c r="D72" s="3">
        <v>-1.0699876584112644E-2</v>
      </c>
      <c r="E72" s="3">
        <v>-1.0353930294513702E-2</v>
      </c>
      <c r="F72" s="3">
        <v>-2.6877379044890404E-2</v>
      </c>
      <c r="G72" s="3">
        <v>-1.7609715461730957E-2</v>
      </c>
      <c r="H72" s="3">
        <v>-8.1417933106422424E-3</v>
      </c>
      <c r="I72" s="3">
        <v>5.3645099978893995E-4</v>
      </c>
      <c r="J72" s="3">
        <v>1.6642106929793954E-3</v>
      </c>
      <c r="K72" s="3">
        <v>-1.0714865289628506E-2</v>
      </c>
      <c r="L72" s="3">
        <v>-3.5339223686605692E-3</v>
      </c>
      <c r="M72" s="3">
        <v>-4.4697753037326038E-4</v>
      </c>
      <c r="N72" s="3">
        <v>-1.0133977048099041E-3</v>
      </c>
      <c r="O72" s="3">
        <v>-9.6213771030306816E-3</v>
      </c>
      <c r="P72" s="3">
        <v>3.9422200061380863E-3</v>
      </c>
      <c r="Q72" s="3">
        <v>-6.112957838922739E-3</v>
      </c>
      <c r="R72" s="3">
        <v>-2.8292511124163866E-3</v>
      </c>
      <c r="S72" s="3">
        <v>-1.1198138818144798E-3</v>
      </c>
      <c r="T72" s="3">
        <v>-2.7012079954147339E-2</v>
      </c>
      <c r="U72" s="3">
        <v>1.835339330136776E-2</v>
      </c>
      <c r="V72" s="3">
        <v>-4.8545151366852224E-4</v>
      </c>
      <c r="W72" s="3">
        <v>3.0786298215389252E-2</v>
      </c>
      <c r="Y72">
        <f>_xlfn.VAR.S(C72:W72)</f>
        <v>1.647963195252784E-4</v>
      </c>
    </row>
    <row r="73" spans="1:25">
      <c r="A73" s="1" t="s">
        <v>2</v>
      </c>
      <c r="B73" s="1" t="s">
        <v>37</v>
      </c>
      <c r="C73" s="3">
        <v>-1.1060426943004131E-2</v>
      </c>
      <c r="D73" s="3">
        <v>-1.8611449748277664E-2</v>
      </c>
      <c r="E73" s="3">
        <v>-1.9164292141795158E-2</v>
      </c>
      <c r="F73" s="3">
        <v>4.8812210559844971E-2</v>
      </c>
      <c r="G73" s="3">
        <v>6.3901603221893311E-2</v>
      </c>
      <c r="H73" s="3">
        <v>-6.0287017375230789E-2</v>
      </c>
      <c r="I73" s="3">
        <v>4.661844577640295E-3</v>
      </c>
      <c r="J73" s="3">
        <v>-2.1970394998788834E-2</v>
      </c>
      <c r="K73" s="3">
        <v>-3.7226017564535141E-2</v>
      </c>
      <c r="L73" s="3">
        <v>3.9713151752948761E-2</v>
      </c>
      <c r="M73" s="3">
        <v>-5.5177928879857063E-3</v>
      </c>
      <c r="N73" s="3">
        <v>-4.7306371852755547E-3</v>
      </c>
      <c r="O73" s="3">
        <v>-3.2664951868355274E-3</v>
      </c>
      <c r="P73" s="3">
        <v>-3.2893188297748566E-2</v>
      </c>
      <c r="Q73" s="3">
        <v>7.3954048566520214E-3</v>
      </c>
      <c r="R73" s="3">
        <v>1.0107620619237423E-2</v>
      </c>
      <c r="S73" s="3">
        <v>-6.4092879183590412E-3</v>
      </c>
      <c r="T73" s="3">
        <v>-2.0562997087836266E-2</v>
      </c>
      <c r="U73" s="3">
        <v>-1.7016524448990822E-2</v>
      </c>
      <c r="V73" s="3">
        <v>-1.9888149574398994E-2</v>
      </c>
      <c r="W73" s="3">
        <v>-1.4860153198242188E-2</v>
      </c>
      <c r="Y73">
        <f t="shared" ref="Y73:Y104" si="27">_xlfn.VAR.S(C73:W73)</f>
        <v>8.2015805221422077E-4</v>
      </c>
    </row>
    <row r="74" spans="1:25">
      <c r="A74" s="1" t="s">
        <v>3</v>
      </c>
      <c r="B74" s="1" t="s">
        <v>37</v>
      </c>
      <c r="C74" s="3">
        <v>-1.9351378083229065E-2</v>
      </c>
      <c r="D74" s="3">
        <v>-4.7964632511138916E-2</v>
      </c>
      <c r="E74" s="3">
        <v>9.2155216261744499E-3</v>
      </c>
      <c r="F74" s="3">
        <v>-5.5761672556400299E-3</v>
      </c>
      <c r="G74" s="3">
        <v>-2.5663420557975769E-2</v>
      </c>
      <c r="H74" s="3">
        <v>9.5166293904185295E-3</v>
      </c>
      <c r="I74" s="3">
        <v>-2.7170805260539055E-2</v>
      </c>
      <c r="J74" s="3">
        <v>2.8030296787619591E-2</v>
      </c>
      <c r="K74" s="3">
        <v>2.7828915044665337E-3</v>
      </c>
      <c r="L74" s="3">
        <v>-2.7265907265245914E-3</v>
      </c>
      <c r="M74" s="3">
        <v>1.4777454547584057E-2</v>
      </c>
      <c r="N74" s="3">
        <v>3.797600045800209E-3</v>
      </c>
      <c r="O74" s="3">
        <v>-1.8488319590687752E-2</v>
      </c>
      <c r="P74" s="3">
        <v>-5.1070377230644226E-3</v>
      </c>
      <c r="Q74" s="3">
        <v>4.8533710651099682E-3</v>
      </c>
      <c r="R74" s="3">
        <v>1.4662140049040318E-2</v>
      </c>
      <c r="S74" s="3">
        <v>4.5657274313271046E-3</v>
      </c>
      <c r="T74" s="3">
        <v>5.8577568270266056E-3</v>
      </c>
      <c r="U74" s="3">
        <v>-5.4420158267021179E-3</v>
      </c>
      <c r="V74" s="3">
        <v>1.9082218641415238E-3</v>
      </c>
      <c r="W74" s="3">
        <v>-4.6220407821238041E-3</v>
      </c>
      <c r="Y74">
        <f t="shared" si="27"/>
        <v>2.9222558099181441E-4</v>
      </c>
    </row>
    <row r="75" spans="1:25">
      <c r="A75" s="1" t="s">
        <v>4</v>
      </c>
      <c r="B75" s="1" t="s">
        <v>37</v>
      </c>
      <c r="C75" s="3">
        <v>-6.978379562497139E-3</v>
      </c>
      <c r="D75" s="3">
        <v>1.0254452936351299E-2</v>
      </c>
      <c r="E75" s="3">
        <v>5.0870249979197979E-3</v>
      </c>
      <c r="F75" s="3">
        <v>7.704523392021656E-3</v>
      </c>
      <c r="G75" s="3">
        <v>5.2094804123044014E-3</v>
      </c>
      <c r="H75" s="3">
        <v>-2.6081455871462822E-2</v>
      </c>
      <c r="I75" s="3">
        <v>1.0631090961396694E-2</v>
      </c>
      <c r="J75" s="3">
        <v>1.1852170340716839E-2</v>
      </c>
      <c r="K75" s="3">
        <v>9.5008034259080887E-3</v>
      </c>
      <c r="L75" s="3">
        <v>-1.8108130898326635E-3</v>
      </c>
      <c r="M75" s="3">
        <v>4.8165516927838326E-3</v>
      </c>
      <c r="N75" s="3">
        <v>2.8426791541278362E-3</v>
      </c>
      <c r="O75" s="3">
        <v>7.1708066388964653E-3</v>
      </c>
      <c r="P75" s="3">
        <v>-1.4454154297709465E-3</v>
      </c>
      <c r="Q75" s="3">
        <v>7.3407990857958794E-3</v>
      </c>
      <c r="R75" s="3">
        <v>3.8708894862793386E-4</v>
      </c>
      <c r="S75" s="3">
        <v>2.5465176440775394E-3</v>
      </c>
      <c r="T75" s="3">
        <v>7.1349227800965309E-3</v>
      </c>
      <c r="U75" s="3">
        <v>2.3818700574338436E-3</v>
      </c>
      <c r="V75" s="3">
        <v>-1.6093624755740166E-2</v>
      </c>
      <c r="W75" s="3">
        <v>-6.3670428062323481E-5</v>
      </c>
      <c r="Y75">
        <f t="shared" si="27"/>
        <v>8.3442623612547782E-5</v>
      </c>
    </row>
    <row r="76" spans="1:25">
      <c r="A76" s="1" t="s">
        <v>5</v>
      </c>
      <c r="B76" s="1" t="s">
        <v>37</v>
      </c>
      <c r="C76" s="3">
        <v>-8.1803034991025925E-3</v>
      </c>
      <c r="D76" s="3">
        <v>-3.9434982463717461E-3</v>
      </c>
      <c r="E76" s="3">
        <v>4.975760355591774E-3</v>
      </c>
      <c r="F76" s="3">
        <v>-6.5021761693060398E-3</v>
      </c>
      <c r="G76" s="3">
        <v>-1.3641217956319451E-3</v>
      </c>
      <c r="H76" s="3">
        <v>1.2548037804663181E-2</v>
      </c>
      <c r="I76" s="3">
        <v>1.7129754647612572E-2</v>
      </c>
      <c r="J76" s="3">
        <v>-2.5616811588406563E-2</v>
      </c>
      <c r="K76" s="3">
        <v>2.2439472377300262E-2</v>
      </c>
      <c r="L76" s="3">
        <v>-3.084743395447731E-2</v>
      </c>
      <c r="M76" s="3">
        <v>-8.8500175625085831E-3</v>
      </c>
      <c r="N76" s="3">
        <v>-4.4496753253042698E-3</v>
      </c>
      <c r="O76" s="3">
        <v>-1.5456673689186573E-2</v>
      </c>
      <c r="P76" s="3">
        <v>-3.1304128933697939E-3</v>
      </c>
      <c r="Q76" s="3">
        <v>-1.1676627211272717E-2</v>
      </c>
      <c r="R76" s="3">
        <v>2.302909828722477E-2</v>
      </c>
      <c r="S76" s="3">
        <v>-3.7190299481153488E-3</v>
      </c>
      <c r="T76" s="3">
        <v>-2.1852865815162659E-2</v>
      </c>
      <c r="U76" s="3">
        <v>-2.9480676166713238E-3</v>
      </c>
      <c r="V76" s="3">
        <v>3.4988250583410263E-2</v>
      </c>
      <c r="W76" s="3">
        <v>-3.8883071392774582E-2</v>
      </c>
      <c r="Y76">
        <f t="shared" si="27"/>
        <v>3.3571135386988547E-4</v>
      </c>
    </row>
    <row r="77" spans="1:25">
      <c r="A77" s="1" t="s">
        <v>6</v>
      </c>
      <c r="B77" s="1" t="s">
        <v>37</v>
      </c>
      <c r="C77" s="3">
        <v>-2.3162024095654488E-2</v>
      </c>
      <c r="D77" s="3">
        <v>3.1226305291056633E-2</v>
      </c>
      <c r="E77" s="3">
        <v>1.5603941865265369E-2</v>
      </c>
      <c r="F77" s="3">
        <v>-1.4418969862163067E-2</v>
      </c>
      <c r="G77" s="3">
        <v>-6.8792453967034817E-3</v>
      </c>
      <c r="H77" s="3">
        <v>1.27680329605937E-2</v>
      </c>
      <c r="I77" s="3">
        <v>2.0361434668302536E-2</v>
      </c>
      <c r="J77" s="3">
        <v>-3.9569329470396042E-2</v>
      </c>
      <c r="K77" s="3">
        <v>-5.6628305464982986E-3</v>
      </c>
      <c r="L77" s="3">
        <v>7.8352373093366623E-3</v>
      </c>
      <c r="M77" s="3">
        <v>3.7087108939886093E-2</v>
      </c>
      <c r="N77" s="3">
        <v>2.0652036182582378E-3</v>
      </c>
      <c r="O77" s="3">
        <v>-2.8344957157969475E-2</v>
      </c>
      <c r="P77" s="3">
        <v>1.0960591956973076E-2</v>
      </c>
      <c r="Q77" s="3">
        <v>9.5174135640263557E-4</v>
      </c>
      <c r="R77" s="3">
        <v>2.7204537764191628E-2</v>
      </c>
      <c r="S77" s="3">
        <v>1.9570169970393181E-3</v>
      </c>
      <c r="T77" s="3">
        <v>-4.7748077660799026E-2</v>
      </c>
      <c r="U77" s="3">
        <v>-3.5626792814582586E-3</v>
      </c>
      <c r="V77" s="3">
        <v>-8.0889398232102394E-3</v>
      </c>
      <c r="W77" s="3">
        <v>-8.1428429111838341E-3</v>
      </c>
      <c r="Y77">
        <f t="shared" si="27"/>
        <v>4.8524079287182555E-4</v>
      </c>
    </row>
    <row r="78" spans="1:25">
      <c r="A78" s="1" t="s">
        <v>7</v>
      </c>
      <c r="B78" s="1" t="s">
        <v>37</v>
      </c>
      <c r="C78" s="3">
        <v>-2.7066214010119438E-2</v>
      </c>
      <c r="D78" s="3">
        <v>-7.0223619695752859E-4</v>
      </c>
      <c r="E78" s="3">
        <v>2.2991292178630829E-2</v>
      </c>
      <c r="F78" s="3">
        <v>8.8199746096506715E-4</v>
      </c>
      <c r="G78" s="3">
        <v>1.1945021105930209E-3</v>
      </c>
      <c r="H78" s="3">
        <v>-1.7965266015380621E-3</v>
      </c>
      <c r="I78" s="3">
        <v>1.9621215760707855E-3</v>
      </c>
      <c r="J78" s="3">
        <v>-1.0816478170454502E-2</v>
      </c>
      <c r="K78" s="3">
        <v>2.0288426429033279E-2</v>
      </c>
      <c r="L78" s="3">
        <v>5.891056265681982E-3</v>
      </c>
      <c r="M78" s="3">
        <v>-8.5159437730908394E-3</v>
      </c>
      <c r="N78" s="3">
        <v>1.9244287395849824E-3</v>
      </c>
      <c r="O78" s="3">
        <v>1.9547722768038511E-3</v>
      </c>
      <c r="P78" s="3">
        <v>-7.8217388363555074E-4</v>
      </c>
      <c r="Q78" s="3">
        <v>-1.0058291256427765E-2</v>
      </c>
      <c r="R78" s="3">
        <v>1.5586222521960735E-2</v>
      </c>
      <c r="S78" s="3">
        <v>1.4462651452049613E-3</v>
      </c>
      <c r="T78" s="3">
        <v>-2.1328333765268326E-2</v>
      </c>
      <c r="U78" s="3">
        <v>1.6905611846596003E-3</v>
      </c>
      <c r="V78" s="3">
        <v>-1.5938902273774147E-2</v>
      </c>
      <c r="W78" s="3">
        <v>3.7628805730491877E-3</v>
      </c>
      <c r="Y78">
        <f t="shared" si="27"/>
        <v>1.4863102513834478E-4</v>
      </c>
    </row>
    <row r="79" spans="1:25">
      <c r="A79" s="1" t="s">
        <v>8</v>
      </c>
      <c r="B79" s="1" t="s">
        <v>37</v>
      </c>
      <c r="C79" s="3">
        <v>-6.5725008025765419E-3</v>
      </c>
      <c r="D79" s="3">
        <v>1.0365337133407593E-2</v>
      </c>
      <c r="E79" s="3">
        <v>-1.1674173176288605E-2</v>
      </c>
      <c r="F79" s="3">
        <v>-3.0123235192149878E-3</v>
      </c>
      <c r="G79" s="3">
        <v>2.0612091757357121E-3</v>
      </c>
      <c r="H79" s="3">
        <v>-1.4441685751080513E-2</v>
      </c>
      <c r="I79" s="3">
        <v>1.0263541713356972E-2</v>
      </c>
      <c r="J79" s="3">
        <v>-1.9142923876643181E-2</v>
      </c>
      <c r="K79" s="3">
        <v>-6.6058202646672726E-3</v>
      </c>
      <c r="L79" s="3">
        <v>-3.4260042011737823E-3</v>
      </c>
      <c r="M79" s="3">
        <v>2.0778430625796318E-2</v>
      </c>
      <c r="N79" s="3">
        <v>-2.321798587217927E-3</v>
      </c>
      <c r="O79" s="3">
        <v>7.9348422586917877E-3</v>
      </c>
      <c r="P79" s="3">
        <v>-6.2930942513048649E-3</v>
      </c>
      <c r="Q79" s="3">
        <v>6.8678883835673332E-3</v>
      </c>
      <c r="R79" s="3">
        <v>-2.6896573603153229E-2</v>
      </c>
      <c r="S79" s="3">
        <v>-1.7868848517537117E-3</v>
      </c>
      <c r="T79" s="3">
        <v>9.3599753454327583E-3</v>
      </c>
      <c r="U79" s="3">
        <v>-3.5587591119110584E-3</v>
      </c>
      <c r="V79" s="3">
        <v>-2.1094998810440302E-3</v>
      </c>
      <c r="W79" s="3">
        <v>5.214694538153708E-4</v>
      </c>
      <c r="Y79">
        <f t="shared" si="27"/>
        <v>1.189722423989704E-4</v>
      </c>
    </row>
    <row r="80" spans="1:25">
      <c r="A80" s="1" t="s">
        <v>9</v>
      </c>
      <c r="B80" s="1" t="s">
        <v>37</v>
      </c>
      <c r="C80" s="3">
        <v>8.917100727558136E-3</v>
      </c>
      <c r="D80" s="3">
        <v>-2.5648726150393486E-2</v>
      </c>
      <c r="E80" s="3">
        <v>-1.6760343685746193E-2</v>
      </c>
      <c r="F80" s="3">
        <v>-6.1525069177150726E-3</v>
      </c>
      <c r="G80" s="3">
        <v>-9.7127743065357208E-3</v>
      </c>
      <c r="H80" s="3">
        <v>-4.7121953684836626E-4</v>
      </c>
      <c r="I80" s="3">
        <v>-2.6056930422782898E-2</v>
      </c>
      <c r="J80" s="3">
        <v>1.3232208788394928E-2</v>
      </c>
      <c r="K80" s="3">
        <v>1.2945308350026608E-2</v>
      </c>
      <c r="L80" s="3">
        <v>-1.4011887833476067E-2</v>
      </c>
      <c r="M80" s="3">
        <v>-5.3638122044503689E-3</v>
      </c>
      <c r="N80" s="3">
        <v>-1.3635088689625263E-3</v>
      </c>
      <c r="O80" s="3">
        <v>-1.1851559393107891E-2</v>
      </c>
      <c r="P80" s="3">
        <v>-3.4204848110675812E-2</v>
      </c>
      <c r="Q80" s="3">
        <v>9.4749359413981438E-3</v>
      </c>
      <c r="R80" s="3">
        <v>9.9768945947289467E-3</v>
      </c>
      <c r="S80" s="3">
        <v>-1.1737459572032094E-3</v>
      </c>
      <c r="T80" s="3">
        <v>-1.0716851800680161E-2</v>
      </c>
      <c r="U80" s="3">
        <v>1.7715336754918098E-2</v>
      </c>
      <c r="V80" s="3">
        <v>5.6857284158468246E-2</v>
      </c>
      <c r="W80" s="3">
        <v>-1.2150515802204609E-2</v>
      </c>
      <c r="Y80">
        <f t="shared" si="27"/>
        <v>3.8032154177007778E-4</v>
      </c>
    </row>
    <row r="81" spans="1:25">
      <c r="A81" s="1" t="s">
        <v>10</v>
      </c>
      <c r="B81" s="1" t="s">
        <v>37</v>
      </c>
      <c r="C81" s="3">
        <v>-8.8867722079157829E-3</v>
      </c>
      <c r="D81" s="3">
        <v>-1.2596555054187775E-2</v>
      </c>
      <c r="E81" s="3">
        <v>3.6387655884027481E-2</v>
      </c>
      <c r="F81" s="3">
        <v>-6.1170533299446106E-3</v>
      </c>
      <c r="G81" s="3">
        <v>4.4461246579885483E-3</v>
      </c>
      <c r="H81" s="3">
        <v>-9.6986740827560425E-3</v>
      </c>
      <c r="I81" s="3">
        <v>1.8862089142203331E-2</v>
      </c>
      <c r="J81" s="3">
        <v>2.9269324615597725E-2</v>
      </c>
      <c r="K81" s="3">
        <v>-1.6568649560213089E-2</v>
      </c>
      <c r="L81" s="3">
        <v>1.2357650324702263E-2</v>
      </c>
      <c r="M81" s="3">
        <v>1.3550452422350645E-3</v>
      </c>
      <c r="N81" s="3">
        <v>1.2376720551401377E-3</v>
      </c>
      <c r="O81" s="3">
        <v>2.2312069777399302E-3</v>
      </c>
      <c r="P81" s="3">
        <v>-6.8321982398629189E-3</v>
      </c>
      <c r="Q81" s="3">
        <v>1.3011313276365399E-3</v>
      </c>
      <c r="R81" s="3">
        <v>8.6855128756724298E-5</v>
      </c>
      <c r="S81" s="3">
        <v>1.4487620210275054E-3</v>
      </c>
      <c r="T81" s="3">
        <v>-3.7570085842162371E-3</v>
      </c>
      <c r="U81" s="3">
        <v>-1.7524280701763928E-4</v>
      </c>
      <c r="V81" s="3">
        <v>-5.8353650383651257E-3</v>
      </c>
      <c r="W81" s="3">
        <v>6.3624801114201546E-3</v>
      </c>
      <c r="Y81">
        <f t="shared" si="27"/>
        <v>1.7021290467403235E-4</v>
      </c>
    </row>
    <row r="82" spans="1:25">
      <c r="A82" s="1" t="s">
        <v>11</v>
      </c>
      <c r="B82" s="1" t="s">
        <v>37</v>
      </c>
      <c r="C82" s="3">
        <v>-4.3707508593797684E-3</v>
      </c>
      <c r="D82" s="3">
        <v>5.4763131774961948E-3</v>
      </c>
      <c r="E82" s="3">
        <v>-4.9876240082085133E-3</v>
      </c>
      <c r="F82" s="3">
        <v>1.3210474280640483E-3</v>
      </c>
      <c r="G82" s="3">
        <v>-3.5378665197640657E-3</v>
      </c>
      <c r="H82" s="3">
        <v>6.2241428531706333E-3</v>
      </c>
      <c r="I82" s="3">
        <v>-4.746695514768362E-3</v>
      </c>
      <c r="J82" s="3">
        <v>-2.0208423957228661E-3</v>
      </c>
      <c r="K82" s="3">
        <v>5.003698606742546E-5</v>
      </c>
      <c r="L82" s="3">
        <v>-1.5339779201894999E-3</v>
      </c>
      <c r="M82" s="3">
        <v>1.638239249587059E-3</v>
      </c>
      <c r="N82" s="3">
        <v>5.6233885698020458E-4</v>
      </c>
      <c r="O82" s="3">
        <v>1.9970403984189034E-2</v>
      </c>
      <c r="P82" s="3">
        <v>1.9271977944299579E-3</v>
      </c>
      <c r="Q82" s="3">
        <v>8.7529513984918594E-3</v>
      </c>
      <c r="R82" s="3">
        <v>-3.7710207980126143E-3</v>
      </c>
      <c r="S82" s="3">
        <v>6.9439684739336371E-4</v>
      </c>
      <c r="T82" s="3">
        <v>-1.7442925600335002E-3</v>
      </c>
      <c r="U82" s="3">
        <v>2.5880776811391115E-3</v>
      </c>
      <c r="V82" s="3">
        <v>-3.6585070192813873E-3</v>
      </c>
      <c r="W82" s="3">
        <v>1.8879838287830353E-2</v>
      </c>
      <c r="Y82">
        <f t="shared" si="27"/>
        <v>4.8231758353935041E-5</v>
      </c>
    </row>
    <row r="83" spans="1:25">
      <c r="A83" s="1" t="s">
        <v>12</v>
      </c>
      <c r="B83" s="1" t="s">
        <v>37</v>
      </c>
      <c r="C83" s="3">
        <v>2.7962385211139917E-3</v>
      </c>
      <c r="D83" s="3">
        <v>2.4540885351598263E-3</v>
      </c>
      <c r="E83" s="3">
        <v>2.9385488480329514E-2</v>
      </c>
      <c r="F83" s="3">
        <v>-5.2949967794120312E-3</v>
      </c>
      <c r="G83" s="3">
        <v>-8.0747092142701149E-3</v>
      </c>
      <c r="H83" s="3">
        <v>-9.9935131147503853E-3</v>
      </c>
      <c r="I83" s="3">
        <v>-1.6681922599673271E-2</v>
      </c>
      <c r="J83" s="3">
        <v>-6.4847376197576523E-3</v>
      </c>
      <c r="K83" s="3">
        <v>1.12872663885355E-2</v>
      </c>
      <c r="L83" s="3">
        <v>-1.4340166933834553E-2</v>
      </c>
      <c r="M83" s="3">
        <v>3.8133971393108368E-3</v>
      </c>
      <c r="N83" s="3">
        <v>9.5970049733296037E-4</v>
      </c>
      <c r="O83" s="3">
        <v>2.9679907020181417E-3</v>
      </c>
      <c r="P83" s="3">
        <v>-3.9124717004597187E-3</v>
      </c>
      <c r="Q83" s="3">
        <v>2.3842700757086277E-3</v>
      </c>
      <c r="R83" s="3">
        <v>5.771721713244915E-3</v>
      </c>
      <c r="S83" s="3">
        <v>7.475402089767158E-4</v>
      </c>
      <c r="T83" s="3">
        <v>-1.456929836422205E-2</v>
      </c>
      <c r="U83" s="3">
        <v>-9.8361549898982048E-3</v>
      </c>
      <c r="V83" s="3">
        <v>-1.7553243786096573E-2</v>
      </c>
      <c r="W83" s="3">
        <v>-9.0118125081062317E-3</v>
      </c>
      <c r="Y83">
        <f t="shared" si="27"/>
        <v>1.1833090448050284E-4</v>
      </c>
    </row>
    <row r="84" spans="1:25">
      <c r="A84" s="1" t="s">
        <v>13</v>
      </c>
      <c r="B84" s="1" t="s">
        <v>37</v>
      </c>
      <c r="C84" s="3">
        <v>-1.3021006248891354E-2</v>
      </c>
      <c r="D84" s="3">
        <v>7.1794837713241577E-3</v>
      </c>
      <c r="E84" s="3">
        <v>-9.8147299140691757E-3</v>
      </c>
      <c r="F84" s="3">
        <v>-4.0358575060963631E-3</v>
      </c>
      <c r="G84" s="3">
        <v>3.9630965329706669E-3</v>
      </c>
      <c r="H84" s="3">
        <v>6.3000000081956387E-3</v>
      </c>
      <c r="I84" s="3">
        <v>2.1042598411440849E-2</v>
      </c>
      <c r="J84" s="3">
        <v>-2.5539685040712357E-2</v>
      </c>
      <c r="K84" s="3">
        <v>1.5144398435950279E-2</v>
      </c>
      <c r="L84" s="3">
        <v>-2.4049123749136925E-2</v>
      </c>
      <c r="M84" s="3">
        <v>-2.8091436251997948E-3</v>
      </c>
      <c r="N84" s="3">
        <v>-2.2753218654543161E-3</v>
      </c>
      <c r="O84" s="3">
        <v>-1.3774082995951176E-2</v>
      </c>
      <c r="P84" s="3">
        <v>-1.1051308363676071E-2</v>
      </c>
      <c r="Q84" s="3">
        <v>-5.3717684932053089E-3</v>
      </c>
      <c r="R84" s="3">
        <v>1.535241212695837E-2</v>
      </c>
      <c r="S84" s="3">
        <v>-1.5762705588713288E-3</v>
      </c>
      <c r="T84" s="3">
        <v>-4.7586157917976379E-2</v>
      </c>
      <c r="U84" s="3">
        <v>-1.1214961297810078E-2</v>
      </c>
      <c r="V84" s="3">
        <v>2.8023065999150276E-2</v>
      </c>
      <c r="W84" s="3">
        <v>2.9078098013997078E-3</v>
      </c>
      <c r="Y84">
        <f t="shared" si="27"/>
        <v>2.9097682425784815E-4</v>
      </c>
    </row>
    <row r="85" spans="1:25">
      <c r="A85" s="1" t="s">
        <v>14</v>
      </c>
      <c r="B85" s="1" t="s">
        <v>37</v>
      </c>
      <c r="C85" s="3">
        <v>-6.7059062421321869E-3</v>
      </c>
      <c r="D85" s="3">
        <v>-7.6031000353395939E-3</v>
      </c>
      <c r="E85" s="3">
        <v>1.0952849872410297E-2</v>
      </c>
      <c r="F85" s="3">
        <v>1.8108073621988297E-2</v>
      </c>
      <c r="G85" s="3">
        <v>1.6843162477016449E-2</v>
      </c>
      <c r="H85" s="3">
        <v>5.4327894002199173E-2</v>
      </c>
      <c r="I85" s="3">
        <v>-9.0910997241735458E-3</v>
      </c>
      <c r="J85" s="3">
        <v>1.6260642558336258E-2</v>
      </c>
      <c r="K85" s="3">
        <v>-3.0443798750638962E-2</v>
      </c>
      <c r="L85" s="3">
        <v>5.6869443506002426E-2</v>
      </c>
      <c r="M85" s="3">
        <v>5.4641619324684143E-2</v>
      </c>
      <c r="N85" s="3">
        <v>1.9521941430866718E-3</v>
      </c>
      <c r="O85" s="3">
        <v>2.0450921729207039E-2</v>
      </c>
      <c r="P85" s="3">
        <v>3.2588791102170944E-2</v>
      </c>
      <c r="Q85" s="3">
        <v>1.9599396735429764E-2</v>
      </c>
      <c r="R85" s="3">
        <v>1.2530773878097534E-2</v>
      </c>
      <c r="S85" s="3">
        <v>1.3945524115115404E-3</v>
      </c>
      <c r="T85" s="3">
        <v>-3.0303865671157837E-2</v>
      </c>
      <c r="U85" s="3">
        <v>5.8990851975977421E-3</v>
      </c>
      <c r="V85" s="3">
        <v>-2.0255164708942175E-3</v>
      </c>
      <c r="W85" s="3">
        <v>-1.3148621656000614E-3</v>
      </c>
      <c r="Y85">
        <f t="shared" si="27"/>
        <v>5.8187454827660448E-4</v>
      </c>
    </row>
    <row r="86" spans="1:25">
      <c r="A86" s="1" t="s">
        <v>15</v>
      </c>
      <c r="B86" s="1" t="s">
        <v>37</v>
      </c>
      <c r="C86" s="3">
        <v>-4.0658772923052311E-3</v>
      </c>
      <c r="D86" s="3">
        <v>1.7761775525286794E-3</v>
      </c>
      <c r="E86" s="3">
        <v>-1.2273926287889481E-2</v>
      </c>
      <c r="F86" s="3">
        <v>1.6580158844590187E-2</v>
      </c>
      <c r="G86" s="3">
        <v>-3.0383480712771416E-2</v>
      </c>
      <c r="H86" s="3">
        <v>-2.3099455982446671E-2</v>
      </c>
      <c r="I86" s="3">
        <v>-1.004291046410799E-2</v>
      </c>
      <c r="J86" s="3">
        <v>-2.8644150588661432E-3</v>
      </c>
      <c r="K86" s="3">
        <v>-9.8626094404608011E-4</v>
      </c>
      <c r="L86" s="3">
        <v>-7.6879262924194336E-3</v>
      </c>
      <c r="M86" s="3">
        <v>6.3309273682534695E-3</v>
      </c>
      <c r="N86" s="3">
        <v>-4.4492767192423344E-3</v>
      </c>
      <c r="O86" s="3">
        <v>2.6370454579591751E-3</v>
      </c>
      <c r="P86" s="3">
        <v>-1.778867281973362E-2</v>
      </c>
      <c r="Q86" s="3">
        <v>1.3596946373581886E-2</v>
      </c>
      <c r="R86" s="3">
        <v>1.0678917169570923E-2</v>
      </c>
      <c r="S86" s="3">
        <v>-1.5173854772001505E-3</v>
      </c>
      <c r="T86" s="3">
        <v>-1.7186280339956284E-2</v>
      </c>
      <c r="U86" s="3">
        <v>-2.5172359310090542E-3</v>
      </c>
      <c r="V86" s="3">
        <v>-3.8261658046394587E-3</v>
      </c>
      <c r="W86" s="3">
        <v>1.7949797213077545E-2</v>
      </c>
      <c r="Y86">
        <f t="shared" si="27"/>
        <v>1.5832574246176924E-4</v>
      </c>
    </row>
    <row r="87" spans="1:25">
      <c r="A87" s="1" t="s">
        <v>16</v>
      </c>
      <c r="B87" s="1" t="s">
        <v>37</v>
      </c>
      <c r="C87" s="3">
        <v>-1.5699403360486031E-2</v>
      </c>
      <c r="D87" s="3">
        <v>5.5536016589030623E-4</v>
      </c>
      <c r="E87" s="3">
        <v>2.7725161984562874E-2</v>
      </c>
      <c r="F87" s="3">
        <v>-3.5413943231105804E-2</v>
      </c>
      <c r="G87" s="3">
        <v>3.1714729964733124E-2</v>
      </c>
      <c r="H87" s="3">
        <v>-2.7261259034276009E-2</v>
      </c>
      <c r="I87" s="3">
        <v>-5.919185932725668E-3</v>
      </c>
      <c r="J87" s="3">
        <v>4.7930300235748291E-2</v>
      </c>
      <c r="K87" s="3">
        <v>-3.9285201579332352E-2</v>
      </c>
      <c r="L87" s="3">
        <v>2.3235786706209183E-2</v>
      </c>
      <c r="M87" s="3">
        <v>2.4149427190423012E-2</v>
      </c>
      <c r="N87" s="3">
        <v>3.2502224203199148E-3</v>
      </c>
      <c r="O87" s="3">
        <v>9.65899508446455E-3</v>
      </c>
      <c r="P87" s="3">
        <v>9.0365828946232796E-3</v>
      </c>
      <c r="Q87" s="3">
        <v>-5.0896574975922704E-5</v>
      </c>
      <c r="R87" s="3">
        <v>-3.4836988896131516E-2</v>
      </c>
      <c r="S87" s="3">
        <v>2.7893877122551203E-3</v>
      </c>
      <c r="T87" s="3">
        <v>2.2093804553151131E-2</v>
      </c>
      <c r="U87" s="3">
        <v>-3.1667701900005341E-2</v>
      </c>
      <c r="V87" s="3">
        <v>-1.7915982753038406E-2</v>
      </c>
      <c r="W87" s="3">
        <v>1.711970753967762E-2</v>
      </c>
      <c r="Y87">
        <f t="shared" si="27"/>
        <v>6.2616843514166714E-4</v>
      </c>
    </row>
    <row r="88" spans="1:25">
      <c r="A88" s="1" t="s">
        <v>17</v>
      </c>
      <c r="B88" s="1" t="s">
        <v>37</v>
      </c>
      <c r="C88" s="3">
        <v>3.320557763800025E-3</v>
      </c>
      <c r="D88" s="3">
        <v>-3.1887345016002655E-2</v>
      </c>
      <c r="E88" s="3">
        <v>-1.1286209337413311E-2</v>
      </c>
      <c r="F88" s="3">
        <v>-3.521047905087471E-2</v>
      </c>
      <c r="G88" s="3">
        <v>-8.2883760333061218E-3</v>
      </c>
      <c r="H88" s="3">
        <v>1.5205330215394497E-2</v>
      </c>
      <c r="I88" s="3">
        <v>-5.2894257009029388E-2</v>
      </c>
      <c r="J88" s="3">
        <v>5.4045566357672215E-3</v>
      </c>
      <c r="K88" s="3">
        <v>-1.9985213875770569E-2</v>
      </c>
      <c r="L88" s="3">
        <v>7.0030833594501019E-3</v>
      </c>
      <c r="M88" s="3">
        <v>-2.3314330726861954E-2</v>
      </c>
      <c r="N88" s="3">
        <v>-1.2718574143946171E-2</v>
      </c>
      <c r="O88" s="3">
        <v>-3.1445533037185669E-2</v>
      </c>
      <c r="P88" s="3">
        <v>9.1114751994609833E-3</v>
      </c>
      <c r="Q88" s="3">
        <v>-3.6698713898658752E-2</v>
      </c>
      <c r="R88" s="3">
        <v>5.1376427290961146E-4</v>
      </c>
      <c r="S88" s="3">
        <v>-1.1628624051809311E-2</v>
      </c>
      <c r="T88" s="3">
        <v>-2.0882261916995049E-2</v>
      </c>
      <c r="U88" s="3">
        <v>-3.5978469997644424E-2</v>
      </c>
      <c r="V88" s="3">
        <v>-2.026764489710331E-2</v>
      </c>
      <c r="W88" s="3">
        <v>1.8545769155025482E-2</v>
      </c>
      <c r="Y88">
        <f t="shared" si="27"/>
        <v>3.8081676221122059E-4</v>
      </c>
    </row>
    <row r="89" spans="1:25">
      <c r="A89" s="1" t="s">
        <v>18</v>
      </c>
      <c r="B89" s="1" t="s">
        <v>37</v>
      </c>
      <c r="C89" s="3">
        <v>1.2010174104943871E-3</v>
      </c>
      <c r="D89" s="3">
        <v>5.5350800976157188E-3</v>
      </c>
      <c r="E89" s="3">
        <v>-3.574347123503685E-3</v>
      </c>
      <c r="F89" s="3">
        <v>4.709775373339653E-2</v>
      </c>
      <c r="G89" s="3">
        <v>-1.0610476136207581E-2</v>
      </c>
      <c r="H89" s="3">
        <v>1.6808513551950455E-2</v>
      </c>
      <c r="I89" s="3">
        <v>2.0994849503040314E-2</v>
      </c>
      <c r="J89" s="3">
        <v>2.0397508516907692E-2</v>
      </c>
      <c r="K89" s="3">
        <v>-2.0507946610450745E-2</v>
      </c>
      <c r="L89" s="3">
        <v>1.5609967522323132E-2</v>
      </c>
      <c r="M89" s="3">
        <v>-3.414499806240201E-3</v>
      </c>
      <c r="N89" s="3">
        <v>4.6797953546047211E-3</v>
      </c>
      <c r="O89" s="3">
        <v>2.5745324790477753E-2</v>
      </c>
      <c r="P89" s="3">
        <v>1.253985334187746E-3</v>
      </c>
      <c r="Q89" s="3">
        <v>9.83952428214252E-4</v>
      </c>
      <c r="R89" s="3">
        <v>-3.9209914393723011E-3</v>
      </c>
      <c r="S89" s="3">
        <v>5.4375971667468548E-3</v>
      </c>
      <c r="T89" s="3">
        <v>4.2306222021579742E-2</v>
      </c>
      <c r="U89" s="3">
        <v>2.4276141077280045E-2</v>
      </c>
      <c r="V89" s="3">
        <v>-4.0977494791150093E-3</v>
      </c>
      <c r="W89" s="3">
        <v>1.2206692481413484E-3</v>
      </c>
      <c r="Y89">
        <f t="shared" si="27"/>
        <v>2.8239112463430044E-4</v>
      </c>
    </row>
    <row r="90" spans="1:25">
      <c r="A90" s="1" t="s">
        <v>19</v>
      </c>
      <c r="B90" s="1" t="s">
        <v>37</v>
      </c>
      <c r="C90" s="3">
        <v>-2.1229390054941177E-2</v>
      </c>
      <c r="D90" s="3">
        <v>1.0089179268106818E-3</v>
      </c>
      <c r="E90" s="3">
        <v>1.4502458274364471E-2</v>
      </c>
      <c r="F90" s="3">
        <v>4.8795798793435097E-3</v>
      </c>
      <c r="G90" s="3">
        <v>9.9222287535667419E-3</v>
      </c>
      <c r="H90" s="3">
        <v>1.4610465615987778E-2</v>
      </c>
      <c r="I90" s="3">
        <v>1.0558465495705605E-2</v>
      </c>
      <c r="J90" s="3">
        <v>-3.6709651350975037E-2</v>
      </c>
      <c r="K90" s="3">
        <v>2.254086546599865E-2</v>
      </c>
      <c r="L90" s="3">
        <v>-1.8451391952112317E-3</v>
      </c>
      <c r="M90" s="3">
        <v>4.6698059886693954E-3</v>
      </c>
      <c r="N90" s="3">
        <v>-6.0972338542342186E-4</v>
      </c>
      <c r="O90" s="3">
        <v>6.9157872349023819E-3</v>
      </c>
      <c r="P90" s="3">
        <v>5.5460757575929165E-3</v>
      </c>
      <c r="Q90" s="3">
        <v>3.1278831884264946E-3</v>
      </c>
      <c r="R90" s="3">
        <v>-7.8092701733112335E-3</v>
      </c>
      <c r="S90" s="3">
        <v>-5.2015599794685841E-4</v>
      </c>
      <c r="T90" s="3">
        <v>4.1987970471382141E-3</v>
      </c>
      <c r="U90" s="3">
        <v>-1.6182832419872284E-2</v>
      </c>
      <c r="V90" s="3">
        <v>-2.1334012970328331E-2</v>
      </c>
      <c r="W90" s="3">
        <v>-1.52193708345294E-3</v>
      </c>
      <c r="Y90">
        <f t="shared" si="27"/>
        <v>1.9378874782218972E-4</v>
      </c>
    </row>
    <row r="91" spans="1:25">
      <c r="A91" s="1" t="s">
        <v>20</v>
      </c>
      <c r="B91" s="1" t="s">
        <v>37</v>
      </c>
      <c r="C91" s="3">
        <v>-1.4932440593838692E-2</v>
      </c>
      <c r="D91" s="3">
        <v>-6.5161744132637978E-3</v>
      </c>
      <c r="E91" s="3">
        <v>1.0419543832540512E-2</v>
      </c>
      <c r="F91" s="3">
        <v>5.0903274677693844E-3</v>
      </c>
      <c r="G91" s="3">
        <v>-2.8341203927993774E-2</v>
      </c>
      <c r="H91" s="3">
        <v>-1.6877247020602226E-2</v>
      </c>
      <c r="I91" s="3">
        <v>3.6540158092975616E-2</v>
      </c>
      <c r="J91" s="3">
        <v>8.3482576883397996E-5</v>
      </c>
      <c r="K91" s="3">
        <v>8.0666923895478249E-3</v>
      </c>
      <c r="L91" s="3">
        <v>1.4343121089041233E-2</v>
      </c>
      <c r="M91" s="3">
        <v>-3.114357590675354E-3</v>
      </c>
      <c r="N91" s="3">
        <v>1.9677120726555586E-3</v>
      </c>
      <c r="O91" s="3">
        <v>9.3779955059289932E-3</v>
      </c>
      <c r="P91" s="3">
        <v>1.3068767264485359E-2</v>
      </c>
      <c r="Q91" s="3">
        <v>-5.4862778633832932E-3</v>
      </c>
      <c r="R91" s="3">
        <v>1.1401953175663948E-2</v>
      </c>
      <c r="S91" s="3">
        <v>1.8601474585011601E-3</v>
      </c>
      <c r="T91" s="3">
        <v>-3.6572152748703957E-3</v>
      </c>
      <c r="U91" s="3">
        <v>5.0295498222112656E-3</v>
      </c>
      <c r="V91" s="3">
        <v>1.9380997866392136E-2</v>
      </c>
      <c r="W91" s="3">
        <v>3.2021358492784202E-5</v>
      </c>
      <c r="Y91">
        <f t="shared" si="27"/>
        <v>1.8926974431672806E-4</v>
      </c>
    </row>
    <row r="92" spans="1:25">
      <c r="A92" s="1" t="s">
        <v>21</v>
      </c>
      <c r="B92" s="1" t="s">
        <v>37</v>
      </c>
      <c r="C92" s="3">
        <v>3.8180446717888117E-3</v>
      </c>
      <c r="D92" s="3">
        <v>-3.8898778147995472E-3</v>
      </c>
      <c r="E92" s="3">
        <v>-1.391812227666378E-3</v>
      </c>
      <c r="F92" s="3">
        <v>-8.7018236517906189E-3</v>
      </c>
      <c r="G92" s="3">
        <v>-5.3212577477097511E-3</v>
      </c>
      <c r="H92" s="3">
        <v>4.3630525469779968E-3</v>
      </c>
      <c r="I92" s="3">
        <v>9.0080657973885536E-3</v>
      </c>
      <c r="J92" s="3">
        <v>-7.5122644193470478E-3</v>
      </c>
      <c r="K92" s="3">
        <v>6.8886519875377417E-4</v>
      </c>
      <c r="L92" s="3">
        <v>-5.5675446055829525E-3</v>
      </c>
      <c r="M92" s="3">
        <v>-1.9502105424180627E-3</v>
      </c>
      <c r="N92" s="3">
        <v>5.7708099484443665E-4</v>
      </c>
      <c r="O92" s="3">
        <v>1.4646363444626331E-2</v>
      </c>
      <c r="P92" s="3">
        <v>-2.3396394681185484E-3</v>
      </c>
      <c r="Q92" s="3">
        <v>-4.3333493522368371E-4</v>
      </c>
      <c r="R92" s="3">
        <v>-4.0048956871032715E-3</v>
      </c>
      <c r="S92" s="3">
        <v>3.6019828985445201E-4</v>
      </c>
      <c r="T92" s="3">
        <v>-1.5252129174768925E-2</v>
      </c>
      <c r="U92" s="3">
        <v>6.335841491818428E-3</v>
      </c>
      <c r="V92" s="3">
        <v>-8.8583528995513916E-3</v>
      </c>
      <c r="W92" s="3">
        <v>6.753814872354269E-3</v>
      </c>
      <c r="Y92">
        <f t="shared" si="27"/>
        <v>4.722534509039991E-5</v>
      </c>
    </row>
    <row r="93" spans="1:25">
      <c r="A93" s="1" t="s">
        <v>22</v>
      </c>
      <c r="B93" s="1" t="s">
        <v>37</v>
      </c>
      <c r="C93" s="3">
        <v>-9.0152937918901443E-3</v>
      </c>
      <c r="D93" s="3">
        <v>-1.864258898422122E-3</v>
      </c>
      <c r="E93" s="3">
        <v>-1.3203228591009974E-3</v>
      </c>
      <c r="F93" s="3">
        <v>-1.0908736847341061E-2</v>
      </c>
      <c r="G93" s="3">
        <v>-2.7929758653044701E-2</v>
      </c>
      <c r="H93" s="3">
        <v>-1.5123038552701473E-2</v>
      </c>
      <c r="I93" s="3">
        <v>2.2768286988139153E-2</v>
      </c>
      <c r="J93" s="3">
        <v>1.5404311008751392E-2</v>
      </c>
      <c r="K93" s="3">
        <v>-1.2470860034227371E-2</v>
      </c>
      <c r="L93" s="3">
        <v>-1.8756261095404625E-2</v>
      </c>
      <c r="M93" s="3">
        <v>1.5753038227558136E-2</v>
      </c>
      <c r="N93" s="3">
        <v>2.0475622732192278E-3</v>
      </c>
      <c r="O93" s="3">
        <v>-1.9823120906949043E-2</v>
      </c>
      <c r="P93" s="3">
        <v>-3.6228850949555635E-3</v>
      </c>
      <c r="Q93" s="3">
        <v>1.4989916235208511E-2</v>
      </c>
      <c r="R93" s="3">
        <v>1.7824564129114151E-2</v>
      </c>
      <c r="S93" s="3">
        <v>2.0432095043361187E-3</v>
      </c>
      <c r="T93" s="3">
        <v>-1.3379886746406555E-2</v>
      </c>
      <c r="U93" s="3">
        <v>-1.5578637830913067E-3</v>
      </c>
      <c r="V93" s="3">
        <v>4.0004733949899673E-2</v>
      </c>
      <c r="W93" s="3">
        <v>1.912770327180624E-3</v>
      </c>
      <c r="Y93">
        <f t="shared" si="27"/>
        <v>2.7336748474997101E-4</v>
      </c>
    </row>
    <row r="94" spans="1:25">
      <c r="A94" s="1" t="s">
        <v>23</v>
      </c>
      <c r="B94" s="1" t="s">
        <v>37</v>
      </c>
      <c r="C94" s="3">
        <v>-1.7369206994771957E-2</v>
      </c>
      <c r="D94" s="3">
        <v>-1.4728504233062267E-2</v>
      </c>
      <c r="E94" s="3">
        <v>8.8400654494762421E-3</v>
      </c>
      <c r="F94" s="3">
        <v>3.7727709859609604E-3</v>
      </c>
      <c r="G94" s="3">
        <v>1.9856337457895279E-3</v>
      </c>
      <c r="H94" s="3">
        <v>-7.1908538229763508E-3</v>
      </c>
      <c r="I94" s="3">
        <v>-2.4800300598144531E-2</v>
      </c>
      <c r="J94" s="3">
        <v>1.4632049947977066E-2</v>
      </c>
      <c r="K94" s="3">
        <v>5.3030755370855331E-3</v>
      </c>
      <c r="L94" s="3">
        <v>-1.0299867950379848E-2</v>
      </c>
      <c r="M94" s="3">
        <v>9.2988330870866776E-3</v>
      </c>
      <c r="N94" s="3">
        <v>-8.2299644418526441E-5</v>
      </c>
      <c r="O94" s="3">
        <v>-7.7287689782679081E-3</v>
      </c>
      <c r="P94" s="3">
        <v>-1.0376744903624058E-2</v>
      </c>
      <c r="Q94" s="3">
        <v>-9.1511737555265427E-3</v>
      </c>
      <c r="R94" s="3">
        <v>5.6583466939628124E-3</v>
      </c>
      <c r="S94" s="3">
        <v>4.3021913143093116E-7</v>
      </c>
      <c r="T94" s="3">
        <v>-1.6705168411135674E-2</v>
      </c>
      <c r="U94" s="3">
        <v>-4.6945069916546345E-3</v>
      </c>
      <c r="V94" s="3">
        <v>-7.5547881424427032E-3</v>
      </c>
      <c r="W94" s="3">
        <v>-9.1533148661255836E-3</v>
      </c>
      <c r="Y94">
        <f t="shared" si="27"/>
        <v>1.0264731106332738E-4</v>
      </c>
    </row>
    <row r="95" spans="1:25">
      <c r="A95" s="1" t="s">
        <v>24</v>
      </c>
      <c r="B95" s="1" t="s">
        <v>37</v>
      </c>
      <c r="C95" s="3">
        <v>-1.1505181901156902E-2</v>
      </c>
      <c r="D95" s="3">
        <v>-4.299393855035305E-3</v>
      </c>
      <c r="E95" s="3">
        <v>-3.4075404983013868E-3</v>
      </c>
      <c r="F95" s="3">
        <v>4.7850953415036201E-3</v>
      </c>
      <c r="G95" s="3">
        <v>1.0775480419397354E-2</v>
      </c>
      <c r="H95" s="3">
        <v>-9.1369925066828728E-3</v>
      </c>
      <c r="I95" s="3">
        <v>-6.9759641773998737E-3</v>
      </c>
      <c r="J95" s="3">
        <v>1.0212155058979988E-2</v>
      </c>
      <c r="K95" s="3">
        <v>4.7388137318193913E-3</v>
      </c>
      <c r="L95" s="3">
        <v>-7.7678686939179897E-3</v>
      </c>
      <c r="M95" s="3">
        <v>1.3352865353226662E-2</v>
      </c>
      <c r="N95" s="3">
        <v>7.4979237979277968E-4</v>
      </c>
      <c r="O95" s="3">
        <v>1.7019701772369444E-4</v>
      </c>
      <c r="P95" s="3">
        <v>-3.4546894021332264E-3</v>
      </c>
      <c r="Q95" s="3">
        <v>1.5861660242080688E-2</v>
      </c>
      <c r="R95" s="3">
        <v>-2.093697153031826E-2</v>
      </c>
      <c r="S95" s="3">
        <v>3.0443744617514312E-4</v>
      </c>
      <c r="T95" s="3">
        <v>4.0134447626769543E-3</v>
      </c>
      <c r="U95" s="3">
        <v>1.2608444085344672E-3</v>
      </c>
      <c r="V95" s="3">
        <v>-1.7425481230020523E-2</v>
      </c>
      <c r="W95" s="3">
        <v>9.8153678700327873E-3</v>
      </c>
      <c r="Y95">
        <f t="shared" si="27"/>
        <v>9.5775651374334215E-5</v>
      </c>
    </row>
    <row r="96" spans="1:25">
      <c r="A96" s="1" t="s">
        <v>25</v>
      </c>
      <c r="B96" s="1" t="s">
        <v>37</v>
      </c>
      <c r="C96" s="3">
        <v>-4.6306032687425613E-2</v>
      </c>
      <c r="D96" s="3">
        <v>3.1970005482435226E-2</v>
      </c>
      <c r="E96" s="3">
        <v>-2.1152833476662636E-2</v>
      </c>
      <c r="F96" s="3">
        <v>-1.6499660909175873E-2</v>
      </c>
      <c r="G96" s="3">
        <v>1.629474014043808E-2</v>
      </c>
      <c r="H96" s="3">
        <v>1.0886223055422306E-2</v>
      </c>
      <c r="I96" s="3">
        <v>1.1974276974797249E-2</v>
      </c>
      <c r="J96" s="3">
        <v>-2.9865793883800507E-2</v>
      </c>
      <c r="K96" s="3">
        <v>2.5441667065024376E-2</v>
      </c>
      <c r="L96" s="3">
        <v>-1.5111303655430675E-3</v>
      </c>
      <c r="M96" s="3">
        <v>-1.2484300881624222E-2</v>
      </c>
      <c r="N96" s="3">
        <v>-3.8734697736799717E-3</v>
      </c>
      <c r="O96" s="3">
        <v>-3.6927942186594009E-2</v>
      </c>
      <c r="P96" s="3">
        <v>-7.1900333277881145E-3</v>
      </c>
      <c r="Q96" s="3">
        <v>4.7567836008965969E-3</v>
      </c>
      <c r="R96" s="3">
        <v>6.5954457968473434E-3</v>
      </c>
      <c r="S96" s="3">
        <v>-4.0649347938597202E-3</v>
      </c>
      <c r="T96" s="3">
        <v>-2.4377647787332535E-2</v>
      </c>
      <c r="U96" s="3">
        <v>-4.7417320311069489E-3</v>
      </c>
      <c r="V96" s="3">
        <v>1.5060403384268284E-2</v>
      </c>
      <c r="W96" s="3">
        <v>-1.5239405445754528E-2</v>
      </c>
      <c r="Y96">
        <f t="shared" si="27"/>
        <v>4.1057097625028316E-4</v>
      </c>
    </row>
    <row r="97" spans="1:25">
      <c r="A97" s="1" t="s">
        <v>26</v>
      </c>
      <c r="B97" s="1" t="s">
        <v>37</v>
      </c>
      <c r="C97" s="3">
        <v>1.0111872106790543E-2</v>
      </c>
      <c r="D97" s="3">
        <v>-2.2852007299661636E-2</v>
      </c>
      <c r="E97" s="3">
        <v>1.0578719899058342E-2</v>
      </c>
      <c r="F97" s="3">
        <v>-8.3287814632058144E-3</v>
      </c>
      <c r="G97" s="3">
        <v>4.1803121566772461E-3</v>
      </c>
      <c r="H97" s="3">
        <v>1.5533308498561382E-2</v>
      </c>
      <c r="I97" s="3">
        <v>3.6790668964385986E-2</v>
      </c>
      <c r="J97" s="3">
        <v>-2.1377993747591972E-2</v>
      </c>
      <c r="K97" s="3">
        <v>1.5631455928087234E-2</v>
      </c>
      <c r="L97" s="3">
        <v>-1.4634248800575733E-2</v>
      </c>
      <c r="M97" s="3">
        <v>1.6930673271417618E-2</v>
      </c>
      <c r="N97" s="3">
        <v>3.1153573654592037E-3</v>
      </c>
      <c r="O97" s="3">
        <v>2.2819545120000839E-3</v>
      </c>
      <c r="P97" s="3">
        <v>-5.9711672365665436E-3</v>
      </c>
      <c r="Q97" s="3">
        <v>1.1727606877684593E-2</v>
      </c>
      <c r="R97" s="3">
        <v>1.352138165384531E-2</v>
      </c>
      <c r="S97" s="3">
        <v>2.7202039491385221E-3</v>
      </c>
      <c r="T97" s="3">
        <v>-1.2690864503383636E-2</v>
      </c>
      <c r="U97" s="3">
        <v>-5.3191934712231159E-3</v>
      </c>
      <c r="V97" s="3">
        <v>-5.8486866764724255E-3</v>
      </c>
      <c r="W97" s="3">
        <v>7.4235880747437477E-3</v>
      </c>
      <c r="Y97">
        <f t="shared" si="27"/>
        <v>2.0704018158219554E-4</v>
      </c>
    </row>
    <row r="98" spans="1:25">
      <c r="A98" s="1" t="s">
        <v>27</v>
      </c>
      <c r="B98" s="1" t="s">
        <v>37</v>
      </c>
      <c r="C98" s="3">
        <v>3.3279273193329573E-3</v>
      </c>
      <c r="D98" s="3">
        <v>1.2277710251510143E-2</v>
      </c>
      <c r="E98" s="3">
        <v>-3.139520063996315E-3</v>
      </c>
      <c r="F98" s="3">
        <v>-2.2389214485883713E-2</v>
      </c>
      <c r="G98" s="3">
        <v>2.0620191469788551E-2</v>
      </c>
      <c r="H98" s="3">
        <v>-2.5882897898554802E-2</v>
      </c>
      <c r="I98" s="3">
        <v>3.1252685934305191E-2</v>
      </c>
      <c r="J98" s="3">
        <v>-4.6586774289608002E-2</v>
      </c>
      <c r="K98" s="3">
        <v>-8.667617104947567E-3</v>
      </c>
      <c r="L98" s="3">
        <v>-6.4713181927800179E-3</v>
      </c>
      <c r="M98" s="3">
        <v>2.2373387590050697E-2</v>
      </c>
      <c r="N98" s="3">
        <v>1.7027102876454592E-3</v>
      </c>
      <c r="O98" s="3">
        <v>-7.7702203998342156E-4</v>
      </c>
      <c r="P98" s="3">
        <v>1.9080259371548891E-3</v>
      </c>
      <c r="Q98" s="3">
        <v>3.5521060228347778E-2</v>
      </c>
      <c r="R98" s="3">
        <v>-1.0585863143205643E-2</v>
      </c>
      <c r="S98" s="3">
        <v>1.1884178966283798E-3</v>
      </c>
      <c r="T98" s="3">
        <v>4.075187724083662E-3</v>
      </c>
      <c r="U98" s="3">
        <v>-2.7306893840432167E-2</v>
      </c>
      <c r="V98" s="3">
        <v>-3.2209064811468124E-2</v>
      </c>
      <c r="W98" s="3">
        <v>2.9484353959560394E-2</v>
      </c>
      <c r="Y98">
        <f t="shared" si="27"/>
        <v>4.7822463394499754E-4</v>
      </c>
    </row>
    <row r="99" spans="1:25">
      <c r="A99" s="1" t="s">
        <v>28</v>
      </c>
      <c r="B99" s="1" t="s">
        <v>37</v>
      </c>
      <c r="C99" s="3">
        <v>-1.369822584092617E-2</v>
      </c>
      <c r="D99" s="3">
        <v>-3.0179326422512531E-3</v>
      </c>
      <c r="E99" s="3">
        <v>-7.8435633331537247E-3</v>
      </c>
      <c r="F99" s="3">
        <v>3.7170276045799255E-2</v>
      </c>
      <c r="G99" s="3">
        <v>2.3547690361738205E-2</v>
      </c>
      <c r="H99" s="3">
        <v>-1.0879888199269772E-2</v>
      </c>
      <c r="I99" s="3">
        <v>4.7859810292720795E-3</v>
      </c>
      <c r="J99" s="3">
        <v>1.0074528865516186E-2</v>
      </c>
      <c r="K99" s="3">
        <v>-2.4795858189463615E-3</v>
      </c>
      <c r="L99" s="3">
        <v>-9.5923123881220818E-3</v>
      </c>
      <c r="M99" s="3">
        <v>-5.4587218910455704E-3</v>
      </c>
      <c r="N99" s="3">
        <v>-2.3150579072535038E-3</v>
      </c>
      <c r="O99" s="3">
        <v>1.9745437428355217E-2</v>
      </c>
      <c r="P99" s="3">
        <v>-2.9646163806319237E-2</v>
      </c>
      <c r="Q99" s="3">
        <v>2.1313108503818512E-2</v>
      </c>
      <c r="R99" s="3">
        <v>1.5077021671459079E-3</v>
      </c>
      <c r="S99" s="3">
        <v>-1.5420963754877448E-3</v>
      </c>
      <c r="T99" s="3">
        <v>4.0562436915934086E-3</v>
      </c>
      <c r="U99" s="3">
        <v>-9.897897019982338E-3</v>
      </c>
      <c r="V99" s="3">
        <v>-8.5498467087745667E-3</v>
      </c>
      <c r="W99" s="3">
        <v>-3.2387294340878725E-3</v>
      </c>
      <c r="Y99">
        <f t="shared" si="27"/>
        <v>2.2433927282834625E-4</v>
      </c>
    </row>
    <row r="100" spans="1:25">
      <c r="A100" s="1" t="s">
        <v>29</v>
      </c>
      <c r="B100" s="1" t="s">
        <v>37</v>
      </c>
      <c r="C100" s="3">
        <v>9.2216167831793427E-4</v>
      </c>
      <c r="D100" s="3">
        <v>2.7360143139958382E-2</v>
      </c>
      <c r="E100" s="3">
        <v>-9.1870985925197601E-3</v>
      </c>
      <c r="F100" s="3">
        <v>4.7194203361868858E-3</v>
      </c>
      <c r="G100" s="3">
        <v>2.2385811433196068E-2</v>
      </c>
      <c r="H100" s="3">
        <v>5.1880095154047012E-2</v>
      </c>
      <c r="I100" s="3">
        <v>5.7461857795715332E-3</v>
      </c>
      <c r="J100" s="3">
        <v>-2.3668555542826653E-2</v>
      </c>
      <c r="K100" s="3">
        <v>2.1640093997120857E-2</v>
      </c>
      <c r="L100" s="3">
        <v>-1.5347809530794621E-2</v>
      </c>
      <c r="M100" s="3">
        <v>1.5371281653642654E-2</v>
      </c>
      <c r="N100" s="3">
        <v>8.4364889189600945E-3</v>
      </c>
      <c r="O100" s="3">
        <v>-1.8743909895420074E-2</v>
      </c>
      <c r="P100" s="3">
        <v>3.2843782100826502E-3</v>
      </c>
      <c r="Q100" s="3">
        <v>7.0028859190642834E-3</v>
      </c>
      <c r="R100" s="3">
        <v>1.9617458805441856E-2</v>
      </c>
      <c r="S100" s="3">
        <v>7.2542387060821056E-3</v>
      </c>
      <c r="T100" s="3">
        <v>-1.7541969195008278E-2</v>
      </c>
      <c r="U100" s="3">
        <v>-2.4583474732935429E-3</v>
      </c>
      <c r="V100" s="3">
        <v>-1.0262054391205311E-2</v>
      </c>
      <c r="W100" s="3">
        <v>1.2631011195480824E-2</v>
      </c>
      <c r="Y100">
        <f t="shared" si="27"/>
        <v>3.2466902053627752E-4</v>
      </c>
    </row>
    <row r="101" spans="1:25">
      <c r="A101" s="1" t="s">
        <v>30</v>
      </c>
      <c r="B101" s="1" t="s">
        <v>37</v>
      </c>
      <c r="C101" s="3">
        <v>-1.1642594821751118E-2</v>
      </c>
      <c r="D101" s="3">
        <v>1.8037213012576103E-2</v>
      </c>
      <c r="E101" s="3">
        <v>-1.2342856265604496E-2</v>
      </c>
      <c r="F101" s="3">
        <v>-2.2858183830976486E-2</v>
      </c>
      <c r="G101" s="3">
        <v>-1.7415327951312065E-2</v>
      </c>
      <c r="H101" s="3">
        <v>2.4155216291546822E-2</v>
      </c>
      <c r="I101" s="3">
        <v>1.2860920280218124E-2</v>
      </c>
      <c r="J101" s="3">
        <v>-2.9953015968203545E-2</v>
      </c>
      <c r="K101" s="3">
        <v>-1.5475152060389519E-2</v>
      </c>
      <c r="L101" s="3">
        <v>2.2796833887696266E-2</v>
      </c>
      <c r="M101" s="3">
        <v>-6.8912021815776825E-3</v>
      </c>
      <c r="N101" s="3">
        <v>-9.1715343296527863E-4</v>
      </c>
      <c r="O101" s="3">
        <v>5.3892042487859726E-3</v>
      </c>
      <c r="P101" s="3">
        <v>-3.8675004616379738E-3</v>
      </c>
      <c r="Q101" s="3">
        <v>7.3433569632470608E-3</v>
      </c>
      <c r="R101" s="3">
        <v>-1.6313759610056877E-2</v>
      </c>
      <c r="S101" s="3">
        <v>-3.2759332680143416E-4</v>
      </c>
      <c r="T101" s="3">
        <v>-5.2031935192644596E-3</v>
      </c>
      <c r="U101" s="3">
        <v>4.0387265384197235E-2</v>
      </c>
      <c r="V101" s="3">
        <v>-5.9697539545595646E-3</v>
      </c>
      <c r="W101" s="3">
        <v>7.2692329995334148E-3</v>
      </c>
      <c r="Y101">
        <f t="shared" si="27"/>
        <v>2.9988765497225616E-4</v>
      </c>
    </row>
    <row r="102" spans="1:25">
      <c r="A102" s="1" t="s">
        <v>31</v>
      </c>
      <c r="B102" s="1" t="s">
        <v>37</v>
      </c>
      <c r="C102" s="3">
        <v>1.9904680084437132E-3</v>
      </c>
      <c r="D102" s="3">
        <v>-2.8646832797676325E-3</v>
      </c>
      <c r="E102" s="3">
        <v>-8.9564993977546692E-3</v>
      </c>
      <c r="F102" s="3">
        <v>1.3809508644044399E-2</v>
      </c>
      <c r="G102" s="3">
        <v>-9.0466951951384544E-3</v>
      </c>
      <c r="H102" s="3">
        <v>-6.1350269243121147E-4</v>
      </c>
      <c r="I102" s="3">
        <v>1.4915746636688709E-2</v>
      </c>
      <c r="J102" s="3">
        <v>-3.0235376209020615E-2</v>
      </c>
      <c r="K102" s="3">
        <v>1.3921473175287247E-2</v>
      </c>
      <c r="L102" s="3">
        <v>-1.0593891143798828E-2</v>
      </c>
      <c r="M102" s="3">
        <v>-1.5555224381387234E-3</v>
      </c>
      <c r="N102" s="3">
        <v>1.6979273641481996E-3</v>
      </c>
      <c r="O102" s="3">
        <v>-5.7774940505623817E-3</v>
      </c>
      <c r="P102" s="3">
        <v>5.0186021253466606E-3</v>
      </c>
      <c r="Q102" s="3">
        <v>1.1201160959899426E-2</v>
      </c>
      <c r="R102" s="3">
        <v>7.3932856321334839E-3</v>
      </c>
      <c r="S102" s="3">
        <v>1.2350096367299557E-3</v>
      </c>
      <c r="T102" s="3">
        <v>-7.0335431955754757E-3</v>
      </c>
      <c r="U102" s="3">
        <v>2.533828467130661E-2</v>
      </c>
      <c r="V102" s="3">
        <v>-6.6028032451868057E-3</v>
      </c>
      <c r="W102" s="3">
        <v>2.5084007531404495E-2</v>
      </c>
      <c r="Y102">
        <f t="shared" si="27"/>
        <v>1.6739418240821778E-4</v>
      </c>
    </row>
    <row r="103" spans="1:25">
      <c r="A103" s="1" t="s">
        <v>32</v>
      </c>
      <c r="B103" s="1" t="s">
        <v>37</v>
      </c>
      <c r="C103" s="3">
        <v>-2.416691742837429E-2</v>
      </c>
      <c r="D103" s="3">
        <v>7.8397644683718681E-3</v>
      </c>
      <c r="E103" s="3">
        <v>-1.3176612555980682E-2</v>
      </c>
      <c r="F103" s="3">
        <v>2.0446893759071827E-3</v>
      </c>
      <c r="G103" s="3">
        <v>1.8445229157805443E-2</v>
      </c>
      <c r="H103" s="3">
        <v>1.2269292026758194E-2</v>
      </c>
      <c r="I103" s="3">
        <v>-4.4766049832105637E-3</v>
      </c>
      <c r="J103" s="3">
        <v>-9.7591215744614601E-3</v>
      </c>
      <c r="K103" s="3">
        <v>3.8968846201896667E-3</v>
      </c>
      <c r="L103" s="3">
        <v>-2.2588184103369713E-2</v>
      </c>
      <c r="M103" s="3">
        <v>2.1610002964735031E-2</v>
      </c>
      <c r="N103" s="3">
        <v>-3.0223357025533915E-3</v>
      </c>
      <c r="O103" s="3">
        <v>-7.7493386343121529E-3</v>
      </c>
      <c r="P103" s="3">
        <v>-9.2399744316935539E-3</v>
      </c>
      <c r="Q103" s="3">
        <v>4.3677459470927715E-3</v>
      </c>
      <c r="R103" s="3">
        <v>-2.1910436917096376E-3</v>
      </c>
      <c r="S103" s="3">
        <v>-2.4235737510025501E-3</v>
      </c>
      <c r="T103" s="3">
        <v>1.092471182346344E-2</v>
      </c>
      <c r="U103" s="3">
        <v>-2.579084038734436E-2</v>
      </c>
      <c r="V103" s="3">
        <v>1.9188916776329279E-3</v>
      </c>
      <c r="W103" s="3">
        <v>-6.3431900925934315E-3</v>
      </c>
      <c r="Y103">
        <f t="shared" si="27"/>
        <v>1.6632807671144474E-4</v>
      </c>
    </row>
    <row r="104" spans="1:25">
      <c r="A104" s="1" t="s">
        <v>33</v>
      </c>
      <c r="B104" s="1" t="s">
        <v>37</v>
      </c>
      <c r="C104" s="3">
        <v>2.1333971992135048E-2</v>
      </c>
      <c r="D104" s="3">
        <v>2.4816805496811867E-2</v>
      </c>
      <c r="E104" s="3">
        <v>-1.3834977522492409E-2</v>
      </c>
      <c r="F104" s="3">
        <v>-1.376831904053688E-2</v>
      </c>
      <c r="G104" s="3">
        <v>2.365675987675786E-3</v>
      </c>
      <c r="H104" s="3">
        <v>8.6774351075291634E-4</v>
      </c>
      <c r="I104" s="3">
        <v>1.0110147297382355E-2</v>
      </c>
      <c r="J104" s="3">
        <v>-7.6104588806629181E-3</v>
      </c>
      <c r="K104" s="3">
        <v>5.7902401313185692E-3</v>
      </c>
      <c r="L104" s="3">
        <v>-3.3914968371391296E-3</v>
      </c>
      <c r="M104" s="3">
        <v>-1.3100907672196627E-3</v>
      </c>
      <c r="N104" s="3">
        <v>-2.2682975395582616E-4</v>
      </c>
      <c r="O104" s="3">
        <v>-2.933436306193471E-3</v>
      </c>
      <c r="P104" s="3">
        <v>1.1304942891001701E-2</v>
      </c>
      <c r="Q104" s="3">
        <v>-3.307149454485625E-4</v>
      </c>
      <c r="R104" s="3">
        <v>-1.623045839369297E-2</v>
      </c>
      <c r="S104" s="3">
        <v>-2.7552052051760256E-4</v>
      </c>
      <c r="T104" s="3">
        <v>1.1813164688646793E-2</v>
      </c>
      <c r="U104" s="3">
        <v>9.471583180129528E-3</v>
      </c>
      <c r="V104" s="3">
        <v>2.0857520401477814E-2</v>
      </c>
      <c r="W104" s="3">
        <v>-2.7686512097716331E-2</v>
      </c>
      <c r="Y104">
        <f t="shared" si="27"/>
        <v>1.7249856205625463E-4</v>
      </c>
    </row>
  </sheetData>
  <conditionalFormatting sqref="C7:W7">
    <cfRule type="cellIs" dxfId="2" priority="3" operator="lessThan">
      <formula>0.1</formula>
    </cfRule>
  </conditionalFormatting>
  <conditionalFormatting sqref="C17:W17">
    <cfRule type="cellIs" dxfId="1" priority="2" operator="lessThan">
      <formula>0.1</formula>
    </cfRule>
  </conditionalFormatting>
  <conditionalFormatting sqref="C28:W28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>
      <selection sqref="A1:XFD1048576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263</v>
      </c>
      <c r="B1" s="1" t="s">
        <v>297</v>
      </c>
      <c r="C1" s="1" t="s">
        <v>397</v>
      </c>
    </row>
    <row r="2" spans="1:3">
      <c r="A2" s="1" t="s">
        <v>264</v>
      </c>
      <c r="B2" s="1" t="s">
        <v>298</v>
      </c>
      <c r="C2" s="2">
        <v>8.8234555732924491E-5</v>
      </c>
    </row>
    <row r="3" spans="1:3">
      <c r="A3" s="1" t="s">
        <v>264</v>
      </c>
      <c r="B3" s="1" t="s">
        <v>299</v>
      </c>
      <c r="C3" s="2">
        <v>8.3650498709175736E-5</v>
      </c>
    </row>
    <row r="4" spans="1:3">
      <c r="A4" s="1" t="s">
        <v>264</v>
      </c>
      <c r="B4" s="1" t="s">
        <v>300</v>
      </c>
      <c r="C4" s="2">
        <v>2.024076966335997E-4</v>
      </c>
    </row>
    <row r="5" spans="1:3">
      <c r="A5" s="1" t="s">
        <v>265</v>
      </c>
      <c r="B5" s="1" t="s">
        <v>301</v>
      </c>
      <c r="C5" s="2">
        <v>2.0457115897443146E-4</v>
      </c>
    </row>
    <row r="6" spans="1:3">
      <c r="A6" s="1" t="s">
        <v>265</v>
      </c>
      <c r="B6" s="1" t="s">
        <v>302</v>
      </c>
      <c r="C6" s="2">
        <v>2.0699904416687787E-4</v>
      </c>
    </row>
    <row r="7" spans="1:3">
      <c r="A7" s="1" t="s">
        <v>265</v>
      </c>
      <c r="B7" s="1" t="s">
        <v>303</v>
      </c>
      <c r="C7" s="2">
        <v>1.0740564903244376E-3</v>
      </c>
    </row>
    <row r="8" spans="1:3">
      <c r="A8" s="1" t="s">
        <v>266</v>
      </c>
      <c r="B8" s="1" t="s">
        <v>304</v>
      </c>
      <c r="C8" s="2">
        <v>2.4454557569697499E-4</v>
      </c>
    </row>
    <row r="9" spans="1:3">
      <c r="A9" s="1" t="s">
        <v>266</v>
      </c>
      <c r="B9" s="1" t="s">
        <v>305</v>
      </c>
      <c r="C9" s="2">
        <v>2.4606232182122767E-4</v>
      </c>
    </row>
    <row r="10" spans="1:3">
      <c r="A10" s="1" t="s">
        <v>266</v>
      </c>
      <c r="B10" s="1" t="s">
        <v>306</v>
      </c>
      <c r="C10" s="2">
        <v>1.4671508688479662E-3</v>
      </c>
    </row>
    <row r="11" spans="1:3">
      <c r="A11" s="1" t="s">
        <v>267</v>
      </c>
      <c r="B11" s="1" t="s">
        <v>307</v>
      </c>
      <c r="C11" s="2">
        <v>9.7585470939520746E-5</v>
      </c>
    </row>
    <row r="12" spans="1:3">
      <c r="A12" s="1" t="s">
        <v>267</v>
      </c>
      <c r="B12" s="1" t="s">
        <v>308</v>
      </c>
      <c r="C12" s="2">
        <v>9.1125519247725606E-5</v>
      </c>
    </row>
    <row r="13" spans="1:3">
      <c r="A13" s="1" t="s">
        <v>267</v>
      </c>
      <c r="B13" s="1" t="s">
        <v>309</v>
      </c>
      <c r="C13" s="2">
        <v>1.692529913270846E-4</v>
      </c>
    </row>
    <row r="14" spans="1:3">
      <c r="A14" s="1" t="s">
        <v>268</v>
      </c>
      <c r="B14" s="1" t="s">
        <v>310</v>
      </c>
      <c r="C14" s="2">
        <v>1.6331662482116371E-4</v>
      </c>
    </row>
    <row r="15" spans="1:3">
      <c r="A15" s="1" t="s">
        <v>268</v>
      </c>
      <c r="B15" s="1" t="s">
        <v>311</v>
      </c>
      <c r="C15" s="2">
        <v>1.6210920875892043E-4</v>
      </c>
    </row>
    <row r="16" spans="1:3">
      <c r="A16" s="1" t="s">
        <v>268</v>
      </c>
      <c r="B16" s="1" t="s">
        <v>312</v>
      </c>
      <c r="C16" s="2">
        <v>4.8297469038516283E-4</v>
      </c>
    </row>
    <row r="17" spans="1:3">
      <c r="A17" s="1" t="s">
        <v>269</v>
      </c>
      <c r="B17" s="1" t="s">
        <v>313</v>
      </c>
      <c r="C17" s="2">
        <v>1.5989359235391021E-4</v>
      </c>
    </row>
    <row r="18" spans="1:3">
      <c r="A18" s="1" t="s">
        <v>269</v>
      </c>
      <c r="B18" s="1" t="s">
        <v>314</v>
      </c>
      <c r="C18" s="2">
        <v>1.5199795598164201E-4</v>
      </c>
    </row>
    <row r="19" spans="1:3">
      <c r="A19" s="1" t="s">
        <v>269</v>
      </c>
      <c r="B19" s="1" t="s">
        <v>315</v>
      </c>
      <c r="C19" s="2">
        <v>5.0907291006296873E-4</v>
      </c>
    </row>
    <row r="20" spans="1:3">
      <c r="A20" s="1" t="s">
        <v>270</v>
      </c>
      <c r="B20" s="1" t="s">
        <v>316</v>
      </c>
      <c r="C20" s="2">
        <v>2.0824633247684687E-4</v>
      </c>
    </row>
    <row r="21" spans="1:3">
      <c r="A21" s="1" t="s">
        <v>270</v>
      </c>
      <c r="B21" s="1" t="s">
        <v>317</v>
      </c>
      <c r="C21" s="2">
        <v>1.9600626546889544E-4</v>
      </c>
    </row>
    <row r="22" spans="1:3">
      <c r="A22" s="1" t="s">
        <v>270</v>
      </c>
      <c r="B22" s="1" t="s">
        <v>318</v>
      </c>
      <c r="C22" s="2">
        <v>5.4291175911203027E-4</v>
      </c>
    </row>
    <row r="23" spans="1:3">
      <c r="A23" s="1" t="s">
        <v>271</v>
      </c>
      <c r="B23" s="1" t="s">
        <v>319</v>
      </c>
      <c r="C23" s="2">
        <v>1.9697553943842649E-4</v>
      </c>
    </row>
    <row r="24" spans="1:3">
      <c r="A24" s="1" t="s">
        <v>271</v>
      </c>
      <c r="B24" s="1" t="s">
        <v>320</v>
      </c>
      <c r="C24" s="2">
        <v>2.0239395962562412E-4</v>
      </c>
    </row>
    <row r="25" spans="1:3">
      <c r="A25" s="1" t="s">
        <v>271</v>
      </c>
      <c r="B25" s="1" t="s">
        <v>321</v>
      </c>
      <c r="C25" s="2">
        <v>7.4887956725433469E-4</v>
      </c>
    </row>
    <row r="26" spans="1:3">
      <c r="A26" s="1" t="s">
        <v>272</v>
      </c>
      <c r="B26" s="1" t="s">
        <v>322</v>
      </c>
      <c r="C26" s="2">
        <v>2.4252579896710813E-4</v>
      </c>
    </row>
    <row r="27" spans="1:3">
      <c r="A27" s="1" t="s">
        <v>272</v>
      </c>
      <c r="B27" s="1" t="s">
        <v>323</v>
      </c>
      <c r="C27" s="2">
        <v>2.4399193353019655E-4</v>
      </c>
    </row>
    <row r="28" spans="1:3">
      <c r="A28" s="1" t="s">
        <v>272</v>
      </c>
      <c r="B28" s="1" t="s">
        <v>324</v>
      </c>
      <c r="C28" s="2">
        <v>6.0427503194659948E-4</v>
      </c>
    </row>
    <row r="29" spans="1:3">
      <c r="A29" s="1" t="s">
        <v>273</v>
      </c>
      <c r="B29" s="1" t="s">
        <v>325</v>
      </c>
      <c r="C29" s="2">
        <v>1.8226433894596994E-4</v>
      </c>
    </row>
    <row r="30" spans="1:3">
      <c r="A30" s="1" t="s">
        <v>273</v>
      </c>
      <c r="B30" s="1" t="s">
        <v>326</v>
      </c>
      <c r="C30" s="2">
        <v>1.8652020662557334E-4</v>
      </c>
    </row>
    <row r="31" spans="1:3">
      <c r="A31" s="1" t="s">
        <v>273</v>
      </c>
      <c r="B31" s="1" t="s">
        <v>327</v>
      </c>
      <c r="C31" s="2">
        <v>4.3218248174525797E-4</v>
      </c>
    </row>
    <row r="32" spans="1:3">
      <c r="A32" s="1" t="s">
        <v>274</v>
      </c>
      <c r="B32" s="1" t="s">
        <v>328</v>
      </c>
      <c r="C32" s="2">
        <v>1.0050479613710195E-4</v>
      </c>
    </row>
    <row r="33" spans="1:3">
      <c r="A33" s="1" t="s">
        <v>274</v>
      </c>
      <c r="B33" s="1" t="s">
        <v>329</v>
      </c>
      <c r="C33" s="2">
        <v>9.9344601039774716E-5</v>
      </c>
    </row>
    <row r="34" spans="1:3">
      <c r="A34" s="1" t="s">
        <v>274</v>
      </c>
      <c r="B34" s="1" t="s">
        <v>330</v>
      </c>
      <c r="C34" s="2">
        <v>6.6855776822194457E-5</v>
      </c>
    </row>
    <row r="35" spans="1:3">
      <c r="A35" s="1" t="s">
        <v>275</v>
      </c>
      <c r="B35" s="1" t="s">
        <v>331</v>
      </c>
      <c r="C35" s="2">
        <v>7.4868803494609892E-5</v>
      </c>
    </row>
    <row r="36" spans="1:3">
      <c r="A36" s="1" t="s">
        <v>275</v>
      </c>
      <c r="B36" s="1" t="s">
        <v>332</v>
      </c>
      <c r="C36" s="2">
        <v>7.367688522208482E-5</v>
      </c>
    </row>
    <row r="37" spans="1:3">
      <c r="A37" s="1" t="s">
        <v>275</v>
      </c>
      <c r="B37" s="1" t="s">
        <v>333</v>
      </c>
      <c r="C37" s="2">
        <v>2.3987349413800985E-4</v>
      </c>
    </row>
    <row r="38" spans="1:3">
      <c r="A38" s="1" t="s">
        <v>276</v>
      </c>
      <c r="B38" s="1" t="s">
        <v>334</v>
      </c>
      <c r="C38" s="2">
        <v>2.0642208983190358E-4</v>
      </c>
    </row>
    <row r="39" spans="1:3">
      <c r="A39" s="1" t="s">
        <v>276</v>
      </c>
      <c r="B39" s="1" t="s">
        <v>335</v>
      </c>
      <c r="C39" s="2">
        <v>1.9904863438569009E-4</v>
      </c>
    </row>
    <row r="40" spans="1:3">
      <c r="A40" s="1" t="s">
        <v>276</v>
      </c>
      <c r="B40" s="1" t="s">
        <v>336</v>
      </c>
      <c r="C40" s="2">
        <v>6.8212446058169007E-4</v>
      </c>
    </row>
    <row r="41" spans="1:3">
      <c r="A41" s="1" t="s">
        <v>277</v>
      </c>
      <c r="B41" s="1" t="s">
        <v>337</v>
      </c>
      <c r="C41" s="2">
        <v>3.3063016599044204E-4</v>
      </c>
    </row>
    <row r="42" spans="1:3">
      <c r="A42" s="1" t="s">
        <v>277</v>
      </c>
      <c r="B42" s="1" t="s">
        <v>338</v>
      </c>
      <c r="C42" s="2">
        <v>3.3181800972670317E-4</v>
      </c>
    </row>
    <row r="43" spans="1:3">
      <c r="A43" s="1" t="s">
        <v>277</v>
      </c>
      <c r="B43" s="1" t="s">
        <v>339</v>
      </c>
      <c r="C43" s="2">
        <v>5.7576864492148161E-4</v>
      </c>
    </row>
    <row r="44" spans="1:3">
      <c r="A44" s="1" t="s">
        <v>278</v>
      </c>
      <c r="B44" s="1" t="s">
        <v>340</v>
      </c>
      <c r="C44" s="2">
        <v>1.1217514838790521E-4</v>
      </c>
    </row>
    <row r="45" spans="1:3">
      <c r="A45" s="1" t="s">
        <v>278</v>
      </c>
      <c r="B45" s="1" t="s">
        <v>341</v>
      </c>
      <c r="C45" s="2">
        <v>1.1230273958062753E-4</v>
      </c>
    </row>
    <row r="46" spans="1:3">
      <c r="A46" s="1" t="s">
        <v>278</v>
      </c>
      <c r="B46" s="1" t="s">
        <v>342</v>
      </c>
      <c r="C46" s="2">
        <v>3.95779381506145E-4</v>
      </c>
    </row>
    <row r="47" spans="1:3">
      <c r="A47" s="1" t="s">
        <v>279</v>
      </c>
      <c r="B47" s="1" t="s">
        <v>343</v>
      </c>
      <c r="C47" s="2">
        <v>2.1389775793068111E-4</v>
      </c>
    </row>
    <row r="48" spans="1:3">
      <c r="A48" s="1" t="s">
        <v>279</v>
      </c>
      <c r="B48" s="1" t="s">
        <v>344</v>
      </c>
      <c r="C48" s="2">
        <v>2.2114020248409361E-4</v>
      </c>
    </row>
    <row r="49" spans="1:3">
      <c r="A49" s="1" t="s">
        <v>279</v>
      </c>
      <c r="B49" s="1" t="s">
        <v>345</v>
      </c>
      <c r="C49" s="2">
        <v>4.946066765114665E-4</v>
      </c>
    </row>
    <row r="50" spans="1:3">
      <c r="A50" s="1" t="s">
        <v>280</v>
      </c>
      <c r="B50" s="1" t="s">
        <v>346</v>
      </c>
      <c r="C50" s="2">
        <v>2.2092591098044068E-4</v>
      </c>
    </row>
    <row r="51" spans="1:3">
      <c r="A51" s="1" t="s">
        <v>280</v>
      </c>
      <c r="B51" s="1" t="s">
        <v>347</v>
      </c>
      <c r="C51" s="2">
        <v>2.1904970344621688E-4</v>
      </c>
    </row>
    <row r="52" spans="1:3">
      <c r="A52" s="1" t="s">
        <v>280</v>
      </c>
      <c r="B52" s="1" t="s">
        <v>348</v>
      </c>
      <c r="C52" s="2">
        <v>3.1688634771853685E-4</v>
      </c>
    </row>
    <row r="53" spans="1:3">
      <c r="A53" s="1" t="s">
        <v>281</v>
      </c>
      <c r="B53" s="1" t="s">
        <v>349</v>
      </c>
      <c r="C53" s="2">
        <v>2.3933306511025876E-4</v>
      </c>
    </row>
    <row r="54" spans="1:3">
      <c r="A54" s="1" t="s">
        <v>281</v>
      </c>
      <c r="B54" s="1" t="s">
        <v>350</v>
      </c>
      <c r="C54" s="2">
        <v>2.2467461531050503E-4</v>
      </c>
    </row>
    <row r="55" spans="1:3">
      <c r="A55" s="1" t="s">
        <v>281</v>
      </c>
      <c r="B55" s="1" t="s">
        <v>351</v>
      </c>
      <c r="C55" s="2">
        <v>3.5953320912085474E-4</v>
      </c>
    </row>
    <row r="56" spans="1:3">
      <c r="A56" s="1" t="s">
        <v>282</v>
      </c>
      <c r="B56" s="1" t="s">
        <v>352</v>
      </c>
      <c r="C56" s="2">
        <v>1.1498313688207418E-4</v>
      </c>
    </row>
    <row r="57" spans="1:3">
      <c r="A57" s="1" t="s">
        <v>282</v>
      </c>
      <c r="B57" s="1" t="s">
        <v>353</v>
      </c>
      <c r="C57" s="2">
        <v>1.0687822941690683E-4</v>
      </c>
    </row>
    <row r="58" spans="1:3">
      <c r="A58" s="1" t="s">
        <v>282</v>
      </c>
      <c r="B58" s="1" t="s">
        <v>354</v>
      </c>
      <c r="C58" s="2">
        <v>4.0064426138997078E-4</v>
      </c>
    </row>
    <row r="59" spans="1:3">
      <c r="A59" s="1" t="s">
        <v>283</v>
      </c>
      <c r="B59" s="1" t="s">
        <v>355</v>
      </c>
      <c r="C59" s="2">
        <v>2.3280997993424535E-4</v>
      </c>
    </row>
    <row r="60" spans="1:3">
      <c r="A60" s="1" t="s">
        <v>283</v>
      </c>
      <c r="B60" s="1" t="s">
        <v>356</v>
      </c>
      <c r="C60" s="2">
        <v>2.2425799397751689E-4</v>
      </c>
    </row>
    <row r="61" spans="1:3">
      <c r="A61" s="1" t="s">
        <v>283</v>
      </c>
      <c r="B61" s="1" t="s">
        <v>357</v>
      </c>
      <c r="C61" s="2">
        <v>4.1390411206521094E-4</v>
      </c>
    </row>
    <row r="62" spans="1:3">
      <c r="A62" s="1" t="s">
        <v>284</v>
      </c>
      <c r="B62" s="1" t="s">
        <v>358</v>
      </c>
      <c r="C62" s="2">
        <v>9.5692943432368338E-5</v>
      </c>
    </row>
    <row r="63" spans="1:3">
      <c r="A63" s="1" t="s">
        <v>284</v>
      </c>
      <c r="B63" s="1" t="s">
        <v>359</v>
      </c>
      <c r="C63" s="2">
        <v>9.510199015494436E-5</v>
      </c>
    </row>
    <row r="64" spans="1:3">
      <c r="A64" s="1" t="s">
        <v>284</v>
      </c>
      <c r="B64" s="1" t="s">
        <v>360</v>
      </c>
      <c r="C64" s="2">
        <v>2.0757006132043898E-4</v>
      </c>
    </row>
    <row r="65" spans="1:3">
      <c r="A65" s="1" t="s">
        <v>285</v>
      </c>
      <c r="B65" s="1" t="s">
        <v>361</v>
      </c>
      <c r="C65" s="2">
        <v>3.4751906059682369E-4</v>
      </c>
    </row>
    <row r="66" spans="1:3">
      <c r="A66" s="1" t="s">
        <v>285</v>
      </c>
      <c r="B66" s="1" t="s">
        <v>362</v>
      </c>
      <c r="C66" s="2">
        <v>3.4844435867853463E-4</v>
      </c>
    </row>
    <row r="67" spans="1:3">
      <c r="A67" s="1" t="s">
        <v>285</v>
      </c>
      <c r="B67" s="1" t="s">
        <v>363</v>
      </c>
      <c r="C67" s="2">
        <v>6.6617107950150967E-4</v>
      </c>
    </row>
    <row r="68" spans="1:3">
      <c r="A68" s="1" t="s">
        <v>286</v>
      </c>
      <c r="B68" s="1" t="s">
        <v>364</v>
      </c>
      <c r="C68" s="2">
        <v>1.6953321755863726E-4</v>
      </c>
    </row>
    <row r="69" spans="1:3">
      <c r="A69" s="1" t="s">
        <v>286</v>
      </c>
      <c r="B69" s="1" t="s">
        <v>365</v>
      </c>
      <c r="C69" s="2">
        <v>1.7999538977164775E-4</v>
      </c>
    </row>
    <row r="70" spans="1:3">
      <c r="A70" s="1" t="s">
        <v>286</v>
      </c>
      <c r="B70" s="1" t="s">
        <v>366</v>
      </c>
      <c r="C70" s="2">
        <v>5.5728311417624354E-4</v>
      </c>
    </row>
    <row r="71" spans="1:3">
      <c r="A71" s="1" t="s">
        <v>287</v>
      </c>
      <c r="B71" s="1" t="s">
        <v>367</v>
      </c>
      <c r="C71" s="2">
        <v>2.1186775120440871E-4</v>
      </c>
    </row>
    <row r="72" spans="1:3">
      <c r="A72" s="1" t="s">
        <v>287</v>
      </c>
      <c r="B72" s="1" t="s">
        <v>368</v>
      </c>
      <c r="C72" s="2">
        <v>2.1918026322964579E-4</v>
      </c>
    </row>
    <row r="73" spans="1:3">
      <c r="A73" s="1" t="s">
        <v>287</v>
      </c>
      <c r="B73" s="1" t="s">
        <v>369</v>
      </c>
      <c r="C73" s="2">
        <v>3.9207140798680484E-4</v>
      </c>
    </row>
    <row r="74" spans="1:3">
      <c r="A74" s="1" t="s">
        <v>288</v>
      </c>
      <c r="B74" s="1" t="s">
        <v>370</v>
      </c>
      <c r="C74" s="2">
        <v>1.6902165953069925E-4</v>
      </c>
    </row>
    <row r="75" spans="1:3">
      <c r="A75" s="1" t="s">
        <v>288</v>
      </c>
      <c r="B75" s="1" t="s">
        <v>371</v>
      </c>
      <c r="C75" s="2">
        <v>1.6307835176121444E-4</v>
      </c>
    </row>
    <row r="76" spans="1:3">
      <c r="A76" s="1" t="s">
        <v>288</v>
      </c>
      <c r="B76" s="1" t="s">
        <v>372</v>
      </c>
      <c r="C76" s="2">
        <v>6.5087521215900779E-4</v>
      </c>
    </row>
    <row r="77" spans="1:3">
      <c r="A77" s="1" t="s">
        <v>289</v>
      </c>
      <c r="B77" s="1" t="s">
        <v>373</v>
      </c>
      <c r="C77" s="2">
        <v>3.0732812592759728E-4</v>
      </c>
    </row>
    <row r="78" spans="1:3">
      <c r="A78" s="1" t="s">
        <v>289</v>
      </c>
      <c r="B78" s="1" t="s">
        <v>374</v>
      </c>
      <c r="C78" s="2">
        <v>3.0662561766803265E-4</v>
      </c>
    </row>
    <row r="79" spans="1:3">
      <c r="A79" s="1" t="s">
        <v>289</v>
      </c>
      <c r="B79" s="1" t="s">
        <v>375</v>
      </c>
      <c r="C79" s="2">
        <v>6.6156481625512242E-4</v>
      </c>
    </row>
    <row r="80" spans="1:3">
      <c r="A80" s="1" t="s">
        <v>290</v>
      </c>
      <c r="B80" s="1" t="s">
        <v>376</v>
      </c>
      <c r="C80" s="2">
        <v>1.3875235163141042E-4</v>
      </c>
    </row>
    <row r="81" spans="1:3">
      <c r="A81" s="1" t="s">
        <v>290</v>
      </c>
      <c r="B81" s="1" t="s">
        <v>377</v>
      </c>
      <c r="C81" s="2">
        <v>1.380558533128351E-4</v>
      </c>
    </row>
    <row r="82" spans="1:3">
      <c r="A82" s="1" t="s">
        <v>290</v>
      </c>
      <c r="B82" s="1" t="s">
        <v>378</v>
      </c>
      <c r="C82" s="2">
        <v>3.0215125298127532E-4</v>
      </c>
    </row>
    <row r="83" spans="1:3">
      <c r="A83" s="1" t="s">
        <v>291</v>
      </c>
      <c r="B83" s="1" t="s">
        <v>379</v>
      </c>
      <c r="C83" s="2">
        <v>1.7620270955376327E-4</v>
      </c>
    </row>
    <row r="84" spans="1:3">
      <c r="A84" s="1" t="s">
        <v>291</v>
      </c>
      <c r="B84" s="1" t="s">
        <v>380</v>
      </c>
      <c r="C84" s="2">
        <v>1.9455280562397093E-4</v>
      </c>
    </row>
    <row r="85" spans="1:3">
      <c r="A85" s="1" t="s">
        <v>291</v>
      </c>
      <c r="B85" s="1" t="s">
        <v>381</v>
      </c>
      <c r="C85" s="2">
        <v>7.1660691173747182E-4</v>
      </c>
    </row>
    <row r="86" spans="1:3">
      <c r="A86" s="1" t="s">
        <v>292</v>
      </c>
      <c r="B86" s="1" t="s">
        <v>382</v>
      </c>
      <c r="C86" s="2">
        <v>1.8708183779381216E-4</v>
      </c>
    </row>
    <row r="87" spans="1:3">
      <c r="A87" s="1" t="s">
        <v>292</v>
      </c>
      <c r="B87" s="1" t="s">
        <v>383</v>
      </c>
      <c r="C87" s="2">
        <v>1.9151832384523004E-4</v>
      </c>
    </row>
    <row r="88" spans="1:3">
      <c r="A88" s="1" t="s">
        <v>292</v>
      </c>
      <c r="B88" s="1" t="s">
        <v>384</v>
      </c>
      <c r="C88" s="2">
        <v>7.7888160012662411E-4</v>
      </c>
    </row>
    <row r="89" spans="1:3">
      <c r="A89" s="1" t="s">
        <v>293</v>
      </c>
      <c r="B89" s="1" t="s">
        <v>385</v>
      </c>
      <c r="C89" s="2">
        <v>1.8981989705935121E-4</v>
      </c>
    </row>
    <row r="90" spans="1:3">
      <c r="A90" s="1" t="s">
        <v>293</v>
      </c>
      <c r="B90" s="1" t="s">
        <v>386</v>
      </c>
      <c r="C90" s="2">
        <v>1.9119857461191714E-4</v>
      </c>
    </row>
    <row r="91" spans="1:3">
      <c r="A91" s="1" t="s">
        <v>293</v>
      </c>
      <c r="B91" s="1" t="s">
        <v>387</v>
      </c>
      <c r="C91" s="2">
        <v>7.4905593646690249E-4</v>
      </c>
    </row>
    <row r="92" spans="1:3">
      <c r="A92" s="1" t="s">
        <v>294</v>
      </c>
      <c r="B92" s="1" t="s">
        <v>388</v>
      </c>
      <c r="C92" s="2">
        <v>3.8221027352847159E-4</v>
      </c>
    </row>
    <row r="93" spans="1:3">
      <c r="A93" s="1" t="s">
        <v>294</v>
      </c>
      <c r="B93" s="1" t="s">
        <v>389</v>
      </c>
      <c r="C93" s="2">
        <v>3.6212193663232028E-4</v>
      </c>
    </row>
    <row r="94" spans="1:3">
      <c r="A94" s="1" t="s">
        <v>294</v>
      </c>
      <c r="B94" s="1" t="s">
        <v>390</v>
      </c>
      <c r="C94" s="2">
        <v>5.9356476413086057E-4</v>
      </c>
    </row>
    <row r="95" spans="1:3">
      <c r="A95" s="1" t="s">
        <v>295</v>
      </c>
      <c r="B95" s="1" t="s">
        <v>391</v>
      </c>
      <c r="C95" s="2">
        <v>1.3387796934694052E-4</v>
      </c>
    </row>
    <row r="96" spans="1:3">
      <c r="A96" s="1" t="s">
        <v>295</v>
      </c>
      <c r="B96" s="1" t="s">
        <v>392</v>
      </c>
      <c r="C96" s="2">
        <v>1.3396707072388381E-4</v>
      </c>
    </row>
    <row r="97" spans="1:3">
      <c r="A97" s="1" t="s">
        <v>295</v>
      </c>
      <c r="B97" s="1" t="s">
        <v>393</v>
      </c>
      <c r="C97" s="2">
        <v>3.8285486516542733E-4</v>
      </c>
    </row>
    <row r="98" spans="1:3">
      <c r="A98" s="1" t="s">
        <v>296</v>
      </c>
      <c r="B98" s="1" t="s">
        <v>394</v>
      </c>
      <c r="C98" s="2">
        <v>1.6096919716801494E-4</v>
      </c>
    </row>
    <row r="99" spans="1:3">
      <c r="A99" s="1" t="s">
        <v>296</v>
      </c>
      <c r="B99" s="1" t="s">
        <v>395</v>
      </c>
      <c r="C99" s="2">
        <v>1.5111960237845778E-4</v>
      </c>
    </row>
    <row r="100" spans="1:3">
      <c r="A100" s="1" t="s">
        <v>296</v>
      </c>
      <c r="B100" s="1" t="s">
        <v>396</v>
      </c>
      <c r="C100" s="2">
        <v>1.9197021902073175E-4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86F-AC38-4D23-8FFE-E0621AB2F75A}">
  <dimension ref="A1:AB22"/>
  <sheetViews>
    <sheetView topLeftCell="O1" workbookViewId="0">
      <selection activeCell="T1" sqref="T1:T22"/>
    </sheetView>
  </sheetViews>
  <sheetFormatPr baseColWidth="10" defaultRowHeight="14.4"/>
  <cols>
    <col min="1" max="1" width="7.109375" style="19" bestFit="1" customWidth="1"/>
    <col min="2" max="2" width="7.77734375" style="19" bestFit="1" customWidth="1"/>
    <col min="3" max="3" width="26.33203125" style="19" bestFit="1" customWidth="1"/>
    <col min="4" max="4" width="25.5546875" style="19" bestFit="1" customWidth="1"/>
    <col min="5" max="5" width="24.6640625" style="19" bestFit="1" customWidth="1"/>
    <col min="6" max="6" width="25.33203125" style="19" bestFit="1" customWidth="1"/>
    <col min="7" max="7" width="26.5546875" style="19" bestFit="1" customWidth="1"/>
    <col min="8" max="8" width="25.77734375" style="19" bestFit="1" customWidth="1"/>
    <col min="9" max="9" width="25.109375" style="19" bestFit="1" customWidth="1"/>
    <col min="10" max="10" width="25.77734375" style="19" bestFit="1" customWidth="1"/>
    <col min="11" max="11" width="7.77734375" style="19" bestFit="1" customWidth="1"/>
    <col min="12" max="12" width="25.44140625" style="19" bestFit="1" customWidth="1"/>
    <col min="13" max="13" width="24.77734375" style="19" bestFit="1" customWidth="1"/>
    <col min="14" max="14" width="24.109375" style="19" bestFit="1" customWidth="1"/>
    <col min="15" max="15" width="24.77734375" style="19" bestFit="1" customWidth="1"/>
    <col min="16" max="16" width="26.5546875" style="19" bestFit="1" customWidth="1"/>
    <col min="17" max="17" width="25.77734375" style="19" bestFit="1" customWidth="1"/>
    <col min="18" max="18" width="25.109375" style="19" bestFit="1" customWidth="1"/>
    <col min="19" max="19" width="25.77734375" style="19" bestFit="1" customWidth="1"/>
    <col min="20" max="20" width="7.88671875" style="19" bestFit="1" customWidth="1"/>
    <col min="21" max="21" width="25.5546875" style="19" bestFit="1" customWidth="1"/>
    <col min="22" max="22" width="24.88671875" style="19" bestFit="1" customWidth="1"/>
    <col min="23" max="23" width="24.21875" style="19" bestFit="1" customWidth="1"/>
    <col min="24" max="24" width="24.88671875" style="19" bestFit="1" customWidth="1"/>
    <col min="25" max="25" width="26.6640625" style="19" bestFit="1" customWidth="1"/>
    <col min="26" max="26" width="25.88671875" style="19" bestFit="1" customWidth="1"/>
    <col min="27" max="27" width="25.21875" style="19" bestFit="1" customWidth="1"/>
    <col min="28" max="28" width="25.88671875" style="19" bestFit="1" customWidth="1"/>
    <col min="29" max="16384" width="11.5546875" style="19"/>
  </cols>
  <sheetData>
    <row r="1" spans="1:28">
      <c r="A1" s="11" t="s">
        <v>455</v>
      </c>
      <c r="B1" s="11" t="s">
        <v>456</v>
      </c>
      <c r="C1" s="21" t="s">
        <v>459</v>
      </c>
      <c r="D1" s="21" t="s">
        <v>460</v>
      </c>
      <c r="E1" s="21" t="s">
        <v>461</v>
      </c>
      <c r="F1" s="21" t="s">
        <v>462</v>
      </c>
      <c r="G1" s="11" t="s">
        <v>463</v>
      </c>
      <c r="H1" s="11" t="s">
        <v>464</v>
      </c>
      <c r="I1" s="11" t="s">
        <v>465</v>
      </c>
      <c r="J1" s="11" t="s">
        <v>466</v>
      </c>
      <c r="K1" s="11" t="s">
        <v>457</v>
      </c>
      <c r="L1" s="11" t="s">
        <v>467</v>
      </c>
      <c r="M1" s="11" t="s">
        <v>468</v>
      </c>
      <c r="N1" s="11" t="s">
        <v>469</v>
      </c>
      <c r="O1" s="11" t="s">
        <v>470</v>
      </c>
      <c r="P1" s="11" t="s">
        <v>471</v>
      </c>
      <c r="Q1" s="11" t="s">
        <v>472</v>
      </c>
      <c r="R1" s="11" t="s">
        <v>473</v>
      </c>
      <c r="S1" s="11" t="s">
        <v>474</v>
      </c>
      <c r="T1" s="11" t="s">
        <v>458</v>
      </c>
      <c r="U1" s="11" t="s">
        <v>475</v>
      </c>
      <c r="V1" s="11" t="s">
        <v>476</v>
      </c>
      <c r="W1" s="11" t="s">
        <v>477</v>
      </c>
      <c r="X1" s="11" t="s">
        <v>478</v>
      </c>
      <c r="Y1" s="11" t="s">
        <v>479</v>
      </c>
      <c r="Z1" s="11" t="s">
        <v>480</v>
      </c>
      <c r="AA1" s="11" t="s">
        <v>481</v>
      </c>
      <c r="AB1" s="11" t="s">
        <v>482</v>
      </c>
    </row>
    <row r="2" spans="1:28">
      <c r="A2" s="18">
        <v>-10</v>
      </c>
      <c r="B2" s="3">
        <v>-3.8092712031023946E-3</v>
      </c>
      <c r="C2" s="3">
        <v>1.4242862239236332E-2</v>
      </c>
      <c r="D2" s="3">
        <v>1.8718293913367219E-2</v>
      </c>
      <c r="E2" s="3">
        <v>-1.4242862239236334E-2</v>
      </c>
      <c r="F2" s="3">
        <v>-1.8718293913367219E-2</v>
      </c>
      <c r="G2" s="3">
        <v>2.0887695473486883E-2</v>
      </c>
      <c r="H2" s="3">
        <v>2.7451085075340942E-2</v>
      </c>
      <c r="I2" s="3">
        <v>-2.0887695473486886E-2</v>
      </c>
      <c r="J2" s="3">
        <v>-2.7451085075340942E-2</v>
      </c>
      <c r="K2" s="3">
        <v>-1.8885939670630128E-3</v>
      </c>
      <c r="L2" s="20">
        <v>1.5916600539322052E-2</v>
      </c>
      <c r="M2" s="20">
        <v>2.0917958904070937E-2</v>
      </c>
      <c r="N2" s="20">
        <v>-1.5916600539322055E-2</v>
      </c>
      <c r="O2" s="20">
        <v>-2.0917958904070937E-2</v>
      </c>
      <c r="P2" s="20">
        <v>2.3953283320539105E-2</v>
      </c>
      <c r="Q2" s="20">
        <v>3.1479950437830528E-2</v>
      </c>
      <c r="R2" s="20">
        <v>-2.3953283320539108E-2</v>
      </c>
      <c r="S2" s="20">
        <v>-3.1479950437830528E-2</v>
      </c>
      <c r="T2" s="20">
        <v>-8.1787363920543775E-3</v>
      </c>
      <c r="U2" s="20">
        <v>5.5841455708789071E-3</v>
      </c>
      <c r="V2" s="20">
        <v>7.3388112792940677E-3</v>
      </c>
      <c r="W2" s="20">
        <v>-5.5841455708789071E-3</v>
      </c>
      <c r="X2" s="20">
        <v>-7.3388112792940677E-3</v>
      </c>
      <c r="Y2" s="20">
        <v>7.1078558983626418E-3</v>
      </c>
      <c r="Z2" s="20">
        <v>9.3413060917554996E-3</v>
      </c>
      <c r="AA2" s="20">
        <v>-7.1078558983626427E-3</v>
      </c>
      <c r="AB2" s="20">
        <v>-9.3413060917554996E-3</v>
      </c>
    </row>
    <row r="3" spans="1:28">
      <c r="A3" s="18">
        <v>-9</v>
      </c>
      <c r="B3" s="3">
        <v>-1.1696993632332864E-2</v>
      </c>
      <c r="C3" s="3">
        <v>2.0142448945739654E-2</v>
      </c>
      <c r="D3" s="3">
        <v>2.6471665116769679E-2</v>
      </c>
      <c r="E3" s="3">
        <v>-2.0142448945739657E-2</v>
      </c>
      <c r="F3" s="3">
        <v>-2.6471665116769679E-2</v>
      </c>
      <c r="G3" s="3">
        <v>2.9539662225324254E-2</v>
      </c>
      <c r="H3" s="3">
        <v>3.8821696815404809E-2</v>
      </c>
      <c r="I3" s="3">
        <v>-2.9539662225324257E-2</v>
      </c>
      <c r="J3" s="3">
        <v>-3.8821696815404809E-2</v>
      </c>
      <c r="K3" s="3">
        <v>7.1662228350297744E-3</v>
      </c>
      <c r="L3" s="20">
        <v>2.250947234958417E-2</v>
      </c>
      <c r="M3" s="20">
        <v>2.9582461179300166E-2</v>
      </c>
      <c r="N3" s="20">
        <v>-2.250947234958417E-2</v>
      </c>
      <c r="O3" s="20">
        <v>-2.9582461179300166E-2</v>
      </c>
      <c r="P3" s="20">
        <v>3.3875058135271648E-2</v>
      </c>
      <c r="Q3" s="20">
        <v>4.4519372852012781E-2</v>
      </c>
      <c r="R3" s="20">
        <v>-3.3875058135271655E-2</v>
      </c>
      <c r="S3" s="20">
        <v>-4.4519372852012781E-2</v>
      </c>
      <c r="T3" s="20">
        <v>-8.7154974698272249E-3</v>
      </c>
      <c r="U3" s="20">
        <v>7.8971744006025978E-3</v>
      </c>
      <c r="V3" s="20">
        <v>1.0378646442874312E-2</v>
      </c>
      <c r="W3" s="20">
        <v>-7.8971744006025996E-3</v>
      </c>
      <c r="X3" s="20">
        <v>-1.0378646442874312E-2</v>
      </c>
      <c r="Y3" s="20">
        <v>1.0052026210858048E-2</v>
      </c>
      <c r="Z3" s="20">
        <v>1.3210601765239039E-2</v>
      </c>
      <c r="AA3" s="20">
        <v>-1.005202621085805E-2</v>
      </c>
      <c r="AB3" s="20">
        <v>-1.3210601765239039E-2</v>
      </c>
    </row>
    <row r="4" spans="1:28">
      <c r="A4" s="18">
        <v>-8</v>
      </c>
      <c r="B4" s="3">
        <v>-1.4348556480986928E-2</v>
      </c>
      <c r="C4" s="3">
        <v>2.4669361043561558E-2</v>
      </c>
      <c r="D4" s="3">
        <v>3.2421036088959292E-2</v>
      </c>
      <c r="E4" s="3">
        <v>-2.4669361043561561E-2</v>
      </c>
      <c r="F4" s="3">
        <v>-3.2421036088959292E-2</v>
      </c>
      <c r="G4" s="3">
        <v>3.617854981310574E-2</v>
      </c>
      <c r="H4" s="3">
        <v>4.7546674073386232E-2</v>
      </c>
      <c r="I4" s="3">
        <v>-3.6178549813105747E-2</v>
      </c>
      <c r="J4" s="3">
        <v>-4.7546674073386232E-2</v>
      </c>
      <c r="K4" s="3">
        <v>-2.5665308570686782E-3</v>
      </c>
      <c r="L4" s="20">
        <v>2.756836081788399E-2</v>
      </c>
      <c r="M4" s="20">
        <v>3.623096761248866E-2</v>
      </c>
      <c r="N4" s="20">
        <v>-2.7568360817883993E-2</v>
      </c>
      <c r="O4" s="20">
        <v>-3.623096761248866E-2</v>
      </c>
      <c r="P4" s="20">
        <v>4.148830371926588E-2</v>
      </c>
      <c r="Q4" s="20">
        <v>5.4524873578072598E-2</v>
      </c>
      <c r="R4" s="20">
        <v>-4.148830371926588E-2</v>
      </c>
      <c r="S4" s="20">
        <v>-5.4524873578072598E-2</v>
      </c>
      <c r="T4" s="20">
        <v>-8.3441340041161757E-3</v>
      </c>
      <c r="U4" s="20">
        <v>9.672023845622978E-3</v>
      </c>
      <c r="V4" s="20">
        <v>1.2711194002896874E-2</v>
      </c>
      <c r="W4" s="20">
        <v>-9.6720238456229797E-3</v>
      </c>
      <c r="X4" s="20">
        <v>-1.2711194002896874E-2</v>
      </c>
      <c r="Y4" s="20">
        <v>1.2311167548842223E-2</v>
      </c>
      <c r="Z4" s="20">
        <v>1.6179616759973189E-2</v>
      </c>
      <c r="AA4" s="20">
        <v>-1.2311167548842225E-2</v>
      </c>
      <c r="AB4" s="20">
        <v>-1.6179616759973189E-2</v>
      </c>
    </row>
    <row r="5" spans="1:28">
      <c r="A5" s="18">
        <v>-7</v>
      </c>
      <c r="B5" s="3">
        <v>-1.5302142038486021E-2</v>
      </c>
      <c r="C5" s="3">
        <v>2.8485724478472665E-2</v>
      </c>
      <c r="D5" s="3">
        <v>3.7436587826734438E-2</v>
      </c>
      <c r="E5" s="3">
        <v>-2.8485724478472668E-2</v>
      </c>
      <c r="F5" s="3">
        <v>-3.7436587826734438E-2</v>
      </c>
      <c r="G5" s="3">
        <v>4.1775390946973766E-2</v>
      </c>
      <c r="H5" s="3">
        <v>5.4902170150681884E-2</v>
      </c>
      <c r="I5" s="3">
        <v>-4.1775390946973773E-2</v>
      </c>
      <c r="J5" s="3">
        <v>-5.4902170150681884E-2</v>
      </c>
      <c r="K5" s="3">
        <v>-1.1907934961509261E-2</v>
      </c>
      <c r="L5" s="20">
        <v>3.1833201078644104E-2</v>
      </c>
      <c r="M5" s="20">
        <v>4.1835917808141873E-2</v>
      </c>
      <c r="N5" s="20">
        <v>-3.1833201078644111E-2</v>
      </c>
      <c r="O5" s="20">
        <v>-4.1835917808141873E-2</v>
      </c>
      <c r="P5" s="20">
        <v>4.7906566641078209E-2</v>
      </c>
      <c r="Q5" s="20">
        <v>6.2959900875661057E-2</v>
      </c>
      <c r="R5" s="20">
        <v>-4.7906566641078216E-2</v>
      </c>
      <c r="S5" s="20">
        <v>-6.2959900875661057E-2</v>
      </c>
      <c r="T5" s="20">
        <v>-9.2856305695993985E-3</v>
      </c>
      <c r="U5" s="20">
        <v>1.1168291141757814E-2</v>
      </c>
      <c r="V5" s="20">
        <v>1.4677622558588135E-2</v>
      </c>
      <c r="W5" s="20">
        <v>-1.1168291141757814E-2</v>
      </c>
      <c r="X5" s="20">
        <v>-1.4677622558588135E-2</v>
      </c>
      <c r="Y5" s="20">
        <v>1.4215711796725284E-2</v>
      </c>
      <c r="Z5" s="20">
        <v>1.8682612183510999E-2</v>
      </c>
      <c r="AA5" s="20">
        <v>-1.4215711796725285E-2</v>
      </c>
      <c r="AB5" s="20">
        <v>-1.8682612183510999E-2</v>
      </c>
    </row>
    <row r="6" spans="1:28">
      <c r="A6" s="18">
        <v>-6</v>
      </c>
      <c r="B6" s="3">
        <v>-1.7732645249080858E-2</v>
      </c>
      <c r="C6" s="3">
        <v>3.1848008161097313E-2</v>
      </c>
      <c r="D6" s="3">
        <v>4.1855377613109659E-2</v>
      </c>
      <c r="E6" s="3">
        <v>-3.1848008161097313E-2</v>
      </c>
      <c r="F6" s="3">
        <v>-4.1855377613109659E-2</v>
      </c>
      <c r="G6" s="3">
        <v>4.6706306972031326E-2</v>
      </c>
      <c r="H6" s="3">
        <v>6.1382492284592277E-2</v>
      </c>
      <c r="I6" s="3">
        <v>-4.6706306972031333E-2</v>
      </c>
      <c r="J6" s="3">
        <v>-6.1382492284592277E-2</v>
      </c>
      <c r="K6" s="3">
        <v>-9.7871088641805527E-3</v>
      </c>
      <c r="L6" s="20">
        <v>3.5590600776633931E-2</v>
      </c>
      <c r="M6" s="20">
        <v>4.6773978060049626E-2</v>
      </c>
      <c r="N6" s="20">
        <v>-3.5590600776633931E-2</v>
      </c>
      <c r="O6" s="20">
        <v>-4.6773978060049626E-2</v>
      </c>
      <c r="P6" s="20">
        <v>5.356116978903732E-2</v>
      </c>
      <c r="Q6" s="20">
        <v>7.0391309107313324E-2</v>
      </c>
      <c r="R6" s="20">
        <v>-5.3561169789037327E-2</v>
      </c>
      <c r="S6" s="20">
        <v>-7.0391309107313324E-2</v>
      </c>
      <c r="T6" s="20">
        <v>-7.519644622539714E-3</v>
      </c>
      <c r="U6" s="20">
        <v>1.2486529092739604E-2</v>
      </c>
      <c r="V6" s="20">
        <v>1.6410080894543728E-2</v>
      </c>
      <c r="W6" s="20">
        <v>-1.2486529092739606E-2</v>
      </c>
      <c r="X6" s="20">
        <v>-1.6410080894543728E-2</v>
      </c>
      <c r="Y6" s="20">
        <v>1.5893648963011705E-2</v>
      </c>
      <c r="Z6" s="20">
        <v>2.0887795419798186E-2</v>
      </c>
      <c r="AA6" s="20">
        <v>-1.5893648963011708E-2</v>
      </c>
      <c r="AB6" s="20">
        <v>-2.0887795419798186E-2</v>
      </c>
    </row>
    <row r="7" spans="1:28">
      <c r="A7" s="18">
        <v>-5</v>
      </c>
      <c r="B7" s="3">
        <v>-1.9009758841423984E-2</v>
      </c>
      <c r="C7" s="3">
        <v>3.4887744962883244E-2</v>
      </c>
      <c r="D7" s="3">
        <v>4.58502689431938E-2</v>
      </c>
      <c r="E7" s="3">
        <v>-3.4887744962883251E-2</v>
      </c>
      <c r="F7" s="3">
        <v>-4.58502689431938E-2</v>
      </c>
      <c r="G7" s="3">
        <v>5.1164195812684735E-2</v>
      </c>
      <c r="H7" s="3">
        <v>6.7241151320316009E-2</v>
      </c>
      <c r="I7" s="3">
        <v>-5.1164195812684742E-2</v>
      </c>
      <c r="J7" s="3">
        <v>-6.7241151320316009E-2</v>
      </c>
      <c r="K7" s="3">
        <v>-9.7467285508032464E-3</v>
      </c>
      <c r="L7" s="20">
        <v>3.8987549761046569E-2</v>
      </c>
      <c r="M7" s="20">
        <v>5.1238325775481812E-2</v>
      </c>
      <c r="N7" s="20">
        <v>-3.8987549761046569E-2</v>
      </c>
      <c r="O7" s="20">
        <v>-5.1238325775481812E-2</v>
      </c>
      <c r="P7" s="20">
        <v>5.8673321799639917E-2</v>
      </c>
      <c r="Q7" s="20">
        <v>7.7109815700788689E-2</v>
      </c>
      <c r="R7" s="20">
        <v>-5.8673321799639924E-2</v>
      </c>
      <c r="S7" s="20">
        <v>-7.7109815700788689E-2</v>
      </c>
      <c r="T7" s="20">
        <v>-7.3003694865456962E-3</v>
      </c>
      <c r="U7" s="20">
        <v>1.3678307298075995E-2</v>
      </c>
      <c r="V7" s="20">
        <v>1.797634295285231E-2</v>
      </c>
      <c r="W7" s="20">
        <v>-1.3678307298075997E-2</v>
      </c>
      <c r="X7" s="20">
        <v>-1.797634295285231E-2</v>
      </c>
      <c r="Y7" s="20">
        <v>1.7410620116220205E-2</v>
      </c>
      <c r="Z7" s="20">
        <v>2.2881433455953115E-2</v>
      </c>
      <c r="AA7" s="20">
        <v>-1.7410620116220205E-2</v>
      </c>
      <c r="AB7" s="20">
        <v>-2.2881433455953115E-2</v>
      </c>
    </row>
    <row r="8" spans="1:28">
      <c r="A8" s="18">
        <v>-4</v>
      </c>
      <c r="B8" s="3">
        <v>-2.2266358671202552E-2</v>
      </c>
      <c r="C8" s="3">
        <v>3.768307144277188E-2</v>
      </c>
      <c r="D8" s="3">
        <v>4.9523950662183666E-2</v>
      </c>
      <c r="E8" s="3">
        <v>-3.768307144277188E-2</v>
      </c>
      <c r="F8" s="3">
        <v>-4.9523950662183666E-2</v>
      </c>
      <c r="G8" s="3">
        <v>5.5263647684095835E-2</v>
      </c>
      <c r="H8" s="3">
        <v>7.2628744328228911E-2</v>
      </c>
      <c r="I8" s="3">
        <v>-5.5263647684095842E-2</v>
      </c>
      <c r="J8" s="3">
        <v>-7.2628744328228911E-2</v>
      </c>
      <c r="K8" s="3">
        <v>-1.5664850219749747E-2</v>
      </c>
      <c r="L8" s="20">
        <v>4.2111366744602696E-2</v>
      </c>
      <c r="M8" s="20">
        <v>5.5343717195240914E-2</v>
      </c>
      <c r="N8" s="20">
        <v>-4.2111366744602703E-2</v>
      </c>
      <c r="O8" s="20">
        <v>-5.5343717195240914E-2</v>
      </c>
      <c r="P8" s="20">
        <v>6.3374430749617933E-2</v>
      </c>
      <c r="Q8" s="20">
        <v>8.3288120143138453E-2</v>
      </c>
      <c r="R8" s="20">
        <v>-6.3374430749617933E-2</v>
      </c>
      <c r="S8" s="20">
        <v>-8.3288120143138453E-2</v>
      </c>
      <c r="T8" s="20">
        <v>-2.5659156884150652E-3</v>
      </c>
      <c r="U8" s="20">
        <v>1.4774260465328395E-2</v>
      </c>
      <c r="V8" s="20">
        <v>1.9416669563847883E-2</v>
      </c>
      <c r="W8" s="20">
        <v>-1.4774260465328396E-2</v>
      </c>
      <c r="X8" s="20">
        <v>-1.9416669563847883E-2</v>
      </c>
      <c r="Y8" s="20">
        <v>1.8805619061951145E-2</v>
      </c>
      <c r="Z8" s="20">
        <v>2.4714772839317761E-2</v>
      </c>
      <c r="AA8" s="20">
        <v>-1.8805619061951148E-2</v>
      </c>
      <c r="AB8" s="20">
        <v>-2.4714772839317761E-2</v>
      </c>
    </row>
    <row r="9" spans="1:28">
      <c r="A9" s="18">
        <v>-3</v>
      </c>
      <c r="B9" s="3">
        <v>-2.9228860228191995E-2</v>
      </c>
      <c r="C9" s="3">
        <v>4.0284897891479307E-2</v>
      </c>
      <c r="D9" s="3">
        <v>5.2943330233539358E-2</v>
      </c>
      <c r="E9" s="3">
        <v>-4.0284897891479314E-2</v>
      </c>
      <c r="F9" s="3">
        <v>-5.2943330233539358E-2</v>
      </c>
      <c r="G9" s="3">
        <v>5.9079324450648507E-2</v>
      </c>
      <c r="H9" s="3">
        <v>7.7643393630809618E-2</v>
      </c>
      <c r="I9" s="3">
        <v>-5.9079324450648514E-2</v>
      </c>
      <c r="J9" s="3">
        <v>-7.7643393630809618E-2</v>
      </c>
      <c r="K9" s="3">
        <v>-4.0695611024359507E-2</v>
      </c>
      <c r="L9" s="20">
        <v>4.501894469916834E-2</v>
      </c>
      <c r="M9" s="20">
        <v>5.9164922358600332E-2</v>
      </c>
      <c r="N9" s="20">
        <v>-4.501894469916834E-2</v>
      </c>
      <c r="O9" s="20">
        <v>-5.9164922358600332E-2</v>
      </c>
      <c r="P9" s="20">
        <v>6.7750116270543295E-2</v>
      </c>
      <c r="Q9" s="20">
        <v>8.9038745704025563E-2</v>
      </c>
      <c r="R9" s="20">
        <v>-6.7750116270543309E-2</v>
      </c>
      <c r="S9" s="20">
        <v>-8.9038745704025563E-2</v>
      </c>
      <c r="T9" s="20">
        <v>-7.8658595840291525E-3</v>
      </c>
      <c r="U9" s="20">
        <v>1.5794348801205196E-2</v>
      </c>
      <c r="V9" s="20">
        <v>2.0757292885748624E-2</v>
      </c>
      <c r="W9" s="20">
        <v>-1.5794348801205199E-2</v>
      </c>
      <c r="X9" s="20">
        <v>-2.0757292885748624E-2</v>
      </c>
      <c r="Y9" s="20">
        <v>2.0104052421716097E-2</v>
      </c>
      <c r="Z9" s="20">
        <v>2.6421203530478079E-2</v>
      </c>
      <c r="AA9" s="20">
        <v>-2.01040524217161E-2</v>
      </c>
      <c r="AB9" s="20">
        <v>-2.6421203530478079E-2</v>
      </c>
    </row>
    <row r="10" spans="1:28">
      <c r="A10" s="18">
        <v>-2</v>
      </c>
      <c r="B10" s="3">
        <v>-3.1289861406394684E-2</v>
      </c>
      <c r="C10" s="3">
        <v>4.2728586717709002E-2</v>
      </c>
      <c r="D10" s="3">
        <v>5.6154881740101657E-2</v>
      </c>
      <c r="E10" s="3">
        <v>-4.2728586717709002E-2</v>
      </c>
      <c r="F10" s="3">
        <v>-5.6154881740101657E-2</v>
      </c>
      <c r="G10" s="3">
        <v>6.2663086420460645E-2</v>
      </c>
      <c r="H10" s="3">
        <v>8.2353255226022812E-2</v>
      </c>
      <c r="I10" s="3">
        <v>-6.2663086420460645E-2</v>
      </c>
      <c r="J10" s="3">
        <v>-8.2353255226022812E-2</v>
      </c>
      <c r="K10" s="3">
        <v>-4.1847262628876149E-2</v>
      </c>
      <c r="L10" s="20">
        <v>4.7749801617966159E-2</v>
      </c>
      <c r="M10" s="20">
        <v>6.2753876712212817E-2</v>
      </c>
      <c r="N10" s="20">
        <v>-4.7749801617966166E-2</v>
      </c>
      <c r="O10" s="20">
        <v>-6.2753876712212817E-2</v>
      </c>
      <c r="P10" s="20">
        <v>7.1859849961617303E-2</v>
      </c>
      <c r="Q10" s="20">
        <v>9.4439851313491571E-2</v>
      </c>
      <c r="R10" s="20">
        <v>-7.1859849961617317E-2</v>
      </c>
      <c r="S10" s="20">
        <v>-9.4439851313491571E-2</v>
      </c>
      <c r="T10" s="20">
        <v>-7.9696410403859563E-3</v>
      </c>
      <c r="U10" s="20">
        <v>1.6752436712636719E-2</v>
      </c>
      <c r="V10" s="20">
        <v>2.20164338378822E-2</v>
      </c>
      <c r="W10" s="20">
        <v>-1.6752436712636719E-2</v>
      </c>
      <c r="X10" s="20">
        <v>-2.20164338378822E-2</v>
      </c>
      <c r="Y10" s="20">
        <v>2.1323567695087926E-2</v>
      </c>
      <c r="Z10" s="20">
        <v>2.8023918275266499E-2</v>
      </c>
      <c r="AA10" s="20">
        <v>-2.132356769508793E-2</v>
      </c>
      <c r="AB10" s="20">
        <v>-2.8023918275266499E-2</v>
      </c>
    </row>
    <row r="11" spans="1:28">
      <c r="A11" s="18">
        <v>-1</v>
      </c>
      <c r="B11" s="3">
        <v>-2.2916345097394542E-2</v>
      </c>
      <c r="C11" s="3">
        <v>4.5039885075992832E-2</v>
      </c>
      <c r="D11" s="3">
        <v>5.9192442678706908E-2</v>
      </c>
      <c r="E11" s="3">
        <v>-4.5039885075992839E-2</v>
      </c>
      <c r="F11" s="3">
        <v>-5.9192442678706908E-2</v>
      </c>
      <c r="G11" s="3">
        <v>6.6052692768207757E-2</v>
      </c>
      <c r="H11" s="3">
        <v>8.6807953081132275E-2</v>
      </c>
      <c r="I11" s="3">
        <v>-6.6052692768207757E-2</v>
      </c>
      <c r="J11" s="3">
        <v>-8.6807953081132275E-2</v>
      </c>
      <c r="K11" s="3">
        <v>-4.951935992534242E-2</v>
      </c>
      <c r="L11" s="20">
        <v>5.0332710311322103E-2</v>
      </c>
      <c r="M11" s="20">
        <v>6.614839413866376E-2</v>
      </c>
      <c r="N11" s="20">
        <v>-5.033271031132211E-2</v>
      </c>
      <c r="O11" s="20">
        <v>-6.614839413866376E-2</v>
      </c>
      <c r="P11" s="20">
        <v>7.5746932732224659E-2</v>
      </c>
      <c r="Q11" s="20">
        <v>9.9548344012759249E-2</v>
      </c>
      <c r="R11" s="20">
        <v>-7.5746932732224673E-2</v>
      </c>
      <c r="S11" s="20">
        <v>-9.9548344012759249E-2</v>
      </c>
      <c r="T11" s="20">
        <v>-8.5847231624236429E-3</v>
      </c>
      <c r="U11" s="20">
        <v>1.7658618789918569E-2</v>
      </c>
      <c r="V11" s="20">
        <v>2.3207358960703355E-2</v>
      </c>
      <c r="W11" s="20">
        <v>-1.7658618789918569E-2</v>
      </c>
      <c r="X11" s="20">
        <v>-2.3207358960703355E-2</v>
      </c>
      <c r="Y11" s="20">
        <v>2.247701391908823E-2</v>
      </c>
      <c r="Z11" s="20">
        <v>2.9539803570753208E-2</v>
      </c>
      <c r="AA11" s="20">
        <v>-2.247701391908823E-2</v>
      </c>
      <c r="AB11" s="20">
        <v>-2.9539803570753208E-2</v>
      </c>
    </row>
    <row r="12" spans="1:28">
      <c r="A12" s="18">
        <v>0</v>
      </c>
      <c r="B12" s="3">
        <v>-3.2105187885787131E-2</v>
      </c>
      <c r="C12" s="3">
        <v>4.7238229988268043E-2</v>
      </c>
      <c r="D12" s="3">
        <v>6.2081557626232312E-2</v>
      </c>
      <c r="E12" s="3">
        <v>-4.723822998826805E-2</v>
      </c>
      <c r="F12" s="3">
        <v>-6.2081557626232312E-2</v>
      </c>
      <c r="G12" s="3">
        <v>6.9276648620760869E-2</v>
      </c>
      <c r="H12" s="3">
        <v>9.1044949283030904E-2</v>
      </c>
      <c r="I12" s="3">
        <v>-6.9276648620760883E-2</v>
      </c>
      <c r="J12" s="3">
        <v>-9.1044949283030904E-2</v>
      </c>
      <c r="K12" s="3">
        <v>-7.5291974657666461E-2</v>
      </c>
      <c r="L12" s="20">
        <v>5.2789391926899652E-2</v>
      </c>
      <c r="M12" s="20">
        <v>6.9377021064877156E-2</v>
      </c>
      <c r="N12" s="20">
        <v>-5.2789391926899659E-2</v>
      </c>
      <c r="O12" s="20">
        <v>-6.9377021064877156E-2</v>
      </c>
      <c r="P12" s="20">
        <v>7.9444053271306506E-2</v>
      </c>
      <c r="Q12" s="20">
        <v>0.10440718402126806</v>
      </c>
      <c r="R12" s="20">
        <v>-7.944405327130652E-2</v>
      </c>
      <c r="S12" s="20">
        <v>-0.10440718402126806</v>
      </c>
      <c r="T12" s="20">
        <v>-2.2452867665140991E-3</v>
      </c>
      <c r="U12" s="20">
        <v>1.8520515633330285E-2</v>
      </c>
      <c r="V12" s="20">
        <v>2.4340083420646526E-2</v>
      </c>
      <c r="W12" s="20">
        <v>-1.8520515633330289E-2</v>
      </c>
      <c r="X12" s="20">
        <v>-2.4340083420646526E-2</v>
      </c>
      <c r="Y12" s="20">
        <v>2.3574091078783388E-2</v>
      </c>
      <c r="Z12" s="20">
        <v>3.0981607358214203E-2</v>
      </c>
      <c r="AA12" s="20">
        <v>-2.3574091078783391E-2</v>
      </c>
      <c r="AB12" s="20">
        <v>-3.0981607358214203E-2</v>
      </c>
    </row>
    <row r="13" spans="1:28">
      <c r="A13" s="18">
        <v>1</v>
      </c>
      <c r="B13" s="3">
        <v>-4.0634987219641129E-2</v>
      </c>
      <c r="C13" s="3">
        <v>4.9338722087123116E-2</v>
      </c>
      <c r="D13" s="3">
        <v>6.4842072177918583E-2</v>
      </c>
      <c r="E13" s="3">
        <v>-4.9338722087123123E-2</v>
      </c>
      <c r="F13" s="3">
        <v>-6.4842072177918583E-2</v>
      </c>
      <c r="G13" s="3">
        <v>7.235709962621148E-2</v>
      </c>
      <c r="H13" s="3">
        <v>9.5093348146772463E-2</v>
      </c>
      <c r="I13" s="3">
        <v>-7.2357099626211493E-2</v>
      </c>
      <c r="J13" s="3">
        <v>-9.5093348146772463E-2</v>
      </c>
      <c r="K13" s="3">
        <v>-7.255274299981293E-2</v>
      </c>
      <c r="L13" s="20">
        <v>5.513672163576798E-2</v>
      </c>
      <c r="M13" s="20">
        <v>7.246193522497732E-2</v>
      </c>
      <c r="N13" s="20">
        <v>-5.5136721635767987E-2</v>
      </c>
      <c r="O13" s="20">
        <v>-7.246193522497732E-2</v>
      </c>
      <c r="P13" s="20">
        <v>8.297660743853176E-2</v>
      </c>
      <c r="Q13" s="20">
        <v>0.1090497471561452</v>
      </c>
      <c r="R13" s="20">
        <v>-8.297660743853176E-2</v>
      </c>
      <c r="S13" s="20">
        <v>-0.1090497471561452</v>
      </c>
      <c r="T13" s="20">
        <v>-2.1282906283301615E-3</v>
      </c>
      <c r="U13" s="20">
        <v>1.9344047691245956E-2</v>
      </c>
      <c r="V13" s="20">
        <v>2.5422388005793748E-2</v>
      </c>
      <c r="W13" s="20">
        <v>-1.9344047691245959E-2</v>
      </c>
      <c r="X13" s="20">
        <v>-2.5422388005793748E-2</v>
      </c>
      <c r="Y13" s="20">
        <v>2.4622335097684446E-2</v>
      </c>
      <c r="Z13" s="20">
        <v>3.2359233519946379E-2</v>
      </c>
      <c r="AA13" s="20">
        <v>-2.4622335097684449E-2</v>
      </c>
      <c r="AB13" s="20">
        <v>-3.2359233519946379E-2</v>
      </c>
    </row>
    <row r="14" spans="1:28">
      <c r="A14" s="18">
        <v>2</v>
      </c>
      <c r="B14" s="3">
        <v>-3.8365277911894952E-2</v>
      </c>
      <c r="C14" s="3">
        <v>5.1353370112936454E-2</v>
      </c>
      <c r="D14" s="3">
        <v>6.7489768493851007E-2</v>
      </c>
      <c r="E14" s="3">
        <v>-5.1353370112936461E-2</v>
      </c>
      <c r="F14" s="3">
        <v>-6.7489768493851007E-2</v>
      </c>
      <c r="G14" s="3">
        <v>7.5311657055934025E-2</v>
      </c>
      <c r="H14" s="3">
        <v>9.8976294806266019E-2</v>
      </c>
      <c r="I14" s="3">
        <v>-7.5311657055934039E-2</v>
      </c>
      <c r="J14" s="3">
        <v>-9.8976294806266019E-2</v>
      </c>
      <c r="K14" s="3">
        <v>-5.7658375808380846E-2</v>
      </c>
      <c r="L14" s="20">
        <v>5.7388119375603446E-2</v>
      </c>
      <c r="M14" s="20">
        <v>7.5420773406676286E-2</v>
      </c>
      <c r="N14" s="20">
        <v>-5.7388119375603452E-2</v>
      </c>
      <c r="O14" s="20">
        <v>-7.5420773406676286E-2</v>
      </c>
      <c r="P14" s="20">
        <v>8.6364791227920068E-2</v>
      </c>
      <c r="Q14" s="20">
        <v>0.11350257545266303</v>
      </c>
      <c r="R14" s="20">
        <v>-8.6364791227920082E-2</v>
      </c>
      <c r="S14" s="20">
        <v>-0.11350257545266303</v>
      </c>
      <c r="T14" s="20">
        <v>-3.797951845733939E-3</v>
      </c>
      <c r="U14" s="20">
        <v>2.0133923185459025E-2</v>
      </c>
      <c r="V14" s="20">
        <v>2.6460460368448232E-2</v>
      </c>
      <c r="W14" s="20">
        <v>-2.0133923185459028E-2</v>
      </c>
      <c r="X14" s="20">
        <v>-2.6460460368448232E-2</v>
      </c>
      <c r="Y14" s="20">
        <v>2.5627738900155662E-2</v>
      </c>
      <c r="Z14" s="20">
        <v>3.3680558093628576E-2</v>
      </c>
      <c r="AA14" s="20">
        <v>-2.5627738900155666E-2</v>
      </c>
      <c r="AB14" s="20">
        <v>-3.3680558093628576E-2</v>
      </c>
    </row>
    <row r="15" spans="1:28">
      <c r="A15" s="18">
        <v>3</v>
      </c>
      <c r="B15" s="3">
        <v>-3.8396055913457509E-2</v>
      </c>
      <c r="C15" s="3">
        <v>5.3291910706242264E-2</v>
      </c>
      <c r="D15" s="3">
        <v>7.0037442688756169E-2</v>
      </c>
      <c r="E15" s="3">
        <v>-5.3291910706242271E-2</v>
      </c>
      <c r="F15" s="3">
        <v>-7.0037442688756169E-2</v>
      </c>
      <c r="G15" s="3">
        <v>7.8154600061056817E-2</v>
      </c>
      <c r="H15" s="3">
        <v>0.10271255524710933</v>
      </c>
      <c r="I15" s="3">
        <v>-7.8154600061056831E-2</v>
      </c>
      <c r="J15" s="3">
        <v>-0.10271255524710933</v>
      </c>
      <c r="K15" s="3">
        <v>-4.3374809632046651E-2</v>
      </c>
      <c r="L15" s="20">
        <v>5.9554465980284459E-2</v>
      </c>
      <c r="M15" s="20">
        <v>7.8267835449650769E-2</v>
      </c>
      <c r="N15" s="20">
        <v>-5.9554465980284466E-2</v>
      </c>
      <c r="O15" s="20">
        <v>-7.8267835449650769E-2</v>
      </c>
      <c r="P15" s="20">
        <v>8.9624979473784186E-2</v>
      </c>
      <c r="Q15" s="20">
        <v>0.11778718909098615</v>
      </c>
      <c r="R15" s="20">
        <v>-8.9624979473784186E-2</v>
      </c>
      <c r="S15" s="20">
        <v>-0.11778718909098615</v>
      </c>
      <c r="T15" s="20">
        <v>-6.0842434705218797E-3</v>
      </c>
      <c r="U15" s="20">
        <v>2.0893959524100045E-2</v>
      </c>
      <c r="V15" s="20">
        <v>2.7459317433310561E-2</v>
      </c>
      <c r="W15" s="20">
        <v>-2.0893959524100048E-2</v>
      </c>
      <c r="X15" s="20">
        <v>-2.7459317433310561E-2</v>
      </c>
      <c r="Y15" s="20">
        <v>2.659516152623331E-2</v>
      </c>
      <c r="Z15" s="20">
        <v>3.4951966940333382E-2</v>
      </c>
      <c r="AA15" s="20">
        <v>-2.6595161526233313E-2</v>
      </c>
      <c r="AB15" s="20">
        <v>-3.4951966940333382E-2</v>
      </c>
    </row>
    <row r="16" spans="1:28">
      <c r="A16" s="18">
        <v>4</v>
      </c>
      <c r="B16" s="3">
        <v>-4.4109308269729988E-2</v>
      </c>
      <c r="C16" s="3">
        <v>5.5162368254888801E-2</v>
      </c>
      <c r="D16" s="3">
        <v>7.2495640595886909E-2</v>
      </c>
      <c r="E16" s="3">
        <v>-5.5162368254888808E-2</v>
      </c>
      <c r="F16" s="3">
        <v>-7.2495640595886909E-2</v>
      </c>
      <c r="G16" s="3">
        <v>8.089769670946674E-2</v>
      </c>
      <c r="H16" s="3">
        <v>0.10631759533211843</v>
      </c>
      <c r="I16" s="3">
        <v>-8.089769670946674E-2</v>
      </c>
      <c r="J16" s="3">
        <v>-0.10631759533211843</v>
      </c>
      <c r="K16" s="3">
        <v>-5.3882885997485142E-2</v>
      </c>
      <c r="L16" s="20">
        <v>6.1644728817030307E-2</v>
      </c>
      <c r="M16" s="20">
        <v>8.1014906472117898E-2</v>
      </c>
      <c r="N16" s="20">
        <v>-6.1644728817030314E-2</v>
      </c>
      <c r="O16" s="20">
        <v>-8.1014906472117898E-2</v>
      </c>
      <c r="P16" s="20">
        <v>9.2770667387435848E-2</v>
      </c>
      <c r="Q16" s="20">
        <v>0.1219213237851525</v>
      </c>
      <c r="R16" s="20">
        <v>-9.2770667387435848E-2</v>
      </c>
      <c r="S16" s="20">
        <v>-0.1219213237851525</v>
      </c>
      <c r="T16" s="20">
        <v>-1.6236370309533486E-3</v>
      </c>
      <c r="U16" s="20">
        <v>2.1627302798811913E-2</v>
      </c>
      <c r="V16" s="20">
        <v>2.8423093865665071E-2</v>
      </c>
      <c r="W16" s="20">
        <v>-2.1627302798811917E-2</v>
      </c>
      <c r="X16" s="20">
        <v>-2.8423093865665071E-2</v>
      </c>
      <c r="Y16" s="20">
        <v>2.7528607521600672E-2</v>
      </c>
      <c r="Z16" s="20">
        <v>3.6178722925194945E-2</v>
      </c>
      <c r="AA16" s="20">
        <v>-2.7528607521600676E-2</v>
      </c>
      <c r="AB16" s="20">
        <v>-3.6178722925194945E-2</v>
      </c>
    </row>
    <row r="17" spans="1:28">
      <c r="A17" s="18">
        <v>5</v>
      </c>
      <c r="B17" s="3">
        <v>-6.8415691697810491E-2</v>
      </c>
      <c r="C17" s="3">
        <v>5.6971448956945329E-2</v>
      </c>
      <c r="D17" s="3">
        <v>7.4873175653468876E-2</v>
      </c>
      <c r="E17" s="3">
        <v>-5.6971448956945336E-2</v>
      </c>
      <c r="F17" s="3">
        <v>-7.4873175653468876E-2</v>
      </c>
      <c r="G17" s="3">
        <v>8.3550781893947532E-2</v>
      </c>
      <c r="H17" s="3">
        <v>0.10980434030136377</v>
      </c>
      <c r="I17" s="3">
        <v>-8.3550781893947546E-2</v>
      </c>
      <c r="J17" s="3">
        <v>-0.10980434030136377</v>
      </c>
      <c r="K17" s="3">
        <v>-5.9690680428232744E-2</v>
      </c>
      <c r="L17" s="20">
        <v>6.3666402157288207E-2</v>
      </c>
      <c r="M17" s="20">
        <v>8.3671835616283746E-2</v>
      </c>
      <c r="N17" s="20">
        <v>-6.3666402157288221E-2</v>
      </c>
      <c r="O17" s="20">
        <v>-8.3671835616283746E-2</v>
      </c>
      <c r="P17" s="20">
        <v>9.5813133282156418E-2</v>
      </c>
      <c r="Q17" s="20">
        <v>0.12591980175132211</v>
      </c>
      <c r="R17" s="20">
        <v>-9.5813133282156432E-2</v>
      </c>
      <c r="S17" s="20">
        <v>-0.12591980175132211</v>
      </c>
      <c r="T17" s="20">
        <v>7.9061003391373518E-4</v>
      </c>
      <c r="U17" s="20">
        <v>2.2336582283515628E-2</v>
      </c>
      <c r="V17" s="20">
        <v>2.9355245117176271E-2</v>
      </c>
      <c r="W17" s="20">
        <v>-2.2336582283515628E-2</v>
      </c>
      <c r="X17" s="20">
        <v>-2.9355245117176271E-2</v>
      </c>
      <c r="Y17" s="20">
        <v>2.8431423593450567E-2</v>
      </c>
      <c r="Z17" s="20">
        <v>3.7365224367021999E-2</v>
      </c>
      <c r="AA17" s="20">
        <v>-2.8431423593450571E-2</v>
      </c>
      <c r="AB17" s="20">
        <v>-3.7365224367021999E-2</v>
      </c>
    </row>
    <row r="18" spans="1:28">
      <c r="A18" s="18">
        <v>6</v>
      </c>
      <c r="B18" s="3">
        <v>-6.9272839748955234E-2</v>
      </c>
      <c r="C18" s="3">
        <v>5.8724825423492673E-2</v>
      </c>
      <c r="D18" s="3">
        <v>7.7177502936169193E-2</v>
      </c>
      <c r="E18" s="3">
        <v>-5.872482542349268E-2</v>
      </c>
      <c r="F18" s="3">
        <v>-7.7177502936169193E-2</v>
      </c>
      <c r="G18" s="3">
        <v>8.6122174712922314E-2</v>
      </c>
      <c r="H18" s="3">
        <v>0.11318372330344724</v>
      </c>
      <c r="I18" s="3">
        <v>-8.6122174712922328E-2</v>
      </c>
      <c r="J18" s="3">
        <v>-0.11318372330344724</v>
      </c>
      <c r="K18" s="3">
        <v>-5.3604936499225479E-2</v>
      </c>
      <c r="L18" s="20">
        <v>6.562582522438784E-2</v>
      </c>
      <c r="M18" s="20">
        <v>8.6246954033813911E-2</v>
      </c>
      <c r="N18" s="20">
        <v>-6.5625825224387854E-2</v>
      </c>
      <c r="O18" s="20">
        <v>-8.6246954033813911E-2</v>
      </c>
      <c r="P18" s="20">
        <v>9.8761917210928446E-2</v>
      </c>
      <c r="Q18" s="20">
        <v>0.12979516074438416</v>
      </c>
      <c r="R18" s="20">
        <v>-9.876191721092846E-2</v>
      </c>
      <c r="S18" s="20">
        <v>-0.12979516074438416</v>
      </c>
      <c r="T18" s="20">
        <v>1.0284360416907665E-3</v>
      </c>
      <c r="U18" s="20">
        <v>2.3024022017558762E-2</v>
      </c>
      <c r="V18" s="20">
        <v>3.0258694071003709E-2</v>
      </c>
      <c r="W18" s="20">
        <v>-2.3024022017558765E-2</v>
      </c>
      <c r="X18" s="20">
        <v>-3.0258694071003709E-2</v>
      </c>
      <c r="Y18" s="20">
        <v>2.9306440640618679E-2</v>
      </c>
      <c r="Z18" s="20">
        <v>3.8515191697533625E-2</v>
      </c>
      <c r="AA18" s="20">
        <v>-2.9306440640618683E-2</v>
      </c>
      <c r="AB18" s="20">
        <v>-3.8515191697533625E-2</v>
      </c>
    </row>
    <row r="19" spans="1:28">
      <c r="A19" s="18">
        <v>7</v>
      </c>
      <c r="B19" s="3">
        <v>-7.7487135404807603E-2</v>
      </c>
      <c r="C19" s="3">
        <v>6.0427346837218961E-2</v>
      </c>
      <c r="D19" s="3">
        <v>7.9414995350309034E-2</v>
      </c>
      <c r="E19" s="3">
        <v>-6.0427346837218968E-2</v>
      </c>
      <c r="F19" s="3">
        <v>-7.9414995350309034E-2</v>
      </c>
      <c r="G19" s="3">
        <v>8.8618986675972761E-2</v>
      </c>
      <c r="H19" s="3">
        <v>0.11646509044621443</v>
      </c>
      <c r="I19" s="3">
        <v>-8.8618986675972775E-2</v>
      </c>
      <c r="J19" s="3">
        <v>-0.11646509044621443</v>
      </c>
      <c r="K19" s="3">
        <v>-5.9755489988623824E-2</v>
      </c>
      <c r="L19" s="20">
        <v>6.7528417048752509E-2</v>
      </c>
      <c r="M19" s="20">
        <v>8.8747383537900501E-2</v>
      </c>
      <c r="N19" s="20">
        <v>-6.7528417048752509E-2</v>
      </c>
      <c r="O19" s="20">
        <v>-8.8747383537900501E-2</v>
      </c>
      <c r="P19" s="20">
        <v>0.10162517440581494</v>
      </c>
      <c r="Q19" s="20">
        <v>0.13355811855603833</v>
      </c>
      <c r="R19" s="20">
        <v>-0.10162517440581495</v>
      </c>
      <c r="S19" s="20">
        <v>-0.13355811855603833</v>
      </c>
      <c r="T19" s="20">
        <v>-6.9044017243675097E-3</v>
      </c>
      <c r="U19" s="20">
        <v>2.3691523201807799E-2</v>
      </c>
      <c r="V19" s="20">
        <v>3.1135939328622943E-2</v>
      </c>
      <c r="W19" s="20">
        <v>-2.3691523201807799E-2</v>
      </c>
      <c r="X19" s="20">
        <v>-3.1135939328622943E-2</v>
      </c>
      <c r="Y19" s="20">
        <v>3.0156078632574142E-2</v>
      </c>
      <c r="Z19" s="20">
        <v>3.9631805295717117E-2</v>
      </c>
      <c r="AA19" s="20">
        <v>-3.0156078632574145E-2</v>
      </c>
      <c r="AB19" s="20">
        <v>-3.9631805295717117E-2</v>
      </c>
    </row>
    <row r="20" spans="1:28">
      <c r="A20" s="18">
        <v>8</v>
      </c>
      <c r="B20" s="3">
        <v>-0.10131128501575989</v>
      </c>
      <c r="C20" s="3">
        <v>6.2083197167602598E-2</v>
      </c>
      <c r="D20" s="3">
        <v>8.1591151563860181E-2</v>
      </c>
      <c r="E20" s="3">
        <v>-6.2083197167602605E-2</v>
      </c>
      <c r="F20" s="3">
        <v>-8.1591151563860181E-2</v>
      </c>
      <c r="G20" s="3">
        <v>9.1047353732381292E-2</v>
      </c>
      <c r="H20" s="3">
        <v>0.11965650573394879</v>
      </c>
      <c r="I20" s="3">
        <v>-9.1047353732381292E-2</v>
      </c>
      <c r="J20" s="3">
        <v>-0.11965650573394879</v>
      </c>
      <c r="K20" s="3">
        <v>-6.0956071520233343E-2</v>
      </c>
      <c r="L20" s="20">
        <v>6.9378853275609817E-2</v>
      </c>
      <c r="M20" s="20">
        <v>9.1179268967982049E-2</v>
      </c>
      <c r="N20" s="20">
        <v>-6.9378853275609831E-2</v>
      </c>
      <c r="O20" s="20">
        <v>-9.1179268967982049E-2</v>
      </c>
      <c r="P20" s="20">
        <v>0.10440994136022834</v>
      </c>
      <c r="Q20" s="20">
        <v>0.13721792270617225</v>
      </c>
      <c r="R20" s="20">
        <v>-0.10440994136022835</v>
      </c>
      <c r="S20" s="20">
        <v>-0.13721792270617225</v>
      </c>
      <c r="T20" s="20">
        <v>-8.3542778000417917E-3</v>
      </c>
      <c r="U20" s="20">
        <v>2.4340726229481396E-2</v>
      </c>
      <c r="V20" s="20">
        <v>3.1989136732159286E-2</v>
      </c>
      <c r="W20" s="20">
        <v>-2.4340726229481396E-2</v>
      </c>
      <c r="X20" s="20">
        <v>-3.1989136732159286E-2</v>
      </c>
      <c r="Y20" s="20">
        <v>3.0982425566212269E-2</v>
      </c>
      <c r="Z20" s="20">
        <v>4.0717809254643106E-2</v>
      </c>
      <c r="AA20" s="20">
        <v>-3.0982425566212272E-2</v>
      </c>
      <c r="AB20" s="20">
        <v>-4.0717809254643106E-2</v>
      </c>
    </row>
    <row r="21" spans="1:28">
      <c r="A21" s="18">
        <v>9</v>
      </c>
      <c r="B21" s="3">
        <v>-9.9350984622364441E-2</v>
      </c>
      <c r="C21" s="3">
        <v>6.3696016322194626E-2</v>
      </c>
      <c r="D21" s="3">
        <v>8.3710755226219319E-2</v>
      </c>
      <c r="E21" s="3">
        <v>-6.3696016322194626E-2</v>
      </c>
      <c r="F21" s="3">
        <v>-8.3710755226219319E-2</v>
      </c>
      <c r="G21" s="3">
        <v>9.3412613944062653E-2</v>
      </c>
      <c r="H21" s="3">
        <v>0.12276498456918455</v>
      </c>
      <c r="I21" s="3">
        <v>-9.3412613944062667E-2</v>
      </c>
      <c r="J21" s="3">
        <v>-0.12276498456918455</v>
      </c>
      <c r="K21" s="3">
        <v>-6.643897238899063E-2</v>
      </c>
      <c r="L21" s="20">
        <v>7.1181201553267862E-2</v>
      </c>
      <c r="M21" s="20">
        <v>9.3547956120099252E-2</v>
      </c>
      <c r="N21" s="20">
        <v>-7.1181201553267862E-2</v>
      </c>
      <c r="O21" s="20">
        <v>-9.3547956120099252E-2</v>
      </c>
      <c r="P21" s="20">
        <v>0.10712233957807464</v>
      </c>
      <c r="Q21" s="20">
        <v>0.14078261821462665</v>
      </c>
      <c r="R21" s="20">
        <v>-0.10712233957807465</v>
      </c>
      <c r="S21" s="20">
        <v>-0.14078261821462665</v>
      </c>
      <c r="T21" s="20">
        <v>-9.7335651217781965E-3</v>
      </c>
      <c r="U21" s="20">
        <v>2.4973058185479208E-2</v>
      </c>
      <c r="V21" s="20">
        <v>3.2820161789087456E-2</v>
      </c>
      <c r="W21" s="20">
        <v>-2.4973058185479211E-2</v>
      </c>
      <c r="X21" s="20">
        <v>-3.2820161789087456E-2</v>
      </c>
      <c r="Y21" s="20">
        <v>3.178729792602341E-2</v>
      </c>
      <c r="Z21" s="20">
        <v>4.1775590839596373E-2</v>
      </c>
      <c r="AA21" s="20">
        <v>-3.1787297926023417E-2</v>
      </c>
      <c r="AB21" s="20">
        <v>-4.1775590839596373E-2</v>
      </c>
    </row>
    <row r="22" spans="1:28">
      <c r="A22" s="18">
        <v>10</v>
      </c>
      <c r="B22" s="3">
        <v>-8.4724026631551486E-2</v>
      </c>
      <c r="C22" s="3">
        <v>6.5268994324128735E-2</v>
      </c>
      <c r="D22" s="3">
        <v>8.5777998738436459E-2</v>
      </c>
      <c r="E22" s="3">
        <v>-6.5268994324128735E-2</v>
      </c>
      <c r="F22" s="3">
        <v>-8.5777998738436459E-2</v>
      </c>
      <c r="G22" s="3">
        <v>9.5719445600440101E-2</v>
      </c>
      <c r="H22" s="3">
        <v>0.12579667526642238</v>
      </c>
      <c r="I22" s="3">
        <v>-9.5719445600440101E-2</v>
      </c>
      <c r="J22" s="3">
        <v>-0.12579667526642238</v>
      </c>
      <c r="K22" s="3">
        <v>-5.9659718570089011E-2</v>
      </c>
      <c r="L22" s="20">
        <v>7.2939026777818258E-2</v>
      </c>
      <c r="M22" s="20">
        <v>9.5858130061880584E-2</v>
      </c>
      <c r="N22" s="20">
        <v>-7.2939026777818272E-2</v>
      </c>
      <c r="O22" s="20">
        <v>-9.5858130061880584E-2</v>
      </c>
      <c r="P22" s="20">
        <v>0.10976773395909363</v>
      </c>
      <c r="Q22" s="20">
        <v>0.14425925575481663</v>
      </c>
      <c r="R22" s="20">
        <v>-0.10976773395909364</v>
      </c>
      <c r="S22" s="20">
        <v>-0.14425925575481663</v>
      </c>
      <c r="T22" s="20">
        <v>-7.7810490120030296E-3</v>
      </c>
      <c r="U22" s="20">
        <v>2.5589769770204978E-2</v>
      </c>
      <c r="V22" s="20">
        <v>3.3630658198360766E-2</v>
      </c>
      <c r="W22" s="20">
        <v>-2.5589769770204981E-2</v>
      </c>
      <c r="X22" s="20">
        <v>-3.3630658198360766E-2</v>
      </c>
      <c r="Y22" s="20">
        <v>3.2572287683085149E-2</v>
      </c>
      <c r="Z22" s="20">
        <v>4.2807242255221679E-2</v>
      </c>
      <c r="AA22" s="20">
        <v>-3.2572287683085156E-2</v>
      </c>
      <c r="AB22" s="20">
        <v>-4.2807242255221679E-2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OMS Declara COVID (2)</vt:lpstr>
      <vt:lpstr>Primer Confinamiento (2)</vt:lpstr>
      <vt:lpstr>Primer día Vacunación (2)</vt:lpstr>
      <vt:lpstr>eventoscompletos</vt:lpstr>
      <vt:lpstr>OMS Declara COVID</vt:lpstr>
      <vt:lpstr>Primer Confinamiento</vt:lpstr>
      <vt:lpstr>Primer día Vacunación</vt:lpstr>
      <vt:lpstr>Estat_var_AR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2023-05-15T21:51:10Z</dcterms:modified>
</cp:coreProperties>
</file>