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saedu-my.sharepoint.com/personal/miguel_bello_cesa_edu_co/Documents/iCloud Drive/Estudio de eventos articulo/Event Studies COVID MILA/SPBLPGPP/3.Event Studies/"/>
    </mc:Choice>
  </mc:AlternateContent>
  <xr:revisionPtr revIDLastSave="0" documentId="13_ncr:1_{6C5C8B25-8BDD-4437-9EC2-76C6588265FE}" xr6:coauthVersionLast="47" xr6:coauthVersionMax="47" xr10:uidLastSave="{00000000-0000-0000-0000-000000000000}"/>
  <bookViews>
    <workbookView xWindow="-108" yWindow="-108" windowWidth="23256" windowHeight="12576" tabRatio="980" xr2:uid="{00000000-000D-0000-FFFF-FFFF00000000}"/>
  </bookViews>
  <sheets>
    <sheet name="OMS Declara COVID (2)" sheetId="8" r:id="rId1"/>
    <sheet name="Primer Confinamiento (2)" sheetId="9" r:id="rId2"/>
    <sheet name="Primer día Vacunación (2)" sheetId="10" r:id="rId3"/>
    <sheet name="eventoscompletos" sheetId="1" r:id="rId4"/>
    <sheet name="OMS Declara COVID" sheetId="2" r:id="rId5"/>
    <sheet name="Primer Confinamiento" sheetId="3" r:id="rId6"/>
    <sheet name="Primer día Vacunación" sheetId="4" r:id="rId7"/>
    <sheet name="Estat_var_AR" sheetId="5" r:id="rId8"/>
    <sheet name="GRAFICOS" sheetId="6" r:id="rId9"/>
    <sheet name="GRAFICOS (2)" sheetId="11" r:id="rId10"/>
    <sheet name="Resultado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3" i="7" l="1"/>
  <c r="AC43" i="7"/>
  <c r="AB43" i="7"/>
  <c r="Z43" i="7"/>
  <c r="V43" i="7"/>
  <c r="T43" i="7"/>
  <c r="R43" i="7"/>
  <c r="AA42" i="7"/>
  <c r="S42" i="7"/>
  <c r="AD41" i="7"/>
  <c r="AB41" i="7"/>
  <c r="Z41" i="7"/>
  <c r="V41" i="7"/>
  <c r="U41" i="7"/>
  <c r="T41" i="7"/>
  <c r="R41" i="7"/>
  <c r="AD39" i="7"/>
  <c r="AC39" i="7"/>
  <c r="AB39" i="7"/>
  <c r="Z39" i="7"/>
  <c r="V39" i="7"/>
  <c r="T39" i="7"/>
  <c r="R39" i="7"/>
  <c r="AA38" i="7"/>
  <c r="S38" i="7"/>
  <c r="AD37" i="7"/>
  <c r="AB37" i="7"/>
  <c r="Z37" i="7"/>
  <c r="V37" i="7"/>
  <c r="U37" i="7"/>
  <c r="T37" i="7"/>
  <c r="R37" i="7"/>
  <c r="AD35" i="7"/>
  <c r="AC35" i="7"/>
  <c r="AB35" i="7"/>
  <c r="Z35" i="7"/>
  <c r="V35" i="7"/>
  <c r="T35" i="7"/>
  <c r="R35" i="7"/>
  <c r="AA34" i="7"/>
  <c r="S34" i="7"/>
  <c r="AD33" i="7"/>
  <c r="AB33" i="7"/>
  <c r="Z33" i="7"/>
  <c r="V33" i="7"/>
  <c r="U33" i="7"/>
  <c r="T33" i="7"/>
  <c r="R33" i="7"/>
  <c r="AD31" i="7"/>
  <c r="AC31" i="7"/>
  <c r="AB31" i="7"/>
  <c r="Z31" i="7"/>
  <c r="V31" i="7"/>
  <c r="T31" i="7"/>
  <c r="R31" i="7"/>
  <c r="AA30" i="7"/>
  <c r="S30" i="7"/>
  <c r="AD29" i="7"/>
  <c r="AB29" i="7"/>
  <c r="Z29" i="7"/>
  <c r="V29" i="7"/>
  <c r="U29" i="7"/>
  <c r="T29" i="7"/>
  <c r="R29" i="7"/>
  <c r="AD27" i="7"/>
  <c r="AC27" i="7"/>
  <c r="AB27" i="7"/>
  <c r="Z27" i="7"/>
  <c r="V27" i="7"/>
  <c r="T27" i="7"/>
  <c r="R27" i="7"/>
  <c r="AA26" i="7"/>
  <c r="S26" i="7"/>
  <c r="AD25" i="7"/>
  <c r="AB25" i="7"/>
  <c r="Z25" i="7"/>
  <c r="V25" i="7"/>
  <c r="U25" i="7"/>
  <c r="T25" i="7"/>
  <c r="R25" i="7"/>
  <c r="AE24" i="7"/>
  <c r="AC24" i="7"/>
  <c r="AA24" i="7"/>
  <c r="AE23" i="7"/>
  <c r="AD23" i="7"/>
  <c r="AC23" i="7"/>
  <c r="AB23" i="7"/>
  <c r="AA23" i="7"/>
  <c r="Z23" i="7"/>
  <c r="V23" i="7"/>
  <c r="T23" i="7"/>
  <c r="R23" i="7"/>
  <c r="AA22" i="7"/>
  <c r="S22" i="7"/>
  <c r="AD21" i="7"/>
  <c r="AB21" i="7"/>
  <c r="Z21" i="7"/>
  <c r="V21" i="7"/>
  <c r="U21" i="7"/>
  <c r="T21" i="7"/>
  <c r="R21" i="7"/>
  <c r="AD19" i="7"/>
  <c r="AC19" i="7"/>
  <c r="AB19" i="7"/>
  <c r="Z19" i="7"/>
  <c r="V19" i="7"/>
  <c r="T19" i="7"/>
  <c r="R19" i="7"/>
  <c r="AA18" i="7"/>
  <c r="S18" i="7"/>
  <c r="AD17" i="7"/>
  <c r="AB17" i="7"/>
  <c r="Z17" i="7"/>
  <c r="V17" i="7"/>
  <c r="U17" i="7"/>
  <c r="T17" i="7"/>
  <c r="R17" i="7"/>
  <c r="AD15" i="7"/>
  <c r="AC15" i="7"/>
  <c r="AB15" i="7"/>
  <c r="Z15" i="7"/>
  <c r="V15" i="7"/>
  <c r="T15" i="7"/>
  <c r="R15" i="7"/>
  <c r="AA14" i="7"/>
  <c r="S14" i="7"/>
  <c r="AD13" i="7"/>
  <c r="AB13" i="7"/>
  <c r="Z13" i="7"/>
  <c r="V13" i="7"/>
  <c r="U13" i="7"/>
  <c r="T13" i="7"/>
  <c r="R13" i="7"/>
  <c r="AD11" i="7"/>
  <c r="AC11" i="7"/>
  <c r="AB11" i="7"/>
  <c r="Z11" i="7"/>
  <c r="V11" i="7"/>
  <c r="T11" i="7"/>
  <c r="R11" i="7"/>
  <c r="AA10" i="7"/>
  <c r="S10" i="7"/>
  <c r="AD9" i="7"/>
  <c r="AB9" i="7"/>
  <c r="Z9" i="7"/>
  <c r="V9" i="7"/>
  <c r="U9" i="7"/>
  <c r="T9" i="7"/>
  <c r="S9" i="7"/>
  <c r="R9" i="7"/>
  <c r="AD7" i="7"/>
  <c r="AC7" i="7"/>
  <c r="AB7" i="7"/>
  <c r="AA7" i="7"/>
  <c r="Z7" i="7"/>
  <c r="V7" i="7"/>
  <c r="T7" i="7"/>
  <c r="R7" i="7"/>
  <c r="AG6" i="7"/>
  <c r="AC6" i="7"/>
  <c r="W6" i="7"/>
  <c r="U6" i="7"/>
  <c r="AH5" i="7"/>
  <c r="AG5" i="7"/>
  <c r="AE44" i="7" s="1"/>
  <c r="AD5" i="7"/>
  <c r="AB5" i="7"/>
  <c r="Z5" i="7"/>
  <c r="V5" i="7"/>
  <c r="U5" i="7"/>
  <c r="T5" i="7"/>
  <c r="R5" i="7"/>
  <c r="AH4" i="7"/>
  <c r="AG4" i="7"/>
  <c r="W4" i="7"/>
  <c r="S4" i="7"/>
  <c r="AE3" i="7"/>
  <c r="AD3" i="7"/>
  <c r="AB3" i="7"/>
  <c r="Z3" i="7"/>
  <c r="V3" i="7"/>
  <c r="T3" i="7"/>
  <c r="R3" i="7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B2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O44" i="7"/>
  <c r="O43" i="7"/>
  <c r="N43" i="7"/>
  <c r="O42" i="7"/>
  <c r="O41" i="7"/>
  <c r="N41" i="7"/>
  <c r="O40" i="7"/>
  <c r="O39" i="7"/>
  <c r="N39" i="7"/>
  <c r="O38" i="7"/>
  <c r="O37" i="7"/>
  <c r="N37" i="7"/>
  <c r="O36" i="7"/>
  <c r="O35" i="7"/>
  <c r="N35" i="7"/>
  <c r="O34" i="7"/>
  <c r="O33" i="7"/>
  <c r="N33" i="7"/>
  <c r="O32" i="7"/>
  <c r="O31" i="7"/>
  <c r="N31" i="7"/>
  <c r="O30" i="7"/>
  <c r="O29" i="7"/>
  <c r="N29" i="7"/>
  <c r="O28" i="7"/>
  <c r="O27" i="7"/>
  <c r="N27" i="7"/>
  <c r="O26" i="7"/>
  <c r="O25" i="7"/>
  <c r="N25" i="7"/>
  <c r="N23" i="7"/>
  <c r="O22" i="7"/>
  <c r="O21" i="7"/>
  <c r="N21" i="7"/>
  <c r="O20" i="7"/>
  <c r="O19" i="7"/>
  <c r="N19" i="7"/>
  <c r="O18" i="7"/>
  <c r="O17" i="7"/>
  <c r="N17" i="7"/>
  <c r="O16" i="7"/>
  <c r="O15" i="7"/>
  <c r="N15" i="7"/>
  <c r="O14" i="7"/>
  <c r="O13" i="7"/>
  <c r="N13" i="7"/>
  <c r="O12" i="7"/>
  <c r="O11" i="7"/>
  <c r="N11" i="7"/>
  <c r="O10" i="7"/>
  <c r="O9" i="7"/>
  <c r="N9" i="7"/>
  <c r="O8" i="7"/>
  <c r="O7" i="7"/>
  <c r="N7" i="7"/>
  <c r="O6" i="7"/>
  <c r="O5" i="7"/>
  <c r="N5" i="7"/>
  <c r="O4" i="7"/>
  <c r="O3" i="7"/>
  <c r="N3" i="7"/>
  <c r="M44" i="7"/>
  <c r="M43" i="7"/>
  <c r="L43" i="7"/>
  <c r="M42" i="7"/>
  <c r="M41" i="7"/>
  <c r="L41" i="7"/>
  <c r="M40" i="7"/>
  <c r="M39" i="7"/>
  <c r="L39" i="7"/>
  <c r="M38" i="7"/>
  <c r="M37" i="7"/>
  <c r="L37" i="7"/>
  <c r="M36" i="7"/>
  <c r="M35" i="7"/>
  <c r="L35" i="7"/>
  <c r="M34" i="7"/>
  <c r="M33" i="7"/>
  <c r="L33" i="7"/>
  <c r="M32" i="7"/>
  <c r="M31" i="7"/>
  <c r="L31" i="7"/>
  <c r="M30" i="7"/>
  <c r="M29" i="7"/>
  <c r="L29" i="7"/>
  <c r="M28" i="7"/>
  <c r="M27" i="7"/>
  <c r="L27" i="7"/>
  <c r="M26" i="7"/>
  <c r="M25" i="7"/>
  <c r="L25" i="7"/>
  <c r="L23" i="7"/>
  <c r="M22" i="7"/>
  <c r="M21" i="7"/>
  <c r="L21" i="7"/>
  <c r="M20" i="7"/>
  <c r="M19" i="7"/>
  <c r="L19" i="7"/>
  <c r="M18" i="7"/>
  <c r="M17" i="7"/>
  <c r="L17" i="7"/>
  <c r="M16" i="7"/>
  <c r="M15" i="7"/>
  <c r="L15" i="7"/>
  <c r="M14" i="7"/>
  <c r="M13" i="7"/>
  <c r="L13" i="7"/>
  <c r="M12" i="7"/>
  <c r="M11" i="7"/>
  <c r="L11" i="7"/>
  <c r="M10" i="7"/>
  <c r="M9" i="7"/>
  <c r="L9" i="7"/>
  <c r="M8" i="7"/>
  <c r="M7" i="7"/>
  <c r="L7" i="7"/>
  <c r="M6" i="7"/>
  <c r="M5" i="7"/>
  <c r="L5" i="7"/>
  <c r="M4" i="7"/>
  <c r="M3" i="7"/>
  <c r="L3" i="7"/>
  <c r="K44" i="7"/>
  <c r="K43" i="7"/>
  <c r="J43" i="7"/>
  <c r="K42" i="7"/>
  <c r="K41" i="7"/>
  <c r="J41" i="7"/>
  <c r="K40" i="7"/>
  <c r="K39" i="7"/>
  <c r="J39" i="7"/>
  <c r="K38" i="7"/>
  <c r="K37" i="7"/>
  <c r="J37" i="7"/>
  <c r="K36" i="7"/>
  <c r="K35" i="7"/>
  <c r="J35" i="7"/>
  <c r="K34" i="7"/>
  <c r="K33" i="7"/>
  <c r="J33" i="7"/>
  <c r="K32" i="7"/>
  <c r="K31" i="7"/>
  <c r="J31" i="7"/>
  <c r="K30" i="7"/>
  <c r="K29" i="7"/>
  <c r="J29" i="7"/>
  <c r="K28" i="7"/>
  <c r="K27" i="7"/>
  <c r="J27" i="7"/>
  <c r="K26" i="7"/>
  <c r="K25" i="7"/>
  <c r="J25" i="7"/>
  <c r="J23" i="7"/>
  <c r="K22" i="7"/>
  <c r="K21" i="7"/>
  <c r="J21" i="7"/>
  <c r="K20" i="7"/>
  <c r="K19" i="7"/>
  <c r="J19" i="7"/>
  <c r="K18" i="7"/>
  <c r="K17" i="7"/>
  <c r="J17" i="7"/>
  <c r="K16" i="7"/>
  <c r="K15" i="7"/>
  <c r="J15" i="7"/>
  <c r="K14" i="7"/>
  <c r="K13" i="7"/>
  <c r="J13" i="7"/>
  <c r="K12" i="7"/>
  <c r="K11" i="7"/>
  <c r="J11" i="7"/>
  <c r="K10" i="7"/>
  <c r="K9" i="7"/>
  <c r="J9" i="7"/>
  <c r="K8" i="7"/>
  <c r="K7" i="7"/>
  <c r="J7" i="7"/>
  <c r="K6" i="7"/>
  <c r="K5" i="7"/>
  <c r="J5" i="7"/>
  <c r="K4" i="7"/>
  <c r="K3" i="7"/>
  <c r="J3" i="7"/>
  <c r="W3" i="10"/>
  <c r="V3" i="10"/>
  <c r="U3" i="10"/>
  <c r="T3" i="10"/>
  <c r="S3" i="10"/>
  <c r="R3" i="10"/>
  <c r="Q3" i="10"/>
  <c r="P3" i="10"/>
  <c r="O3" i="10"/>
  <c r="N3" i="10"/>
  <c r="M3" i="10"/>
  <c r="K3" i="10"/>
  <c r="J3" i="10"/>
  <c r="I3" i="10"/>
  <c r="H3" i="10"/>
  <c r="G3" i="10"/>
  <c r="F3" i="10"/>
  <c r="E3" i="10"/>
  <c r="D3" i="10"/>
  <c r="C3" i="10"/>
  <c r="W3" i="9"/>
  <c r="V3" i="9"/>
  <c r="U3" i="9"/>
  <c r="T3" i="9"/>
  <c r="S3" i="9"/>
  <c r="R3" i="9"/>
  <c r="Q3" i="9"/>
  <c r="P3" i="9"/>
  <c r="O3" i="9"/>
  <c r="N3" i="9"/>
  <c r="M3" i="9"/>
  <c r="K3" i="9"/>
  <c r="J3" i="9"/>
  <c r="I3" i="9"/>
  <c r="H3" i="9"/>
  <c r="G3" i="9"/>
  <c r="F3" i="9"/>
  <c r="E3" i="9"/>
  <c r="D3" i="9"/>
  <c r="C3" i="9"/>
  <c r="W3" i="8"/>
  <c r="V3" i="8"/>
  <c r="U3" i="8"/>
  <c r="T3" i="8"/>
  <c r="S3" i="8"/>
  <c r="R3" i="8"/>
  <c r="Q3" i="8"/>
  <c r="P3" i="8"/>
  <c r="O3" i="8"/>
  <c r="N3" i="8"/>
  <c r="M3" i="8"/>
  <c r="K3" i="8"/>
  <c r="J3" i="8"/>
  <c r="I3" i="8"/>
  <c r="H3" i="8"/>
  <c r="G3" i="8"/>
  <c r="F3" i="8"/>
  <c r="E3" i="8"/>
  <c r="D3" i="8"/>
  <c r="C3" i="8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W4" i="8" s="1"/>
  <c r="W5" i="8" s="1"/>
  <c r="Y27" i="8"/>
  <c r="Y26" i="8"/>
  <c r="Y25" i="8"/>
  <c r="Y2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O4" i="8"/>
  <c r="O5" i="8" s="1"/>
  <c r="L4" i="8"/>
  <c r="L5" i="8" s="1"/>
  <c r="C4" i="8"/>
  <c r="C5" i="8" s="1"/>
  <c r="G44" i="7"/>
  <c r="G43" i="7"/>
  <c r="F43" i="7"/>
  <c r="G42" i="7"/>
  <c r="G41" i="7"/>
  <c r="F41" i="7"/>
  <c r="G40" i="7"/>
  <c r="G39" i="7"/>
  <c r="F39" i="7"/>
  <c r="G38" i="7"/>
  <c r="G37" i="7"/>
  <c r="F37" i="7"/>
  <c r="G36" i="7"/>
  <c r="G35" i="7"/>
  <c r="F35" i="7"/>
  <c r="G34" i="7"/>
  <c r="G33" i="7"/>
  <c r="F33" i="7"/>
  <c r="G32" i="7"/>
  <c r="G31" i="7"/>
  <c r="F31" i="7"/>
  <c r="G30" i="7"/>
  <c r="G29" i="7"/>
  <c r="F29" i="7"/>
  <c r="G28" i="7"/>
  <c r="G27" i="7"/>
  <c r="F27" i="7"/>
  <c r="G26" i="7"/>
  <c r="G25" i="7"/>
  <c r="F25" i="7"/>
  <c r="G24" i="7"/>
  <c r="G23" i="7"/>
  <c r="F23" i="7"/>
  <c r="G22" i="7"/>
  <c r="G21" i="7"/>
  <c r="F21" i="7"/>
  <c r="G20" i="7"/>
  <c r="G19" i="7"/>
  <c r="F19" i="7"/>
  <c r="G18" i="7"/>
  <c r="G17" i="7"/>
  <c r="F17" i="7"/>
  <c r="G16" i="7"/>
  <c r="G15" i="7"/>
  <c r="F15" i="7"/>
  <c r="G14" i="7"/>
  <c r="G13" i="7"/>
  <c r="F13" i="7"/>
  <c r="G12" i="7"/>
  <c r="G11" i="7"/>
  <c r="F11" i="7"/>
  <c r="G10" i="7"/>
  <c r="G9" i="7"/>
  <c r="F9" i="7"/>
  <c r="G8" i="7"/>
  <c r="G7" i="7"/>
  <c r="F7" i="7"/>
  <c r="G6" i="7"/>
  <c r="G5" i="7"/>
  <c r="F5" i="7"/>
  <c r="G4" i="7"/>
  <c r="G3" i="7"/>
  <c r="F3" i="7"/>
  <c r="E44" i="7"/>
  <c r="E43" i="7"/>
  <c r="D43" i="7"/>
  <c r="E42" i="7"/>
  <c r="E41" i="7"/>
  <c r="D41" i="7"/>
  <c r="E40" i="7"/>
  <c r="E39" i="7"/>
  <c r="D39" i="7"/>
  <c r="E38" i="7"/>
  <c r="E37" i="7"/>
  <c r="D37" i="7"/>
  <c r="E36" i="7"/>
  <c r="E35" i="7"/>
  <c r="D35" i="7"/>
  <c r="E34" i="7"/>
  <c r="E33" i="7"/>
  <c r="D33" i="7"/>
  <c r="E32" i="7"/>
  <c r="E31" i="7"/>
  <c r="D31" i="7"/>
  <c r="E30" i="7"/>
  <c r="E29" i="7"/>
  <c r="D29" i="7"/>
  <c r="E28" i="7"/>
  <c r="E27" i="7"/>
  <c r="D27" i="7"/>
  <c r="E26" i="7"/>
  <c r="E25" i="7"/>
  <c r="D25" i="7"/>
  <c r="E24" i="7"/>
  <c r="E23" i="7"/>
  <c r="D23" i="7"/>
  <c r="E22" i="7"/>
  <c r="E21" i="7"/>
  <c r="D21" i="7"/>
  <c r="E20" i="7"/>
  <c r="E19" i="7"/>
  <c r="D19" i="7"/>
  <c r="E18" i="7"/>
  <c r="E17" i="7"/>
  <c r="D17" i="7"/>
  <c r="E16" i="7"/>
  <c r="E15" i="7"/>
  <c r="D15" i="7"/>
  <c r="E14" i="7"/>
  <c r="E13" i="7"/>
  <c r="D13" i="7"/>
  <c r="E12" i="7"/>
  <c r="E11" i="7"/>
  <c r="D11" i="7"/>
  <c r="E10" i="7"/>
  <c r="E9" i="7"/>
  <c r="D9" i="7"/>
  <c r="E8" i="7"/>
  <c r="E7" i="7"/>
  <c r="D7" i="7"/>
  <c r="E6" i="7"/>
  <c r="E5" i="7"/>
  <c r="D5" i="7"/>
  <c r="E4" i="7"/>
  <c r="E3" i="7"/>
  <c r="D3" i="7"/>
  <c r="C44" i="7"/>
  <c r="C43" i="7"/>
  <c r="B43" i="7"/>
  <c r="C42" i="7"/>
  <c r="C41" i="7"/>
  <c r="B41" i="7"/>
  <c r="C40" i="7"/>
  <c r="C39" i="7"/>
  <c r="B39" i="7"/>
  <c r="C38" i="7"/>
  <c r="C37" i="7"/>
  <c r="B37" i="7"/>
  <c r="C36" i="7"/>
  <c r="C35" i="7"/>
  <c r="B35" i="7"/>
  <c r="C34" i="7"/>
  <c r="C33" i="7"/>
  <c r="B33" i="7"/>
  <c r="C32" i="7"/>
  <c r="C31" i="7"/>
  <c r="B31" i="7"/>
  <c r="C30" i="7"/>
  <c r="C29" i="7"/>
  <c r="B29" i="7"/>
  <c r="C28" i="7"/>
  <c r="C27" i="7"/>
  <c r="B27" i="7"/>
  <c r="C26" i="7"/>
  <c r="C25" i="7"/>
  <c r="B25" i="7"/>
  <c r="C24" i="7"/>
  <c r="C23" i="7"/>
  <c r="B23" i="7"/>
  <c r="C22" i="7"/>
  <c r="C21" i="7"/>
  <c r="B21" i="7"/>
  <c r="C20" i="7"/>
  <c r="C19" i="7"/>
  <c r="B19" i="7"/>
  <c r="C18" i="7"/>
  <c r="C17" i="7"/>
  <c r="B17" i="7"/>
  <c r="C16" i="7"/>
  <c r="C15" i="7"/>
  <c r="B15" i="7"/>
  <c r="C14" i="7"/>
  <c r="C13" i="7"/>
  <c r="B13" i="7"/>
  <c r="C12" i="7"/>
  <c r="C11" i="7"/>
  <c r="B11" i="7"/>
  <c r="C10" i="7"/>
  <c r="C9" i="7"/>
  <c r="B9" i="7"/>
  <c r="C8" i="7"/>
  <c r="C7" i="7"/>
  <c r="B7" i="7"/>
  <c r="C6" i="7"/>
  <c r="C5" i="7"/>
  <c r="B5" i="7"/>
  <c r="C4" i="7"/>
  <c r="C3" i="7"/>
  <c r="B3" i="7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V27" i="4"/>
  <c r="V28" i="4" s="1"/>
  <c r="J27" i="4"/>
  <c r="J28" i="4" s="1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W27" i="4" s="1"/>
  <c r="W28" i="4" s="1"/>
  <c r="V24" i="4"/>
  <c r="U24" i="4"/>
  <c r="U27" i="4" s="1"/>
  <c r="U28" i="4" s="1"/>
  <c r="T24" i="4"/>
  <c r="T27" i="4" s="1"/>
  <c r="T28" i="4" s="1"/>
  <c r="S24" i="4"/>
  <c r="S27" i="4" s="1"/>
  <c r="S28" i="4" s="1"/>
  <c r="R24" i="4"/>
  <c r="R27" i="4" s="1"/>
  <c r="R28" i="4" s="1"/>
  <c r="Q24" i="4"/>
  <c r="Q27" i="4" s="1"/>
  <c r="Q28" i="4" s="1"/>
  <c r="P24" i="4"/>
  <c r="P27" i="4" s="1"/>
  <c r="P28" i="4" s="1"/>
  <c r="O24" i="4"/>
  <c r="O27" i="4" s="1"/>
  <c r="O28" i="4" s="1"/>
  <c r="N24" i="4"/>
  <c r="N27" i="4" s="1"/>
  <c r="N28" i="4" s="1"/>
  <c r="M24" i="4"/>
  <c r="M27" i="4" s="1"/>
  <c r="M28" i="4" s="1"/>
  <c r="L24" i="4"/>
  <c r="L27" i="4" s="1"/>
  <c r="L28" i="4" s="1"/>
  <c r="K24" i="4"/>
  <c r="K27" i="4" s="1"/>
  <c r="K28" i="4" s="1"/>
  <c r="J24" i="4"/>
  <c r="I24" i="4"/>
  <c r="I27" i="4" s="1"/>
  <c r="I28" i="4" s="1"/>
  <c r="H24" i="4"/>
  <c r="H27" i="4" s="1"/>
  <c r="H28" i="4" s="1"/>
  <c r="G24" i="4"/>
  <c r="G27" i="4" s="1"/>
  <c r="G28" i="4" s="1"/>
  <c r="F24" i="4"/>
  <c r="F27" i="4" s="1"/>
  <c r="F28" i="4" s="1"/>
  <c r="E24" i="4"/>
  <c r="E27" i="4" s="1"/>
  <c r="E28" i="4" s="1"/>
  <c r="D24" i="4"/>
  <c r="D27" i="4" s="1"/>
  <c r="D28" i="4" s="1"/>
  <c r="C24" i="4"/>
  <c r="C27" i="4" s="1"/>
  <c r="C28" i="4" s="1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Y13" i="4" s="1"/>
  <c r="N5" i="4"/>
  <c r="N9" i="4" s="1"/>
  <c r="W4" i="4"/>
  <c r="W5" i="4" s="1"/>
  <c r="V4" i="4"/>
  <c r="V5" i="4" s="1"/>
  <c r="U4" i="4"/>
  <c r="U5" i="4" s="1"/>
  <c r="T4" i="4"/>
  <c r="T5" i="4" s="1"/>
  <c r="S4" i="4"/>
  <c r="S5" i="4" s="1"/>
  <c r="R4" i="4"/>
  <c r="R5" i="4" s="1"/>
  <c r="Q4" i="4"/>
  <c r="Q5" i="4" s="1"/>
  <c r="P4" i="4"/>
  <c r="P5" i="4" s="1"/>
  <c r="O4" i="4"/>
  <c r="O5" i="4" s="1"/>
  <c r="N4" i="4"/>
  <c r="M4" i="4"/>
  <c r="M5" i="4" s="1"/>
  <c r="L4" i="4"/>
  <c r="L5" i="4" s="1"/>
  <c r="K4" i="4"/>
  <c r="K5" i="4" s="1"/>
  <c r="J4" i="4"/>
  <c r="J5" i="4" s="1"/>
  <c r="I4" i="4"/>
  <c r="I5" i="4" s="1"/>
  <c r="H4" i="4"/>
  <c r="H5" i="4" s="1"/>
  <c r="G4" i="4"/>
  <c r="G5" i="4" s="1"/>
  <c r="F4" i="4"/>
  <c r="F5" i="4" s="1"/>
  <c r="E4" i="4"/>
  <c r="E5" i="4" s="1"/>
  <c r="D4" i="4"/>
  <c r="D5" i="4" s="1"/>
  <c r="C4" i="4"/>
  <c r="C5" i="4" s="1"/>
  <c r="W3" i="4"/>
  <c r="W6" i="4" s="1"/>
  <c r="W7" i="4" s="1"/>
  <c r="V3" i="4"/>
  <c r="U3" i="4"/>
  <c r="T3" i="4"/>
  <c r="S3" i="4"/>
  <c r="R3" i="4"/>
  <c r="Q3" i="4"/>
  <c r="P3" i="4"/>
  <c r="O3" i="4"/>
  <c r="O6" i="4" s="1"/>
  <c r="O7" i="4" s="1"/>
  <c r="N3" i="4"/>
  <c r="N6" i="4" s="1"/>
  <c r="N7" i="4" s="1"/>
  <c r="M3" i="4"/>
  <c r="M6" i="4" s="1"/>
  <c r="M7" i="4" s="1"/>
  <c r="L3" i="4"/>
  <c r="L6" i="4" s="1"/>
  <c r="L7" i="4" s="1"/>
  <c r="K3" i="4"/>
  <c r="K6" i="4" s="1"/>
  <c r="K7" i="4" s="1"/>
  <c r="J3" i="4"/>
  <c r="I3" i="4"/>
  <c r="H3" i="4"/>
  <c r="G3" i="4"/>
  <c r="F3" i="4"/>
  <c r="E3" i="4"/>
  <c r="D3" i="4"/>
  <c r="C3" i="4"/>
  <c r="C6" i="4" s="1"/>
  <c r="C7" i="4" s="1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C36" i="4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V27" i="3"/>
  <c r="V28" i="3" s="1"/>
  <c r="T27" i="3"/>
  <c r="T28" i="3" s="1"/>
  <c r="J27" i="3"/>
  <c r="J28" i="3" s="1"/>
  <c r="H27" i="3"/>
  <c r="H28" i="3" s="1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W25" i="3"/>
  <c r="V25" i="3"/>
  <c r="U25" i="3"/>
  <c r="T25" i="3"/>
  <c r="S25" i="3"/>
  <c r="R25" i="3"/>
  <c r="Q25" i="3"/>
  <c r="P25" i="3"/>
  <c r="P27" i="3" s="1"/>
  <c r="P28" i="3" s="1"/>
  <c r="O25" i="3"/>
  <c r="N25" i="3"/>
  <c r="M25" i="3"/>
  <c r="L25" i="3"/>
  <c r="K25" i="3"/>
  <c r="J25" i="3"/>
  <c r="I25" i="3"/>
  <c r="H25" i="3"/>
  <c r="G25" i="3"/>
  <c r="F25" i="3"/>
  <c r="E25" i="3"/>
  <c r="D25" i="3"/>
  <c r="D27" i="3" s="1"/>
  <c r="D28" i="3" s="1"/>
  <c r="C25" i="3"/>
  <c r="W24" i="3"/>
  <c r="W27" i="3" s="1"/>
  <c r="W28" i="3" s="1"/>
  <c r="V24" i="3"/>
  <c r="U24" i="3"/>
  <c r="U27" i="3" s="1"/>
  <c r="U28" i="3" s="1"/>
  <c r="T24" i="3"/>
  <c r="S24" i="3"/>
  <c r="S27" i="3" s="1"/>
  <c r="S28" i="3" s="1"/>
  <c r="R24" i="3"/>
  <c r="R27" i="3" s="1"/>
  <c r="R28" i="3" s="1"/>
  <c r="Q24" i="3"/>
  <c r="Q27" i="3" s="1"/>
  <c r="Q28" i="3" s="1"/>
  <c r="P24" i="3"/>
  <c r="O24" i="3"/>
  <c r="O27" i="3" s="1"/>
  <c r="O28" i="3" s="1"/>
  <c r="N24" i="3"/>
  <c r="N27" i="3" s="1"/>
  <c r="N28" i="3" s="1"/>
  <c r="M24" i="3"/>
  <c r="M27" i="3" s="1"/>
  <c r="M28" i="3" s="1"/>
  <c r="L24" i="3"/>
  <c r="L27" i="3" s="1"/>
  <c r="L28" i="3" s="1"/>
  <c r="K24" i="3"/>
  <c r="K27" i="3" s="1"/>
  <c r="K28" i="3" s="1"/>
  <c r="J24" i="3"/>
  <c r="I24" i="3"/>
  <c r="I27" i="3" s="1"/>
  <c r="I28" i="3" s="1"/>
  <c r="H24" i="3"/>
  <c r="G24" i="3"/>
  <c r="G27" i="3" s="1"/>
  <c r="G28" i="3" s="1"/>
  <c r="F24" i="3"/>
  <c r="F27" i="3" s="1"/>
  <c r="F28" i="3" s="1"/>
  <c r="E24" i="3"/>
  <c r="E27" i="3" s="1"/>
  <c r="E28" i="3" s="1"/>
  <c r="D24" i="3"/>
  <c r="C24" i="3"/>
  <c r="C27" i="3" s="1"/>
  <c r="C28" i="3" s="1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Y13" i="3" s="1"/>
  <c r="N5" i="3"/>
  <c r="N10" i="3" s="1"/>
  <c r="L5" i="3"/>
  <c r="L9" i="3" s="1"/>
  <c r="W4" i="3"/>
  <c r="W5" i="3" s="1"/>
  <c r="V4" i="3"/>
  <c r="V5" i="3" s="1"/>
  <c r="U4" i="3"/>
  <c r="U5" i="3" s="1"/>
  <c r="T4" i="3"/>
  <c r="T5" i="3" s="1"/>
  <c r="S4" i="3"/>
  <c r="S5" i="3" s="1"/>
  <c r="R4" i="3"/>
  <c r="R5" i="3" s="1"/>
  <c r="Q4" i="3"/>
  <c r="Q5" i="3" s="1"/>
  <c r="P4" i="3"/>
  <c r="P5" i="3" s="1"/>
  <c r="O4" i="3"/>
  <c r="O5" i="3" s="1"/>
  <c r="N4" i="3"/>
  <c r="M4" i="3"/>
  <c r="M5" i="3" s="1"/>
  <c r="L4" i="3"/>
  <c r="K4" i="3"/>
  <c r="K5" i="3" s="1"/>
  <c r="J4" i="3"/>
  <c r="J5" i="3" s="1"/>
  <c r="I4" i="3"/>
  <c r="I5" i="3" s="1"/>
  <c r="H4" i="3"/>
  <c r="H5" i="3" s="1"/>
  <c r="G4" i="3"/>
  <c r="G5" i="3" s="1"/>
  <c r="F4" i="3"/>
  <c r="F5" i="3" s="1"/>
  <c r="E4" i="3"/>
  <c r="E5" i="3" s="1"/>
  <c r="D4" i="3"/>
  <c r="D5" i="3" s="1"/>
  <c r="C4" i="3"/>
  <c r="C5" i="3" s="1"/>
  <c r="W3" i="3"/>
  <c r="V3" i="3"/>
  <c r="U3" i="3"/>
  <c r="T3" i="3"/>
  <c r="T6" i="3" s="1"/>
  <c r="T7" i="3" s="1"/>
  <c r="S3" i="3"/>
  <c r="R3" i="3"/>
  <c r="R6" i="3" s="1"/>
  <c r="R7" i="3" s="1"/>
  <c r="Q3" i="3"/>
  <c r="P3" i="3"/>
  <c r="P6" i="3" s="1"/>
  <c r="P7" i="3" s="1"/>
  <c r="O3" i="3"/>
  <c r="N3" i="3"/>
  <c r="N6" i="3" s="1"/>
  <c r="N7" i="3" s="1"/>
  <c r="M3" i="3"/>
  <c r="L3" i="3"/>
  <c r="L6" i="3" s="1"/>
  <c r="L7" i="3" s="1"/>
  <c r="K3" i="3"/>
  <c r="J3" i="3"/>
  <c r="I3" i="3"/>
  <c r="H3" i="3"/>
  <c r="H6" i="3" s="1"/>
  <c r="H7" i="3" s="1"/>
  <c r="G3" i="3"/>
  <c r="F3" i="3"/>
  <c r="F6" i="3" s="1"/>
  <c r="F7" i="3" s="1"/>
  <c r="E3" i="3"/>
  <c r="D3" i="3"/>
  <c r="D6" i="3" s="1"/>
  <c r="D7" i="3" s="1"/>
  <c r="C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C36" i="3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D25" i="2"/>
  <c r="D27" i="2" s="1"/>
  <c r="D28" i="2" s="1"/>
  <c r="E25" i="2"/>
  <c r="F25" i="2"/>
  <c r="G25" i="2"/>
  <c r="G27" i="2" s="1"/>
  <c r="G28" i="2" s="1"/>
  <c r="H25" i="2"/>
  <c r="I25" i="2"/>
  <c r="J25" i="2"/>
  <c r="K25" i="2"/>
  <c r="L25" i="2"/>
  <c r="M25" i="2"/>
  <c r="N25" i="2"/>
  <c r="O25" i="2"/>
  <c r="P25" i="2"/>
  <c r="P27" i="2" s="1"/>
  <c r="P28" i="2" s="1"/>
  <c r="Q25" i="2"/>
  <c r="R25" i="2"/>
  <c r="S25" i="2"/>
  <c r="S27" i="2" s="1"/>
  <c r="S28" i="2" s="1"/>
  <c r="T25" i="2"/>
  <c r="U25" i="2"/>
  <c r="V25" i="2"/>
  <c r="W25" i="2"/>
  <c r="D26" i="2"/>
  <c r="E26" i="2"/>
  <c r="F26" i="2"/>
  <c r="G26" i="2"/>
  <c r="H26" i="2"/>
  <c r="H27" i="2" s="1"/>
  <c r="H28" i="2" s="1"/>
  <c r="I26" i="2"/>
  <c r="J26" i="2"/>
  <c r="K26" i="2"/>
  <c r="K27" i="2" s="1"/>
  <c r="K28" i="2" s="1"/>
  <c r="L26" i="2"/>
  <c r="M26" i="2"/>
  <c r="N26" i="2"/>
  <c r="O26" i="2"/>
  <c r="P26" i="2"/>
  <c r="Q26" i="2"/>
  <c r="R26" i="2"/>
  <c r="S26" i="2"/>
  <c r="T26" i="2"/>
  <c r="T27" i="2" s="1"/>
  <c r="T28" i="2" s="1"/>
  <c r="U26" i="2"/>
  <c r="V26" i="2"/>
  <c r="V27" i="2" s="1"/>
  <c r="V28" i="2" s="1"/>
  <c r="W26" i="2"/>
  <c r="W27" i="2" s="1"/>
  <c r="W28" i="2" s="1"/>
  <c r="E27" i="2"/>
  <c r="F27" i="2"/>
  <c r="I27" i="2"/>
  <c r="J27" i="2"/>
  <c r="L27" i="2"/>
  <c r="L28" i="2" s="1"/>
  <c r="M27" i="2"/>
  <c r="M28" i="2" s="1"/>
  <c r="N27" i="2"/>
  <c r="N28" i="2" s="1"/>
  <c r="O27" i="2"/>
  <c r="O28" i="2" s="1"/>
  <c r="Q27" i="2"/>
  <c r="R27" i="2"/>
  <c r="U27" i="2"/>
  <c r="E28" i="2"/>
  <c r="F28" i="2"/>
  <c r="I28" i="2"/>
  <c r="J28" i="2"/>
  <c r="Q28" i="2"/>
  <c r="R28" i="2"/>
  <c r="U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2" i="2"/>
  <c r="C31" i="2"/>
  <c r="C30" i="2"/>
  <c r="C29" i="2"/>
  <c r="C27" i="2"/>
  <c r="C28" i="2" s="1"/>
  <c r="C26" i="2"/>
  <c r="C25" i="2"/>
  <c r="C24" i="2"/>
  <c r="D14" i="2"/>
  <c r="E14" i="2"/>
  <c r="F14" i="2"/>
  <c r="F15" i="2" s="1"/>
  <c r="G14" i="2"/>
  <c r="H14" i="2"/>
  <c r="I14" i="2"/>
  <c r="I15" i="2" s="1"/>
  <c r="J14" i="2"/>
  <c r="K14" i="2"/>
  <c r="K15" i="2" s="1"/>
  <c r="L14" i="2"/>
  <c r="L15" i="2" s="1"/>
  <c r="M14" i="2"/>
  <c r="M15" i="2" s="1"/>
  <c r="N14" i="2"/>
  <c r="N15" i="2" s="1"/>
  <c r="O14" i="2"/>
  <c r="O15" i="2" s="1"/>
  <c r="P14" i="2"/>
  <c r="Q14" i="2"/>
  <c r="R14" i="2"/>
  <c r="R15" i="2" s="1"/>
  <c r="S14" i="2"/>
  <c r="T14" i="2"/>
  <c r="U14" i="2"/>
  <c r="U15" i="2" s="1"/>
  <c r="V14" i="2"/>
  <c r="W14" i="2"/>
  <c r="W15" i="2" s="1"/>
  <c r="D15" i="2"/>
  <c r="D20" i="2" s="1"/>
  <c r="E15" i="2"/>
  <c r="E20" i="2" s="1"/>
  <c r="G15" i="2"/>
  <c r="G20" i="2" s="1"/>
  <c r="H15" i="2"/>
  <c r="H20" i="2" s="1"/>
  <c r="J15" i="2"/>
  <c r="J20" i="2" s="1"/>
  <c r="P15" i="2"/>
  <c r="P20" i="2" s="1"/>
  <c r="Q15" i="2"/>
  <c r="Q20" i="2" s="1"/>
  <c r="S15" i="2"/>
  <c r="S20" i="2" s="1"/>
  <c r="T15" i="2"/>
  <c r="T20" i="2" s="1"/>
  <c r="V15" i="2"/>
  <c r="V20" i="2" s="1"/>
  <c r="H16" i="2"/>
  <c r="H17" i="2" s="1"/>
  <c r="T16" i="2"/>
  <c r="T17" i="2" s="1"/>
  <c r="E18" i="2"/>
  <c r="G18" i="2"/>
  <c r="H18" i="2"/>
  <c r="J18" i="2"/>
  <c r="Q18" i="2"/>
  <c r="S18" i="2"/>
  <c r="T18" i="2"/>
  <c r="V18" i="2"/>
  <c r="H19" i="2"/>
  <c r="T19" i="2"/>
  <c r="D21" i="2"/>
  <c r="E21" i="2"/>
  <c r="G21" i="2"/>
  <c r="H21" i="2"/>
  <c r="J21" i="2"/>
  <c r="Q21" i="2"/>
  <c r="S21" i="2"/>
  <c r="T21" i="2"/>
  <c r="V21" i="2"/>
  <c r="C15" i="2"/>
  <c r="C21" i="2" s="1"/>
  <c r="C14" i="2"/>
  <c r="D3" i="2"/>
  <c r="E3" i="2"/>
  <c r="F3" i="2"/>
  <c r="G3" i="2"/>
  <c r="H3" i="2"/>
  <c r="I3" i="2"/>
  <c r="J3" i="2"/>
  <c r="K3" i="2"/>
  <c r="L3" i="2"/>
  <c r="M3" i="2"/>
  <c r="N3" i="2"/>
  <c r="O3" i="2"/>
  <c r="O6" i="2" s="1"/>
  <c r="O7" i="2" s="1"/>
  <c r="P3" i="2"/>
  <c r="Q3" i="2"/>
  <c r="R3" i="2"/>
  <c r="S3" i="2"/>
  <c r="T3" i="2"/>
  <c r="U3" i="2"/>
  <c r="V3" i="2"/>
  <c r="W3" i="2"/>
  <c r="D4" i="2"/>
  <c r="E4" i="2"/>
  <c r="F4" i="2"/>
  <c r="F5" i="2" s="1"/>
  <c r="G4" i="2"/>
  <c r="G5" i="2" s="1"/>
  <c r="H4" i="2"/>
  <c r="H5" i="2" s="1"/>
  <c r="I4" i="2"/>
  <c r="J4" i="2"/>
  <c r="K4" i="2"/>
  <c r="L4" i="2"/>
  <c r="M4" i="2"/>
  <c r="N4" i="2"/>
  <c r="O4" i="2"/>
  <c r="P4" i="2"/>
  <c r="Q4" i="2"/>
  <c r="Q5" i="2" s="1"/>
  <c r="R4" i="2"/>
  <c r="R5" i="2" s="1"/>
  <c r="S4" i="2"/>
  <c r="S5" i="2" s="1"/>
  <c r="T4" i="2"/>
  <c r="T5" i="2" s="1"/>
  <c r="U4" i="2"/>
  <c r="V4" i="2"/>
  <c r="W4" i="2"/>
  <c r="D5" i="2"/>
  <c r="E5" i="2"/>
  <c r="I5" i="2"/>
  <c r="I6" i="2" s="1"/>
  <c r="I7" i="2" s="1"/>
  <c r="J5" i="2"/>
  <c r="J10" i="2" s="1"/>
  <c r="K5" i="2"/>
  <c r="K10" i="2" s="1"/>
  <c r="L5" i="2"/>
  <c r="L10" i="2" s="1"/>
  <c r="M5" i="2"/>
  <c r="N5" i="2"/>
  <c r="N10" i="2" s="1"/>
  <c r="O5" i="2"/>
  <c r="O10" i="2" s="1"/>
  <c r="P5" i="2"/>
  <c r="U5" i="2"/>
  <c r="U6" i="2" s="1"/>
  <c r="U7" i="2" s="1"/>
  <c r="V5" i="2"/>
  <c r="V10" i="2" s="1"/>
  <c r="W5" i="2"/>
  <c r="W10" i="2" s="1"/>
  <c r="D6" i="2"/>
  <c r="D7" i="2" s="1"/>
  <c r="E6" i="2"/>
  <c r="M6" i="2"/>
  <c r="M7" i="2" s="1"/>
  <c r="N6" i="2"/>
  <c r="N7" i="2" s="1"/>
  <c r="P6" i="2"/>
  <c r="P7" i="2" s="1"/>
  <c r="E7" i="2"/>
  <c r="D8" i="2"/>
  <c r="E8" i="2"/>
  <c r="I8" i="2"/>
  <c r="J8" i="2"/>
  <c r="K8" i="2"/>
  <c r="L8" i="2"/>
  <c r="M8" i="2"/>
  <c r="N8" i="2"/>
  <c r="O8" i="2"/>
  <c r="P8" i="2"/>
  <c r="U8" i="2"/>
  <c r="V8" i="2"/>
  <c r="W8" i="2"/>
  <c r="D9" i="2"/>
  <c r="E9" i="2"/>
  <c r="I9" i="2"/>
  <c r="M9" i="2"/>
  <c r="N9" i="2"/>
  <c r="O9" i="2"/>
  <c r="P9" i="2"/>
  <c r="U9" i="2"/>
  <c r="D10" i="2"/>
  <c r="E10" i="2"/>
  <c r="I10" i="2"/>
  <c r="M10" i="2"/>
  <c r="P10" i="2"/>
  <c r="U10" i="2"/>
  <c r="D11" i="2"/>
  <c r="E11" i="2"/>
  <c r="I11" i="2"/>
  <c r="J11" i="2"/>
  <c r="K11" i="2"/>
  <c r="L11" i="2"/>
  <c r="M11" i="2"/>
  <c r="N11" i="2"/>
  <c r="O11" i="2"/>
  <c r="P11" i="2"/>
  <c r="U11" i="2"/>
  <c r="V11" i="2"/>
  <c r="W11" i="2"/>
  <c r="C11" i="2"/>
  <c r="C9" i="2"/>
  <c r="C5" i="2"/>
  <c r="C10" i="2" s="1"/>
  <c r="C4" i="2"/>
  <c r="Y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3" i="2"/>
  <c r="C3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68" i="2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68" i="3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68" i="4"/>
  <c r="U10" i="7" l="1"/>
  <c r="AA11" i="7"/>
  <c r="S13" i="7"/>
  <c r="U14" i="7"/>
  <c r="AA15" i="7"/>
  <c r="S17" i="7"/>
  <c r="U18" i="7"/>
  <c r="AA19" i="7"/>
  <c r="S21" i="7"/>
  <c r="U22" i="7"/>
  <c r="S25" i="7"/>
  <c r="U26" i="7"/>
  <c r="AA27" i="7"/>
  <c r="S29" i="7"/>
  <c r="U30" i="7"/>
  <c r="AA31" i="7"/>
  <c r="S33" i="7"/>
  <c r="U34" i="7"/>
  <c r="AA35" i="7"/>
  <c r="S37" i="7"/>
  <c r="U38" i="7"/>
  <c r="AA39" i="7"/>
  <c r="S41" i="7"/>
  <c r="U42" i="7"/>
  <c r="AA43" i="7"/>
  <c r="S3" i="7"/>
  <c r="U4" i="7"/>
  <c r="W5" i="7"/>
  <c r="AA6" i="7"/>
  <c r="W10" i="7"/>
  <c r="W14" i="7"/>
  <c r="W18" i="7"/>
  <c r="W22" i="7"/>
  <c r="W26" i="7"/>
  <c r="W30" i="7"/>
  <c r="W34" i="7"/>
  <c r="W38" i="7"/>
  <c r="W42" i="7"/>
  <c r="U3" i="7"/>
  <c r="AA4" i="7"/>
  <c r="AA5" i="7"/>
  <c r="AE6" i="7"/>
  <c r="AC10" i="7"/>
  <c r="AC14" i="7"/>
  <c r="AC18" i="7"/>
  <c r="AC22" i="7"/>
  <c r="AC26" i="7"/>
  <c r="AC30" i="7"/>
  <c r="AC34" i="7"/>
  <c r="AC38" i="7"/>
  <c r="AC42" i="7"/>
  <c r="AC4" i="7"/>
  <c r="AE7" i="7"/>
  <c r="W9" i="7"/>
  <c r="AE10" i="7"/>
  <c r="AE11" i="7"/>
  <c r="W13" i="7"/>
  <c r="AE14" i="7"/>
  <c r="AE15" i="7"/>
  <c r="W17" i="7"/>
  <c r="AE18" i="7"/>
  <c r="AE19" i="7"/>
  <c r="W21" i="7"/>
  <c r="AE22" i="7"/>
  <c r="W25" i="7"/>
  <c r="AE26" i="7"/>
  <c r="AE27" i="7"/>
  <c r="W29" i="7"/>
  <c r="AE30" i="7"/>
  <c r="AE31" i="7"/>
  <c r="W33" i="7"/>
  <c r="AE34" i="7"/>
  <c r="AE35" i="7"/>
  <c r="W37" i="7"/>
  <c r="AE38" i="7"/>
  <c r="AE39" i="7"/>
  <c r="W41" i="7"/>
  <c r="AE42" i="7"/>
  <c r="AE43" i="7"/>
  <c r="W3" i="7"/>
  <c r="AE4" i="7"/>
  <c r="AC5" i="7"/>
  <c r="S8" i="7"/>
  <c r="S12" i="7"/>
  <c r="S16" i="7"/>
  <c r="S20" i="7"/>
  <c r="S24" i="7"/>
  <c r="S28" i="7"/>
  <c r="S32" i="7"/>
  <c r="S36" i="7"/>
  <c r="S40" i="7"/>
  <c r="S44" i="7"/>
  <c r="S7" i="7"/>
  <c r="U8" i="7"/>
  <c r="AA9" i="7"/>
  <c r="S11" i="7"/>
  <c r="U12" i="7"/>
  <c r="AA13" i="7"/>
  <c r="S15" i="7"/>
  <c r="U16" i="7"/>
  <c r="AA17" i="7"/>
  <c r="S19" i="7"/>
  <c r="U20" i="7"/>
  <c r="AA21" i="7"/>
  <c r="S23" i="7"/>
  <c r="U24" i="7"/>
  <c r="AA25" i="7"/>
  <c r="S27" i="7"/>
  <c r="U28" i="7"/>
  <c r="AA29" i="7"/>
  <c r="S31" i="7"/>
  <c r="U32" i="7"/>
  <c r="AA33" i="7"/>
  <c r="S35" i="7"/>
  <c r="U36" i="7"/>
  <c r="AA37" i="7"/>
  <c r="S39" i="7"/>
  <c r="U40" i="7"/>
  <c r="AA41" i="7"/>
  <c r="S43" i="7"/>
  <c r="U44" i="7"/>
  <c r="AA3" i="7"/>
  <c r="AE5" i="7"/>
  <c r="W8" i="7"/>
  <c r="W12" i="7"/>
  <c r="W16" i="7"/>
  <c r="W20" i="7"/>
  <c r="W24" i="7"/>
  <c r="W28" i="7"/>
  <c r="W32" i="7"/>
  <c r="W36" i="7"/>
  <c r="W40" i="7"/>
  <c r="W44" i="7"/>
  <c r="U7" i="7"/>
  <c r="AA8" i="7"/>
  <c r="AC9" i="7"/>
  <c r="U11" i="7"/>
  <c r="AA12" i="7"/>
  <c r="AC13" i="7"/>
  <c r="U15" i="7"/>
  <c r="AA16" i="7"/>
  <c r="AC17" i="7"/>
  <c r="U19" i="7"/>
  <c r="AA20" i="7"/>
  <c r="AC21" i="7"/>
  <c r="U23" i="7"/>
  <c r="AC25" i="7"/>
  <c r="U27" i="7"/>
  <c r="AA28" i="7"/>
  <c r="AC29" i="7"/>
  <c r="U31" i="7"/>
  <c r="AA32" i="7"/>
  <c r="AC33" i="7"/>
  <c r="U35" i="7"/>
  <c r="AA36" i="7"/>
  <c r="AC37" i="7"/>
  <c r="U39" i="7"/>
  <c r="AA40" i="7"/>
  <c r="AC41" i="7"/>
  <c r="U43" i="7"/>
  <c r="AA44" i="7"/>
  <c r="AC3" i="7"/>
  <c r="S5" i="7"/>
  <c r="AC8" i="7"/>
  <c r="AC12" i="7"/>
  <c r="AC16" i="7"/>
  <c r="AC20" i="7"/>
  <c r="AC28" i="7"/>
  <c r="AC32" i="7"/>
  <c r="AC36" i="7"/>
  <c r="AC40" i="7"/>
  <c r="AC44" i="7"/>
  <c r="S6" i="7"/>
  <c r="W7" i="7"/>
  <c r="AE8" i="7"/>
  <c r="AE9" i="7"/>
  <c r="W11" i="7"/>
  <c r="AE12" i="7"/>
  <c r="AE13" i="7"/>
  <c r="W15" i="7"/>
  <c r="AE16" i="7"/>
  <c r="AE17" i="7"/>
  <c r="W19" i="7"/>
  <c r="AE20" i="7"/>
  <c r="AE21" i="7"/>
  <c r="W23" i="7"/>
  <c r="AE25" i="7"/>
  <c r="W27" i="7"/>
  <c r="AE28" i="7"/>
  <c r="AE29" i="7"/>
  <c r="W31" i="7"/>
  <c r="AE32" i="7"/>
  <c r="AE33" i="7"/>
  <c r="W35" i="7"/>
  <c r="AE36" i="7"/>
  <c r="AE37" i="7"/>
  <c r="W39" i="7"/>
  <c r="AE40" i="7"/>
  <c r="AE41" i="7"/>
  <c r="W43" i="7"/>
  <c r="Y13" i="10"/>
  <c r="O14" i="10" s="1"/>
  <c r="O15" i="10" s="1"/>
  <c r="O20" i="10" s="1"/>
  <c r="S4" i="9"/>
  <c r="S5" i="9" s="1"/>
  <c r="S6" i="9" s="1"/>
  <c r="S7" i="9" s="1"/>
  <c r="Y13" i="9"/>
  <c r="U14" i="9" s="1"/>
  <c r="U15" i="9" s="1"/>
  <c r="U20" i="9" s="1"/>
  <c r="C10" i="8"/>
  <c r="C11" i="8"/>
  <c r="O10" i="8"/>
  <c r="O11" i="8"/>
  <c r="M4" i="8"/>
  <c r="M5" i="8" s="1"/>
  <c r="M10" i="8" s="1"/>
  <c r="Y13" i="8"/>
  <c r="U14" i="8" s="1"/>
  <c r="U15" i="8" s="1"/>
  <c r="U16" i="8" s="1"/>
  <c r="U17" i="8" s="1"/>
  <c r="N4" i="8"/>
  <c r="N5" i="8" s="1"/>
  <c r="N10" i="8" s="1"/>
  <c r="D4" i="8"/>
  <c r="D5" i="8" s="1"/>
  <c r="D8" i="8" s="1"/>
  <c r="P4" i="8"/>
  <c r="P5" i="8" s="1"/>
  <c r="P11" i="8" s="1"/>
  <c r="F4" i="8"/>
  <c r="F5" i="8" s="1"/>
  <c r="R4" i="8"/>
  <c r="R5" i="8" s="1"/>
  <c r="R11" i="8" s="1"/>
  <c r="G4" i="8"/>
  <c r="G5" i="8" s="1"/>
  <c r="S4" i="8"/>
  <c r="S5" i="8" s="1"/>
  <c r="Q4" i="8"/>
  <c r="Q5" i="8" s="1"/>
  <c r="H4" i="8"/>
  <c r="H5" i="8" s="1"/>
  <c r="H9" i="8" s="1"/>
  <c r="T4" i="8"/>
  <c r="T5" i="8" s="1"/>
  <c r="T6" i="8" s="1"/>
  <c r="T7" i="8" s="1"/>
  <c r="I4" i="8"/>
  <c r="I5" i="8" s="1"/>
  <c r="I10" i="8" s="1"/>
  <c r="U4" i="8"/>
  <c r="U5" i="8" s="1"/>
  <c r="J4" i="8"/>
  <c r="J5" i="8" s="1"/>
  <c r="J8" i="8" s="1"/>
  <c r="V4" i="8"/>
  <c r="V5" i="8" s="1"/>
  <c r="V6" i="8" s="1"/>
  <c r="V7" i="8" s="1"/>
  <c r="E4" i="8"/>
  <c r="E5" i="8" s="1"/>
  <c r="E6" i="8" s="1"/>
  <c r="E7" i="8" s="1"/>
  <c r="K4" i="8"/>
  <c r="K5" i="8" s="1"/>
  <c r="K9" i="8" s="1"/>
  <c r="L6" i="8"/>
  <c r="L7" i="8" s="1"/>
  <c r="S8" i="9"/>
  <c r="F11" i="8"/>
  <c r="F8" i="8"/>
  <c r="F9" i="8"/>
  <c r="F10" i="8"/>
  <c r="F6" i="8"/>
  <c r="F7" i="8" s="1"/>
  <c r="R8" i="8"/>
  <c r="R9" i="8"/>
  <c r="U19" i="9"/>
  <c r="H10" i="8"/>
  <c r="H11" i="8"/>
  <c r="T11" i="8"/>
  <c r="T10" i="8"/>
  <c r="J9" i="8"/>
  <c r="J10" i="8"/>
  <c r="K8" i="8"/>
  <c r="W10" i="8"/>
  <c r="W8" i="8"/>
  <c r="W11" i="8"/>
  <c r="W9" i="8"/>
  <c r="L9" i="8"/>
  <c r="L10" i="8"/>
  <c r="L11" i="8"/>
  <c r="L8" i="8"/>
  <c r="O19" i="10"/>
  <c r="I14" i="8"/>
  <c r="I15" i="8" s="1"/>
  <c r="I16" i="8" s="1"/>
  <c r="I17" i="8" s="1"/>
  <c r="S14" i="8"/>
  <c r="S15" i="8" s="1"/>
  <c r="S16" i="8" s="1"/>
  <c r="S17" i="8" s="1"/>
  <c r="G14" i="8"/>
  <c r="G15" i="8" s="1"/>
  <c r="R14" i="8"/>
  <c r="R15" i="8" s="1"/>
  <c r="R16" i="8" s="1"/>
  <c r="R17" i="8" s="1"/>
  <c r="F14" i="8"/>
  <c r="F15" i="8" s="1"/>
  <c r="F16" i="8" s="1"/>
  <c r="F17" i="8" s="1"/>
  <c r="N14" i="8"/>
  <c r="N15" i="8" s="1"/>
  <c r="O14" i="8"/>
  <c r="O15" i="8" s="1"/>
  <c r="M14" i="8"/>
  <c r="M15" i="8" s="1"/>
  <c r="M16" i="8" s="1"/>
  <c r="M17" i="8" s="1"/>
  <c r="L14" i="8"/>
  <c r="L15" i="8" s="1"/>
  <c r="L16" i="8" s="1"/>
  <c r="L17" i="8" s="1"/>
  <c r="K14" i="8"/>
  <c r="K15" i="8" s="1"/>
  <c r="J14" i="8"/>
  <c r="J15" i="8" s="1"/>
  <c r="E14" i="8"/>
  <c r="E15" i="8" s="1"/>
  <c r="W14" i="8"/>
  <c r="W15" i="8" s="1"/>
  <c r="W16" i="8" s="1"/>
  <c r="W17" i="8" s="1"/>
  <c r="D14" i="8"/>
  <c r="D15" i="8" s="1"/>
  <c r="D16" i="8" s="1"/>
  <c r="D17" i="8" s="1"/>
  <c r="V14" i="8"/>
  <c r="V15" i="8" s="1"/>
  <c r="C14" i="8"/>
  <c r="C15" i="8" s="1"/>
  <c r="C16" i="8" s="1"/>
  <c r="C17" i="8" s="1"/>
  <c r="T14" i="8"/>
  <c r="T15" i="8" s="1"/>
  <c r="Q14" i="8"/>
  <c r="Q15" i="8" s="1"/>
  <c r="Q16" i="8" s="1"/>
  <c r="Q17" i="8" s="1"/>
  <c r="P14" i="8"/>
  <c r="P15" i="8" s="1"/>
  <c r="P16" i="8" s="1"/>
  <c r="P17" i="8" s="1"/>
  <c r="M9" i="8"/>
  <c r="W4" i="10"/>
  <c r="W5" i="10" s="1"/>
  <c r="W6" i="10" s="1"/>
  <c r="W7" i="10" s="1"/>
  <c r="K4" i="10"/>
  <c r="K5" i="10" s="1"/>
  <c r="V4" i="10"/>
  <c r="V5" i="10" s="1"/>
  <c r="J4" i="10"/>
  <c r="J5" i="10" s="1"/>
  <c r="U4" i="10"/>
  <c r="U5" i="10" s="1"/>
  <c r="U6" i="10" s="1"/>
  <c r="U7" i="10" s="1"/>
  <c r="I4" i="10"/>
  <c r="I5" i="10" s="1"/>
  <c r="I6" i="10" s="1"/>
  <c r="I7" i="10" s="1"/>
  <c r="T4" i="10"/>
  <c r="T5" i="10" s="1"/>
  <c r="H4" i="10"/>
  <c r="H5" i="10" s="1"/>
  <c r="H6" i="10" s="1"/>
  <c r="H7" i="10" s="1"/>
  <c r="S4" i="10"/>
  <c r="S5" i="10" s="1"/>
  <c r="G4" i="10"/>
  <c r="G5" i="10" s="1"/>
  <c r="R4" i="10"/>
  <c r="R5" i="10" s="1"/>
  <c r="R6" i="10" s="1"/>
  <c r="R7" i="10" s="1"/>
  <c r="F4" i="10"/>
  <c r="F5" i="10" s="1"/>
  <c r="F6" i="10" s="1"/>
  <c r="F7" i="10" s="1"/>
  <c r="Q4" i="10"/>
  <c r="Q5" i="10" s="1"/>
  <c r="Q6" i="10" s="1"/>
  <c r="Q7" i="10" s="1"/>
  <c r="E4" i="10"/>
  <c r="E5" i="10" s="1"/>
  <c r="P4" i="10"/>
  <c r="P5" i="10" s="1"/>
  <c r="D4" i="10"/>
  <c r="D5" i="10" s="1"/>
  <c r="O4" i="10"/>
  <c r="O5" i="10" s="1"/>
  <c r="O6" i="10" s="1"/>
  <c r="O7" i="10" s="1"/>
  <c r="C4" i="10"/>
  <c r="C5" i="10" s="1"/>
  <c r="C6" i="10" s="1"/>
  <c r="C7" i="10" s="1"/>
  <c r="N4" i="10"/>
  <c r="N5" i="10" s="1"/>
  <c r="L4" i="10"/>
  <c r="L5" i="10" s="1"/>
  <c r="L6" i="10" s="1"/>
  <c r="L7" i="10" s="1"/>
  <c r="C9" i="8"/>
  <c r="O9" i="8"/>
  <c r="U11" i="8"/>
  <c r="E6" i="10"/>
  <c r="E7" i="10" s="1"/>
  <c r="S6" i="8"/>
  <c r="S7" i="8" s="1"/>
  <c r="S10" i="8"/>
  <c r="G4" i="9"/>
  <c r="G5" i="9" s="1"/>
  <c r="G6" i="9" s="1"/>
  <c r="G7" i="9" s="1"/>
  <c r="M4" i="10"/>
  <c r="M5" i="10" s="1"/>
  <c r="M6" i="10" s="1"/>
  <c r="M7" i="10" s="1"/>
  <c r="Q9" i="8"/>
  <c r="U6" i="8"/>
  <c r="U7" i="8" s="1"/>
  <c r="C8" i="8"/>
  <c r="O8" i="8"/>
  <c r="J6" i="10"/>
  <c r="J7" i="10" s="1"/>
  <c r="M14" i="10"/>
  <c r="M15" i="10" s="1"/>
  <c r="M16" i="10" s="1"/>
  <c r="M17" i="10" s="1"/>
  <c r="S14" i="10"/>
  <c r="S15" i="10" s="1"/>
  <c r="S16" i="10" s="1"/>
  <c r="S17" i="10" s="1"/>
  <c r="G14" i="10"/>
  <c r="G15" i="10" s="1"/>
  <c r="R14" i="10"/>
  <c r="R15" i="10" s="1"/>
  <c r="R16" i="10" s="1"/>
  <c r="R17" i="10" s="1"/>
  <c r="S9" i="8"/>
  <c r="R14" i="9"/>
  <c r="R15" i="9" s="1"/>
  <c r="C14" i="9"/>
  <c r="C15" i="9" s="1"/>
  <c r="K14" i="9"/>
  <c r="K15" i="9" s="1"/>
  <c r="K16" i="9" s="1"/>
  <c r="K17" i="9" s="1"/>
  <c r="K6" i="10"/>
  <c r="K7" i="10" s="1"/>
  <c r="W6" i="8"/>
  <c r="W7" i="8" s="1"/>
  <c r="Q4" i="9"/>
  <c r="Q5" i="9" s="1"/>
  <c r="E4" i="9"/>
  <c r="E5" i="9" s="1"/>
  <c r="P4" i="9"/>
  <c r="P5" i="9" s="1"/>
  <c r="P6" i="9" s="1"/>
  <c r="P7" i="9" s="1"/>
  <c r="D4" i="9"/>
  <c r="D5" i="9" s="1"/>
  <c r="O4" i="9"/>
  <c r="O5" i="9" s="1"/>
  <c r="O6" i="9" s="1"/>
  <c r="O7" i="9" s="1"/>
  <c r="C4" i="9"/>
  <c r="C5" i="9" s="1"/>
  <c r="C6" i="9" s="1"/>
  <c r="C7" i="9" s="1"/>
  <c r="N4" i="9"/>
  <c r="N5" i="9" s="1"/>
  <c r="N6" i="9" s="1"/>
  <c r="N7" i="9" s="1"/>
  <c r="M4" i="9"/>
  <c r="M5" i="9" s="1"/>
  <c r="L4" i="9"/>
  <c r="L5" i="9" s="1"/>
  <c r="W4" i="9"/>
  <c r="W5" i="9" s="1"/>
  <c r="W6" i="9" s="1"/>
  <c r="W7" i="9" s="1"/>
  <c r="K4" i="9"/>
  <c r="K5" i="9" s="1"/>
  <c r="K6" i="9" s="1"/>
  <c r="K7" i="9" s="1"/>
  <c r="V4" i="9"/>
  <c r="V5" i="9" s="1"/>
  <c r="J4" i="9"/>
  <c r="J5" i="9" s="1"/>
  <c r="U4" i="9"/>
  <c r="U5" i="9" s="1"/>
  <c r="U6" i="9" s="1"/>
  <c r="U7" i="9" s="1"/>
  <c r="I4" i="9"/>
  <c r="I5" i="9" s="1"/>
  <c r="I6" i="9" s="1"/>
  <c r="I7" i="9" s="1"/>
  <c r="T4" i="9"/>
  <c r="T5" i="9" s="1"/>
  <c r="T6" i="9" s="1"/>
  <c r="T7" i="9" s="1"/>
  <c r="H4" i="9"/>
  <c r="H5" i="9" s="1"/>
  <c r="H6" i="9" s="1"/>
  <c r="H7" i="9" s="1"/>
  <c r="R4" i="9"/>
  <c r="R5" i="9" s="1"/>
  <c r="R6" i="9" s="1"/>
  <c r="R7" i="9" s="1"/>
  <c r="F4" i="9"/>
  <c r="F5" i="9" s="1"/>
  <c r="O16" i="8"/>
  <c r="O17" i="8" s="1"/>
  <c r="L6" i="9"/>
  <c r="L7" i="9" s="1"/>
  <c r="C6" i="8"/>
  <c r="C7" i="8" s="1"/>
  <c r="O6" i="8"/>
  <c r="O7" i="8" s="1"/>
  <c r="C10" i="4"/>
  <c r="C11" i="4"/>
  <c r="C8" i="4"/>
  <c r="C9" i="4"/>
  <c r="O10" i="4"/>
  <c r="O11" i="4"/>
  <c r="O8" i="4"/>
  <c r="O9" i="4"/>
  <c r="D11" i="4"/>
  <c r="D8" i="4"/>
  <c r="D9" i="4"/>
  <c r="D10" i="4"/>
  <c r="P11" i="4"/>
  <c r="P8" i="4"/>
  <c r="P9" i="4"/>
  <c r="P10" i="4"/>
  <c r="E11" i="4"/>
  <c r="E8" i="4"/>
  <c r="E10" i="4"/>
  <c r="E9" i="4"/>
  <c r="E6" i="4"/>
  <c r="E7" i="4" s="1"/>
  <c r="Q11" i="4"/>
  <c r="Q6" i="4"/>
  <c r="Q7" i="4" s="1"/>
  <c r="Q8" i="4"/>
  <c r="Q9" i="4"/>
  <c r="Q10" i="4"/>
  <c r="G8" i="4"/>
  <c r="G9" i="4"/>
  <c r="G10" i="4"/>
  <c r="G11" i="4"/>
  <c r="S8" i="4"/>
  <c r="S9" i="4"/>
  <c r="S10" i="4"/>
  <c r="S11" i="4"/>
  <c r="E16" i="4"/>
  <c r="E17" i="4" s="1"/>
  <c r="H8" i="4"/>
  <c r="H9" i="4"/>
  <c r="H11" i="4"/>
  <c r="H10" i="4"/>
  <c r="T11" i="4"/>
  <c r="T8" i="4"/>
  <c r="T9" i="4"/>
  <c r="T10" i="4"/>
  <c r="R11" i="4"/>
  <c r="R8" i="4"/>
  <c r="R9" i="4"/>
  <c r="R10" i="4"/>
  <c r="F6" i="4"/>
  <c r="F7" i="4" s="1"/>
  <c r="R6" i="4"/>
  <c r="R7" i="4" s="1"/>
  <c r="I8" i="4"/>
  <c r="I9" i="4"/>
  <c r="I10" i="4"/>
  <c r="I11" i="4"/>
  <c r="U8" i="4"/>
  <c r="U9" i="4"/>
  <c r="U10" i="4"/>
  <c r="U11" i="4"/>
  <c r="F11" i="4"/>
  <c r="F8" i="4"/>
  <c r="F9" i="4"/>
  <c r="F10" i="4"/>
  <c r="G6" i="4"/>
  <c r="G7" i="4" s="1"/>
  <c r="S6" i="4"/>
  <c r="S7" i="4" s="1"/>
  <c r="J9" i="4"/>
  <c r="J10" i="4"/>
  <c r="J11" i="4"/>
  <c r="J8" i="4"/>
  <c r="V9" i="4"/>
  <c r="V10" i="4"/>
  <c r="V11" i="4"/>
  <c r="V8" i="4"/>
  <c r="H6" i="4"/>
  <c r="H7" i="4" s="1"/>
  <c r="T6" i="4"/>
  <c r="T7" i="4" s="1"/>
  <c r="K9" i="4"/>
  <c r="K10" i="4"/>
  <c r="K11" i="4"/>
  <c r="K8" i="4"/>
  <c r="W9" i="4"/>
  <c r="W10" i="4"/>
  <c r="W11" i="4"/>
  <c r="W8" i="4"/>
  <c r="I6" i="4"/>
  <c r="I7" i="4" s="1"/>
  <c r="U6" i="4"/>
  <c r="U7" i="4" s="1"/>
  <c r="L9" i="4"/>
  <c r="L10" i="4"/>
  <c r="L11" i="4"/>
  <c r="L8" i="4"/>
  <c r="J6" i="4"/>
  <c r="J7" i="4" s="1"/>
  <c r="V6" i="4"/>
  <c r="V7" i="4" s="1"/>
  <c r="M10" i="4"/>
  <c r="M11" i="4"/>
  <c r="M8" i="4"/>
  <c r="M9" i="4"/>
  <c r="W14" i="4"/>
  <c r="W15" i="4" s="1"/>
  <c r="K14" i="4"/>
  <c r="K15" i="4" s="1"/>
  <c r="V14" i="4"/>
  <c r="V15" i="4" s="1"/>
  <c r="J14" i="4"/>
  <c r="J15" i="4" s="1"/>
  <c r="J16" i="4" s="1"/>
  <c r="J17" i="4" s="1"/>
  <c r="U14" i="4"/>
  <c r="U15" i="4" s="1"/>
  <c r="I14" i="4"/>
  <c r="I15" i="4" s="1"/>
  <c r="T14" i="4"/>
  <c r="T15" i="4" s="1"/>
  <c r="H14" i="4"/>
  <c r="H15" i="4" s="1"/>
  <c r="S14" i="4"/>
  <c r="S15" i="4" s="1"/>
  <c r="G14" i="4"/>
  <c r="G15" i="4" s="1"/>
  <c r="M14" i="4"/>
  <c r="M15" i="4" s="1"/>
  <c r="R14" i="4"/>
  <c r="R15" i="4" s="1"/>
  <c r="F14" i="4"/>
  <c r="F15" i="4" s="1"/>
  <c r="F16" i="4" s="1"/>
  <c r="F17" i="4" s="1"/>
  <c r="Q14" i="4"/>
  <c r="Q15" i="4" s="1"/>
  <c r="E14" i="4"/>
  <c r="E15" i="4" s="1"/>
  <c r="P14" i="4"/>
  <c r="P15" i="4" s="1"/>
  <c r="D14" i="4"/>
  <c r="D15" i="4" s="1"/>
  <c r="O14" i="4"/>
  <c r="O15" i="4" s="1"/>
  <c r="C14" i="4"/>
  <c r="C15" i="4" s="1"/>
  <c r="N14" i="4"/>
  <c r="N15" i="4" s="1"/>
  <c r="L14" i="4"/>
  <c r="L15" i="4" s="1"/>
  <c r="D6" i="4"/>
  <c r="D7" i="4" s="1"/>
  <c r="P6" i="4"/>
  <c r="P7" i="4" s="1"/>
  <c r="R16" i="4"/>
  <c r="R17" i="4" s="1"/>
  <c r="I16" i="4"/>
  <c r="I17" i="4" s="1"/>
  <c r="U16" i="4"/>
  <c r="U17" i="4" s="1"/>
  <c r="N8" i="4"/>
  <c r="V16" i="4"/>
  <c r="V17" i="4" s="1"/>
  <c r="K16" i="4"/>
  <c r="K17" i="4" s="1"/>
  <c r="L16" i="4"/>
  <c r="L17" i="4" s="1"/>
  <c r="N11" i="4"/>
  <c r="M16" i="4"/>
  <c r="M17" i="4" s="1"/>
  <c r="O16" i="4"/>
  <c r="O17" i="4" s="1"/>
  <c r="N10" i="4"/>
  <c r="E11" i="3"/>
  <c r="E8" i="3"/>
  <c r="E9" i="3"/>
  <c r="E10" i="3"/>
  <c r="E6" i="3"/>
  <c r="E7" i="3" s="1"/>
  <c r="Q11" i="3"/>
  <c r="Q8" i="3"/>
  <c r="Q6" i="3"/>
  <c r="Q7" i="3" s="1"/>
  <c r="Q9" i="3"/>
  <c r="Q10" i="3"/>
  <c r="F11" i="3"/>
  <c r="F8" i="3"/>
  <c r="F9" i="3"/>
  <c r="F10" i="3"/>
  <c r="R11" i="3"/>
  <c r="R8" i="3"/>
  <c r="R9" i="3"/>
  <c r="R10" i="3"/>
  <c r="G8" i="3"/>
  <c r="G9" i="3"/>
  <c r="G10" i="3"/>
  <c r="G11" i="3"/>
  <c r="Q16" i="3"/>
  <c r="Q17" i="3" s="1"/>
  <c r="H8" i="3"/>
  <c r="H9" i="3"/>
  <c r="H10" i="3"/>
  <c r="H11" i="3"/>
  <c r="T8" i="3"/>
  <c r="T9" i="3"/>
  <c r="T10" i="3"/>
  <c r="T11" i="3"/>
  <c r="I8" i="3"/>
  <c r="I9" i="3"/>
  <c r="I10" i="3"/>
  <c r="I11" i="3"/>
  <c r="U8" i="3"/>
  <c r="U9" i="3"/>
  <c r="U10" i="3"/>
  <c r="U11" i="3"/>
  <c r="G6" i="3"/>
  <c r="G7" i="3" s="1"/>
  <c r="S6" i="3"/>
  <c r="S7" i="3" s="1"/>
  <c r="J9" i="3"/>
  <c r="J10" i="3"/>
  <c r="J11" i="3"/>
  <c r="J8" i="3"/>
  <c r="V9" i="3"/>
  <c r="V10" i="3"/>
  <c r="V11" i="3"/>
  <c r="V8" i="3"/>
  <c r="S8" i="3"/>
  <c r="S9" i="3"/>
  <c r="S10" i="3"/>
  <c r="S11" i="3"/>
  <c r="K9" i="3"/>
  <c r="K10" i="3"/>
  <c r="K6" i="3"/>
  <c r="K7" i="3" s="1"/>
  <c r="K11" i="3"/>
  <c r="K8" i="3"/>
  <c r="W9" i="3"/>
  <c r="W10" i="3"/>
  <c r="W6" i="3"/>
  <c r="W7" i="3" s="1"/>
  <c r="W8" i="3"/>
  <c r="W11" i="3"/>
  <c r="I6" i="3"/>
  <c r="I7" i="3" s="1"/>
  <c r="U6" i="3"/>
  <c r="U7" i="3" s="1"/>
  <c r="J6" i="3"/>
  <c r="J7" i="3" s="1"/>
  <c r="V6" i="3"/>
  <c r="V7" i="3" s="1"/>
  <c r="M10" i="3"/>
  <c r="M11" i="3"/>
  <c r="M8" i="3"/>
  <c r="M9" i="3"/>
  <c r="W14" i="3"/>
  <c r="W15" i="3" s="1"/>
  <c r="K14" i="3"/>
  <c r="K15" i="3" s="1"/>
  <c r="J14" i="3"/>
  <c r="J15" i="3" s="1"/>
  <c r="V14" i="3"/>
  <c r="V15" i="3" s="1"/>
  <c r="U14" i="3"/>
  <c r="U15" i="3" s="1"/>
  <c r="I14" i="3"/>
  <c r="I15" i="3" s="1"/>
  <c r="S14" i="3"/>
  <c r="S15" i="3" s="1"/>
  <c r="T14" i="3"/>
  <c r="T15" i="3" s="1"/>
  <c r="H14" i="3"/>
  <c r="H15" i="3" s="1"/>
  <c r="G14" i="3"/>
  <c r="G15" i="3" s="1"/>
  <c r="R14" i="3"/>
  <c r="R15" i="3" s="1"/>
  <c r="F14" i="3"/>
  <c r="F15" i="3" s="1"/>
  <c r="Q14" i="3"/>
  <c r="Q15" i="3" s="1"/>
  <c r="E14" i="3"/>
  <c r="E15" i="3" s="1"/>
  <c r="M14" i="3"/>
  <c r="M15" i="3" s="1"/>
  <c r="P14" i="3"/>
  <c r="P15" i="3" s="1"/>
  <c r="D14" i="3"/>
  <c r="D15" i="3" s="1"/>
  <c r="O14" i="3"/>
  <c r="O15" i="3" s="1"/>
  <c r="O16" i="3" s="1"/>
  <c r="O17" i="3" s="1"/>
  <c r="C14" i="3"/>
  <c r="C15" i="3" s="1"/>
  <c r="C16" i="3" s="1"/>
  <c r="C17" i="3" s="1"/>
  <c r="N14" i="3"/>
  <c r="N15" i="3" s="1"/>
  <c r="L14" i="3"/>
  <c r="L15" i="3" s="1"/>
  <c r="C10" i="3"/>
  <c r="C6" i="3"/>
  <c r="C7" i="3" s="1"/>
  <c r="C11" i="3"/>
  <c r="C8" i="3"/>
  <c r="C9" i="3"/>
  <c r="O10" i="3"/>
  <c r="O6" i="3"/>
  <c r="O7" i="3" s="1"/>
  <c r="O11" i="3"/>
  <c r="O8" i="3"/>
  <c r="O9" i="3"/>
  <c r="M6" i="3"/>
  <c r="M7" i="3" s="1"/>
  <c r="D11" i="3"/>
  <c r="D8" i="3"/>
  <c r="D9" i="3"/>
  <c r="D10" i="3"/>
  <c r="P11" i="3"/>
  <c r="P8" i="3"/>
  <c r="P9" i="3"/>
  <c r="P10" i="3"/>
  <c r="F16" i="3"/>
  <c r="F17" i="3" s="1"/>
  <c r="R16" i="3"/>
  <c r="R17" i="3" s="1"/>
  <c r="L8" i="3"/>
  <c r="H16" i="3"/>
  <c r="H17" i="3" s="1"/>
  <c r="N9" i="3"/>
  <c r="N8" i="3"/>
  <c r="L11" i="3"/>
  <c r="L16" i="3"/>
  <c r="L17" i="3" s="1"/>
  <c r="N11" i="3"/>
  <c r="L10" i="3"/>
  <c r="N16" i="3"/>
  <c r="N17" i="3" s="1"/>
  <c r="O16" i="2"/>
  <c r="O17" i="2" s="1"/>
  <c r="O19" i="2"/>
  <c r="O18" i="2"/>
  <c r="O21" i="2"/>
  <c r="O20" i="2"/>
  <c r="N16" i="2"/>
  <c r="N17" i="2" s="1"/>
  <c r="N19" i="2"/>
  <c r="N18" i="2"/>
  <c r="N21" i="2"/>
  <c r="N20" i="2"/>
  <c r="M16" i="2"/>
  <c r="M17" i="2" s="1"/>
  <c r="M19" i="2"/>
  <c r="M18" i="2"/>
  <c r="M21" i="2"/>
  <c r="M20" i="2"/>
  <c r="W18" i="2"/>
  <c r="W21" i="2"/>
  <c r="W20" i="2"/>
  <c r="W16" i="2"/>
  <c r="W17" i="2" s="1"/>
  <c r="W19" i="2"/>
  <c r="K18" i="2"/>
  <c r="K21" i="2"/>
  <c r="K20" i="2"/>
  <c r="K16" i="2"/>
  <c r="K17" i="2" s="1"/>
  <c r="K19" i="2"/>
  <c r="L16" i="2"/>
  <c r="L17" i="2" s="1"/>
  <c r="L19" i="2"/>
  <c r="L20" i="2"/>
  <c r="L18" i="2"/>
  <c r="L21" i="2"/>
  <c r="U18" i="2"/>
  <c r="U21" i="2"/>
  <c r="U20" i="2"/>
  <c r="U16" i="2"/>
  <c r="U17" i="2" s="1"/>
  <c r="U19" i="2"/>
  <c r="I18" i="2"/>
  <c r="I21" i="2"/>
  <c r="I20" i="2"/>
  <c r="I16" i="2"/>
  <c r="I17" i="2" s="1"/>
  <c r="I19" i="2"/>
  <c r="R20" i="2"/>
  <c r="R16" i="2"/>
  <c r="R17" i="2" s="1"/>
  <c r="R19" i="2"/>
  <c r="R18" i="2"/>
  <c r="R21" i="2"/>
  <c r="F20" i="2"/>
  <c r="F16" i="2"/>
  <c r="F17" i="2" s="1"/>
  <c r="F19" i="2"/>
  <c r="F18" i="2"/>
  <c r="F21" i="2"/>
  <c r="V19" i="2"/>
  <c r="J19" i="2"/>
  <c r="V16" i="2"/>
  <c r="V17" i="2" s="1"/>
  <c r="J16" i="2"/>
  <c r="J17" i="2" s="1"/>
  <c r="S19" i="2"/>
  <c r="G19" i="2"/>
  <c r="S16" i="2"/>
  <c r="S17" i="2" s="1"/>
  <c r="G16" i="2"/>
  <c r="G17" i="2" s="1"/>
  <c r="Q19" i="2"/>
  <c r="E19" i="2"/>
  <c r="Q16" i="2"/>
  <c r="Q17" i="2" s="1"/>
  <c r="E16" i="2"/>
  <c r="E17" i="2" s="1"/>
  <c r="P21" i="2"/>
  <c r="P19" i="2"/>
  <c r="D19" i="2"/>
  <c r="P16" i="2"/>
  <c r="P17" i="2" s="1"/>
  <c r="D16" i="2"/>
  <c r="D17" i="2" s="1"/>
  <c r="D18" i="2"/>
  <c r="P18" i="2"/>
  <c r="C16" i="2"/>
  <c r="C17" i="2" s="1"/>
  <c r="C18" i="2"/>
  <c r="C19" i="2"/>
  <c r="C20" i="2"/>
  <c r="R6" i="2"/>
  <c r="R7" i="2" s="1"/>
  <c r="R9" i="2"/>
  <c r="R10" i="2"/>
  <c r="R8" i="2"/>
  <c r="R11" i="2"/>
  <c r="Q6" i="2"/>
  <c r="Q7" i="2" s="1"/>
  <c r="Q9" i="2"/>
  <c r="Q8" i="2"/>
  <c r="Q11" i="2"/>
  <c r="Q10" i="2"/>
  <c r="G6" i="2"/>
  <c r="G7" i="2" s="1"/>
  <c r="G9" i="2"/>
  <c r="G10" i="2"/>
  <c r="G8" i="2"/>
  <c r="G11" i="2"/>
  <c r="F6" i="2"/>
  <c r="F7" i="2" s="1"/>
  <c r="F9" i="2"/>
  <c r="F8" i="2"/>
  <c r="F11" i="2"/>
  <c r="F10" i="2"/>
  <c r="S6" i="2"/>
  <c r="S7" i="2" s="1"/>
  <c r="S9" i="2"/>
  <c r="S8" i="2"/>
  <c r="S11" i="2"/>
  <c r="S10" i="2"/>
  <c r="T10" i="2"/>
  <c r="T6" i="2"/>
  <c r="T7" i="2" s="1"/>
  <c r="T9" i="2"/>
  <c r="T8" i="2"/>
  <c r="T11" i="2"/>
  <c r="H10" i="2"/>
  <c r="H6" i="2"/>
  <c r="H7" i="2" s="1"/>
  <c r="H9" i="2"/>
  <c r="H8" i="2"/>
  <c r="H11" i="2"/>
  <c r="L9" i="2"/>
  <c r="L6" i="2"/>
  <c r="L7" i="2" s="1"/>
  <c r="W9" i="2"/>
  <c r="K9" i="2"/>
  <c r="W6" i="2"/>
  <c r="W7" i="2" s="1"/>
  <c r="K6" i="2"/>
  <c r="K7" i="2" s="1"/>
  <c r="V9" i="2"/>
  <c r="J9" i="2"/>
  <c r="V6" i="2"/>
  <c r="V7" i="2" s="1"/>
  <c r="J6" i="2"/>
  <c r="J7" i="2" s="1"/>
  <c r="C6" i="2"/>
  <c r="C7" i="2" s="1"/>
  <c r="C8" i="2"/>
  <c r="I11" i="8" l="1"/>
  <c r="M11" i="8"/>
  <c r="I6" i="8"/>
  <c r="I7" i="8" s="1"/>
  <c r="P6" i="8"/>
  <c r="P7" i="8" s="1"/>
  <c r="P10" i="8"/>
  <c r="V8" i="8"/>
  <c r="P8" i="8"/>
  <c r="N6" i="8"/>
  <c r="N7" i="8" s="1"/>
  <c r="V10" i="8"/>
  <c r="D6" i="8"/>
  <c r="D7" i="8" s="1"/>
  <c r="V9" i="8"/>
  <c r="D10" i="8"/>
  <c r="M8" i="8"/>
  <c r="J11" i="8"/>
  <c r="D11" i="8"/>
  <c r="M6" i="8"/>
  <c r="M7" i="8" s="1"/>
  <c r="J6" i="8"/>
  <c r="J7" i="8" s="1"/>
  <c r="T14" i="10"/>
  <c r="T15" i="10" s="1"/>
  <c r="T16" i="10" s="1"/>
  <c r="T17" i="10" s="1"/>
  <c r="N14" i="10"/>
  <c r="N15" i="10" s="1"/>
  <c r="N16" i="10" s="1"/>
  <c r="N17" i="10" s="1"/>
  <c r="U14" i="10"/>
  <c r="U15" i="10" s="1"/>
  <c r="U20" i="10" s="1"/>
  <c r="D14" i="10"/>
  <c r="D15" i="10" s="1"/>
  <c r="D18" i="10" s="1"/>
  <c r="J14" i="10"/>
  <c r="J15" i="10" s="1"/>
  <c r="J16" i="10" s="1"/>
  <c r="J17" i="10" s="1"/>
  <c r="P14" i="10"/>
  <c r="P15" i="10" s="1"/>
  <c r="P19" i="10" s="1"/>
  <c r="V14" i="10"/>
  <c r="V15" i="10" s="1"/>
  <c r="V16" i="10" s="1"/>
  <c r="V17" i="10" s="1"/>
  <c r="C14" i="10"/>
  <c r="C15" i="10" s="1"/>
  <c r="C19" i="10" s="1"/>
  <c r="H14" i="10"/>
  <c r="H15" i="10" s="1"/>
  <c r="H16" i="10" s="1"/>
  <c r="H17" i="10" s="1"/>
  <c r="I14" i="10"/>
  <c r="I15" i="10" s="1"/>
  <c r="I16" i="10" s="1"/>
  <c r="I17" i="10" s="1"/>
  <c r="E14" i="10"/>
  <c r="E15" i="10" s="1"/>
  <c r="E16" i="10" s="1"/>
  <c r="E17" i="10" s="1"/>
  <c r="K14" i="10"/>
  <c r="K15" i="10" s="1"/>
  <c r="O18" i="10"/>
  <c r="Q14" i="10"/>
  <c r="Q15" i="10" s="1"/>
  <c r="Q16" i="10" s="1"/>
  <c r="Q17" i="10" s="1"/>
  <c r="W14" i="10"/>
  <c r="W15" i="10" s="1"/>
  <c r="W16" i="10" s="1"/>
  <c r="W17" i="10" s="1"/>
  <c r="O16" i="10"/>
  <c r="O17" i="10" s="1"/>
  <c r="O21" i="10"/>
  <c r="F14" i="10"/>
  <c r="F15" i="10" s="1"/>
  <c r="F16" i="10" s="1"/>
  <c r="F17" i="10" s="1"/>
  <c r="L14" i="10"/>
  <c r="L15" i="10" s="1"/>
  <c r="L18" i="10" s="1"/>
  <c r="L14" i="9"/>
  <c r="L15" i="9" s="1"/>
  <c r="L20" i="9" s="1"/>
  <c r="S14" i="9"/>
  <c r="S15" i="9" s="1"/>
  <c r="S16" i="9" s="1"/>
  <c r="S17" i="9" s="1"/>
  <c r="U18" i="9"/>
  <c r="S11" i="9"/>
  <c r="U16" i="9"/>
  <c r="U17" i="9" s="1"/>
  <c r="G14" i="9"/>
  <c r="G15" i="9" s="1"/>
  <c r="G16" i="9" s="1"/>
  <c r="G17" i="9" s="1"/>
  <c r="M14" i="9"/>
  <c r="M15" i="9" s="1"/>
  <c r="M20" i="9" s="1"/>
  <c r="U21" i="9"/>
  <c r="S10" i="9"/>
  <c r="I14" i="9"/>
  <c r="I15" i="9" s="1"/>
  <c r="I19" i="9" s="1"/>
  <c r="W14" i="9"/>
  <c r="W15" i="9" s="1"/>
  <c r="W16" i="9" s="1"/>
  <c r="W17" i="9" s="1"/>
  <c r="N14" i="9"/>
  <c r="N15" i="9" s="1"/>
  <c r="N19" i="9" s="1"/>
  <c r="S9" i="9"/>
  <c r="O14" i="9"/>
  <c r="O15" i="9" s="1"/>
  <c r="O16" i="9" s="1"/>
  <c r="O17" i="9" s="1"/>
  <c r="H14" i="9"/>
  <c r="H15" i="9" s="1"/>
  <c r="H16" i="9" s="1"/>
  <c r="H17" i="9" s="1"/>
  <c r="P14" i="9"/>
  <c r="P15" i="9" s="1"/>
  <c r="P16" i="9" s="1"/>
  <c r="P17" i="9" s="1"/>
  <c r="T14" i="9"/>
  <c r="T15" i="9" s="1"/>
  <c r="T16" i="9" s="1"/>
  <c r="T17" i="9" s="1"/>
  <c r="E14" i="9"/>
  <c r="E15" i="9" s="1"/>
  <c r="E16" i="9" s="1"/>
  <c r="E17" i="9" s="1"/>
  <c r="D14" i="9"/>
  <c r="D15" i="9" s="1"/>
  <c r="J14" i="9"/>
  <c r="J15" i="9" s="1"/>
  <c r="J21" i="9" s="1"/>
  <c r="Q14" i="9"/>
  <c r="Q15" i="9" s="1"/>
  <c r="Q16" i="9" s="1"/>
  <c r="Q17" i="9" s="1"/>
  <c r="V14" i="9"/>
  <c r="V15" i="9" s="1"/>
  <c r="V16" i="9" s="1"/>
  <c r="V17" i="9" s="1"/>
  <c r="F14" i="9"/>
  <c r="F15" i="9" s="1"/>
  <c r="F16" i="9" s="1"/>
  <c r="F17" i="9" s="1"/>
  <c r="H8" i="8"/>
  <c r="E8" i="8"/>
  <c r="E11" i="8"/>
  <c r="E10" i="8"/>
  <c r="N9" i="8"/>
  <c r="G8" i="8"/>
  <c r="G11" i="8"/>
  <c r="N11" i="8"/>
  <c r="G10" i="8"/>
  <c r="K11" i="8"/>
  <c r="P9" i="8"/>
  <c r="K6" i="8"/>
  <c r="K7" i="8" s="1"/>
  <c r="G9" i="8"/>
  <c r="U8" i="8"/>
  <c r="U9" i="8"/>
  <c r="K10" i="8"/>
  <c r="I8" i="8"/>
  <c r="I9" i="8"/>
  <c r="H6" i="8"/>
  <c r="H7" i="8" s="1"/>
  <c r="U10" i="8"/>
  <c r="E9" i="8"/>
  <c r="V11" i="8"/>
  <c r="T9" i="8"/>
  <c r="R6" i="8"/>
  <c r="R7" i="8" s="1"/>
  <c r="D9" i="8"/>
  <c r="Q8" i="8"/>
  <c r="Q11" i="8"/>
  <c r="Q10" i="8"/>
  <c r="N8" i="8"/>
  <c r="T8" i="8"/>
  <c r="R10" i="8"/>
  <c r="S8" i="8"/>
  <c r="S11" i="8"/>
  <c r="H14" i="8"/>
  <c r="H15" i="8" s="1"/>
  <c r="H16" i="8" s="1"/>
  <c r="H17" i="8" s="1"/>
  <c r="G6" i="8"/>
  <c r="G7" i="8" s="1"/>
  <c r="Q6" i="8"/>
  <c r="Q7" i="8" s="1"/>
  <c r="P8" i="9"/>
  <c r="P9" i="9"/>
  <c r="P10" i="9"/>
  <c r="P11" i="9"/>
  <c r="R18" i="9"/>
  <c r="R19" i="9"/>
  <c r="R20" i="9"/>
  <c r="R21" i="9"/>
  <c r="C20" i="10"/>
  <c r="E8" i="9"/>
  <c r="E9" i="9"/>
  <c r="E10" i="9"/>
  <c r="E11" i="9"/>
  <c r="J10" i="9"/>
  <c r="J11" i="9"/>
  <c r="J8" i="9"/>
  <c r="J9" i="9"/>
  <c r="Q8" i="9"/>
  <c r="Q9" i="9"/>
  <c r="Q10" i="9"/>
  <c r="Q11" i="9"/>
  <c r="L21" i="9"/>
  <c r="U21" i="10"/>
  <c r="U18" i="10"/>
  <c r="U19" i="10"/>
  <c r="D10" i="10"/>
  <c r="D6" i="10"/>
  <c r="D7" i="10" s="1"/>
  <c r="D11" i="10"/>
  <c r="D8" i="10"/>
  <c r="D9" i="10"/>
  <c r="J8" i="10"/>
  <c r="J9" i="10"/>
  <c r="J10" i="10"/>
  <c r="J11" i="10"/>
  <c r="L19" i="8"/>
  <c r="L20" i="8"/>
  <c r="L21" i="8"/>
  <c r="L18" i="8"/>
  <c r="M21" i="9"/>
  <c r="M18" i="9"/>
  <c r="M19" i="9"/>
  <c r="D19" i="10"/>
  <c r="D16" i="10"/>
  <c r="D17" i="10" s="1"/>
  <c r="D21" i="10"/>
  <c r="J18" i="10"/>
  <c r="J19" i="10"/>
  <c r="I20" i="9"/>
  <c r="I21" i="9"/>
  <c r="I18" i="9"/>
  <c r="P10" i="10"/>
  <c r="P6" i="10"/>
  <c r="P7" i="10" s="1"/>
  <c r="P11" i="10"/>
  <c r="P8" i="10"/>
  <c r="P9" i="10"/>
  <c r="V8" i="10"/>
  <c r="V9" i="10"/>
  <c r="V10" i="10"/>
  <c r="V11" i="10"/>
  <c r="P21" i="8"/>
  <c r="P18" i="8"/>
  <c r="P19" i="8"/>
  <c r="P20" i="8"/>
  <c r="M20" i="8"/>
  <c r="M21" i="8"/>
  <c r="M18" i="8"/>
  <c r="M19" i="8"/>
  <c r="L16" i="9"/>
  <c r="L17" i="9" s="1"/>
  <c r="K10" i="9"/>
  <c r="K11" i="9"/>
  <c r="K8" i="9"/>
  <c r="K9" i="9"/>
  <c r="V21" i="10"/>
  <c r="V18" i="10"/>
  <c r="V19" i="10"/>
  <c r="V20" i="10"/>
  <c r="E10" i="10"/>
  <c r="E11" i="10"/>
  <c r="E8" i="10"/>
  <c r="E9" i="10"/>
  <c r="K8" i="10"/>
  <c r="K9" i="10"/>
  <c r="K10" i="10"/>
  <c r="K11" i="10"/>
  <c r="Q20" i="8"/>
  <c r="Q18" i="8"/>
  <c r="Q19" i="8"/>
  <c r="Q21" i="8"/>
  <c r="O20" i="8"/>
  <c r="O21" i="8"/>
  <c r="O18" i="8"/>
  <c r="O19" i="8"/>
  <c r="V10" i="9"/>
  <c r="V6" i="9"/>
  <c r="V7" i="9" s="1"/>
  <c r="V11" i="9"/>
  <c r="V8" i="9"/>
  <c r="V9" i="9"/>
  <c r="W10" i="9"/>
  <c r="W11" i="9"/>
  <c r="W8" i="9"/>
  <c r="W9" i="9"/>
  <c r="R16" i="9"/>
  <c r="R17" i="9" s="1"/>
  <c r="C21" i="9"/>
  <c r="C18" i="9"/>
  <c r="C19" i="9"/>
  <c r="C20" i="9"/>
  <c r="K18" i="10"/>
  <c r="K19" i="10"/>
  <c r="K20" i="10"/>
  <c r="K21" i="10"/>
  <c r="E6" i="9"/>
  <c r="E7" i="9" s="1"/>
  <c r="Q10" i="10"/>
  <c r="Q11" i="10"/>
  <c r="Q8" i="10"/>
  <c r="Q9" i="10"/>
  <c r="W8" i="10"/>
  <c r="W9" i="10"/>
  <c r="W10" i="10"/>
  <c r="W11" i="10"/>
  <c r="T21" i="8"/>
  <c r="T19" i="8"/>
  <c r="T20" i="8"/>
  <c r="T18" i="8"/>
  <c r="N21" i="8"/>
  <c r="N18" i="8"/>
  <c r="N19" i="8"/>
  <c r="N20" i="8"/>
  <c r="N16" i="8"/>
  <c r="N17" i="8" s="1"/>
  <c r="K16" i="10"/>
  <c r="K17" i="10" s="1"/>
  <c r="Q6" i="9"/>
  <c r="Q7" i="9" s="1"/>
  <c r="L11" i="9"/>
  <c r="L8" i="9"/>
  <c r="L9" i="9"/>
  <c r="L10" i="9"/>
  <c r="Q21" i="10"/>
  <c r="W18" i="10"/>
  <c r="W19" i="10"/>
  <c r="W20" i="10"/>
  <c r="F11" i="10"/>
  <c r="F8" i="10"/>
  <c r="F9" i="10"/>
  <c r="F10" i="10"/>
  <c r="C20" i="8"/>
  <c r="C21" i="8"/>
  <c r="C18" i="8"/>
  <c r="C19" i="8"/>
  <c r="F21" i="8"/>
  <c r="F18" i="8"/>
  <c r="F19" i="8"/>
  <c r="F20" i="8"/>
  <c r="M11" i="9"/>
  <c r="M8" i="9"/>
  <c r="M9" i="9"/>
  <c r="M6" i="9"/>
  <c r="M7" i="9" s="1"/>
  <c r="M10" i="9"/>
  <c r="D21" i="9"/>
  <c r="D18" i="9"/>
  <c r="D19" i="9"/>
  <c r="D20" i="9"/>
  <c r="F20" i="10"/>
  <c r="L21" i="10"/>
  <c r="L16" i="10"/>
  <c r="L17" i="10" s="1"/>
  <c r="R11" i="10"/>
  <c r="R8" i="10"/>
  <c r="R9" i="10"/>
  <c r="R10" i="10"/>
  <c r="V19" i="8"/>
  <c r="V20" i="8"/>
  <c r="V18" i="8"/>
  <c r="V16" i="8"/>
  <c r="V17" i="8" s="1"/>
  <c r="V21" i="8"/>
  <c r="R20" i="8"/>
  <c r="R21" i="8"/>
  <c r="R18" i="8"/>
  <c r="R19" i="8"/>
  <c r="F9" i="9"/>
  <c r="F10" i="9"/>
  <c r="F11" i="9"/>
  <c r="F8" i="9"/>
  <c r="N11" i="9"/>
  <c r="N8" i="9"/>
  <c r="N9" i="9"/>
  <c r="N10" i="9"/>
  <c r="H20" i="9"/>
  <c r="P21" i="9"/>
  <c r="P18" i="9"/>
  <c r="P19" i="9"/>
  <c r="P20" i="9"/>
  <c r="R20" i="10"/>
  <c r="R21" i="10"/>
  <c r="R18" i="10"/>
  <c r="R19" i="10"/>
  <c r="M18" i="10"/>
  <c r="M19" i="10"/>
  <c r="M20" i="10"/>
  <c r="M21" i="10"/>
  <c r="G11" i="10"/>
  <c r="G8" i="10"/>
  <c r="G9" i="10"/>
  <c r="G6" i="10"/>
  <c r="G7" i="10" s="1"/>
  <c r="G10" i="10"/>
  <c r="D21" i="8"/>
  <c r="D20" i="8"/>
  <c r="D19" i="8"/>
  <c r="D18" i="8"/>
  <c r="G18" i="8"/>
  <c r="G19" i="8"/>
  <c r="G16" i="8"/>
  <c r="G17" i="8" s="1"/>
  <c r="G21" i="8"/>
  <c r="G20" i="8"/>
  <c r="C8" i="9"/>
  <c r="C9" i="9"/>
  <c r="C10" i="9"/>
  <c r="C11" i="9"/>
  <c r="T19" i="9"/>
  <c r="T20" i="9"/>
  <c r="T21" i="9"/>
  <c r="T18" i="9"/>
  <c r="E18" i="9"/>
  <c r="E19" i="9"/>
  <c r="E20" i="9"/>
  <c r="E21" i="9"/>
  <c r="G20" i="10"/>
  <c r="G21" i="10"/>
  <c r="G18" i="10"/>
  <c r="G19" i="10"/>
  <c r="W20" i="8"/>
  <c r="W21" i="8"/>
  <c r="W18" i="8"/>
  <c r="W19" i="8"/>
  <c r="R9" i="9"/>
  <c r="R10" i="9"/>
  <c r="R11" i="9"/>
  <c r="R8" i="9"/>
  <c r="S11" i="10"/>
  <c r="S8" i="10"/>
  <c r="S9" i="10"/>
  <c r="S6" i="10"/>
  <c r="S7" i="10" s="1"/>
  <c r="S10" i="10"/>
  <c r="S18" i="8"/>
  <c r="S19" i="8"/>
  <c r="S20" i="8"/>
  <c r="S21" i="8"/>
  <c r="I16" i="9"/>
  <c r="I17" i="9" s="1"/>
  <c r="H9" i="9"/>
  <c r="H10" i="9"/>
  <c r="H11" i="9"/>
  <c r="H8" i="9"/>
  <c r="O8" i="9"/>
  <c r="O9" i="9"/>
  <c r="O10" i="9"/>
  <c r="O11" i="9"/>
  <c r="S20" i="10"/>
  <c r="S21" i="10"/>
  <c r="S18" i="10"/>
  <c r="S19" i="10"/>
  <c r="V6" i="10"/>
  <c r="V7" i="10" s="1"/>
  <c r="D16" i="9"/>
  <c r="D17" i="9" s="1"/>
  <c r="L9" i="10"/>
  <c r="L10" i="10"/>
  <c r="L11" i="10"/>
  <c r="L8" i="10"/>
  <c r="H11" i="10"/>
  <c r="H8" i="10"/>
  <c r="H9" i="10"/>
  <c r="H10" i="10"/>
  <c r="E19" i="8"/>
  <c r="E20" i="8"/>
  <c r="E16" i="8"/>
  <c r="E17" i="8" s="1"/>
  <c r="E21" i="8"/>
  <c r="E18" i="8"/>
  <c r="I21" i="8"/>
  <c r="I18" i="8"/>
  <c r="I19" i="8"/>
  <c r="I20" i="8"/>
  <c r="J16" i="9"/>
  <c r="J17" i="9" s="1"/>
  <c r="N16" i="9"/>
  <c r="N17" i="9" s="1"/>
  <c r="T9" i="9"/>
  <c r="T10" i="9"/>
  <c r="T11" i="9"/>
  <c r="T8" i="9"/>
  <c r="D8" i="9"/>
  <c r="D9" i="9"/>
  <c r="D10" i="9"/>
  <c r="D11" i="9"/>
  <c r="U16" i="10"/>
  <c r="U17" i="10" s="1"/>
  <c r="V19" i="9"/>
  <c r="V20" i="9"/>
  <c r="V21" i="9"/>
  <c r="V18" i="9"/>
  <c r="F18" i="9"/>
  <c r="F19" i="9"/>
  <c r="F20" i="9"/>
  <c r="F21" i="9"/>
  <c r="C16" i="10"/>
  <c r="C17" i="10" s="1"/>
  <c r="H21" i="10"/>
  <c r="H18" i="10"/>
  <c r="H19" i="10"/>
  <c r="H20" i="10"/>
  <c r="J6" i="9"/>
  <c r="J7" i="9" s="1"/>
  <c r="T16" i="8"/>
  <c r="T17" i="8" s="1"/>
  <c r="M9" i="10"/>
  <c r="M10" i="10"/>
  <c r="M11" i="10"/>
  <c r="M8" i="10"/>
  <c r="D6" i="9"/>
  <c r="D7" i="9" s="1"/>
  <c r="N9" i="10"/>
  <c r="N10" i="10"/>
  <c r="N6" i="10"/>
  <c r="N7" i="10" s="1"/>
  <c r="N11" i="10"/>
  <c r="N8" i="10"/>
  <c r="T11" i="10"/>
  <c r="T8" i="10"/>
  <c r="T9" i="10"/>
  <c r="T10" i="10"/>
  <c r="T6" i="10"/>
  <c r="T7" i="10" s="1"/>
  <c r="U21" i="8"/>
  <c r="U18" i="8"/>
  <c r="U19" i="8"/>
  <c r="U20" i="8"/>
  <c r="I10" i="9"/>
  <c r="I11" i="9"/>
  <c r="I8" i="9"/>
  <c r="I9" i="9"/>
  <c r="K20" i="9"/>
  <c r="K21" i="9"/>
  <c r="K18" i="9"/>
  <c r="K19" i="9"/>
  <c r="I8" i="10"/>
  <c r="I9" i="10"/>
  <c r="I10" i="10"/>
  <c r="I11" i="10"/>
  <c r="J19" i="8"/>
  <c r="J20" i="8"/>
  <c r="J21" i="8"/>
  <c r="J18" i="8"/>
  <c r="J16" i="8"/>
  <c r="J17" i="8" s="1"/>
  <c r="T21" i="10"/>
  <c r="T19" i="10"/>
  <c r="G16" i="10"/>
  <c r="G17" i="10" s="1"/>
  <c r="C10" i="10"/>
  <c r="C11" i="10"/>
  <c r="C8" i="10"/>
  <c r="C9" i="10"/>
  <c r="F6" i="9"/>
  <c r="F7" i="9" s="1"/>
  <c r="U10" i="9"/>
  <c r="U11" i="9"/>
  <c r="U8" i="9"/>
  <c r="U9" i="9"/>
  <c r="M16" i="9"/>
  <c r="M17" i="9" s="1"/>
  <c r="W20" i="9"/>
  <c r="W21" i="9"/>
  <c r="W18" i="9"/>
  <c r="W19" i="9"/>
  <c r="G18" i="9"/>
  <c r="G19" i="9"/>
  <c r="G20" i="9"/>
  <c r="G21" i="9"/>
  <c r="I21" i="10"/>
  <c r="I18" i="10"/>
  <c r="I20" i="10"/>
  <c r="G9" i="9"/>
  <c r="G10" i="9"/>
  <c r="G11" i="9"/>
  <c r="G8" i="9"/>
  <c r="O10" i="10"/>
  <c r="O11" i="10"/>
  <c r="O8" i="10"/>
  <c r="O9" i="10"/>
  <c r="U8" i="10"/>
  <c r="U9" i="10"/>
  <c r="U10" i="10"/>
  <c r="U11" i="10"/>
  <c r="K20" i="8"/>
  <c r="K21" i="8"/>
  <c r="K18" i="8"/>
  <c r="K16" i="8"/>
  <c r="K17" i="8" s="1"/>
  <c r="K19" i="8"/>
  <c r="C16" i="9"/>
  <c r="C17" i="9" s="1"/>
  <c r="W18" i="4"/>
  <c r="W19" i="4"/>
  <c r="W20" i="4"/>
  <c r="W21" i="4"/>
  <c r="R21" i="4"/>
  <c r="R18" i="4"/>
  <c r="R19" i="4"/>
  <c r="R20" i="4"/>
  <c r="W16" i="4"/>
  <c r="W17" i="4" s="1"/>
  <c r="L19" i="4"/>
  <c r="L20" i="4"/>
  <c r="L21" i="4"/>
  <c r="L18" i="4"/>
  <c r="G21" i="4"/>
  <c r="G16" i="4"/>
  <c r="G17" i="4" s="1"/>
  <c r="G20" i="4"/>
  <c r="G18" i="4"/>
  <c r="G19" i="4"/>
  <c r="S21" i="4"/>
  <c r="S16" i="4"/>
  <c r="S17" i="4" s="1"/>
  <c r="S18" i="4"/>
  <c r="S19" i="4"/>
  <c r="S20" i="4"/>
  <c r="N19" i="4"/>
  <c r="N20" i="4"/>
  <c r="N21" i="4"/>
  <c r="N18" i="4"/>
  <c r="H21" i="4"/>
  <c r="H18" i="4"/>
  <c r="H19" i="4"/>
  <c r="H20" i="4"/>
  <c r="C20" i="4"/>
  <c r="C21" i="4"/>
  <c r="C18" i="4"/>
  <c r="C19" i="4"/>
  <c r="T21" i="4"/>
  <c r="T18" i="4"/>
  <c r="T19" i="4"/>
  <c r="T20" i="4"/>
  <c r="O20" i="4"/>
  <c r="O21" i="4"/>
  <c r="O18" i="4"/>
  <c r="O19" i="4"/>
  <c r="I18" i="4"/>
  <c r="I19" i="4"/>
  <c r="I20" i="4"/>
  <c r="I21" i="4"/>
  <c r="D19" i="4"/>
  <c r="D20" i="4"/>
  <c r="D21" i="4"/>
  <c r="D18" i="4"/>
  <c r="U18" i="4"/>
  <c r="U19" i="4"/>
  <c r="U20" i="4"/>
  <c r="U21" i="4"/>
  <c r="F21" i="4"/>
  <c r="F18" i="4"/>
  <c r="F19" i="4"/>
  <c r="F20" i="4"/>
  <c r="M19" i="4"/>
  <c r="M20" i="4"/>
  <c r="M18" i="4"/>
  <c r="M21" i="4"/>
  <c r="P20" i="4"/>
  <c r="P19" i="4"/>
  <c r="P21" i="4"/>
  <c r="P18" i="4"/>
  <c r="C16" i="4"/>
  <c r="C17" i="4" s="1"/>
  <c r="T16" i="4"/>
  <c r="T17" i="4" s="1"/>
  <c r="V18" i="4"/>
  <c r="V21" i="4"/>
  <c r="V19" i="4"/>
  <c r="V20" i="4"/>
  <c r="D16" i="4"/>
  <c r="D17" i="4" s="1"/>
  <c r="J18" i="4"/>
  <c r="J19" i="4"/>
  <c r="J21" i="4"/>
  <c r="J20" i="4"/>
  <c r="P16" i="4"/>
  <c r="P17" i="4" s="1"/>
  <c r="E20" i="4"/>
  <c r="E21" i="4"/>
  <c r="E18" i="4"/>
  <c r="E19" i="4"/>
  <c r="N16" i="4"/>
  <c r="N17" i="4" s="1"/>
  <c r="H16" i="4"/>
  <c r="H17" i="4" s="1"/>
  <c r="Q20" i="4"/>
  <c r="Q21" i="4"/>
  <c r="Q18" i="4"/>
  <c r="Q19" i="4"/>
  <c r="K18" i="4"/>
  <c r="K19" i="4"/>
  <c r="K20" i="4"/>
  <c r="K21" i="4"/>
  <c r="Q16" i="4"/>
  <c r="Q17" i="4" s="1"/>
  <c r="N19" i="3"/>
  <c r="N20" i="3"/>
  <c r="N21" i="3"/>
  <c r="N18" i="3"/>
  <c r="T21" i="3"/>
  <c r="T18" i="3"/>
  <c r="T19" i="3"/>
  <c r="T20" i="3"/>
  <c r="C20" i="3"/>
  <c r="C21" i="3"/>
  <c r="C18" i="3"/>
  <c r="C19" i="3"/>
  <c r="U18" i="3"/>
  <c r="U19" i="3"/>
  <c r="U20" i="3"/>
  <c r="U21" i="3"/>
  <c r="P20" i="3"/>
  <c r="P16" i="3"/>
  <c r="P17" i="3" s="1"/>
  <c r="P21" i="3"/>
  <c r="P18" i="3"/>
  <c r="P19" i="3"/>
  <c r="V18" i="3"/>
  <c r="V19" i="3"/>
  <c r="V20" i="3"/>
  <c r="V16" i="3"/>
  <c r="V17" i="3" s="1"/>
  <c r="V21" i="3"/>
  <c r="I18" i="3"/>
  <c r="I19" i="3"/>
  <c r="I20" i="3"/>
  <c r="I21" i="3"/>
  <c r="S21" i="3"/>
  <c r="S18" i="3"/>
  <c r="S19" i="3"/>
  <c r="S20" i="3"/>
  <c r="S16" i="3"/>
  <c r="S17" i="3" s="1"/>
  <c r="O20" i="3"/>
  <c r="O21" i="3"/>
  <c r="O18" i="3"/>
  <c r="O19" i="3"/>
  <c r="K18" i="3"/>
  <c r="K19" i="3"/>
  <c r="K20" i="3"/>
  <c r="K21" i="3"/>
  <c r="M19" i="3"/>
  <c r="M20" i="3"/>
  <c r="M16" i="3"/>
  <c r="M17" i="3" s="1"/>
  <c r="M21" i="3"/>
  <c r="M18" i="3"/>
  <c r="E20" i="3"/>
  <c r="E21" i="3"/>
  <c r="E18" i="3"/>
  <c r="E19" i="3"/>
  <c r="W18" i="3"/>
  <c r="W19" i="3"/>
  <c r="W20" i="3"/>
  <c r="W21" i="3"/>
  <c r="D20" i="3"/>
  <c r="D16" i="3"/>
  <c r="D17" i="3" s="1"/>
  <c r="D21" i="3"/>
  <c r="D18" i="3"/>
  <c r="D19" i="3"/>
  <c r="Q20" i="3"/>
  <c r="Q21" i="3"/>
  <c r="Q18" i="3"/>
  <c r="Q19" i="3"/>
  <c r="U16" i="3"/>
  <c r="U17" i="3" s="1"/>
  <c r="F21" i="3"/>
  <c r="F18" i="3"/>
  <c r="F19" i="3"/>
  <c r="F20" i="3"/>
  <c r="W16" i="3"/>
  <c r="W17" i="3" s="1"/>
  <c r="J18" i="3"/>
  <c r="J19" i="3"/>
  <c r="J20" i="3"/>
  <c r="J16" i="3"/>
  <c r="J17" i="3" s="1"/>
  <c r="J21" i="3"/>
  <c r="I16" i="3"/>
  <c r="I17" i="3" s="1"/>
  <c r="R21" i="3"/>
  <c r="R18" i="3"/>
  <c r="R19" i="3"/>
  <c r="R20" i="3"/>
  <c r="K16" i="3"/>
  <c r="K17" i="3" s="1"/>
  <c r="G21" i="3"/>
  <c r="G18" i="3"/>
  <c r="G19" i="3"/>
  <c r="G20" i="3"/>
  <c r="G16" i="3"/>
  <c r="G17" i="3" s="1"/>
  <c r="T16" i="3"/>
  <c r="T17" i="3" s="1"/>
  <c r="L19" i="3"/>
  <c r="L20" i="3"/>
  <c r="L21" i="3"/>
  <c r="L18" i="3"/>
  <c r="H21" i="3"/>
  <c r="H18" i="3"/>
  <c r="H19" i="3"/>
  <c r="H20" i="3"/>
  <c r="E16" i="3"/>
  <c r="E17" i="3" s="1"/>
  <c r="F21" i="10" l="1"/>
  <c r="J20" i="10"/>
  <c r="J21" i="10"/>
  <c r="P18" i="10"/>
  <c r="L20" i="10"/>
  <c r="P21" i="10"/>
  <c r="L19" i="10"/>
  <c r="P16" i="10"/>
  <c r="P17" i="10" s="1"/>
  <c r="P20" i="10"/>
  <c r="F19" i="10"/>
  <c r="F18" i="10"/>
  <c r="W21" i="10"/>
  <c r="Q21" i="9"/>
  <c r="L19" i="9"/>
  <c r="J20" i="9"/>
  <c r="J19" i="9"/>
  <c r="L18" i="9"/>
  <c r="N18" i="9"/>
  <c r="N21" i="9"/>
  <c r="N20" i="9"/>
  <c r="O20" i="9"/>
  <c r="H19" i="8"/>
  <c r="Q20" i="10"/>
  <c r="N18" i="10"/>
  <c r="D20" i="10"/>
  <c r="N21" i="10"/>
  <c r="N19" i="10"/>
  <c r="E19" i="10"/>
  <c r="E18" i="10"/>
  <c r="C18" i="10"/>
  <c r="N20" i="10"/>
  <c r="T20" i="10"/>
  <c r="E21" i="10"/>
  <c r="C21" i="10"/>
  <c r="Q19" i="10"/>
  <c r="E20" i="10"/>
  <c r="I19" i="10"/>
  <c r="T18" i="10"/>
  <c r="Q18" i="10"/>
  <c r="O19" i="9"/>
  <c r="O18" i="9"/>
  <c r="H19" i="9"/>
  <c r="O21" i="9"/>
  <c r="Q19" i="9"/>
  <c r="S21" i="9"/>
  <c r="Q20" i="9"/>
  <c r="Q18" i="9"/>
  <c r="S20" i="9"/>
  <c r="H18" i="9"/>
  <c r="S19" i="9"/>
  <c r="J18" i="9"/>
  <c r="H21" i="9"/>
  <c r="S18" i="9"/>
  <c r="H18" i="8"/>
  <c r="H20" i="8"/>
  <c r="H21" i="8"/>
</calcChain>
</file>

<file path=xl/sharedStrings.xml><?xml version="1.0" encoding="utf-8"?>
<sst xmlns="http://schemas.openxmlformats.org/spreadsheetml/2006/main" count="1488" uniqueCount="448">
  <si>
    <t>COMPANY_ID</t>
  </si>
  <si>
    <t>AENZAC1</t>
  </si>
  <si>
    <t>ALICORC1</t>
  </si>
  <si>
    <t>ATACOBC1</t>
  </si>
  <si>
    <t>BACKUSI1</t>
  </si>
  <si>
    <t>BAP</t>
  </si>
  <si>
    <t>BBVAC1</t>
  </si>
  <si>
    <t>BVN</t>
  </si>
  <si>
    <t>CASAGRC1</t>
  </si>
  <si>
    <t>CORAREC1</t>
  </si>
  <si>
    <t>CORAREI1</t>
  </si>
  <si>
    <t>CPACASC1</t>
  </si>
  <si>
    <t>CVERDEC1</t>
  </si>
  <si>
    <t>ENDISPC1</t>
  </si>
  <si>
    <t>ENGEPEC1</t>
  </si>
  <si>
    <t>ENGIEC1</t>
  </si>
  <si>
    <t>FERREYC1</t>
  </si>
  <si>
    <t>GBVLAC1</t>
  </si>
  <si>
    <t>IFS</t>
  </si>
  <si>
    <t>INRETC1</t>
  </si>
  <si>
    <t>MINSURI1</t>
  </si>
  <si>
    <t>NEXAPEC1</t>
  </si>
  <si>
    <t>PML</t>
  </si>
  <si>
    <t>RELAPAC1</t>
  </si>
  <si>
    <t>RIMSEGC1</t>
  </si>
  <si>
    <t>SCCO</t>
  </si>
  <si>
    <t>SIDERC1</t>
  </si>
  <si>
    <t>TV</t>
  </si>
  <si>
    <t>UNACEMC1</t>
  </si>
  <si>
    <t>VOLCABC1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</si>
  <si>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</si>
  <si>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</si>
  <si>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</si>
  <si>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</si>
  <si>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</si>
  <si>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</si>
  <si>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</si>
  <si>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</si>
  <si>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</si>
  <si>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</si>
  <si>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</si>
  <si>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</si>
  <si>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</si>
  <si>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</si>
  <si>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</si>
  <si>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</si>
  <si>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</si>
  <si>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</si>
  <si>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</si>
  <si>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</si>
  <si>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</si>
  <si>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</si>
  <si>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</si>
  <si>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</si>
  <si>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</si>
  <si>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</si>
  <si>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</si>
  <si>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</si>
  <si>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</si>
  <si>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</si>
  <si>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</si>
  <si>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</si>
  <si>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</si>
  <si>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</si>
  <si>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</si>
  <si>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</si>
  <si>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</si>
  <si>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</si>
  <si>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</si>
  <si>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</si>
  <si>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</si>
  <si>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</si>
  <si>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</si>
  <si>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</si>
  <si>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</si>
  <si>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</si>
  <si>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</si>
  <si>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</si>
  <si>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</si>
  <si>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</si>
  <si>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</si>
  <si>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</si>
  <si>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</si>
  <si>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</si>
  <si>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</si>
  <si>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</si>
  <si>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</si>
  <si>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</si>
  <si>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</si>
  <si>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</si>
  <si>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</si>
  <si>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</si>
  <si>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</si>
  <si>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</si>
  <si>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</si>
  <si>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</si>
  <si>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</si>
  <si>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</si>
  <si>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</si>
  <si>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</si>
  <si>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</si>
  <si>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</si>
  <si>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</si>
  <si>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</si>
  <si>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</si>
  <si>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</si>
  <si>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</si>
  <si>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</si>
  <si>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</si>
  <si>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</si>
  <si>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</si>
  <si>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</si>
  <si>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</si>
  <si>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</si>
  <si>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</si>
  <si>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</si>
  <si>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</si>
  <si>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</si>
  <si>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retorno_anormal_evento_10</t>
  </si>
  <si>
    <t>retorno_anormal_evento_9</t>
  </si>
  <si>
    <t>retorno_anormal_evento_8</t>
  </si>
  <si>
    <t>retorno_anormal_evento_7</t>
  </si>
  <si>
    <t>retorno_anormal_evento_6</t>
  </si>
  <si>
    <t>retorno_anormal_evento_5</t>
  </si>
  <si>
    <t>retorno_anormal_evento_4</t>
  </si>
  <si>
    <t>retorno_anormal_evento_3</t>
  </si>
  <si>
    <t>retorno_anormal_evento_2</t>
  </si>
  <si>
    <t>retorno_anormal_evento_1</t>
  </si>
  <si>
    <t>retorno_anormal_evento0</t>
  </si>
  <si>
    <t>retorno_anormal_evento1</t>
  </si>
  <si>
    <t>retorno_anormal_evento2</t>
  </si>
  <si>
    <t>retorno_anormal_evento3</t>
  </si>
  <si>
    <t>retorno_anormal_evento4</t>
  </si>
  <si>
    <t>retorno_anormal_evento5</t>
  </si>
  <si>
    <t>retorno_anormal_evento6</t>
  </si>
  <si>
    <t>retorno_anormal_evento7</t>
  </si>
  <si>
    <t>retorno_anormal_evento8</t>
  </si>
  <si>
    <t>retorno_anormal_evento9</t>
  </si>
  <si>
    <t>retorno_anormal_evento10</t>
  </si>
  <si>
    <t>COMPANY_ID</t>
  </si>
  <si>
    <t>AENZAC1</t>
  </si>
  <si>
    <t>ALICORC1</t>
  </si>
  <si>
    <t>ATACOBC1</t>
  </si>
  <si>
    <t>BACKUSI1</t>
  </si>
  <si>
    <t>BAP</t>
  </si>
  <si>
    <t>BBVAC1</t>
  </si>
  <si>
    <t>BVN</t>
  </si>
  <si>
    <t>CASAGRC1</t>
  </si>
  <si>
    <t>CORAREC1</t>
  </si>
  <si>
    <t>CORAREI1</t>
  </si>
  <si>
    <t>CPACASC1</t>
  </si>
  <si>
    <t>CVERDEC1</t>
  </si>
  <si>
    <t>ENDISPC1</t>
  </si>
  <si>
    <t>ENGEPEC1</t>
  </si>
  <si>
    <t>ENGIEC1</t>
  </si>
  <si>
    <t>FERREYC1</t>
  </si>
  <si>
    <t>GBVLAC1</t>
  </si>
  <si>
    <t>IFS</t>
  </si>
  <si>
    <t>INRETC1</t>
  </si>
  <si>
    <t>MINSURI1</t>
  </si>
  <si>
    <t>NEXAPEC1</t>
  </si>
  <si>
    <t>PML</t>
  </si>
  <si>
    <t>RELAPAC1</t>
  </si>
  <si>
    <t>RIMSEGC1</t>
  </si>
  <si>
    <t>SCCO</t>
  </si>
  <si>
    <t>SIDERC1</t>
  </si>
  <si>
    <t>TV</t>
  </si>
  <si>
    <t>UNACEMC1</t>
  </si>
  <si>
    <t>VOLCABC1</t>
  </si>
  <si>
    <t>nombre_evento</t>
  </si>
  <si>
    <t>OMS DECLARA COVID</t>
  </si>
  <si>
    <t>COMPANY_ID</t>
  </si>
  <si>
    <t>AENZAC1</t>
  </si>
  <si>
    <t>ALICORC1</t>
  </si>
  <si>
    <t>ATACOBC1</t>
  </si>
  <si>
    <t>BACKUSI1</t>
  </si>
  <si>
    <t>BAP</t>
  </si>
  <si>
    <t>BBVAC1</t>
  </si>
  <si>
    <t>BVN</t>
  </si>
  <si>
    <t>CASAGRC1</t>
  </si>
  <si>
    <t>CORAREC1</t>
  </si>
  <si>
    <t>CORAREI1</t>
  </si>
  <si>
    <t>CPACASC1</t>
  </si>
  <si>
    <t>CVERDEC1</t>
  </si>
  <si>
    <t>ENDISPC1</t>
  </si>
  <si>
    <t>ENGEPEC1</t>
  </si>
  <si>
    <t>ENGIEC1</t>
  </si>
  <si>
    <t>FERREYC1</t>
  </si>
  <si>
    <t>GBVLAC1</t>
  </si>
  <si>
    <t>IFS</t>
  </si>
  <si>
    <t>INRETC1</t>
  </si>
  <si>
    <t>MINSURI1</t>
  </si>
  <si>
    <t>NEXAPEC1</t>
  </si>
  <si>
    <t>PML</t>
  </si>
  <si>
    <t>RELAPAC1</t>
  </si>
  <si>
    <t>RIMSEGC1</t>
  </si>
  <si>
    <t>SCCO</t>
  </si>
  <si>
    <t>SIDERC1</t>
  </si>
  <si>
    <t>TV</t>
  </si>
  <si>
    <t>UNACEMC1</t>
  </si>
  <si>
    <t>VOLCABC1</t>
  </si>
  <si>
    <t>nombre_evento</t>
  </si>
  <si>
    <t>PRIMER CONFINAMIENTO</t>
  </si>
  <si>
    <t>COMPANY_ID</t>
  </si>
  <si>
    <t>AENZAC1</t>
  </si>
  <si>
    <t>ALICORC1</t>
  </si>
  <si>
    <t>ATACOBC1</t>
  </si>
  <si>
    <t>BACKUSI1</t>
  </si>
  <si>
    <t>BAP</t>
  </si>
  <si>
    <t>BBVAC1</t>
  </si>
  <si>
    <t>BVN</t>
  </si>
  <si>
    <t>CASAGRC1</t>
  </si>
  <si>
    <t>CORAREC1</t>
  </si>
  <si>
    <t>CORAREI1</t>
  </si>
  <si>
    <t>CPACASC1</t>
  </si>
  <si>
    <t>CVERDEC1</t>
  </si>
  <si>
    <t>ENDISPC1</t>
  </si>
  <si>
    <t>ENGEPEC1</t>
  </si>
  <si>
    <t>ENGIEC1</t>
  </si>
  <si>
    <t>FERREYC1</t>
  </si>
  <si>
    <t>GBVLAC1</t>
  </si>
  <si>
    <t>IFS</t>
  </si>
  <si>
    <t>INRETC1</t>
  </si>
  <si>
    <t>MINSURI1</t>
  </si>
  <si>
    <t>NEXAPEC1</t>
  </si>
  <si>
    <t>PML</t>
  </si>
  <si>
    <t>RELAPAC1</t>
  </si>
  <si>
    <t>RIMSEGC1</t>
  </si>
  <si>
    <t>SCCO</t>
  </si>
  <si>
    <t>SIDERC1</t>
  </si>
  <si>
    <t>TV</t>
  </si>
  <si>
    <t>UNACEMC1</t>
  </si>
  <si>
    <t>VOLCABC1</t>
  </si>
  <si>
    <t>nombre_evento</t>
  </si>
  <si>
    <t>PRIMER DÍA VACUNACIÓN</t>
  </si>
  <si>
    <t>COMPANY_ID</t>
  </si>
  <si>
    <t>AENZAC1</t>
  </si>
  <si>
    <t>ALICORC1</t>
  </si>
  <si>
    <t>ATACOBC1</t>
  </si>
  <si>
    <t>BACKUSI1</t>
  </si>
  <si>
    <t>BAP</t>
  </si>
  <si>
    <t>BBVAC1</t>
  </si>
  <si>
    <t>BVN</t>
  </si>
  <si>
    <t>CASAGRC1</t>
  </si>
  <si>
    <t>CORAREC1</t>
  </si>
  <si>
    <t>CORAREI1</t>
  </si>
  <si>
    <t>CPACASC1</t>
  </si>
  <si>
    <t>CVERDEC1</t>
  </si>
  <si>
    <t>ENDISPC1</t>
  </si>
  <si>
    <t>ENGEPEC1</t>
  </si>
  <si>
    <t>ENGIEC1</t>
  </si>
  <si>
    <t>FERREYC1</t>
  </si>
  <si>
    <t>GBVLAC1</t>
  </si>
  <si>
    <t>IFS</t>
  </si>
  <si>
    <t>INRETC1</t>
  </si>
  <si>
    <t>MINSURI1</t>
  </si>
  <si>
    <t>NEXAPEC1</t>
  </si>
  <si>
    <t>PML</t>
  </si>
  <si>
    <t>RELAPAC1</t>
  </si>
  <si>
    <t>RIMSEGC1</t>
  </si>
  <si>
    <t>SCCO</t>
  </si>
  <si>
    <t>SIDERC1</t>
  </si>
  <si>
    <t>TV</t>
  </si>
  <si>
    <t>UNACEMC1</t>
  </si>
  <si>
    <t>VOLCABC1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</si>
  <si>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</si>
  <si>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</si>
  <si>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</si>
  <si>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</si>
  <si>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</si>
  <si>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</si>
  <si>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</si>
  <si>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</si>
  <si>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</si>
  <si>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</si>
  <si>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</si>
  <si>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</si>
  <si>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</si>
  <si>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</si>
  <si>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</si>
  <si>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</si>
  <si>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</si>
  <si>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</si>
  <si>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</si>
  <si>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</si>
  <si>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</si>
  <si>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</si>
  <si>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</si>
  <si>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</si>
  <si>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</si>
  <si>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</si>
  <si>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</si>
  <si>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</si>
  <si>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</si>
  <si>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</si>
  <si>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</si>
  <si>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</si>
  <si>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</si>
  <si>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</si>
  <si>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</si>
  <si>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</si>
  <si>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</si>
  <si>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</si>
  <si>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</si>
  <si>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</si>
  <si>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</si>
  <si>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</si>
  <si>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</si>
  <si>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</si>
  <si>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</si>
  <si>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</si>
  <si>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</si>
  <si>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</si>
  <si>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</si>
  <si>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</si>
  <si>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</si>
  <si>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</si>
  <si>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</si>
  <si>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</si>
  <si>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</si>
  <si>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</si>
  <si>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</si>
  <si>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</si>
  <si>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</si>
  <si>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</si>
  <si>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</si>
  <si>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</si>
  <si>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</si>
  <si>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</si>
  <si>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</si>
  <si>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</si>
  <si>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</si>
  <si>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</si>
  <si>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</si>
  <si>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</si>
  <si>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</si>
  <si>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</si>
  <si>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</si>
  <si>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</si>
  <si>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</si>
  <si>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</si>
  <si>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</si>
  <si>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</si>
  <si>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</si>
  <si>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</si>
  <si>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</si>
  <si>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</si>
  <si>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</si>
  <si>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</si>
  <si>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</si>
  <si>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</si>
  <si>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</si>
  <si>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</si>
  <si>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est_Var_Ar</t>
  </si>
  <si>
    <t>CAAR</t>
  </si>
  <si>
    <t>Estimador de la Varianza CAAR</t>
  </si>
  <si>
    <t>Estimador de la Desviación CAAR</t>
  </si>
  <si>
    <t>Estadístico de Prueba</t>
  </si>
  <si>
    <t>P-Value dos Colas</t>
  </si>
  <si>
    <t>95% conf. (Límite Superior)</t>
  </si>
  <si>
    <t>99% conf. (Límie Superior)</t>
  </si>
  <si>
    <t>95% conf. (Límie Inferior)</t>
  </si>
  <si>
    <t>99% conf. (Límite Inferior)</t>
  </si>
  <si>
    <t>AAR</t>
  </si>
  <si>
    <t>SIGN-10</t>
  </si>
  <si>
    <t>SIGN-9</t>
  </si>
  <si>
    <t>SIGN-8</t>
  </si>
  <si>
    <t>SIGN-7</t>
  </si>
  <si>
    <t>SIGN-6</t>
  </si>
  <si>
    <t>SIGN-5</t>
  </si>
  <si>
    <t>SIGN-4</t>
  </si>
  <si>
    <t>SIGN-3</t>
  </si>
  <si>
    <t>SIGN-2</t>
  </si>
  <si>
    <t>SIGN-1</t>
  </si>
  <si>
    <t>SIGN-0</t>
  </si>
  <si>
    <t>SIGN1</t>
  </si>
  <si>
    <t>SIGN2</t>
  </si>
  <si>
    <t>SIGN3</t>
  </si>
  <si>
    <t>SIGN4</t>
  </si>
  <si>
    <t>SIGN5</t>
  </si>
  <si>
    <t>SIGN6</t>
  </si>
  <si>
    <t>SIGN7</t>
  </si>
  <si>
    <t>SIGN8</t>
  </si>
  <si>
    <t>SIGN9</t>
  </si>
  <si>
    <t>SIGN10</t>
  </si>
  <si>
    <t>Countif&gt;0</t>
  </si>
  <si>
    <t>Countif=0</t>
  </si>
  <si>
    <t>Countif&lt;0</t>
  </si>
  <si>
    <t>TS(Sign)</t>
  </si>
  <si>
    <t>CAR-10</t>
  </si>
  <si>
    <t>CAR-9</t>
  </si>
  <si>
    <t>CAR-8</t>
  </si>
  <si>
    <t>CAR-7</t>
  </si>
  <si>
    <t>CAR-6</t>
  </si>
  <si>
    <t>CAR-5</t>
  </si>
  <si>
    <t>CAR-4</t>
  </si>
  <si>
    <t>CAR-3</t>
  </si>
  <si>
    <t>CAR-2</t>
  </si>
  <si>
    <t>CAR-1</t>
  </si>
  <si>
    <t>CAR-0</t>
  </si>
  <si>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</si>
  <si>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</si>
  <si>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</si>
  <si>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</si>
  <si>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</si>
  <si>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</si>
  <si>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</si>
  <si>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</si>
  <si>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</si>
  <si>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</si>
  <si>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Varianza</t>
  </si>
  <si>
    <t>Tiempo</t>
  </si>
  <si>
    <t>CAARFE</t>
  </si>
  <si>
    <t>CAARSE</t>
  </si>
  <si>
    <t>CAARTE</t>
  </si>
  <si>
    <t>conf.LímiteSuperior95FE</t>
  </si>
  <si>
    <t>conf.LímiteSuperior99FE</t>
  </si>
  <si>
    <t>conf.LímiteInferior95FE</t>
  </si>
  <si>
    <t>conf.LímiteInferior99FE</t>
  </si>
  <si>
    <t>clusterconf.LímiteSuperior95FE2</t>
  </si>
  <si>
    <t>clusterconf.LímieSuperior99FE2</t>
  </si>
  <si>
    <t>clusterconf.LímieInferior95FE2</t>
  </si>
  <si>
    <t>clusterconf.LímiteInferior99FE2</t>
  </si>
  <si>
    <t>conf.LímiteSuperior95SE</t>
  </si>
  <si>
    <t>conf.LímiteSuperior99SE</t>
  </si>
  <si>
    <t>conf.LímiteInferior95SE</t>
  </si>
  <si>
    <t>conf.LímiteInferior99SE</t>
  </si>
  <si>
    <t>clusteringconf.LímiteSuperior95SE2</t>
  </si>
  <si>
    <t>clusteringconf.LímiteSuperior99SE2</t>
  </si>
  <si>
    <t>clusteringconf.LímiteInferior95SE2</t>
  </si>
  <si>
    <t>clusteringconf.LímiteInferior99SE2</t>
  </si>
  <si>
    <t>conf.LímiteSuperior95TE</t>
  </si>
  <si>
    <t>conf.LímiteSuperior99TE</t>
  </si>
  <si>
    <t>conf.LímiteInferior95TE</t>
  </si>
  <si>
    <t>conf.LímiteInferior99TE</t>
  </si>
  <si>
    <t>clusteringconf.LímiteSuperior95TE2</t>
  </si>
  <si>
    <t>clusteringconf.LímiteSuperior99TE2</t>
  </si>
  <si>
    <t>clusteringconf.LímiteInferior95TE2</t>
  </si>
  <si>
    <t>clusteringconf.Límite Inferior99TE2</t>
  </si>
  <si>
    <t>Event Window (Days)</t>
  </si>
  <si>
    <t>First Event</t>
  </si>
  <si>
    <t>Second Event</t>
  </si>
  <si>
    <t>Third Event</t>
  </si>
  <si>
    <t>Test Statistic</t>
  </si>
  <si>
    <t>*</t>
  </si>
  <si>
    <t>**</t>
  </si>
  <si>
    <t>***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</si>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</sst>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0.0000"/>
    <numFmt numFmtId="166" formatCode="0.000"/>
  </numFmts>
  <fonts count="8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1"/>
    <xf numFmtId="0" fontId="1" fillId="0" borderId="1"/>
    <xf numFmtId="9" fontId="1" fillId="0" borderId="1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3" borderId="0" xfId="2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5" fillId="5" borderId="2" xfId="3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3" fillId="3" borderId="0" xfId="1" applyNumberFormat="1" applyFont="1" applyFill="1" applyAlignment="1">
      <alignment horizontal="center"/>
    </xf>
    <xf numFmtId="166" fontId="6" fillId="5" borderId="2" xfId="3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4" applyAlignment="1">
      <alignment horizontal="center"/>
    </xf>
    <xf numFmtId="0" fontId="1" fillId="0" borderId="1" xfId="4"/>
    <xf numFmtId="10" fontId="1" fillId="0" borderId="1" xfId="1" applyNumberForma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2" fontId="0" fillId="6" borderId="2" xfId="0" applyNumberForma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0" fontId="0" fillId="7" borderId="0" xfId="0" applyNumberFormat="1" applyFill="1" applyAlignment="1">
      <alignment horizontal="center"/>
    </xf>
    <xf numFmtId="10" fontId="7" fillId="7" borderId="0" xfId="0" applyNumberFormat="1" applyFont="1" applyFill="1" applyAlignment="1">
      <alignment horizontal="center"/>
    </xf>
    <xf numFmtId="10" fontId="0" fillId="0" borderId="1" xfId="5" applyNumberFormat="1" applyFont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0" fontId="0" fillId="6" borderId="2" xfId="5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</cellXfs>
  <cellStyles count="6">
    <cellStyle name="Millares" xfId="2" builtinId="3"/>
    <cellStyle name="Normal" xfId="0" builtinId="0"/>
    <cellStyle name="Normal 2" xfId="4" xr:uid="{2EFB7EF4-AC4D-46E9-9EB7-463493F0287F}"/>
    <cellStyle name="Normal_20080418 1 Exer 2 EventStudy Data" xfId="3" xr:uid="{52272A2A-80D0-4338-BFA7-729FA8AFE4FB}"/>
    <cellStyle name="Porcentaje" xfId="1" builtinId="5"/>
    <cellStyle name="Porcentaje 2" xfId="5" xr:uid="{71C9251E-46F4-4FC8-99B3-E2D33BA8FCC8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8B01-B721-476F-8F40-8C04621106B3}">
  <dimension ref="A1:Y52"/>
  <sheetViews>
    <sheetView tabSelected="1" workbookViewId="0">
      <selection activeCell="B1" sqref="B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24" width="8.88671875" style="1"/>
    <col min="25" max="25" width="12" style="1" bestFit="1" customWidth="1"/>
    <col min="26" max="16384" width="8.88671875" style="1"/>
  </cols>
  <sheetData>
    <row r="1" spans="2:25">
      <c r="C1" s="7">
        <v>-10</v>
      </c>
      <c r="D1" s="7">
        <v>-9</v>
      </c>
      <c r="E1" s="7">
        <v>-8</v>
      </c>
      <c r="F1" s="7">
        <v>-7</v>
      </c>
      <c r="G1" s="7">
        <v>-6</v>
      </c>
      <c r="H1" s="7">
        <v>-5</v>
      </c>
      <c r="I1" s="7">
        <v>-4</v>
      </c>
      <c r="J1" s="7">
        <v>-3</v>
      </c>
      <c r="K1" s="7">
        <v>-2</v>
      </c>
      <c r="L1" s="7">
        <v>-1</v>
      </c>
      <c r="M1" s="7">
        <v>0</v>
      </c>
      <c r="N1" s="7">
        <v>1</v>
      </c>
      <c r="O1" s="7">
        <v>2</v>
      </c>
      <c r="P1" s="7">
        <v>3</v>
      </c>
      <c r="Q1" s="7">
        <v>4</v>
      </c>
      <c r="R1" s="7">
        <v>5</v>
      </c>
      <c r="S1" s="7">
        <v>6</v>
      </c>
      <c r="T1" s="7">
        <v>7</v>
      </c>
      <c r="U1" s="7">
        <v>8</v>
      </c>
      <c r="V1" s="7">
        <v>9</v>
      </c>
      <c r="W1" s="7">
        <v>10</v>
      </c>
    </row>
    <row r="2" spans="2:25">
      <c r="C2" s="8">
        <v>10</v>
      </c>
      <c r="D2" s="8">
        <v>9</v>
      </c>
      <c r="E2" s="8">
        <v>8</v>
      </c>
      <c r="F2" s="8">
        <v>7</v>
      </c>
      <c r="G2" s="8">
        <v>6</v>
      </c>
      <c r="H2" s="8">
        <v>5</v>
      </c>
      <c r="I2" s="8">
        <v>4</v>
      </c>
      <c r="J2" s="8">
        <v>3</v>
      </c>
      <c r="K2" s="8">
        <v>2</v>
      </c>
      <c r="L2" s="8">
        <v>1</v>
      </c>
      <c r="M2" s="8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</row>
    <row r="3" spans="2:25">
      <c r="B3" s="9" t="s">
        <v>354</v>
      </c>
      <c r="C3" s="25">
        <f>1-EXP(SUM(D13:$L$13))</f>
        <v>4.6863054316952701E-2</v>
      </c>
      <c r="D3" s="25">
        <f>1-EXP(SUM(E13:$L$13))</f>
        <v>2.7342430189581268E-2</v>
      </c>
      <c r="E3" s="25">
        <f>1-EXP(SUM(F13:$L$13))</f>
        <v>2.1935202600642079E-2</v>
      </c>
      <c r="F3" s="25">
        <f>1-EXP(SUM(G13:$L$13))</f>
        <v>3.1815640364286857E-2</v>
      </c>
      <c r="G3" s="25">
        <f>1-EXP(SUM(H13:$L$13))</f>
        <v>3.7163164756371048E-2</v>
      </c>
      <c r="H3" s="25">
        <f>1-EXP(SUM(I13:$L$13))</f>
        <v>3.0007588933922746E-2</v>
      </c>
      <c r="I3" s="25">
        <f>1-EXP(SUM(J13:$L$13))</f>
        <v>2.6010307914498987E-2</v>
      </c>
      <c r="J3" s="25">
        <f>1-EXP(SUM(K13:$L$13))</f>
        <v>1.6765617304617897E-2</v>
      </c>
      <c r="K3" s="25">
        <f>1-EXP(SUM(L13:$L$13))</f>
        <v>2.5978199105624045E-3</v>
      </c>
      <c r="L3" s="26">
        <v>0</v>
      </c>
      <c r="M3" s="25">
        <f>EXP(SUM($M$13:M13))-1</f>
        <v>-2.230596217681402E-3</v>
      </c>
      <c r="N3" s="25">
        <f>EXP(SUM($M$13:N13))-1</f>
        <v>1.2954793786992713E-2</v>
      </c>
      <c r="O3" s="25">
        <f>EXP(SUM($M$13:O13))-1</f>
        <v>-2.4482966214569579E-3</v>
      </c>
      <c r="P3" s="25">
        <f>EXP(SUM($M$13:P13))-1</f>
        <v>-9.3188000330157728E-3</v>
      </c>
      <c r="Q3" s="25">
        <f>EXP(SUM($M$13:Q13))-1</f>
        <v>-1.281709973314582E-2</v>
      </c>
      <c r="R3" s="25">
        <f>EXP(SUM($M$13:R13))-1</f>
        <v>-2.7686372439205797E-2</v>
      </c>
      <c r="S3" s="25">
        <f>EXP(SUM($M$13:S13))-1</f>
        <v>-4.0279246295035653E-2</v>
      </c>
      <c r="T3" s="25">
        <f>EXP(SUM($M$13:T13))-1</f>
        <v>-4.444087041610878E-2</v>
      </c>
      <c r="U3" s="25">
        <f>EXP(SUM($M$13:U13))-1</f>
        <v>-4.4752377776369756E-2</v>
      </c>
      <c r="V3" s="25">
        <f>EXP(SUM($M$13:V13))-1</f>
        <v>-4.3752297977837307E-2</v>
      </c>
      <c r="W3" s="25">
        <f>EXP(SUM($M$13:W13))-1</f>
        <v>-5.6906814642292081E-2</v>
      </c>
    </row>
    <row r="4" spans="2:25">
      <c r="B4" s="9" t="s">
        <v>355</v>
      </c>
      <c r="C4" s="1">
        <f t="shared" ref="C4:W4" si="0">SUM($Y$24:$Y$52)/(COUNT($Y$24:$Y$52)^2)*C2</f>
        <v>5.2731040452599302E-4</v>
      </c>
      <c r="D4" s="1">
        <f t="shared" si="0"/>
        <v>4.7457936407339376E-4</v>
      </c>
      <c r="E4" s="1">
        <f t="shared" si="0"/>
        <v>4.2184832362079445E-4</v>
      </c>
      <c r="F4" s="1">
        <f t="shared" si="0"/>
        <v>3.6911728316819513E-4</v>
      </c>
      <c r="G4" s="1">
        <f t="shared" si="0"/>
        <v>3.1638624271559582E-4</v>
      </c>
      <c r="H4" s="1">
        <f t="shared" si="0"/>
        <v>2.6365520226299651E-4</v>
      </c>
      <c r="I4" s="1">
        <f t="shared" si="0"/>
        <v>2.1092416181039722E-4</v>
      </c>
      <c r="J4" s="1">
        <f t="shared" si="0"/>
        <v>1.5819312135779791E-4</v>
      </c>
      <c r="K4" s="1">
        <f t="shared" si="0"/>
        <v>1.0546208090519861E-4</v>
      </c>
      <c r="L4" s="1">
        <f t="shared" si="0"/>
        <v>5.2731040452599306E-5</v>
      </c>
      <c r="M4" s="1">
        <f t="shared" si="0"/>
        <v>0</v>
      </c>
      <c r="N4" s="1">
        <f t="shared" si="0"/>
        <v>5.2731040452599306E-5</v>
      </c>
      <c r="O4" s="1">
        <f t="shared" si="0"/>
        <v>1.0546208090519861E-4</v>
      </c>
      <c r="P4" s="1">
        <f t="shared" si="0"/>
        <v>1.5819312135779791E-4</v>
      </c>
      <c r="Q4" s="1">
        <f t="shared" si="0"/>
        <v>2.1092416181039722E-4</v>
      </c>
      <c r="R4" s="1">
        <f t="shared" si="0"/>
        <v>2.6365520226299651E-4</v>
      </c>
      <c r="S4" s="1">
        <f t="shared" si="0"/>
        <v>3.1638624271559582E-4</v>
      </c>
      <c r="T4" s="1">
        <f t="shared" si="0"/>
        <v>3.6911728316819513E-4</v>
      </c>
      <c r="U4" s="1">
        <f t="shared" si="0"/>
        <v>4.2184832362079445E-4</v>
      </c>
      <c r="V4" s="1">
        <f t="shared" si="0"/>
        <v>4.7457936407339376E-4</v>
      </c>
      <c r="W4" s="1">
        <f t="shared" si="0"/>
        <v>5.2731040452599302E-4</v>
      </c>
    </row>
    <row r="5" spans="2:25">
      <c r="B5" s="9" t="s">
        <v>356</v>
      </c>
      <c r="C5" s="3">
        <f>SQRT(C4)</f>
        <v>2.2963240288034113E-2</v>
      </c>
      <c r="D5" s="3">
        <f t="shared" ref="D5:W5" si="1">SQRT(D4)</f>
        <v>2.1784842530378636E-2</v>
      </c>
      <c r="E5" s="3">
        <f t="shared" si="1"/>
        <v>2.0538946507082451E-2</v>
      </c>
      <c r="F5" s="3">
        <f t="shared" si="1"/>
        <v>1.9212425228694974E-2</v>
      </c>
      <c r="G5" s="3">
        <f t="shared" si="1"/>
        <v>1.7787249442103064E-2</v>
      </c>
      <c r="H5" s="3">
        <f t="shared" si="1"/>
        <v>1.6237462925685051E-2</v>
      </c>
      <c r="I5" s="3">
        <f t="shared" si="1"/>
        <v>1.4523228353585755E-2</v>
      </c>
      <c r="J5" s="3">
        <f t="shared" si="1"/>
        <v>1.2577484699167711E-2</v>
      </c>
      <c r="K5" s="3">
        <f t="shared" si="1"/>
        <v>1.0269473253541226E-2</v>
      </c>
      <c r="L5" s="3">
        <f t="shared" si="1"/>
        <v>7.2616141767928776E-3</v>
      </c>
      <c r="M5" s="3">
        <f t="shared" si="1"/>
        <v>0</v>
      </c>
      <c r="N5" s="3">
        <f t="shared" si="1"/>
        <v>7.2616141767928776E-3</v>
      </c>
      <c r="O5" s="3">
        <f t="shared" si="1"/>
        <v>1.0269473253541226E-2</v>
      </c>
      <c r="P5" s="3">
        <f t="shared" si="1"/>
        <v>1.2577484699167711E-2</v>
      </c>
      <c r="Q5" s="3">
        <f t="shared" si="1"/>
        <v>1.4523228353585755E-2</v>
      </c>
      <c r="R5" s="3">
        <f t="shared" si="1"/>
        <v>1.6237462925685051E-2</v>
      </c>
      <c r="S5" s="3">
        <f t="shared" si="1"/>
        <v>1.7787249442103064E-2</v>
      </c>
      <c r="T5" s="3">
        <f t="shared" si="1"/>
        <v>1.9212425228694974E-2</v>
      </c>
      <c r="U5" s="3">
        <f t="shared" si="1"/>
        <v>2.0538946507082451E-2</v>
      </c>
      <c r="V5" s="3">
        <f t="shared" si="1"/>
        <v>2.1784842530378636E-2</v>
      </c>
      <c r="W5" s="3">
        <f t="shared" si="1"/>
        <v>2.2963240288034113E-2</v>
      </c>
    </row>
    <row r="6" spans="2:25">
      <c r="B6" s="9" t="s">
        <v>357</v>
      </c>
      <c r="C6" s="14">
        <f>C3/C5</f>
        <v>2.040785783240378</v>
      </c>
      <c r="D6" s="14">
        <f t="shared" ref="D6:W6" si="2">D3/D5</f>
        <v>1.2551125926869868</v>
      </c>
      <c r="E6" s="14">
        <f t="shared" si="2"/>
        <v>1.0679809012150723</v>
      </c>
      <c r="F6" s="14">
        <f t="shared" si="2"/>
        <v>1.6559929309064105</v>
      </c>
      <c r="G6" s="14">
        <f t="shared" si="2"/>
        <v>2.0893148700329398</v>
      </c>
      <c r="H6" s="14">
        <f t="shared" si="2"/>
        <v>1.8480466481284816</v>
      </c>
      <c r="I6" s="14">
        <f t="shared" si="2"/>
        <v>1.7909453243622031</v>
      </c>
      <c r="J6" s="14">
        <f t="shared" si="2"/>
        <v>1.3329864997353029</v>
      </c>
      <c r="K6" s="14">
        <f t="shared" si="2"/>
        <v>0.25296525405201259</v>
      </c>
      <c r="L6" s="14">
        <f t="shared" si="2"/>
        <v>0</v>
      </c>
      <c r="M6" s="14" t="e">
        <f t="shared" si="2"/>
        <v>#DIV/0!</v>
      </c>
      <c r="N6" s="14">
        <f t="shared" si="2"/>
        <v>1.784010203736031</v>
      </c>
      <c r="O6" s="14">
        <f t="shared" si="2"/>
        <v>-0.23840527756501154</v>
      </c>
      <c r="P6" s="14">
        <f t="shared" si="2"/>
        <v>-0.74091125975549188</v>
      </c>
      <c r="Q6" s="14">
        <f t="shared" si="2"/>
        <v>-0.88252414828837311</v>
      </c>
      <c r="R6" s="14">
        <f t="shared" si="2"/>
        <v>-1.7050922650859708</v>
      </c>
      <c r="S6" s="14">
        <f t="shared" si="2"/>
        <v>-2.2645011206563068</v>
      </c>
      <c r="T6" s="14">
        <f t="shared" si="2"/>
        <v>-2.3131317304872852</v>
      </c>
      <c r="U6" s="14">
        <f t="shared" si="2"/>
        <v>-2.1789032733951461</v>
      </c>
      <c r="V6" s="14">
        <f t="shared" si="2"/>
        <v>-2.0083825676878493</v>
      </c>
      <c r="W6" s="14">
        <f t="shared" si="2"/>
        <v>-2.4781700634794812</v>
      </c>
    </row>
    <row r="7" spans="2:25">
      <c r="B7" s="9" t="s">
        <v>358</v>
      </c>
      <c r="C7" s="15">
        <f>(1-_xlfn.NORM.S.DIST(ABS(C6),1))*2</f>
        <v>4.1272124286686251E-2</v>
      </c>
      <c r="D7" s="15">
        <f t="shared" ref="D7:W7" si="3">(1-_xlfn.NORM.S.DIST(ABS(D6),1))*2</f>
        <v>0.20943788972212163</v>
      </c>
      <c r="E7" s="15">
        <f t="shared" si="3"/>
        <v>0.28552912702587108</v>
      </c>
      <c r="F7" s="15">
        <f t="shared" si="3"/>
        <v>9.7723250401226869E-2</v>
      </c>
      <c r="G7" s="15">
        <f t="shared" si="3"/>
        <v>3.6679388696258419E-2</v>
      </c>
      <c r="H7" s="15">
        <f t="shared" si="3"/>
        <v>6.4595594832988157E-2</v>
      </c>
      <c r="I7" s="15">
        <f t="shared" si="3"/>
        <v>7.3302069373921475E-2</v>
      </c>
      <c r="J7" s="15">
        <f t="shared" si="3"/>
        <v>0.18253623416793996</v>
      </c>
      <c r="K7" s="15">
        <f t="shared" si="3"/>
        <v>0.80029506334975453</v>
      </c>
      <c r="L7" s="15">
        <f t="shared" si="3"/>
        <v>1</v>
      </c>
      <c r="M7" s="15" t="e">
        <f t="shared" si="3"/>
        <v>#DIV/0!</v>
      </c>
      <c r="N7" s="15">
        <f t="shared" si="3"/>
        <v>7.4422007137150858E-2</v>
      </c>
      <c r="O7" s="15">
        <f t="shared" si="3"/>
        <v>0.81156677451822912</v>
      </c>
      <c r="P7" s="15">
        <f t="shared" si="3"/>
        <v>0.45874724790533139</v>
      </c>
      <c r="Q7" s="15">
        <f t="shared" si="3"/>
        <v>0.3774934268884218</v>
      </c>
      <c r="R7" s="15">
        <f t="shared" si="3"/>
        <v>8.8177217989394929E-2</v>
      </c>
      <c r="S7" s="15">
        <f t="shared" si="3"/>
        <v>2.3543310909071469E-2</v>
      </c>
      <c r="T7" s="15">
        <f t="shared" si="3"/>
        <v>2.071539763061736E-2</v>
      </c>
      <c r="U7" s="15">
        <f t="shared" si="3"/>
        <v>2.933885455614571E-2</v>
      </c>
      <c r="V7" s="15">
        <f t="shared" si="3"/>
        <v>4.4602653890583488E-2</v>
      </c>
      <c r="W7" s="15">
        <f t="shared" si="3"/>
        <v>1.3205818443000616E-2</v>
      </c>
    </row>
    <row r="8" spans="2:25">
      <c r="B8" s="9" t="s">
        <v>359</v>
      </c>
      <c r="C8" s="3">
        <f>_xlfn.NORM.INV(0.975,0,C5)</f>
        <v>4.5007123932886028E-2</v>
      </c>
      <c r="D8" s="3">
        <f t="shared" ref="D8:W8" si="4">_xlfn.NORM.INV(0.975,0,D5)</f>
        <v>4.2697506768418533E-2</v>
      </c>
      <c r="E8" s="3">
        <f t="shared" si="4"/>
        <v>4.0255595434276335E-2</v>
      </c>
      <c r="F8" s="3">
        <f t="shared" si="4"/>
        <v>3.7655661503910851E-2</v>
      </c>
      <c r="G8" s="3">
        <f t="shared" si="4"/>
        <v>3.4862368290552163E-2</v>
      </c>
      <c r="H8" s="3">
        <f t="shared" si="4"/>
        <v>3.1824842534647069E-2</v>
      </c>
      <c r="I8" s="3">
        <f t="shared" si="4"/>
        <v>2.846500451227902E-2</v>
      </c>
      <c r="J8" s="3">
        <f t="shared" si="4"/>
        <v>2.4651417026472305E-2</v>
      </c>
      <c r="K8" s="3">
        <f t="shared" si="4"/>
        <v>2.0127797717138168E-2</v>
      </c>
      <c r="L8" s="3">
        <f t="shared" si="4"/>
        <v>1.423250225613951E-2</v>
      </c>
      <c r="M8" s="3" t="e">
        <f t="shared" si="4"/>
        <v>#NUM!</v>
      </c>
      <c r="N8" s="3">
        <f t="shared" si="4"/>
        <v>1.423250225613951E-2</v>
      </c>
      <c r="O8" s="3">
        <f t="shared" si="4"/>
        <v>2.0127797717138168E-2</v>
      </c>
      <c r="P8" s="3">
        <f t="shared" si="4"/>
        <v>2.4651417026472305E-2</v>
      </c>
      <c r="Q8" s="3">
        <f t="shared" si="4"/>
        <v>2.846500451227902E-2</v>
      </c>
      <c r="R8" s="3">
        <f t="shared" si="4"/>
        <v>3.1824842534647069E-2</v>
      </c>
      <c r="S8" s="3">
        <f t="shared" si="4"/>
        <v>3.4862368290552163E-2</v>
      </c>
      <c r="T8" s="3">
        <f t="shared" si="4"/>
        <v>3.7655661503910851E-2</v>
      </c>
      <c r="U8" s="3">
        <f t="shared" si="4"/>
        <v>4.0255595434276335E-2</v>
      </c>
      <c r="V8" s="3">
        <f t="shared" si="4"/>
        <v>4.2697506768418533E-2</v>
      </c>
      <c r="W8" s="3">
        <f t="shared" si="4"/>
        <v>4.5007123932886028E-2</v>
      </c>
    </row>
    <row r="9" spans="2:25">
      <c r="B9" s="9" t="s">
        <v>360</v>
      </c>
      <c r="C9" s="3">
        <f>_xlfn.NORM.INV(0.995,0,C5)</f>
        <v>5.9149387238352953E-2</v>
      </c>
      <c r="D9" s="3">
        <f t="shared" ref="D9:W9" si="5">_xlfn.NORM.INV(0.995,0,D5)</f>
        <v>5.6114035762947656E-2</v>
      </c>
      <c r="E9" s="3">
        <f t="shared" si="5"/>
        <v>5.2904820276966302E-2</v>
      </c>
      <c r="F9" s="3">
        <f t="shared" si="5"/>
        <v>4.948792789631469E-2</v>
      </c>
      <c r="G9" s="3">
        <f t="shared" si="5"/>
        <v>4.5816918342502892E-2</v>
      </c>
      <c r="H9" s="3">
        <f t="shared" si="5"/>
        <v>4.1824932819268405E-2</v>
      </c>
      <c r="I9" s="3">
        <f t="shared" si="5"/>
        <v>3.7409357175298433E-2</v>
      </c>
      <c r="J9" s="3">
        <f t="shared" si="5"/>
        <v>3.239745365305411E-2</v>
      </c>
      <c r="K9" s="3">
        <f t="shared" si="5"/>
        <v>2.6452410138483151E-2</v>
      </c>
      <c r="L9" s="3">
        <f t="shared" si="5"/>
        <v>1.8704678587649216E-2</v>
      </c>
      <c r="M9" s="3" t="e">
        <f t="shared" si="5"/>
        <v>#NUM!</v>
      </c>
      <c r="N9" s="3">
        <f t="shared" si="5"/>
        <v>1.8704678587649216E-2</v>
      </c>
      <c r="O9" s="3">
        <f t="shared" si="5"/>
        <v>2.6452410138483151E-2</v>
      </c>
      <c r="P9" s="3">
        <f t="shared" si="5"/>
        <v>3.239745365305411E-2</v>
      </c>
      <c r="Q9" s="3">
        <f t="shared" si="5"/>
        <v>3.7409357175298433E-2</v>
      </c>
      <c r="R9" s="3">
        <f t="shared" si="5"/>
        <v>4.1824932819268405E-2</v>
      </c>
      <c r="S9" s="3">
        <f t="shared" si="5"/>
        <v>4.5816918342502892E-2</v>
      </c>
      <c r="T9" s="3">
        <f t="shared" si="5"/>
        <v>4.948792789631469E-2</v>
      </c>
      <c r="U9" s="3">
        <f t="shared" si="5"/>
        <v>5.2904820276966302E-2</v>
      </c>
      <c r="V9" s="3">
        <f t="shared" si="5"/>
        <v>5.6114035762947656E-2</v>
      </c>
      <c r="W9" s="3">
        <f t="shared" si="5"/>
        <v>5.9149387238352953E-2</v>
      </c>
    </row>
    <row r="10" spans="2:25">
      <c r="B10" s="9" t="s">
        <v>361</v>
      </c>
      <c r="C10" s="3">
        <f>_xlfn.NORM.INV(0.025,0,C5)</f>
        <v>-4.5007123932886035E-2</v>
      </c>
      <c r="D10" s="3">
        <f t="shared" ref="D10:W10" si="6">_xlfn.NORM.INV(0.025,0,D5)</f>
        <v>-4.269750676841854E-2</v>
      </c>
      <c r="E10" s="3">
        <f t="shared" si="6"/>
        <v>-4.0255595434276342E-2</v>
      </c>
      <c r="F10" s="3">
        <f t="shared" si="6"/>
        <v>-3.7655661503910857E-2</v>
      </c>
      <c r="G10" s="3">
        <f t="shared" si="6"/>
        <v>-3.486236829055217E-2</v>
      </c>
      <c r="H10" s="3">
        <f t="shared" si="6"/>
        <v>-3.1824842534647069E-2</v>
      </c>
      <c r="I10" s="3">
        <f t="shared" si="6"/>
        <v>-2.8465004512279023E-2</v>
      </c>
      <c r="J10" s="3">
        <f t="shared" si="6"/>
        <v>-2.4651417026472309E-2</v>
      </c>
      <c r="K10" s="3">
        <f t="shared" si="6"/>
        <v>-2.0127797717138171E-2</v>
      </c>
      <c r="L10" s="3">
        <f t="shared" si="6"/>
        <v>-1.4232502256139512E-2</v>
      </c>
      <c r="M10" s="3" t="e">
        <f t="shared" si="6"/>
        <v>#NUM!</v>
      </c>
      <c r="N10" s="3">
        <f t="shared" si="6"/>
        <v>-1.4232502256139512E-2</v>
      </c>
      <c r="O10" s="3">
        <f t="shared" si="6"/>
        <v>-2.0127797717138171E-2</v>
      </c>
      <c r="P10" s="3">
        <f t="shared" si="6"/>
        <v>-2.4651417026472309E-2</v>
      </c>
      <c r="Q10" s="3">
        <f t="shared" si="6"/>
        <v>-2.8465004512279023E-2</v>
      </c>
      <c r="R10" s="3">
        <f t="shared" si="6"/>
        <v>-3.1824842534647069E-2</v>
      </c>
      <c r="S10" s="3">
        <f t="shared" si="6"/>
        <v>-3.486236829055217E-2</v>
      </c>
      <c r="T10" s="3">
        <f t="shared" si="6"/>
        <v>-3.7655661503910857E-2</v>
      </c>
      <c r="U10" s="3">
        <f t="shared" si="6"/>
        <v>-4.0255595434276342E-2</v>
      </c>
      <c r="V10" s="3">
        <f t="shared" si="6"/>
        <v>-4.269750676841854E-2</v>
      </c>
      <c r="W10" s="3">
        <f t="shared" si="6"/>
        <v>-4.5007123932886035E-2</v>
      </c>
    </row>
    <row r="11" spans="2:25">
      <c r="B11" s="9" t="s">
        <v>362</v>
      </c>
      <c r="C11" s="3">
        <f>_xlfn.NORM.INV(0.005,0,C5)</f>
        <v>-5.9149387238352953E-2</v>
      </c>
      <c r="D11" s="3">
        <f t="shared" ref="D11:W11" si="7">_xlfn.NORM.INV(0.005,0,D5)</f>
        <v>-5.6114035762947656E-2</v>
      </c>
      <c r="E11" s="3">
        <f t="shared" si="7"/>
        <v>-5.2904820276966302E-2</v>
      </c>
      <c r="F11" s="3">
        <f t="shared" si="7"/>
        <v>-4.948792789631469E-2</v>
      </c>
      <c r="G11" s="3">
        <f t="shared" si="7"/>
        <v>-4.5816918342502892E-2</v>
      </c>
      <c r="H11" s="3">
        <f t="shared" si="7"/>
        <v>-4.1824932819268405E-2</v>
      </c>
      <c r="I11" s="3">
        <f t="shared" si="7"/>
        <v>-3.7409357175298433E-2</v>
      </c>
      <c r="J11" s="3">
        <f t="shared" si="7"/>
        <v>-3.239745365305411E-2</v>
      </c>
      <c r="K11" s="3">
        <f t="shared" si="7"/>
        <v>-2.6452410138483151E-2</v>
      </c>
      <c r="L11" s="3">
        <f t="shared" si="7"/>
        <v>-1.8704678587649216E-2</v>
      </c>
      <c r="M11" s="3" t="e">
        <f t="shared" si="7"/>
        <v>#NUM!</v>
      </c>
      <c r="N11" s="3">
        <f t="shared" si="7"/>
        <v>-1.8704678587649216E-2</v>
      </c>
      <c r="O11" s="3">
        <f t="shared" si="7"/>
        <v>-2.6452410138483151E-2</v>
      </c>
      <c r="P11" s="3">
        <f t="shared" si="7"/>
        <v>-3.239745365305411E-2</v>
      </c>
      <c r="Q11" s="3">
        <f t="shared" si="7"/>
        <v>-3.7409357175298433E-2</v>
      </c>
      <c r="R11" s="3">
        <f t="shared" si="7"/>
        <v>-4.1824932819268405E-2</v>
      </c>
      <c r="S11" s="3">
        <f t="shared" si="7"/>
        <v>-4.5816918342502892E-2</v>
      </c>
      <c r="T11" s="3">
        <f t="shared" si="7"/>
        <v>-4.948792789631469E-2</v>
      </c>
      <c r="U11" s="3">
        <f t="shared" si="7"/>
        <v>-5.2904820276966302E-2</v>
      </c>
      <c r="V11" s="3">
        <f t="shared" si="7"/>
        <v>-5.6114035762947656E-2</v>
      </c>
      <c r="W11" s="3">
        <f t="shared" si="7"/>
        <v>-5.9149387238352953E-2</v>
      </c>
    </row>
    <row r="13" spans="2:25">
      <c r="B13" s="10" t="s">
        <v>363</v>
      </c>
      <c r="C13" s="6">
        <f>AVERAGE(C24:C52)</f>
        <v>-1.0077974301990741E-2</v>
      </c>
      <c r="D13" s="6">
        <f t="shared" ref="D13:W13" si="8">AVERAGE(D24:D52)</f>
        <v>-2.0273494986991426E-2</v>
      </c>
      <c r="E13" s="6">
        <f t="shared" si="8"/>
        <v>-5.5438349697351412E-3</v>
      </c>
      <c r="F13" s="6">
        <f t="shared" si="8"/>
        <v>1.0153399538010234E-2</v>
      </c>
      <c r="G13" s="6">
        <f t="shared" si="8"/>
        <v>5.5385596762517406E-3</v>
      </c>
      <c r="H13" s="6">
        <f t="shared" si="8"/>
        <v>-7.404284188246733E-3</v>
      </c>
      <c r="I13" s="6">
        <f t="shared" si="8"/>
        <v>-4.1124726884953656E-3</v>
      </c>
      <c r="J13" s="6">
        <f t="shared" si="8"/>
        <v>-9.4468073229346423E-3</v>
      </c>
      <c r="K13" s="6">
        <f t="shared" si="8"/>
        <v>-1.4306551047044966E-2</v>
      </c>
      <c r="L13" s="6">
        <f t="shared" si="8"/>
        <v>-2.60120010005772E-3</v>
      </c>
      <c r="M13" s="6">
        <f t="shared" si="8"/>
        <v>-2.2330877031127181E-3</v>
      </c>
      <c r="N13" s="6">
        <f t="shared" si="8"/>
        <v>1.5104685899841425E-2</v>
      </c>
      <c r="O13" s="6">
        <f t="shared" si="8"/>
        <v>-1.5322896797183299E-2</v>
      </c>
      <c r="P13" s="6">
        <f t="shared" si="8"/>
        <v>-6.9111930973558295E-3</v>
      </c>
      <c r="Q13" s="6">
        <f t="shared" si="8"/>
        <v>-3.537455730897397E-3</v>
      </c>
      <c r="R13" s="6">
        <f t="shared" si="8"/>
        <v>-1.5176917037628019E-2</v>
      </c>
      <c r="S13" s="6">
        <f t="shared" si="8"/>
        <v>-1.3036053925494112E-2</v>
      </c>
      <c r="T13" s="6">
        <f t="shared" si="8"/>
        <v>-4.34571542971044E-3</v>
      </c>
      <c r="U13" s="6">
        <f t="shared" si="8"/>
        <v>-3.2604800325923051E-4</v>
      </c>
      <c r="V13" s="6">
        <f t="shared" si="8"/>
        <v>1.0463848664424033E-3</v>
      </c>
      <c r="W13" s="6">
        <f t="shared" si="8"/>
        <v>-1.3851886289774447E-2</v>
      </c>
      <c r="Y13" s="1">
        <f>_xlfn.VAR.S(C13:W13)</f>
        <v>7.7091075871211844E-5</v>
      </c>
    </row>
    <row r="14" spans="2:25">
      <c r="B14" s="10" t="s">
        <v>355</v>
      </c>
      <c r="C14" s="1">
        <f>$Y$13*C2</f>
        <v>7.7091075871211839E-4</v>
      </c>
      <c r="D14" s="1">
        <f t="shared" ref="D14:W14" si="9">$Y$13*D2</f>
        <v>6.9381968284090657E-4</v>
      </c>
      <c r="E14" s="1">
        <f t="shared" si="9"/>
        <v>6.1672860696969476E-4</v>
      </c>
      <c r="F14" s="1">
        <f t="shared" si="9"/>
        <v>5.3963753109848294E-4</v>
      </c>
      <c r="G14" s="1">
        <f t="shared" si="9"/>
        <v>4.6254645522727107E-4</v>
      </c>
      <c r="H14" s="1">
        <f t="shared" si="9"/>
        <v>3.854553793560592E-4</v>
      </c>
      <c r="I14" s="1">
        <f t="shared" si="9"/>
        <v>3.0836430348484738E-4</v>
      </c>
      <c r="J14" s="1">
        <f t="shared" si="9"/>
        <v>2.3127322761363553E-4</v>
      </c>
      <c r="K14" s="1">
        <f t="shared" si="9"/>
        <v>1.5418215174242369E-4</v>
      </c>
      <c r="L14" s="1">
        <f t="shared" si="9"/>
        <v>7.7091075871211844E-5</v>
      </c>
      <c r="M14" s="1">
        <f t="shared" si="9"/>
        <v>0</v>
      </c>
      <c r="N14" s="1">
        <f t="shared" si="9"/>
        <v>7.7091075871211844E-5</v>
      </c>
      <c r="O14" s="1">
        <f t="shared" si="9"/>
        <v>1.5418215174242369E-4</v>
      </c>
      <c r="P14" s="1">
        <f t="shared" si="9"/>
        <v>2.3127322761363553E-4</v>
      </c>
      <c r="Q14" s="1">
        <f t="shared" si="9"/>
        <v>3.0836430348484738E-4</v>
      </c>
      <c r="R14" s="1">
        <f t="shared" si="9"/>
        <v>3.854553793560592E-4</v>
      </c>
      <c r="S14" s="1">
        <f t="shared" si="9"/>
        <v>4.6254645522727107E-4</v>
      </c>
      <c r="T14" s="1">
        <f t="shared" si="9"/>
        <v>5.3963753109848294E-4</v>
      </c>
      <c r="U14" s="1">
        <f t="shared" si="9"/>
        <v>6.1672860696969476E-4</v>
      </c>
      <c r="V14" s="1">
        <f t="shared" si="9"/>
        <v>6.9381968284090657E-4</v>
      </c>
      <c r="W14" s="1">
        <f t="shared" si="9"/>
        <v>7.7091075871211839E-4</v>
      </c>
    </row>
    <row r="15" spans="2:25">
      <c r="B15" s="10" t="s">
        <v>356</v>
      </c>
      <c r="C15" s="3">
        <f>SQRT(C14)</f>
        <v>2.7765279734087291E-2</v>
      </c>
      <c r="D15" s="3">
        <f t="shared" ref="D15:W15" si="10">SQRT(D14)</f>
        <v>2.6340457149429022E-2</v>
      </c>
      <c r="E15" s="3">
        <f t="shared" si="10"/>
        <v>2.4834021159886588E-2</v>
      </c>
      <c r="F15" s="3">
        <f t="shared" si="10"/>
        <v>2.3230099679047503E-2</v>
      </c>
      <c r="G15" s="3">
        <f t="shared" si="10"/>
        <v>2.1506893202582075E-2</v>
      </c>
      <c r="H15" s="3">
        <f t="shared" si="10"/>
        <v>1.9633017581514544E-2</v>
      </c>
      <c r="I15" s="3">
        <f t="shared" si="10"/>
        <v>1.7560304766286016E-2</v>
      </c>
      <c r="J15" s="3">
        <f t="shared" si="10"/>
        <v>1.5207670025800649E-2</v>
      </c>
      <c r="K15" s="3">
        <f t="shared" si="10"/>
        <v>1.2417010579943294E-2</v>
      </c>
      <c r="L15" s="3">
        <f t="shared" si="10"/>
        <v>8.780152383143008E-3</v>
      </c>
      <c r="M15" s="3">
        <f t="shared" si="10"/>
        <v>0</v>
      </c>
      <c r="N15" s="3">
        <f t="shared" si="10"/>
        <v>8.780152383143008E-3</v>
      </c>
      <c r="O15" s="3">
        <f t="shared" si="10"/>
        <v>1.2417010579943294E-2</v>
      </c>
      <c r="P15" s="3">
        <f t="shared" si="10"/>
        <v>1.5207670025800649E-2</v>
      </c>
      <c r="Q15" s="3">
        <f t="shared" si="10"/>
        <v>1.7560304766286016E-2</v>
      </c>
      <c r="R15" s="3">
        <f t="shared" si="10"/>
        <v>1.9633017581514544E-2</v>
      </c>
      <c r="S15" s="3">
        <f t="shared" si="10"/>
        <v>2.1506893202582075E-2</v>
      </c>
      <c r="T15" s="3">
        <f t="shared" si="10"/>
        <v>2.3230099679047503E-2</v>
      </c>
      <c r="U15" s="3">
        <f t="shared" si="10"/>
        <v>2.4834021159886588E-2</v>
      </c>
      <c r="V15" s="3">
        <f t="shared" si="10"/>
        <v>2.6340457149429022E-2</v>
      </c>
      <c r="W15" s="3">
        <f t="shared" si="10"/>
        <v>2.7765279734087291E-2</v>
      </c>
    </row>
    <row r="16" spans="2:25">
      <c r="B16" s="10" t="s">
        <v>357</v>
      </c>
      <c r="C16" s="14">
        <f>C3/C15</f>
        <v>1.6878293597531873</v>
      </c>
      <c r="D16" s="14">
        <f t="shared" ref="D16:W16" si="11">D3/D15</f>
        <v>1.0380393185459185</v>
      </c>
      <c r="E16" s="14">
        <f t="shared" si="11"/>
        <v>0.8832722843964208</v>
      </c>
      <c r="F16" s="14">
        <f t="shared" si="11"/>
        <v>1.3695869068088038</v>
      </c>
      <c r="G16" s="14">
        <f t="shared" si="11"/>
        <v>1.7279652810062456</v>
      </c>
      <c r="H16" s="14">
        <f t="shared" si="11"/>
        <v>1.5284246962716712</v>
      </c>
      <c r="I16" s="14">
        <f t="shared" si="11"/>
        <v>1.4811991170242165</v>
      </c>
      <c r="J16" s="14">
        <f t="shared" si="11"/>
        <v>1.102444837123248</v>
      </c>
      <c r="K16" s="14">
        <f t="shared" si="11"/>
        <v>0.20921460071545403</v>
      </c>
      <c r="L16" s="14">
        <f t="shared" si="11"/>
        <v>0</v>
      </c>
      <c r="M16" s="14" t="e">
        <f t="shared" si="11"/>
        <v>#DIV/0!</v>
      </c>
      <c r="N16" s="14">
        <f t="shared" si="11"/>
        <v>1.4754634340816897</v>
      </c>
      <c r="O16" s="14">
        <f t="shared" si="11"/>
        <v>-0.19717279015704428</v>
      </c>
      <c r="P16" s="14">
        <f t="shared" si="11"/>
        <v>-0.61276974166364184</v>
      </c>
      <c r="Q16" s="14">
        <f t="shared" si="11"/>
        <v>-0.72989050610063089</v>
      </c>
      <c r="R16" s="14">
        <f t="shared" si="11"/>
        <v>-1.4101944504584911</v>
      </c>
      <c r="S16" s="14">
        <f t="shared" si="11"/>
        <v>-1.8728528530657234</v>
      </c>
      <c r="T16" s="14">
        <f t="shared" si="11"/>
        <v>-1.9130727388222286</v>
      </c>
      <c r="U16" s="14">
        <f t="shared" si="11"/>
        <v>-1.8020592592816382</v>
      </c>
      <c r="V16" s="14">
        <f t="shared" si="11"/>
        <v>-1.6610303203786922</v>
      </c>
      <c r="W16" s="14">
        <f t="shared" si="11"/>
        <v>-2.0495674881469994</v>
      </c>
    </row>
    <row r="17" spans="1:25">
      <c r="B17" s="10" t="s">
        <v>358</v>
      </c>
      <c r="C17" s="15">
        <f>(1-_xlfn.NORM.S.DIST(ABS(C16),1))*2</f>
        <v>9.1443989921579982E-2</v>
      </c>
      <c r="D17" s="15">
        <f t="shared" ref="D17:W17" si="12">(1-_xlfn.NORM.S.DIST(ABS(D16),1))*2</f>
        <v>0.2992517503004235</v>
      </c>
      <c r="E17" s="15">
        <f t="shared" si="12"/>
        <v>0.37708917469026715</v>
      </c>
      <c r="F17" s="15">
        <f t="shared" si="12"/>
        <v>0.17081588905528067</v>
      </c>
      <c r="G17" s="15">
        <f t="shared" si="12"/>
        <v>8.3994449129331183E-2</v>
      </c>
      <c r="H17" s="15">
        <f t="shared" si="12"/>
        <v>0.12640712701672729</v>
      </c>
      <c r="I17" s="15">
        <f t="shared" si="12"/>
        <v>0.13855352144512345</v>
      </c>
      <c r="J17" s="15">
        <f t="shared" si="12"/>
        <v>0.2702683278565412</v>
      </c>
      <c r="K17" s="15">
        <f t="shared" si="12"/>
        <v>0.83428071490926725</v>
      </c>
      <c r="L17" s="15">
        <f t="shared" si="12"/>
        <v>1</v>
      </c>
      <c r="M17" s="15" t="e">
        <f t="shared" si="12"/>
        <v>#DIV/0!</v>
      </c>
      <c r="N17" s="15">
        <f t="shared" si="12"/>
        <v>0.14008799201963074</v>
      </c>
      <c r="O17" s="15">
        <f t="shared" si="12"/>
        <v>0.84369232292949725</v>
      </c>
      <c r="P17" s="15">
        <f t="shared" si="12"/>
        <v>0.54002860078861414</v>
      </c>
      <c r="Q17" s="15">
        <f t="shared" si="12"/>
        <v>0.46545711595031158</v>
      </c>
      <c r="R17" s="15">
        <f t="shared" si="12"/>
        <v>0.15848227402793835</v>
      </c>
      <c r="S17" s="15">
        <f t="shared" si="12"/>
        <v>6.108870718645143E-2</v>
      </c>
      <c r="T17" s="15">
        <f t="shared" si="12"/>
        <v>5.573874114156685E-2</v>
      </c>
      <c r="U17" s="15">
        <f t="shared" si="12"/>
        <v>7.1536082644194199E-2</v>
      </c>
      <c r="V17" s="15">
        <f t="shared" si="12"/>
        <v>9.6707357350907186E-2</v>
      </c>
      <c r="W17" s="15">
        <f t="shared" si="12"/>
        <v>4.0406655779430034E-2</v>
      </c>
    </row>
    <row r="18" spans="1:25">
      <c r="B18" s="10" t="s">
        <v>359</v>
      </c>
      <c r="C18" s="3">
        <f>_xlfn.NORM.INV(0.975,0,C15)</f>
        <v>5.4418948299490927E-2</v>
      </c>
      <c r="D18" s="3">
        <f t="shared" ref="D18:W18" si="13">_xlfn.NORM.INV(0.975,0,D15)</f>
        <v>5.1626347349201449E-2</v>
      </c>
      <c r="E18" s="3">
        <f t="shared" si="13"/>
        <v>4.8673787064683317E-2</v>
      </c>
      <c r="F18" s="3">
        <f t="shared" si="13"/>
        <v>4.5530158728208564E-2</v>
      </c>
      <c r="G18" s="3">
        <f t="shared" si="13"/>
        <v>4.2152736096410161E-2</v>
      </c>
      <c r="H18" s="3">
        <f t="shared" si="13"/>
        <v>3.8480007367610175E-2</v>
      </c>
      <c r="I18" s="3">
        <f t="shared" si="13"/>
        <v>3.4417564899467637E-2</v>
      </c>
      <c r="J18" s="3">
        <f t="shared" si="13"/>
        <v>2.9806485539338581E-2</v>
      </c>
      <c r="K18" s="3">
        <f t="shared" si="13"/>
        <v>2.4336893532341659E-2</v>
      </c>
      <c r="L18" s="3">
        <f t="shared" si="13"/>
        <v>1.7208782449733818E-2</v>
      </c>
      <c r="M18" s="3" t="e">
        <f t="shared" si="13"/>
        <v>#NUM!</v>
      </c>
      <c r="N18" s="3">
        <f t="shared" si="13"/>
        <v>1.7208782449733818E-2</v>
      </c>
      <c r="O18" s="3">
        <f t="shared" si="13"/>
        <v>2.4336893532341659E-2</v>
      </c>
      <c r="P18" s="3">
        <f t="shared" si="13"/>
        <v>2.9806485539338581E-2</v>
      </c>
      <c r="Q18" s="3">
        <f t="shared" si="13"/>
        <v>3.4417564899467637E-2</v>
      </c>
      <c r="R18" s="3">
        <f t="shared" si="13"/>
        <v>3.8480007367610175E-2</v>
      </c>
      <c r="S18" s="3">
        <f t="shared" si="13"/>
        <v>4.2152736096410161E-2</v>
      </c>
      <c r="T18" s="3">
        <f t="shared" si="13"/>
        <v>4.5530158728208564E-2</v>
      </c>
      <c r="U18" s="3">
        <f t="shared" si="13"/>
        <v>4.8673787064683317E-2</v>
      </c>
      <c r="V18" s="3">
        <f t="shared" si="13"/>
        <v>5.1626347349201449E-2</v>
      </c>
      <c r="W18" s="3">
        <f t="shared" si="13"/>
        <v>5.4418948299490927E-2</v>
      </c>
    </row>
    <row r="19" spans="1:25">
      <c r="B19" s="10" t="s">
        <v>360</v>
      </c>
      <c r="C19" s="3">
        <f>_xlfn.NORM.INV(0.995,0,C15)</f>
        <v>7.1518621160294449E-2</v>
      </c>
      <c r="D19" s="3">
        <f t="shared" ref="D19:W19" si="14">_xlfn.NORM.INV(0.995,0,D15)</f>
        <v>6.7848521394373404E-2</v>
      </c>
      <c r="E19" s="3">
        <f t="shared" si="14"/>
        <v>6.396819942858932E-2</v>
      </c>
      <c r="F19" s="3">
        <f t="shared" si="14"/>
        <v>5.9836771477652456E-2</v>
      </c>
      <c r="G19" s="3">
        <f t="shared" si="14"/>
        <v>5.5398085739507559E-2</v>
      </c>
      <c r="H19" s="3">
        <f t="shared" si="14"/>
        <v>5.0571302003555918E-2</v>
      </c>
      <c r="I19" s="3">
        <f t="shared" si="14"/>
        <v>4.5232347596248938E-2</v>
      </c>
      <c r="J19" s="3">
        <f t="shared" si="14"/>
        <v>3.9172362091159568E-2</v>
      </c>
      <c r="K19" s="3">
        <f t="shared" si="14"/>
        <v>3.198409971429466E-2</v>
      </c>
      <c r="L19" s="3">
        <f t="shared" si="14"/>
        <v>2.2616173798124469E-2</v>
      </c>
      <c r="M19" s="3" t="e">
        <f t="shared" si="14"/>
        <v>#NUM!</v>
      </c>
      <c r="N19" s="3">
        <f t="shared" si="14"/>
        <v>2.2616173798124469E-2</v>
      </c>
      <c r="O19" s="3">
        <f t="shared" si="14"/>
        <v>3.198409971429466E-2</v>
      </c>
      <c r="P19" s="3">
        <f t="shared" si="14"/>
        <v>3.9172362091159568E-2</v>
      </c>
      <c r="Q19" s="3">
        <f t="shared" si="14"/>
        <v>4.5232347596248938E-2</v>
      </c>
      <c r="R19" s="3">
        <f t="shared" si="14"/>
        <v>5.0571302003555918E-2</v>
      </c>
      <c r="S19" s="3">
        <f t="shared" si="14"/>
        <v>5.5398085739507559E-2</v>
      </c>
      <c r="T19" s="3">
        <f t="shared" si="14"/>
        <v>5.9836771477652456E-2</v>
      </c>
      <c r="U19" s="3">
        <f t="shared" si="14"/>
        <v>6.396819942858932E-2</v>
      </c>
      <c r="V19" s="3">
        <f t="shared" si="14"/>
        <v>6.7848521394373404E-2</v>
      </c>
      <c r="W19" s="3">
        <f t="shared" si="14"/>
        <v>7.1518621160294449E-2</v>
      </c>
    </row>
    <row r="20" spans="1:25">
      <c r="B20" s="10" t="s">
        <v>361</v>
      </c>
      <c r="C20" s="3">
        <f>_xlfn.NORM.INV(0.025,0,C15)</f>
        <v>-5.4418948299490934E-2</v>
      </c>
      <c r="D20" s="3">
        <f t="shared" ref="D20:W20" si="15">_xlfn.NORM.INV(0.025,0,D15)</f>
        <v>-5.1626347349201455E-2</v>
      </c>
      <c r="E20" s="3">
        <f t="shared" si="15"/>
        <v>-4.8673787064683324E-2</v>
      </c>
      <c r="F20" s="3">
        <f t="shared" si="15"/>
        <v>-4.5530158728208571E-2</v>
      </c>
      <c r="G20" s="3">
        <f t="shared" si="15"/>
        <v>-4.2152736096410161E-2</v>
      </c>
      <c r="H20" s="3">
        <f t="shared" si="15"/>
        <v>-3.8480007367610175E-2</v>
      </c>
      <c r="I20" s="3">
        <f t="shared" si="15"/>
        <v>-3.4417564899467637E-2</v>
      </c>
      <c r="J20" s="3">
        <f t="shared" si="15"/>
        <v>-2.9806485539338585E-2</v>
      </c>
      <c r="K20" s="3">
        <f t="shared" si="15"/>
        <v>-2.4336893532341662E-2</v>
      </c>
      <c r="L20" s="3">
        <f t="shared" si="15"/>
        <v>-1.7208782449733818E-2</v>
      </c>
      <c r="M20" s="3" t="e">
        <f t="shared" si="15"/>
        <v>#NUM!</v>
      </c>
      <c r="N20" s="3">
        <f t="shared" si="15"/>
        <v>-1.7208782449733818E-2</v>
      </c>
      <c r="O20" s="3">
        <f t="shared" si="15"/>
        <v>-2.4336893532341662E-2</v>
      </c>
      <c r="P20" s="3">
        <f t="shared" si="15"/>
        <v>-2.9806485539338585E-2</v>
      </c>
      <c r="Q20" s="3">
        <f t="shared" si="15"/>
        <v>-3.4417564899467637E-2</v>
      </c>
      <c r="R20" s="3">
        <f t="shared" si="15"/>
        <v>-3.8480007367610175E-2</v>
      </c>
      <c r="S20" s="3">
        <f t="shared" si="15"/>
        <v>-4.2152736096410161E-2</v>
      </c>
      <c r="T20" s="3">
        <f t="shared" si="15"/>
        <v>-4.5530158728208571E-2</v>
      </c>
      <c r="U20" s="3">
        <f t="shared" si="15"/>
        <v>-4.8673787064683324E-2</v>
      </c>
      <c r="V20" s="3">
        <f t="shared" si="15"/>
        <v>-5.1626347349201455E-2</v>
      </c>
      <c r="W20" s="3">
        <f t="shared" si="15"/>
        <v>-5.4418948299490934E-2</v>
      </c>
    </row>
    <row r="21" spans="1:25">
      <c r="B21" s="10" t="s">
        <v>362</v>
      </c>
      <c r="C21" s="3">
        <f>_xlfn.NORM.INV(0.005,0,C15)</f>
        <v>-7.1518621160294449E-2</v>
      </c>
      <c r="D21" s="3">
        <f t="shared" ref="D21:W21" si="16">_xlfn.NORM.INV(0.005,0,D15)</f>
        <v>-6.7848521394373404E-2</v>
      </c>
      <c r="E21" s="3">
        <f t="shared" si="16"/>
        <v>-6.396819942858932E-2</v>
      </c>
      <c r="F21" s="3">
        <f t="shared" si="16"/>
        <v>-5.9836771477652456E-2</v>
      </c>
      <c r="G21" s="3">
        <f t="shared" si="16"/>
        <v>-5.5398085739507559E-2</v>
      </c>
      <c r="H21" s="3">
        <f t="shared" si="16"/>
        <v>-5.0571302003555918E-2</v>
      </c>
      <c r="I21" s="3">
        <f t="shared" si="16"/>
        <v>-4.5232347596248938E-2</v>
      </c>
      <c r="J21" s="3">
        <f t="shared" si="16"/>
        <v>-3.9172362091159568E-2</v>
      </c>
      <c r="K21" s="3">
        <f t="shared" si="16"/>
        <v>-3.198409971429466E-2</v>
      </c>
      <c r="L21" s="3">
        <f t="shared" si="16"/>
        <v>-2.2616173798124469E-2</v>
      </c>
      <c r="M21" s="3" t="e">
        <f t="shared" si="16"/>
        <v>#NUM!</v>
      </c>
      <c r="N21" s="3">
        <f t="shared" si="16"/>
        <v>-2.2616173798124469E-2</v>
      </c>
      <c r="O21" s="3">
        <f t="shared" si="16"/>
        <v>-3.198409971429466E-2</v>
      </c>
      <c r="P21" s="3">
        <f t="shared" si="16"/>
        <v>-3.9172362091159568E-2</v>
      </c>
      <c r="Q21" s="3">
        <f t="shared" si="16"/>
        <v>-4.5232347596248938E-2</v>
      </c>
      <c r="R21" s="3">
        <f t="shared" si="16"/>
        <v>-5.0571302003555918E-2</v>
      </c>
      <c r="S21" s="3">
        <f t="shared" si="16"/>
        <v>-5.5398085739507559E-2</v>
      </c>
      <c r="T21" s="3">
        <f t="shared" si="16"/>
        <v>-5.9836771477652456E-2</v>
      </c>
      <c r="U21" s="3">
        <f t="shared" si="16"/>
        <v>-6.396819942858932E-2</v>
      </c>
      <c r="V21" s="3">
        <f t="shared" si="16"/>
        <v>-6.7848521394373404E-2</v>
      </c>
      <c r="W21" s="3">
        <f t="shared" si="16"/>
        <v>-7.1518621160294449E-2</v>
      </c>
    </row>
    <row r="23" spans="1:25">
      <c r="A23" s="1" t="s">
        <v>0</v>
      </c>
      <c r="B23" s="1" t="s">
        <v>30</v>
      </c>
      <c r="C23" s="1" t="s">
        <v>118</v>
      </c>
      <c r="D23" s="1" t="s">
        <v>119</v>
      </c>
      <c r="E23" s="1" t="s">
        <v>120</v>
      </c>
      <c r="F23" s="1" t="s">
        <v>121</v>
      </c>
      <c r="G23" s="1" t="s">
        <v>122</v>
      </c>
      <c r="H23" s="1" t="s">
        <v>123</v>
      </c>
      <c r="I23" s="1" t="s">
        <v>124</v>
      </c>
      <c r="J23" s="1" t="s">
        <v>125</v>
      </c>
      <c r="K23" s="1" t="s">
        <v>126</v>
      </c>
      <c r="L23" s="1" t="s">
        <v>127</v>
      </c>
      <c r="M23" s="1" t="s">
        <v>128</v>
      </c>
      <c r="N23" s="1" t="s">
        <v>129</v>
      </c>
      <c r="O23" s="1" t="s">
        <v>130</v>
      </c>
      <c r="P23" s="1" t="s">
        <v>131</v>
      </c>
      <c r="Q23" s="1" t="s">
        <v>132</v>
      </c>
      <c r="R23" s="1" t="s">
        <v>133</v>
      </c>
      <c r="S23" s="1" t="s">
        <v>134</v>
      </c>
      <c r="T23" s="1" t="s">
        <v>135</v>
      </c>
      <c r="U23" s="1" t="s">
        <v>136</v>
      </c>
      <c r="V23" s="1" t="s">
        <v>137</v>
      </c>
      <c r="W23" s="1" t="s">
        <v>138</v>
      </c>
      <c r="Y23" s="13" t="s">
        <v>410</v>
      </c>
    </row>
    <row r="24" spans="1:25">
      <c r="A24" s="1" t="s">
        <v>1</v>
      </c>
      <c r="B24" s="1" t="s">
        <v>31</v>
      </c>
      <c r="C24" s="5">
        <v>-4.8191491514444351E-3</v>
      </c>
      <c r="D24" s="5">
        <v>-5.8428507298231125E-2</v>
      </c>
      <c r="E24" s="5">
        <v>2.9755184426903725E-2</v>
      </c>
      <c r="F24" s="5">
        <v>1.4292492531239986E-2</v>
      </c>
      <c r="G24" s="5">
        <v>2.0685445517301559E-2</v>
      </c>
      <c r="H24" s="5">
        <v>-1.7266837880015373E-2</v>
      </c>
      <c r="I24" s="5">
        <v>-5.145614966750145E-3</v>
      </c>
      <c r="J24" s="5">
        <v>-8.0550584243610501E-4</v>
      </c>
      <c r="K24" s="5">
        <v>-7.5864563696086407E-3</v>
      </c>
      <c r="L24" s="5">
        <v>1.3353481888771057E-2</v>
      </c>
      <c r="M24" s="5">
        <v>-2.0365914329886436E-2</v>
      </c>
      <c r="N24" s="5">
        <v>3.9237570017576218E-2</v>
      </c>
      <c r="O24" s="5">
        <v>8.5024368017911911E-3</v>
      </c>
      <c r="P24" s="5">
        <v>-6.4650677144527435E-2</v>
      </c>
      <c r="Q24" s="5">
        <v>1.7320724204182625E-2</v>
      </c>
      <c r="R24" s="5">
        <v>4.1682500392198563E-2</v>
      </c>
      <c r="S24" s="5">
        <v>3.4327011555433273E-2</v>
      </c>
      <c r="T24" s="5">
        <v>-3.8072436582297087E-3</v>
      </c>
      <c r="U24" s="5">
        <v>-6.6656015813350677E-2</v>
      </c>
      <c r="V24" s="5">
        <v>-2.1581975743174553E-2</v>
      </c>
      <c r="W24" s="5">
        <v>-4.4796396046876907E-2</v>
      </c>
      <c r="Y24" s="1">
        <f>_xlfn.VAR.S(C24:W24)</f>
        <v>1.0711087369461515E-3</v>
      </c>
    </row>
    <row r="25" spans="1:25">
      <c r="A25" s="1" t="s">
        <v>2</v>
      </c>
      <c r="B25" s="1" t="s">
        <v>31</v>
      </c>
      <c r="C25" s="5">
        <v>-1.284421980381012E-2</v>
      </c>
      <c r="D25" s="5">
        <v>-2.4057729169726372E-2</v>
      </c>
      <c r="E25" s="5">
        <v>-4.8553966917097569E-3</v>
      </c>
      <c r="F25" s="5">
        <v>-7.5086142169311643E-4</v>
      </c>
      <c r="G25" s="5">
        <v>1.866447739303112E-2</v>
      </c>
      <c r="H25" s="5">
        <v>-3.0194323044270277E-3</v>
      </c>
      <c r="I25" s="5">
        <v>7.0494054816663265E-3</v>
      </c>
      <c r="J25" s="5">
        <v>-1.1423205956816673E-2</v>
      </c>
      <c r="K25" s="5">
        <v>-9.5111224800348282E-3</v>
      </c>
      <c r="L25" s="5">
        <v>-6.1885075410827994E-4</v>
      </c>
      <c r="M25" s="5">
        <v>-4.2473054490983486E-3</v>
      </c>
      <c r="N25" s="5">
        <v>-5.9225253760814667E-2</v>
      </c>
      <c r="O25" s="5">
        <v>-4.2060434818267822E-2</v>
      </c>
      <c r="P25" s="5">
        <v>-1.6414469107985497E-2</v>
      </c>
      <c r="Q25" s="5">
        <v>1.2752115726470947E-2</v>
      </c>
      <c r="R25" s="5">
        <v>3.242526575922966E-2</v>
      </c>
      <c r="S25" s="5">
        <v>6.9655538536608219E-3</v>
      </c>
      <c r="T25" s="5">
        <v>3.9544355124235153E-2</v>
      </c>
      <c r="U25" s="5">
        <v>3.8024589419364929E-2</v>
      </c>
      <c r="V25" s="5">
        <v>1.4135117642581463E-2</v>
      </c>
      <c r="W25" s="5">
        <v>-7.9468684270977974E-3</v>
      </c>
      <c r="Y25" s="1">
        <f t="shared" ref="Y25:Y52" si="17">_xlfn.VAR.S(C25:W25)</f>
        <v>5.7299526677192917E-4</v>
      </c>
    </row>
    <row r="26" spans="1:25">
      <c r="A26" s="1" t="s">
        <v>3</v>
      </c>
      <c r="B26" s="1" t="s">
        <v>31</v>
      </c>
      <c r="C26" s="5">
        <v>3.2277193386107683E-3</v>
      </c>
      <c r="D26" s="5">
        <v>-7.5903505086898804E-2</v>
      </c>
      <c r="E26" s="5">
        <v>-1.4253807254135609E-2</v>
      </c>
      <c r="F26" s="5">
        <v>2.1463779732584953E-2</v>
      </c>
      <c r="G26" s="5">
        <v>8.3444349467754364E-2</v>
      </c>
      <c r="H26" s="5">
        <v>2.5663519278168678E-2</v>
      </c>
      <c r="I26" s="5">
        <v>1.3893567956984043E-2</v>
      </c>
      <c r="J26" s="5">
        <v>-3.8615494966506958E-2</v>
      </c>
      <c r="K26" s="5">
        <v>5.0113189965486526E-2</v>
      </c>
      <c r="L26" s="5">
        <v>-1.2678270228207111E-2</v>
      </c>
      <c r="M26" s="5">
        <v>3.505663201212883E-2</v>
      </c>
      <c r="N26" s="5">
        <v>3.9914488792419434E-2</v>
      </c>
      <c r="O26" s="5">
        <v>-3.840211033821106E-2</v>
      </c>
      <c r="P26" s="5">
        <v>-0.13733947277069092</v>
      </c>
      <c r="Q26" s="5">
        <v>2.1273467689752579E-2</v>
      </c>
      <c r="R26" s="5">
        <v>-0.11674170196056366</v>
      </c>
      <c r="S26" s="5">
        <v>2.7739103883504868E-2</v>
      </c>
      <c r="T26" s="5">
        <v>-7.9659394919872284E-2</v>
      </c>
      <c r="U26" s="5">
        <v>2.2475333884358406E-2</v>
      </c>
      <c r="V26" s="5">
        <v>-8.1944540143013E-3</v>
      </c>
      <c r="W26" s="5">
        <v>-1.208074763417244E-2</v>
      </c>
      <c r="Y26" s="1">
        <f t="shared" si="17"/>
        <v>3.0887528159046912E-3</v>
      </c>
    </row>
    <row r="27" spans="1:25">
      <c r="A27" s="1" t="s">
        <v>4</v>
      </c>
      <c r="B27" s="1" t="s">
        <v>31</v>
      </c>
      <c r="C27" s="3">
        <v>-2.2845523226386398E-3</v>
      </c>
      <c r="D27" s="3">
        <v>-8.0782826814410001E-5</v>
      </c>
      <c r="E27" s="3">
        <v>-3.5441773040069798E-2</v>
      </c>
      <c r="F27" s="3">
        <v>-3.9327038127666804E-3</v>
      </c>
      <c r="G27" s="3">
        <v>-1.44764065675365E-3</v>
      </c>
      <c r="H27" s="3">
        <v>-3.6800259169538002E-3</v>
      </c>
      <c r="I27" s="3">
        <v>-1.07676366424879E-3</v>
      </c>
      <c r="J27" s="3">
        <v>9.5705314484565503E-4</v>
      </c>
      <c r="K27" s="3">
        <v>5.3185421702663799E-3</v>
      </c>
      <c r="L27" s="3">
        <v>2.4088196852615402E-3</v>
      </c>
      <c r="M27" s="3">
        <v>-5.5852516995826495E-4</v>
      </c>
      <c r="N27" s="3">
        <v>1.1522868684196301E-2</v>
      </c>
      <c r="O27" s="3">
        <v>-1.0643286312633501E-2</v>
      </c>
      <c r="P27" s="3">
        <v>3.5898941660994698E-3</v>
      </c>
      <c r="Q27" s="3">
        <v>-3.3939687518451901E-3</v>
      </c>
      <c r="R27" s="3">
        <v>-1.2640761746637299E-2</v>
      </c>
      <c r="S27" s="3">
        <v>-2.9615683902251199E-3</v>
      </c>
      <c r="T27" s="3">
        <v>7.5057216143227697E-4</v>
      </c>
      <c r="U27" s="3">
        <v>1.59887730885878E-3</v>
      </c>
      <c r="V27" s="3">
        <v>-6.9075841806453001E-2</v>
      </c>
      <c r="W27" s="3">
        <v>-3.6831092231762397E-2</v>
      </c>
      <c r="Y27" s="1">
        <f t="shared" si="17"/>
        <v>3.355885803522393E-4</v>
      </c>
    </row>
    <row r="28" spans="1:25">
      <c r="A28" s="1" t="s">
        <v>5</v>
      </c>
      <c r="B28" s="1" t="s">
        <v>31</v>
      </c>
      <c r="C28" s="5">
        <v>3.6934434901922941E-3</v>
      </c>
      <c r="D28" s="5">
        <v>-5.3620655089616776E-3</v>
      </c>
      <c r="E28" s="5">
        <v>1.1158714070916176E-2</v>
      </c>
      <c r="F28" s="5">
        <v>2.7009746059775352E-2</v>
      </c>
      <c r="G28" s="5">
        <v>-8.3506666123867035E-3</v>
      </c>
      <c r="H28" s="5">
        <v>3.1126603484153748E-2</v>
      </c>
      <c r="I28" s="5">
        <v>-2.7081146836280823E-2</v>
      </c>
      <c r="J28" s="5">
        <v>9.3331709504127502E-3</v>
      </c>
      <c r="K28" s="5">
        <v>1.1609424836933613E-2</v>
      </c>
      <c r="L28" s="5">
        <v>-6.3877040520310402E-3</v>
      </c>
      <c r="M28" s="5">
        <v>7.5933854095637798E-3</v>
      </c>
      <c r="N28" s="5">
        <v>2.1214058622717857E-2</v>
      </c>
      <c r="O28" s="5">
        <v>8.1340320408344269E-2</v>
      </c>
      <c r="P28" s="5">
        <v>-8.5756108164787292E-2</v>
      </c>
      <c r="Q28" s="5">
        <v>-2.8919873759150505E-2</v>
      </c>
      <c r="R28" s="5">
        <v>8.8199274614453316E-4</v>
      </c>
      <c r="S28" s="5">
        <v>-1.7523448914289474E-2</v>
      </c>
      <c r="T28" s="5">
        <v>1.8286582082509995E-2</v>
      </c>
      <c r="U28" s="5">
        <v>-3.7145990878343582E-2</v>
      </c>
      <c r="V28" s="5">
        <v>-1.8153500277549028E-3</v>
      </c>
      <c r="W28" s="5">
        <v>-9.2244949191808701E-3</v>
      </c>
      <c r="Y28" s="1">
        <f t="shared" si="17"/>
        <v>1.0177548841877383E-3</v>
      </c>
    </row>
    <row r="29" spans="1:25">
      <c r="A29" s="1" t="s">
        <v>6</v>
      </c>
      <c r="B29" s="1" t="s">
        <v>31</v>
      </c>
      <c r="C29" s="5">
        <v>1.5315635828301311E-3</v>
      </c>
      <c r="D29" s="5">
        <v>-2.717770985327661E-4</v>
      </c>
      <c r="E29" s="5">
        <v>-8.8202441111207008E-3</v>
      </c>
      <c r="F29" s="5">
        <v>-5.0640958361327648E-3</v>
      </c>
      <c r="G29" s="5">
        <v>-1.9902284257113934E-3</v>
      </c>
      <c r="H29" s="5">
        <v>-2.7090853545814753E-3</v>
      </c>
      <c r="I29" s="5">
        <v>2.1089178044348955E-3</v>
      </c>
      <c r="J29" s="5">
        <v>-7.8218886628746986E-3</v>
      </c>
      <c r="K29" s="5">
        <v>2.6579387485980988E-3</v>
      </c>
      <c r="L29" s="5">
        <v>-7.9370224848389626E-3</v>
      </c>
      <c r="M29" s="5">
        <v>-3.8568556774407625E-3</v>
      </c>
      <c r="N29" s="5">
        <v>-4.7393977642059326E-2</v>
      </c>
      <c r="O29" s="5">
        <v>3.7383884191513062E-2</v>
      </c>
      <c r="P29" s="5">
        <v>-7.0493094623088837E-2</v>
      </c>
      <c r="Q29" s="5">
        <v>-7.2359563782811165E-3</v>
      </c>
      <c r="R29" s="5">
        <v>-9.1233216226100922E-2</v>
      </c>
      <c r="S29" s="5">
        <v>-2.323206327855587E-2</v>
      </c>
      <c r="T29" s="5">
        <v>2.6013793423771858E-2</v>
      </c>
      <c r="U29" s="5">
        <v>-3.3320549875497818E-2</v>
      </c>
      <c r="V29" s="5">
        <v>-2.982591837644577E-2</v>
      </c>
      <c r="W29" s="5">
        <v>3.8901437073945999E-2</v>
      </c>
      <c r="Y29" s="1">
        <f t="shared" si="17"/>
        <v>9.7048549879155481E-4</v>
      </c>
    </row>
    <row r="30" spans="1:25">
      <c r="A30" s="1" t="s">
        <v>7</v>
      </c>
      <c r="B30" s="1" t="s">
        <v>31</v>
      </c>
      <c r="C30" s="5">
        <v>4.1326288133859634E-2</v>
      </c>
      <c r="D30" s="5">
        <v>2.8054177761077881E-2</v>
      </c>
      <c r="E30" s="5">
        <v>-6.6423468291759491E-2</v>
      </c>
      <c r="F30" s="5">
        <v>-6.4380042254924774E-2</v>
      </c>
      <c r="G30" s="5">
        <v>3.729039803147316E-2</v>
      </c>
      <c r="H30" s="5">
        <v>-4.5304268598556519E-2</v>
      </c>
      <c r="I30" s="5">
        <v>2.0462775602936745E-2</v>
      </c>
      <c r="J30" s="5">
        <v>-2.1773969754576683E-2</v>
      </c>
      <c r="K30" s="5">
        <v>-5.0610867328941822E-3</v>
      </c>
      <c r="L30" s="5">
        <v>-4.5220676809549332E-2</v>
      </c>
      <c r="M30" s="5">
        <v>-3.4613344818353653E-2</v>
      </c>
      <c r="N30" s="5">
        <v>-8.1119202077388763E-2</v>
      </c>
      <c r="O30" s="5">
        <v>-0.14444556832313538</v>
      </c>
      <c r="P30" s="5">
        <v>0.12689907848834991</v>
      </c>
      <c r="Q30" s="5">
        <v>0.17288503050804138</v>
      </c>
      <c r="R30" s="5">
        <v>-1.1499897576868534E-2</v>
      </c>
      <c r="S30" s="5">
        <v>2.4015560746192932E-2</v>
      </c>
      <c r="T30" s="5">
        <v>-2.0744949579238892E-2</v>
      </c>
      <c r="U30" s="5">
        <v>0.11278171092271805</v>
      </c>
      <c r="V30" s="5">
        <v>1.385797280818224E-2</v>
      </c>
      <c r="W30" s="5">
        <v>4.4057935476303101E-2</v>
      </c>
      <c r="Y30" s="1">
        <f t="shared" si="17"/>
        <v>5.388657394579088E-3</v>
      </c>
    </row>
    <row r="31" spans="1:25">
      <c r="A31" s="1" t="s">
        <v>8</v>
      </c>
      <c r="B31" s="1" t="s">
        <v>31</v>
      </c>
      <c r="C31" s="5">
        <v>-2.3470039013773203E-3</v>
      </c>
      <c r="D31" s="5">
        <v>-2.9229884967207909E-2</v>
      </c>
      <c r="E31" s="5">
        <v>-2.2902907803654671E-2</v>
      </c>
      <c r="F31" s="5">
        <v>-3.0112411826848984E-2</v>
      </c>
      <c r="G31" s="5">
        <v>2.46239323168993E-2</v>
      </c>
      <c r="H31" s="5">
        <v>2.1131046116352081E-2</v>
      </c>
      <c r="I31" s="5">
        <v>-2.3199480026960373E-2</v>
      </c>
      <c r="J31" s="5">
        <v>-5.1439408212900162E-2</v>
      </c>
      <c r="K31" s="5">
        <v>-2.9674472287297249E-2</v>
      </c>
      <c r="L31" s="5">
        <v>-1.9776076078414917E-2</v>
      </c>
      <c r="M31" s="5">
        <v>9.7822584211826324E-3</v>
      </c>
      <c r="N31" s="5">
        <v>2.3203698918223381E-2</v>
      </c>
      <c r="O31" s="5">
        <v>-1.2819808907806873E-2</v>
      </c>
      <c r="P31" s="5">
        <v>-4.8539463430643082E-2</v>
      </c>
      <c r="Q31" s="5">
        <v>-4.9244500696659088E-3</v>
      </c>
      <c r="R31" s="5">
        <v>-7.0819541811943054E-2</v>
      </c>
      <c r="S31" s="5">
        <v>-3.9065387099981308E-3</v>
      </c>
      <c r="T31" s="5">
        <v>-4.2197741568088531E-2</v>
      </c>
      <c r="U31" s="5">
        <v>5.2704229950904846E-2</v>
      </c>
      <c r="V31" s="5">
        <v>6.1355523765087128E-2</v>
      </c>
      <c r="W31" s="5">
        <v>-7.2896458208560944E-2</v>
      </c>
      <c r="Y31" s="1">
        <f t="shared" si="17"/>
        <v>1.3061760771642692E-3</v>
      </c>
    </row>
    <row r="32" spans="1:25">
      <c r="A32" s="1" t="s">
        <v>9</v>
      </c>
      <c r="B32" s="1" t="s">
        <v>31</v>
      </c>
      <c r="C32" s="5">
        <v>-4.8895674990490079E-4</v>
      </c>
      <c r="D32" s="5">
        <v>-8.7003167718648911E-3</v>
      </c>
      <c r="E32" s="5">
        <v>4.2297679465264082E-4</v>
      </c>
      <c r="F32" s="5">
        <v>-9.0158183593302965E-4</v>
      </c>
      <c r="G32" s="5">
        <v>-1.8645705655217171E-2</v>
      </c>
      <c r="H32" s="5">
        <v>-9.6356612630188465E-4</v>
      </c>
      <c r="I32" s="5">
        <v>-2.1771880710730329E-5</v>
      </c>
      <c r="J32" s="5">
        <v>6.3819153001531959E-4</v>
      </c>
      <c r="K32" s="5">
        <v>1.8288276623934507E-3</v>
      </c>
      <c r="L32" s="5">
        <v>-1.2518245493993163E-3</v>
      </c>
      <c r="M32" s="5">
        <v>-1.7744842916727066E-2</v>
      </c>
      <c r="N32" s="5">
        <v>3.9241425693035126E-3</v>
      </c>
      <c r="O32" s="5">
        <v>-1.8022834556177258E-3</v>
      </c>
      <c r="P32" s="5">
        <v>1.6212224727496505E-3</v>
      </c>
      <c r="Q32" s="5">
        <v>-6.845229072496295E-4</v>
      </c>
      <c r="R32" s="5">
        <v>2.0441049709916115E-3</v>
      </c>
      <c r="S32" s="5">
        <v>-5.3144927369430661E-4</v>
      </c>
      <c r="T32" s="5">
        <v>3.7749321199953556E-4</v>
      </c>
      <c r="U32" s="5">
        <v>-4.8138540238142014E-2</v>
      </c>
      <c r="V32" s="5">
        <v>-7.4042618507519364E-4</v>
      </c>
      <c r="W32" s="5">
        <v>-1.1127814650535583E-3</v>
      </c>
      <c r="Y32" s="1">
        <f t="shared" si="17"/>
        <v>1.3489737768784363E-4</v>
      </c>
    </row>
    <row r="33" spans="1:25">
      <c r="A33" s="1" t="s">
        <v>10</v>
      </c>
      <c r="B33" s="1" t="s">
        <v>31</v>
      </c>
      <c r="C33" s="5">
        <v>-3.6284585949033499E-3</v>
      </c>
      <c r="D33" s="5">
        <v>1.9997784402221441E-3</v>
      </c>
      <c r="E33" s="5">
        <v>-2.0509321242570877E-2</v>
      </c>
      <c r="F33" s="5">
        <v>-1.1579385027289391E-2</v>
      </c>
      <c r="G33" s="5">
        <v>-9.2435050755739212E-3</v>
      </c>
      <c r="H33" s="5">
        <v>-1.3520984910428524E-2</v>
      </c>
      <c r="I33" s="5">
        <v>4.6102381311357021E-3</v>
      </c>
      <c r="J33" s="5">
        <v>1.7130656167864799E-2</v>
      </c>
      <c r="K33" s="5">
        <v>1.7563479021191597E-2</v>
      </c>
      <c r="L33" s="5">
        <v>5.7501094415783882E-3</v>
      </c>
      <c r="M33" s="5">
        <v>3.5731522366404533E-3</v>
      </c>
      <c r="N33" s="5">
        <v>1.8685365095734596E-2</v>
      </c>
      <c r="O33" s="5">
        <v>8.0747455358505249E-3</v>
      </c>
      <c r="P33" s="5">
        <v>-4.2251266539096832E-2</v>
      </c>
      <c r="Q33" s="5">
        <v>-3.5891354084014893E-2</v>
      </c>
      <c r="R33" s="5">
        <v>-4.1620787233114243E-2</v>
      </c>
      <c r="S33" s="5">
        <v>8.6821941658854485E-3</v>
      </c>
      <c r="T33" s="5">
        <v>-3.1656615436077118E-2</v>
      </c>
      <c r="U33" s="5">
        <v>2.6026465930044651E-3</v>
      </c>
      <c r="V33" s="5">
        <v>-2.4892222136259079E-2</v>
      </c>
      <c r="W33" s="5">
        <v>-1.49226114153862E-2</v>
      </c>
      <c r="Y33" s="1">
        <f t="shared" si="17"/>
        <v>3.710372359401356E-4</v>
      </c>
    </row>
    <row r="34" spans="1:25">
      <c r="A34" s="1" t="s">
        <v>11</v>
      </c>
      <c r="B34" s="1" t="s">
        <v>31</v>
      </c>
      <c r="C34" s="5">
        <v>-8.8941054418683052E-3</v>
      </c>
      <c r="D34" s="5">
        <v>-7.6161307515576482E-4</v>
      </c>
      <c r="E34" s="5">
        <v>-8.9780958369374275E-3</v>
      </c>
      <c r="F34" s="5">
        <v>4.5432556420564651E-2</v>
      </c>
      <c r="G34" s="5">
        <v>-5.9008309617638588E-3</v>
      </c>
      <c r="H34" s="5">
        <v>-5.6585618294775486E-3</v>
      </c>
      <c r="I34" s="5">
        <v>3.2981077674776316E-3</v>
      </c>
      <c r="J34" s="5">
        <v>-6.9422456435859203E-3</v>
      </c>
      <c r="K34" s="5">
        <v>-1.3293622061610222E-2</v>
      </c>
      <c r="L34" s="5">
        <v>2.5883855298161507E-2</v>
      </c>
      <c r="M34" s="5">
        <v>-2.4980769958347082E-3</v>
      </c>
      <c r="N34" s="5">
        <v>5.1528094336390495E-3</v>
      </c>
      <c r="O34" s="5">
        <v>-1.5020668506622314E-2</v>
      </c>
      <c r="P34" s="5">
        <v>-2.1894428879022598E-2</v>
      </c>
      <c r="Q34" s="5">
        <v>-1.9118448719382286E-2</v>
      </c>
      <c r="R34" s="5">
        <v>2.6600898709148169E-3</v>
      </c>
      <c r="S34" s="5">
        <v>-3.1290880870074034E-3</v>
      </c>
      <c r="T34" s="5">
        <v>6.0775531455874443E-3</v>
      </c>
      <c r="U34" s="5">
        <v>-5.0939023494720459E-2</v>
      </c>
      <c r="V34" s="5">
        <v>7.5558670796453953E-3</v>
      </c>
      <c r="W34" s="5">
        <v>-3.3073566854000092E-2</v>
      </c>
      <c r="Y34" s="1">
        <f t="shared" si="17"/>
        <v>3.8116307870117368E-4</v>
      </c>
    </row>
    <row r="35" spans="1:25">
      <c r="A35" s="1" t="s">
        <v>12</v>
      </c>
      <c r="B35" s="1" t="s">
        <v>31</v>
      </c>
      <c r="C35" s="5">
        <v>-4.3182498775422573E-3</v>
      </c>
      <c r="D35" s="5">
        <v>4.6750660985708237E-2</v>
      </c>
      <c r="E35" s="5">
        <v>-1.2590367347002029E-2</v>
      </c>
      <c r="F35" s="5">
        <v>1.5069138258695602E-2</v>
      </c>
      <c r="G35" s="5">
        <v>3.0088070780038834E-3</v>
      </c>
      <c r="H35" s="5">
        <v>-1.711835153400898E-2</v>
      </c>
      <c r="I35" s="5">
        <v>-2.4003740400075912E-2</v>
      </c>
      <c r="J35" s="5">
        <v>6.3876123167574406E-3</v>
      </c>
      <c r="K35" s="5">
        <v>3.6942359060049057E-2</v>
      </c>
      <c r="L35" s="5">
        <v>-2.2443775087594986E-2</v>
      </c>
      <c r="M35" s="5">
        <v>3.2039325684309006E-2</v>
      </c>
      <c r="N35" s="5">
        <v>4.0963321924209595E-2</v>
      </c>
      <c r="O35" s="5">
        <v>-4.4197063893079758E-2</v>
      </c>
      <c r="P35" s="5">
        <v>4.4232882559299469E-2</v>
      </c>
      <c r="Q35" s="5">
        <v>-3.8376461714506149E-2</v>
      </c>
      <c r="R35" s="5">
        <v>5.4963145405054092E-2</v>
      </c>
      <c r="S35" s="5">
        <v>-2.5224646553397179E-2</v>
      </c>
      <c r="T35" s="5">
        <v>1.3461418449878693E-2</v>
      </c>
      <c r="U35" s="5">
        <v>2.2349968552589417E-2</v>
      </c>
      <c r="V35" s="5">
        <v>-1.2590514495968819E-2</v>
      </c>
      <c r="W35" s="5">
        <v>-3.366633877158165E-2</v>
      </c>
      <c r="Y35" s="1">
        <f t="shared" si="17"/>
        <v>9.3885600561308038E-4</v>
      </c>
    </row>
    <row r="36" spans="1:25">
      <c r="A36" s="1" t="s">
        <v>13</v>
      </c>
      <c r="B36" s="1" t="s">
        <v>31</v>
      </c>
      <c r="C36" s="5">
        <v>-8.3744591102004051E-3</v>
      </c>
      <c r="D36" s="5">
        <v>-1.260852999985218E-2</v>
      </c>
      <c r="E36" s="5">
        <v>-4.7128499136306345E-4</v>
      </c>
      <c r="F36" s="5">
        <v>1.1243714019656181E-2</v>
      </c>
      <c r="G36" s="5">
        <v>-5.5322452681139112E-4</v>
      </c>
      <c r="H36" s="5">
        <v>2.0002922043204308E-2</v>
      </c>
      <c r="I36" s="5">
        <v>-5.6194548960775137E-4</v>
      </c>
      <c r="J36" s="5">
        <v>-2.1130844950675964E-2</v>
      </c>
      <c r="K36" s="5">
        <v>-1.2433630763553083E-4</v>
      </c>
      <c r="L36" s="5">
        <v>-9.5856655389070511E-4</v>
      </c>
      <c r="M36" s="5">
        <v>-1.5073987015057355E-4</v>
      </c>
      <c r="N36" s="5">
        <v>-3.341887891292572E-2</v>
      </c>
      <c r="O36" s="5">
        <v>-4.4885170646011829E-3</v>
      </c>
      <c r="P36" s="5">
        <v>-3.3451649360358715E-3</v>
      </c>
      <c r="Q36" s="5">
        <v>-4.2566731572151184E-3</v>
      </c>
      <c r="R36" s="5">
        <v>-2.1614909637719393E-3</v>
      </c>
      <c r="S36" s="5">
        <v>-4.2165582999587059E-3</v>
      </c>
      <c r="T36" s="5">
        <v>-3.5078898072242737E-3</v>
      </c>
      <c r="U36" s="5">
        <v>-8.0298451939597726E-4</v>
      </c>
      <c r="V36" s="5">
        <v>-1.0835920693352818E-3</v>
      </c>
      <c r="W36" s="5">
        <v>-2.4483658373355865E-2</v>
      </c>
      <c r="Y36" s="1">
        <f t="shared" si="17"/>
        <v>1.2861967263813894E-4</v>
      </c>
    </row>
    <row r="37" spans="1:25">
      <c r="A37" s="1" t="s">
        <v>14</v>
      </c>
      <c r="B37" s="1" t="s">
        <v>31</v>
      </c>
      <c r="C37" s="5">
        <v>-1.878937822766602E-3</v>
      </c>
      <c r="D37" s="5">
        <v>-1.8828192725777626E-2</v>
      </c>
      <c r="E37" s="5">
        <v>-1.0085537098348141E-2</v>
      </c>
      <c r="F37" s="5">
        <v>-4.2629442177712917E-3</v>
      </c>
      <c r="G37" s="5">
        <v>2.4097868299577385E-4</v>
      </c>
      <c r="H37" s="5">
        <v>-4.3392134830355644E-3</v>
      </c>
      <c r="I37" s="5">
        <v>1.000506803393364E-3</v>
      </c>
      <c r="J37" s="5">
        <v>-4.626058042049408E-3</v>
      </c>
      <c r="K37" s="5">
        <v>1.1940636672079563E-2</v>
      </c>
      <c r="L37" s="5">
        <v>-5.6303371675312519E-3</v>
      </c>
      <c r="M37" s="5">
        <v>-1.1639839503914118E-3</v>
      </c>
      <c r="N37" s="5">
        <v>2.4753596633672714E-2</v>
      </c>
      <c r="O37" s="5">
        <v>-7.7728624455630779E-3</v>
      </c>
      <c r="P37" s="5">
        <v>1.0980244725942612E-2</v>
      </c>
      <c r="Q37" s="5">
        <v>-1.6164717962965369E-3</v>
      </c>
      <c r="R37" s="5">
        <v>8.1870481371879578E-3</v>
      </c>
      <c r="S37" s="5">
        <v>-8.4225786849856377E-4</v>
      </c>
      <c r="T37" s="5">
        <v>4.6667028218507767E-3</v>
      </c>
      <c r="U37" s="5">
        <v>4.1435169987380505E-3</v>
      </c>
      <c r="V37" s="5">
        <v>-4.0070624090731144E-3</v>
      </c>
      <c r="W37" s="5">
        <v>-5.6780404411256313E-3</v>
      </c>
      <c r="Y37" s="1">
        <f t="shared" si="17"/>
        <v>8.2252816317558917E-5</v>
      </c>
    </row>
    <row r="38" spans="1:25">
      <c r="A38" s="1" t="s">
        <v>15</v>
      </c>
      <c r="B38" s="1" t="s">
        <v>31</v>
      </c>
      <c r="C38" s="5">
        <v>-2.5418763980269432E-3</v>
      </c>
      <c r="D38" s="5">
        <v>2.5268539320677519E-3</v>
      </c>
      <c r="E38" s="5">
        <v>2.6193400844931602E-3</v>
      </c>
      <c r="F38" s="5">
        <v>-4.9443501047790051E-3</v>
      </c>
      <c r="G38" s="5">
        <v>-6.9511379115283489E-4</v>
      </c>
      <c r="H38" s="5">
        <v>-1.1997166089713573E-2</v>
      </c>
      <c r="I38" s="5">
        <v>1.7055830539902672E-5</v>
      </c>
      <c r="J38" s="5">
        <v>3.7021725438535213E-3</v>
      </c>
      <c r="K38" s="5">
        <v>5.5222404189407825E-3</v>
      </c>
      <c r="L38" s="5">
        <v>-6.603817455470562E-3</v>
      </c>
      <c r="M38" s="5">
        <v>7.0152771659195423E-3</v>
      </c>
      <c r="N38" s="5">
        <v>-5.5888318456709385E-3</v>
      </c>
      <c r="O38" s="5">
        <v>-3.8103349506855011E-2</v>
      </c>
      <c r="P38" s="5">
        <v>8.9554963633418083E-3</v>
      </c>
      <c r="Q38" s="5">
        <v>-4.0969331748783588E-3</v>
      </c>
      <c r="R38" s="5">
        <v>1.1396165937185287E-2</v>
      </c>
      <c r="S38" s="5">
        <v>-3.3217184245586395E-3</v>
      </c>
      <c r="T38" s="5">
        <v>2.4894790258258581E-3</v>
      </c>
      <c r="U38" s="5">
        <v>3.9405170828104019E-3</v>
      </c>
      <c r="V38" s="5">
        <v>-2.5715693831443787E-2</v>
      </c>
      <c r="W38" s="5">
        <v>-5.937858484685421E-3</v>
      </c>
      <c r="Y38" s="1">
        <f t="shared" si="17"/>
        <v>1.2927835949099424E-4</v>
      </c>
    </row>
    <row r="39" spans="1:25">
      <c r="A39" s="1" t="s">
        <v>16</v>
      </c>
      <c r="B39" s="1" t="s">
        <v>31</v>
      </c>
      <c r="C39" s="5">
        <v>-1.8228970468044281E-2</v>
      </c>
      <c r="D39" s="5">
        <v>1.5425935387611389E-2</v>
      </c>
      <c r="E39" s="5">
        <v>1.1030824854969978E-2</v>
      </c>
      <c r="F39" s="5">
        <v>-7.3223784565925598E-3</v>
      </c>
      <c r="G39" s="5">
        <v>4.2573120445013046E-2</v>
      </c>
      <c r="H39" s="5">
        <v>-4.8917490057647228E-3</v>
      </c>
      <c r="I39" s="5">
        <v>1.1013834737241268E-3</v>
      </c>
      <c r="J39" s="5">
        <v>-2.4149369448423386E-2</v>
      </c>
      <c r="K39" s="5">
        <v>6.028417032212019E-3</v>
      </c>
      <c r="L39" s="5">
        <v>-1.4123064465820789E-2</v>
      </c>
      <c r="M39" s="5">
        <v>1.0767571628093719E-2</v>
      </c>
      <c r="N39" s="5">
        <v>3.1239362433552742E-2</v>
      </c>
      <c r="O39" s="5">
        <v>-5.1605198532342911E-3</v>
      </c>
      <c r="P39" s="5">
        <v>3.3760491758584976E-2</v>
      </c>
      <c r="Q39" s="5">
        <v>-2.6037897914648056E-2</v>
      </c>
      <c r="R39" s="5">
        <v>2.6492366567254066E-2</v>
      </c>
      <c r="S39" s="5">
        <v>-3.5498924553394318E-2</v>
      </c>
      <c r="T39" s="5">
        <v>-4.5100666582584381E-2</v>
      </c>
      <c r="U39" s="5">
        <v>-5.7530522346496582E-2</v>
      </c>
      <c r="V39" s="5">
        <v>-1.7176955938339233E-2</v>
      </c>
      <c r="W39" s="5">
        <v>-5.0511132925748825E-2</v>
      </c>
      <c r="Y39" s="1">
        <f t="shared" si="17"/>
        <v>7.8594047524578538E-4</v>
      </c>
    </row>
    <row r="40" spans="1:25">
      <c r="A40" s="1" t="s">
        <v>17</v>
      </c>
      <c r="B40" s="1" t="s">
        <v>31</v>
      </c>
      <c r="C40" s="5">
        <v>-1.6923234798014164E-3</v>
      </c>
      <c r="D40" s="5">
        <v>-2.9155987431295216E-4</v>
      </c>
      <c r="E40" s="5">
        <v>-4.853508248925209E-2</v>
      </c>
      <c r="F40" s="5">
        <v>-4.272795282304287E-3</v>
      </c>
      <c r="G40" s="5">
        <v>9.2022564786020666E-5</v>
      </c>
      <c r="H40" s="5">
        <v>-5.6825275532901287E-3</v>
      </c>
      <c r="I40" s="5">
        <v>8.8015367509797215E-4</v>
      </c>
      <c r="J40" s="5">
        <v>5.2286651916801929E-3</v>
      </c>
      <c r="K40" s="5">
        <v>-0.10441213846206665</v>
      </c>
      <c r="L40" s="5">
        <v>-5.7678963057696819E-3</v>
      </c>
      <c r="M40" s="5">
        <v>1.0597264394164085E-2</v>
      </c>
      <c r="N40" s="5">
        <v>2.8664950281381607E-2</v>
      </c>
      <c r="O40" s="5">
        <v>-1.1476840823888779E-2</v>
      </c>
      <c r="P40" s="5">
        <v>1.0211251676082611E-2</v>
      </c>
      <c r="Q40" s="5">
        <v>-4.9237911589443684E-3</v>
      </c>
      <c r="R40" s="5">
        <v>-3.5146547015756369E-3</v>
      </c>
      <c r="S40" s="5">
        <v>-4.0072784759104252E-3</v>
      </c>
      <c r="T40" s="5">
        <v>4.7877239994704723E-3</v>
      </c>
      <c r="U40" s="5">
        <v>6.8887947127223015E-3</v>
      </c>
      <c r="V40" s="5">
        <v>-2.7026764582842588E-3</v>
      </c>
      <c r="W40" s="5">
        <v>-5.7903476990759373E-3</v>
      </c>
      <c r="Y40" s="1">
        <f t="shared" si="17"/>
        <v>6.9145717009894408E-4</v>
      </c>
    </row>
    <row r="41" spans="1:25">
      <c r="A41" s="1" t="s">
        <v>18</v>
      </c>
      <c r="B41" s="1" t="s">
        <v>31</v>
      </c>
      <c r="C41" s="5">
        <v>-1.9386736676096916E-2</v>
      </c>
      <c r="D41" s="5">
        <v>-2.6133328676223755E-2</v>
      </c>
      <c r="E41" s="5">
        <v>-2.6667139027267694E-3</v>
      </c>
      <c r="F41" s="5">
        <v>3.069487027823925E-2</v>
      </c>
      <c r="G41" s="5">
        <v>-2.3489959537982941E-2</v>
      </c>
      <c r="H41" s="5">
        <v>8.5265180096030235E-3</v>
      </c>
      <c r="I41" s="5">
        <v>-1.8530666828155518E-2</v>
      </c>
      <c r="J41" s="5">
        <v>-3.4786440432071686E-2</v>
      </c>
      <c r="K41" s="5">
        <v>-7.0080794394016266E-2</v>
      </c>
      <c r="L41" s="5">
        <v>7.8687623143196106E-2</v>
      </c>
      <c r="M41" s="5">
        <v>-2.9407870024442673E-2</v>
      </c>
      <c r="N41" s="5">
        <v>-1.8287450075149536E-2</v>
      </c>
      <c r="O41" s="5">
        <v>8.7401725351810455E-2</v>
      </c>
      <c r="P41" s="5">
        <v>-6.0934398323297501E-2</v>
      </c>
      <c r="Q41" s="5">
        <v>-7.7474147081375122E-2</v>
      </c>
      <c r="R41" s="5">
        <v>-9.6150264143943787E-2</v>
      </c>
      <c r="S41" s="5">
        <v>-3.4188553690910339E-2</v>
      </c>
      <c r="T41" s="5">
        <v>4.2001314461231232E-2</v>
      </c>
      <c r="U41" s="5">
        <v>-4.11081463098526E-2</v>
      </c>
      <c r="V41" s="5">
        <v>6.7786768078804016E-2</v>
      </c>
      <c r="W41" s="5">
        <v>2.3543311282992363E-2</v>
      </c>
      <c r="Y41" s="1">
        <f t="shared" si="17"/>
        <v>2.533964783912501E-3</v>
      </c>
    </row>
    <row r="42" spans="1:25">
      <c r="A42" s="1" t="s">
        <v>19</v>
      </c>
      <c r="B42" s="1" t="s">
        <v>31</v>
      </c>
      <c r="C42" s="5">
        <v>-1.5029603615403175E-2</v>
      </c>
      <c r="D42" s="5">
        <v>-1.66766457259655E-2</v>
      </c>
      <c r="E42" s="5">
        <v>-1.5002967789769173E-2</v>
      </c>
      <c r="F42" s="5">
        <v>-1.6743101878091693E-3</v>
      </c>
      <c r="G42" s="5">
        <v>-1.3932469300925732E-2</v>
      </c>
      <c r="H42" s="5">
        <v>-4.6356567181646824E-3</v>
      </c>
      <c r="I42" s="5">
        <v>-1.6736658290028572E-3</v>
      </c>
      <c r="J42" s="5">
        <v>-2.3699007928371429E-2</v>
      </c>
      <c r="K42" s="5">
        <v>-9.7658010199666023E-3</v>
      </c>
      <c r="L42" s="5">
        <v>-6.197215523570776E-3</v>
      </c>
      <c r="M42" s="5">
        <v>2.6891347952187061E-3</v>
      </c>
      <c r="N42" s="5">
        <v>1.7083424609154463E-4</v>
      </c>
      <c r="O42" s="5">
        <v>-3.281852975487709E-2</v>
      </c>
      <c r="P42" s="5">
        <v>5.9686126187443733E-3</v>
      </c>
      <c r="Q42" s="5">
        <v>-3.1064471695572138E-3</v>
      </c>
      <c r="R42" s="5">
        <v>1.2217666022479534E-2</v>
      </c>
      <c r="S42" s="5">
        <v>-1.4110071351751685E-3</v>
      </c>
      <c r="T42" s="5">
        <v>1.3985767029225826E-2</v>
      </c>
      <c r="U42" s="5">
        <v>1.3244273141026497E-2</v>
      </c>
      <c r="V42" s="5">
        <v>6.3281461596488953E-2</v>
      </c>
      <c r="W42" s="5">
        <v>2.8383661061525345E-2</v>
      </c>
      <c r="Y42" s="1">
        <f t="shared" si="17"/>
        <v>4.0531096191571221E-4</v>
      </c>
    </row>
    <row r="43" spans="1:25">
      <c r="A43" s="1" t="s">
        <v>20</v>
      </c>
      <c r="B43" s="1" t="s">
        <v>31</v>
      </c>
      <c r="C43" s="5">
        <v>-1.5045504085719585E-2</v>
      </c>
      <c r="D43" s="5">
        <v>-2.7824267745018005E-2</v>
      </c>
      <c r="E43" s="5">
        <v>-1.5121856704354286E-2</v>
      </c>
      <c r="F43" s="5">
        <v>4.5218905434012413E-3</v>
      </c>
      <c r="G43" s="5">
        <v>1.5478882007300854E-2</v>
      </c>
      <c r="H43" s="5">
        <v>-1.0673387907445431E-2</v>
      </c>
      <c r="I43" s="5">
        <v>-9.2795770615339279E-3</v>
      </c>
      <c r="J43" s="5">
        <v>1.4105919748544693E-2</v>
      </c>
      <c r="K43" s="5">
        <v>-2.8154764324426651E-2</v>
      </c>
      <c r="L43" s="5">
        <v>3.446505218744278E-2</v>
      </c>
      <c r="M43" s="5">
        <v>2.2709961980581284E-2</v>
      </c>
      <c r="N43" s="5">
        <v>3.1818557530641556E-2</v>
      </c>
      <c r="O43" s="5">
        <v>1.7030160874128342E-2</v>
      </c>
      <c r="P43" s="5">
        <v>2.8346110135316849E-2</v>
      </c>
      <c r="Q43" s="5">
        <v>-9.7244225442409515E-2</v>
      </c>
      <c r="R43" s="5">
        <v>3.4683439880609512E-2</v>
      </c>
      <c r="S43" s="5">
        <v>-3.8052930030971766E-3</v>
      </c>
      <c r="T43" s="5">
        <v>1.1976057663559914E-2</v>
      </c>
      <c r="U43" s="5">
        <v>1.5239626169204712E-2</v>
      </c>
      <c r="V43" s="5">
        <v>-2.3120913654565811E-2</v>
      </c>
      <c r="W43" s="5">
        <v>-4.1874036192893982E-2</v>
      </c>
      <c r="Y43" s="1">
        <f t="shared" si="17"/>
        <v>9.8724853265705174E-4</v>
      </c>
    </row>
    <row r="44" spans="1:25">
      <c r="A44" s="1" t="s">
        <v>21</v>
      </c>
      <c r="B44" s="1" t="s">
        <v>31</v>
      </c>
      <c r="C44" s="3">
        <v>-4.3703792175854104E-3</v>
      </c>
      <c r="D44" s="3">
        <v>-2.3004785104060899E-2</v>
      </c>
      <c r="E44" s="3">
        <v>-7.9225544001021199E-3</v>
      </c>
      <c r="F44" s="3">
        <v>-9.8988594089224995E-3</v>
      </c>
      <c r="G44" s="3">
        <v>-1.34303426535666E-4</v>
      </c>
      <c r="H44" s="3">
        <v>-1.11082353428309E-2</v>
      </c>
      <c r="I44" s="3">
        <v>1.4113072827637099E-3</v>
      </c>
      <c r="J44" s="3">
        <v>1.0030572055243801E-2</v>
      </c>
      <c r="K44" s="3">
        <v>-3.7922723780260202E-2</v>
      </c>
      <c r="L44" s="3">
        <v>-1.4163314356248499E-2</v>
      </c>
      <c r="M44" s="3">
        <v>-2.3502151904076798E-2</v>
      </c>
      <c r="N44" s="3">
        <v>-4.8031903087571097E-2</v>
      </c>
      <c r="O44" s="3">
        <v>-2.20171809098571E-2</v>
      </c>
      <c r="P44" s="3">
        <v>2.26579610969543E-2</v>
      </c>
      <c r="Q44" s="3">
        <v>-7.7318710483353899E-3</v>
      </c>
      <c r="R44" s="3">
        <v>-0.13883148932188599</v>
      </c>
      <c r="S44" s="3">
        <v>-5.8095811445766799E-3</v>
      </c>
      <c r="T44" s="3">
        <v>7.3534898254604799E-3</v>
      </c>
      <c r="U44" s="3">
        <v>1.01203072539821E-2</v>
      </c>
      <c r="V44" s="3">
        <v>-8.7464771911107894E-3</v>
      </c>
      <c r="W44" s="3">
        <v>-1.23470506190531E-2</v>
      </c>
      <c r="Y44" s="1">
        <f t="shared" si="17"/>
        <v>1.0593314726556947E-3</v>
      </c>
    </row>
    <row r="45" spans="1:25">
      <c r="A45" s="1" t="s">
        <v>22</v>
      </c>
      <c r="B45" s="1" t="s">
        <v>31</v>
      </c>
      <c r="C45" s="5">
        <v>-0.11510314047336578</v>
      </c>
      <c r="D45" s="5">
        <v>-0.12442778050899506</v>
      </c>
      <c r="E45" s="5">
        <v>-6.4333215355873108E-2</v>
      </c>
      <c r="F45" s="5">
        <v>0.18179909884929657</v>
      </c>
      <c r="G45" s="5">
        <v>-3.4430861473083496E-2</v>
      </c>
      <c r="H45" s="5">
        <v>-1.7195225227624178E-3</v>
      </c>
      <c r="I45" s="5">
        <v>5.6586582213640213E-3</v>
      </c>
      <c r="J45" s="5">
        <v>1.0729542933404446E-2</v>
      </c>
      <c r="K45" s="5">
        <v>-7.6564803719520569E-2</v>
      </c>
      <c r="L45" s="5">
        <v>-6.3851691782474518E-2</v>
      </c>
      <c r="M45" s="5">
        <v>-0.11841613799333572</v>
      </c>
      <c r="N45" s="5">
        <v>3.6935865879058838E-2</v>
      </c>
      <c r="O45" s="5">
        <v>-8.1656435504555702E-3</v>
      </c>
      <c r="P45" s="5">
        <v>1.7262546345591545E-2</v>
      </c>
      <c r="Q45" s="5">
        <v>-1.7293187556788325E-4</v>
      </c>
      <c r="R45" s="5">
        <v>2.2143196314573288E-2</v>
      </c>
      <c r="S45" s="5">
        <v>-0.33558771014213562</v>
      </c>
      <c r="T45" s="5">
        <v>9.9051874130964279E-3</v>
      </c>
      <c r="U45" s="5">
        <v>1.2045766226947308E-2</v>
      </c>
      <c r="V45" s="5">
        <v>1.1249308008700609E-3</v>
      </c>
      <c r="W45" s="5">
        <v>-1.8434288213029504E-3</v>
      </c>
      <c r="Y45" s="1">
        <f t="shared" si="17"/>
        <v>9.3184809501817619E-3</v>
      </c>
    </row>
    <row r="46" spans="1:25">
      <c r="A46" s="1" t="s">
        <v>23</v>
      </c>
      <c r="B46" s="1" t="s">
        <v>31</v>
      </c>
      <c r="C46" s="5">
        <v>-2.419728972017765E-2</v>
      </c>
      <c r="D46" s="5">
        <v>-0.11751636862754822</v>
      </c>
      <c r="E46" s="5">
        <v>4.1863474994897842E-2</v>
      </c>
      <c r="F46" s="5">
        <v>2.1143088117241859E-2</v>
      </c>
      <c r="G46" s="5">
        <v>3.930321428924799E-3</v>
      </c>
      <c r="H46" s="5">
        <v>6.616298109292984E-3</v>
      </c>
      <c r="I46" s="5">
        <v>-1.5676576644182205E-2</v>
      </c>
      <c r="J46" s="5">
        <v>-7.3031775653362274E-2</v>
      </c>
      <c r="K46" s="5">
        <v>1.1007040739059448E-3</v>
      </c>
      <c r="L46" s="5">
        <v>1.7361680045723915E-2</v>
      </c>
      <c r="M46" s="5">
        <v>4.7960612922906876E-2</v>
      </c>
      <c r="N46" s="5">
        <v>0.10151052474975586</v>
      </c>
      <c r="O46" s="5">
        <v>-6.2115658074617386E-2</v>
      </c>
      <c r="P46" s="5">
        <v>4.3317094445228577E-2</v>
      </c>
      <c r="Q46" s="5">
        <v>-2.3633254691958427E-2</v>
      </c>
      <c r="R46" s="5">
        <v>-6.9619618356227875E-2</v>
      </c>
      <c r="S46" s="5">
        <v>-7.5050410814583302E-3</v>
      </c>
      <c r="T46" s="5">
        <v>-9.1334126889705658E-2</v>
      </c>
      <c r="U46" s="5">
        <v>6.2861768528819084E-3</v>
      </c>
      <c r="V46" s="5">
        <v>-1.1467467993497849E-2</v>
      </c>
      <c r="W46" s="5">
        <v>-5.1865983754396439E-2</v>
      </c>
      <c r="Y46" s="1">
        <f t="shared" si="17"/>
        <v>2.7199229450076529E-3</v>
      </c>
    </row>
    <row r="47" spans="1:25">
      <c r="A47" s="1" t="s">
        <v>24</v>
      </c>
      <c r="B47" s="1" t="s">
        <v>31</v>
      </c>
      <c r="C47" s="5">
        <v>-2.062300918623805E-4</v>
      </c>
      <c r="D47" s="5">
        <v>-1.7297123558819294E-3</v>
      </c>
      <c r="E47" s="5">
        <v>-1.5847779577597976E-3</v>
      </c>
      <c r="F47" s="5">
        <v>6.6029949812218547E-4</v>
      </c>
      <c r="G47" s="5">
        <v>-6.2894879374653101E-4</v>
      </c>
      <c r="H47" s="5">
        <v>7.6967471977695823E-4</v>
      </c>
      <c r="I47" s="5">
        <v>-8.454014896415174E-4</v>
      </c>
      <c r="J47" s="5">
        <v>-1.9486928358674049E-3</v>
      </c>
      <c r="K47" s="5">
        <v>-3.8989647291600704E-3</v>
      </c>
      <c r="L47" s="5">
        <v>1.1803493835031986E-3</v>
      </c>
      <c r="M47" s="5">
        <v>-2.9069534502923489E-3</v>
      </c>
      <c r="N47" s="5">
        <v>-7.5088054873049259E-3</v>
      </c>
      <c r="O47" s="5">
        <v>2.3989772889763117E-3</v>
      </c>
      <c r="P47" s="5">
        <v>-3.4138394985347986E-3</v>
      </c>
      <c r="Q47" s="5">
        <v>3.221033257432282E-4</v>
      </c>
      <c r="R47" s="5">
        <v>-4.0479027666151524E-3</v>
      </c>
      <c r="S47" s="5">
        <v>1.3462851347867399E-4</v>
      </c>
      <c r="T47" s="5">
        <v>-1.4603147283196449E-3</v>
      </c>
      <c r="U47" s="5">
        <v>-1.869437750428915E-3</v>
      </c>
      <c r="V47" s="5">
        <v>4.5438981032930315E-4</v>
      </c>
      <c r="W47" s="5">
        <v>4.7474127495661378E-4</v>
      </c>
      <c r="Y47" s="1">
        <f t="shared" si="17"/>
        <v>5.0772130362177668E-6</v>
      </c>
    </row>
    <row r="48" spans="1:25">
      <c r="A48" s="1" t="s">
        <v>25</v>
      </c>
      <c r="B48" s="1" t="s">
        <v>31</v>
      </c>
      <c r="C48" s="5">
        <v>-1.245973352342844E-2</v>
      </c>
      <c r="D48" s="5">
        <v>-3.9240452460944653E-3</v>
      </c>
      <c r="E48" s="5">
        <v>6.7141139879822731E-3</v>
      </c>
      <c r="F48" s="5">
        <v>1.9317353144288063E-2</v>
      </c>
      <c r="G48" s="5">
        <v>-1.1321008205413818E-2</v>
      </c>
      <c r="H48" s="5">
        <v>5.8714705519378185E-3</v>
      </c>
      <c r="I48" s="5">
        <v>-1.502421498298645E-2</v>
      </c>
      <c r="J48" s="5">
        <v>3.6785591393709183E-2</v>
      </c>
      <c r="K48" s="5">
        <v>-2.4951038882136345E-2</v>
      </c>
      <c r="L48" s="5">
        <v>2.3242922499775887E-2</v>
      </c>
      <c r="M48" s="5">
        <v>1.4030487276613712E-2</v>
      </c>
      <c r="N48" s="5">
        <v>4.1279084980487823E-3</v>
      </c>
      <c r="O48" s="5">
        <v>-2.5190521031618118E-2</v>
      </c>
      <c r="P48" s="5">
        <v>6.6295146942138672E-2</v>
      </c>
      <c r="Q48" s="5">
        <v>-2.6975949294865131E-3</v>
      </c>
      <c r="R48" s="5">
        <v>-2.2488892078399658E-2</v>
      </c>
      <c r="S48" s="5">
        <v>5.8927755802869797E-2</v>
      </c>
      <c r="T48" s="5">
        <v>-2.2081725299358368E-2</v>
      </c>
      <c r="U48" s="5">
        <v>-1.9531315192580223E-2</v>
      </c>
      <c r="V48" s="5">
        <v>-2.4939581751823425E-2</v>
      </c>
      <c r="W48" s="5">
        <v>6.9550067186355591E-2</v>
      </c>
      <c r="Y48" s="1">
        <f t="shared" si="17"/>
        <v>9.1809431311362882E-4</v>
      </c>
    </row>
    <row r="49" spans="1:25">
      <c r="A49" s="1" t="s">
        <v>26</v>
      </c>
      <c r="B49" s="1" t="s">
        <v>31</v>
      </c>
      <c r="C49" s="5">
        <v>6.2027727253735065E-3</v>
      </c>
      <c r="D49" s="5">
        <v>-8.9365839958190918E-3</v>
      </c>
      <c r="E49" s="5">
        <v>1.559691596776247E-2</v>
      </c>
      <c r="F49" s="5">
        <v>8.986140601336956E-3</v>
      </c>
      <c r="G49" s="5">
        <v>2.4527003988623619E-2</v>
      </c>
      <c r="H49" s="5">
        <v>-1.6984391957521439E-2</v>
      </c>
      <c r="I49" s="5">
        <v>3.9442330598831177E-3</v>
      </c>
      <c r="J49" s="5">
        <v>-1.5516936779022217E-2</v>
      </c>
      <c r="K49" s="5">
        <v>-8.7033338844776154E-2</v>
      </c>
      <c r="L49" s="5">
        <v>4.1527114808559418E-3</v>
      </c>
      <c r="M49" s="5">
        <v>-2.1346038207411766E-2</v>
      </c>
      <c r="N49" s="5">
        <v>9.257960319519043E-2</v>
      </c>
      <c r="O49" s="5">
        <v>-3.5028919577598572E-2</v>
      </c>
      <c r="P49" s="5">
        <v>3.719710186123848E-2</v>
      </c>
      <c r="Q49" s="5">
        <v>-5.3653445094823837E-2</v>
      </c>
      <c r="R49" s="5">
        <v>5.1636788994073868E-2</v>
      </c>
      <c r="S49" s="5">
        <v>-9.2285983264446259E-3</v>
      </c>
      <c r="T49" s="5">
        <v>1.6163136810064316E-2</v>
      </c>
      <c r="U49" s="5">
        <v>2.2193731740117073E-2</v>
      </c>
      <c r="V49" s="5">
        <v>-2.3115862160921097E-2</v>
      </c>
      <c r="W49" s="5">
        <v>-2.9930230230093002E-3</v>
      </c>
      <c r="Y49" s="1">
        <f t="shared" si="17"/>
        <v>1.3870615299885027E-3</v>
      </c>
    </row>
    <row r="50" spans="1:25">
      <c r="A50" s="1" t="s">
        <v>27</v>
      </c>
      <c r="B50" s="1" t="s">
        <v>31</v>
      </c>
      <c r="C50" s="5">
        <v>-2.7835024520754814E-2</v>
      </c>
      <c r="D50" s="5">
        <v>-6.628822535276413E-2</v>
      </c>
      <c r="E50" s="5">
        <v>1.3645146042108536E-2</v>
      </c>
      <c r="F50" s="5">
        <v>1.7423827201128006E-2</v>
      </c>
      <c r="G50" s="5">
        <v>-6.6641800105571747E-2</v>
      </c>
      <c r="H50" s="5">
        <v>-6.3809074461460114E-2</v>
      </c>
      <c r="I50" s="5">
        <v>-1.8106084316968918E-2</v>
      </c>
      <c r="J50" s="5">
        <v>-2.6606779545545578E-2</v>
      </c>
      <c r="K50" s="5">
        <v>-0.1065274104475975</v>
      </c>
      <c r="L50" s="5">
        <v>-3.2359287142753601E-2</v>
      </c>
      <c r="M50" s="5">
        <v>5.9655662626028061E-2</v>
      </c>
      <c r="N50" s="5">
        <v>3.8448460400104523E-2</v>
      </c>
      <c r="O50" s="5">
        <v>-7.2242669761180878E-2</v>
      </c>
      <c r="P50" s="5">
        <v>-7.9570263624191284E-2</v>
      </c>
      <c r="Q50" s="5">
        <v>0.1512610912322998</v>
      </c>
      <c r="R50" s="5">
        <v>-7.3722966015338898E-2</v>
      </c>
      <c r="S50" s="5">
        <v>-1.0443819686770439E-2</v>
      </c>
      <c r="T50" s="5">
        <v>3.2260976731777191E-2</v>
      </c>
      <c r="U50" s="5">
        <v>4.1808594018220901E-2</v>
      </c>
      <c r="V50" s="5">
        <v>0.10658080875873566</v>
      </c>
      <c r="W50" s="5">
        <v>-2.6073336601257324E-2</v>
      </c>
      <c r="Y50" s="1">
        <f t="shared" si="17"/>
        <v>4.2679552906468984E-3</v>
      </c>
    </row>
    <row r="51" spans="1:25">
      <c r="A51" s="1" t="s">
        <v>28</v>
      </c>
      <c r="B51" s="1" t="s">
        <v>31</v>
      </c>
      <c r="C51" s="5">
        <v>-6.1486312188208103E-3</v>
      </c>
      <c r="D51" s="5">
        <v>-6.9851628504693508E-3</v>
      </c>
      <c r="E51" s="5">
        <v>3.9972610771656036E-2</v>
      </c>
      <c r="F51" s="5">
        <v>-1.0736195370554924E-2</v>
      </c>
      <c r="G51" s="5">
        <v>2.3662911262363195E-3</v>
      </c>
      <c r="H51" s="5">
        <v>-1.1979677714407444E-2</v>
      </c>
      <c r="I51" s="5">
        <v>-6.649501621723175E-3</v>
      </c>
      <c r="J51" s="5">
        <v>-1.0049176402390003E-2</v>
      </c>
      <c r="K51" s="5">
        <v>2.5033198297023773E-2</v>
      </c>
      <c r="L51" s="5">
        <v>-5.8112069964408875E-2</v>
      </c>
      <c r="M51" s="5">
        <v>-4.0165528655052185E-2</v>
      </c>
      <c r="N51" s="5">
        <v>1.7940927296876907E-2</v>
      </c>
      <c r="O51" s="5">
        <v>1.3443701900541782E-2</v>
      </c>
      <c r="P51" s="5">
        <v>2.0747572183609009E-2</v>
      </c>
      <c r="Q51" s="5">
        <v>-6.4908124506473541E-2</v>
      </c>
      <c r="R51" s="5">
        <v>1.9978964701294899E-2</v>
      </c>
      <c r="S51" s="5">
        <v>-2.7615416329354048E-3</v>
      </c>
      <c r="T51" s="5">
        <v>8.8619459420442581E-3</v>
      </c>
      <c r="U51" s="5">
        <v>1.1305136606097221E-2</v>
      </c>
      <c r="V51" s="5">
        <v>-4.5436942018568516E-3</v>
      </c>
      <c r="W51" s="5">
        <v>-7.2668664157390594E-2</v>
      </c>
      <c r="Y51" s="1">
        <f t="shared" si="17"/>
        <v>8.9450320662848683E-4</v>
      </c>
    </row>
    <row r="52" spans="1:25">
      <c r="A52" s="1" t="s">
        <v>29</v>
      </c>
      <c r="B52" s="1" t="s">
        <v>31</v>
      </c>
      <c r="C52" s="5">
        <v>-3.6119505763053894E-2</v>
      </c>
      <c r="D52" s="5">
        <v>-2.4717390537261963E-2</v>
      </c>
      <c r="E52" s="5">
        <v>2.6948856189846992E-2</v>
      </c>
      <c r="F52" s="5">
        <v>3.5223506391048431E-2</v>
      </c>
      <c r="G52" s="5">
        <v>8.1098467111587524E-2</v>
      </c>
      <c r="H52" s="5">
        <v>-7.7370576560497284E-2</v>
      </c>
      <c r="I52" s="5">
        <v>-1.7821867018938065E-2</v>
      </c>
      <c r="J52" s="5">
        <v>-1.4619759283959866E-2</v>
      </c>
      <c r="K52" s="5">
        <v>2.4013936519622803E-2</v>
      </c>
      <c r="L52" s="5">
        <v>4.2160052806138992E-2</v>
      </c>
      <c r="M52" s="5">
        <v>-7.2860005311667919E-3</v>
      </c>
      <c r="N52" s="5">
        <v>0.12660127878189087</v>
      </c>
      <c r="O52" s="5">
        <v>-6.596752256155014E-2</v>
      </c>
      <c r="P52" s="5">
        <v>-4.7864660620689392E-2</v>
      </c>
      <c r="Q52" s="5">
        <v>3.1698096543550491E-2</v>
      </c>
      <c r="R52" s="5">
        <v>-6.4301448874175549E-3</v>
      </c>
      <c r="S52" s="5">
        <v>-3.7006856873631477E-3</v>
      </c>
      <c r="T52" s="5">
        <v>-4.3438628315925598E-2</v>
      </c>
      <c r="U52" s="5">
        <v>-5.2166663110256195E-2</v>
      </c>
      <c r="V52" s="5">
        <v>9.5490012317895889E-3</v>
      </c>
      <c r="W52" s="5">
        <v>-3.7997938692569733E-2</v>
      </c>
      <c r="Y52" s="1">
        <f t="shared" si="17"/>
        <v>2.454832374460582E-3</v>
      </c>
    </row>
  </sheetData>
  <conditionalFormatting sqref="C7:W7">
    <cfRule type="cellIs" dxfId="14" priority="3" operator="lessThan">
      <formula>0.1</formula>
    </cfRule>
  </conditionalFormatting>
  <conditionalFormatting sqref="C17:W17">
    <cfRule type="cellIs" dxfId="13" priority="2" operator="lessThan">
      <formula>0.1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DA81-BD12-43D9-8F1A-66965B287F89}">
  <dimension ref="A1:AY28"/>
  <sheetViews>
    <sheetView topLeftCell="V1" workbookViewId="0">
      <selection activeCell="Z12" sqref="Z12"/>
    </sheetView>
  </sheetViews>
  <sheetFormatPr baseColWidth="10" defaultRowHeight="14.4"/>
  <cols>
    <col min="1" max="1" width="30.109375" style="19" bestFit="1" customWidth="1"/>
    <col min="2" max="2" width="7.6640625" style="19" bestFit="1" customWidth="1"/>
    <col min="3" max="4" width="21.6640625" style="19" bestFit="1" customWidth="1"/>
    <col min="5" max="6" width="20.6640625" style="19" bestFit="1" customWidth="1"/>
    <col min="7" max="7" width="27.6640625" style="19" bestFit="1" customWidth="1"/>
    <col min="8" max="8" width="27" style="19" bestFit="1" customWidth="1"/>
    <col min="9" max="9" width="26.33203125" style="19" bestFit="1" customWidth="1"/>
    <col min="10" max="10" width="27" style="19" bestFit="1" customWidth="1"/>
    <col min="11" max="11" width="7.33203125" style="19" bestFit="1" customWidth="1"/>
    <col min="12" max="13" width="21" style="19" bestFit="1" customWidth="1"/>
    <col min="14" max="15" width="20.33203125" style="19" bestFit="1" customWidth="1"/>
    <col min="16" max="17" width="30" style="19" bestFit="1" customWidth="1"/>
    <col min="18" max="19" width="29.33203125" style="19" bestFit="1" customWidth="1"/>
    <col min="20" max="20" width="7.44140625" style="19" bestFit="1" customWidth="1"/>
    <col min="21" max="22" width="21.21875" style="19" bestFit="1" customWidth="1"/>
    <col min="23" max="24" width="20.44140625" style="19" bestFit="1" customWidth="1"/>
    <col min="25" max="26" width="30.109375" style="19" bestFit="1" customWidth="1"/>
    <col min="27" max="27" width="29.44140625" style="19" bestFit="1" customWidth="1"/>
    <col min="28" max="28" width="29.88671875" style="19" bestFit="1" customWidth="1"/>
    <col min="29" max="16384" width="11.5546875" style="19"/>
  </cols>
  <sheetData>
    <row r="1" spans="1:51">
      <c r="A1" s="13" t="s">
        <v>411</v>
      </c>
      <c r="B1" s="18">
        <v>-10</v>
      </c>
      <c r="C1" s="18">
        <v>-9</v>
      </c>
      <c r="D1" s="18">
        <v>-8</v>
      </c>
      <c r="E1" s="18">
        <v>-7</v>
      </c>
      <c r="F1" s="18">
        <v>-6</v>
      </c>
      <c r="G1" s="18">
        <v>-5</v>
      </c>
      <c r="H1" s="18">
        <v>-4</v>
      </c>
      <c r="I1" s="18">
        <v>-3</v>
      </c>
      <c r="J1" s="18">
        <v>-2</v>
      </c>
      <c r="K1" s="18">
        <v>-1</v>
      </c>
      <c r="L1" s="18">
        <v>0</v>
      </c>
      <c r="M1" s="18">
        <v>1</v>
      </c>
      <c r="N1" s="18">
        <v>2</v>
      </c>
      <c r="O1" s="18">
        <v>3</v>
      </c>
      <c r="P1" s="18">
        <v>4</v>
      </c>
      <c r="Q1" s="18">
        <v>5</v>
      </c>
      <c r="R1" s="18">
        <v>6</v>
      </c>
      <c r="S1" s="18">
        <v>7</v>
      </c>
      <c r="T1" s="18">
        <v>8</v>
      </c>
      <c r="U1" s="18">
        <v>9</v>
      </c>
      <c r="V1" s="18">
        <v>10</v>
      </c>
      <c r="X1" s="19" t="s">
        <v>411</v>
      </c>
      <c r="Y1" s="19" t="s">
        <v>412</v>
      </c>
      <c r="Z1" s="19" t="s">
        <v>415</v>
      </c>
      <c r="AA1" s="19" t="s">
        <v>416</v>
      </c>
      <c r="AB1" s="19" t="s">
        <v>417</v>
      </c>
      <c r="AC1" s="19" t="s">
        <v>418</v>
      </c>
      <c r="AD1" s="19" t="s">
        <v>419</v>
      </c>
      <c r="AE1" s="19" t="s">
        <v>420</v>
      </c>
      <c r="AF1" s="19" t="s">
        <v>421</v>
      </c>
      <c r="AG1" s="19" t="s">
        <v>422</v>
      </c>
      <c r="AH1" s="19" t="s">
        <v>413</v>
      </c>
      <c r="AI1" s="19" t="s">
        <v>423</v>
      </c>
      <c r="AJ1" s="19" t="s">
        <v>424</v>
      </c>
      <c r="AK1" s="19" t="s">
        <v>425</v>
      </c>
      <c r="AL1" s="19" t="s">
        <v>426</v>
      </c>
      <c r="AM1" s="19" t="s">
        <v>427</v>
      </c>
      <c r="AN1" s="19" t="s">
        <v>428</v>
      </c>
      <c r="AO1" s="19" t="s">
        <v>429</v>
      </c>
      <c r="AP1" s="19" t="s">
        <v>430</v>
      </c>
      <c r="AQ1" s="19" t="s">
        <v>414</v>
      </c>
      <c r="AR1" s="19" t="s">
        <v>431</v>
      </c>
      <c r="AS1" s="19" t="s">
        <v>432</v>
      </c>
      <c r="AT1" s="19" t="s">
        <v>433</v>
      </c>
      <c r="AU1" s="19" t="s">
        <v>434</v>
      </c>
      <c r="AV1" s="19" t="s">
        <v>435</v>
      </c>
      <c r="AW1" s="19" t="s">
        <v>436</v>
      </c>
      <c r="AX1" s="19" t="s">
        <v>437</v>
      </c>
      <c r="AY1" s="19" t="s">
        <v>438</v>
      </c>
    </row>
    <row r="2" spans="1:51">
      <c r="A2" s="13" t="s">
        <v>412</v>
      </c>
      <c r="B2" s="27">
        <f>'OMS Declara COVID (2)'!C3</f>
        <v>4.6863054316952701E-2</v>
      </c>
      <c r="C2" s="27">
        <f>'OMS Declara COVID (2)'!D3</f>
        <v>2.7342430189581268E-2</v>
      </c>
      <c r="D2" s="27">
        <f>'OMS Declara COVID (2)'!E3</f>
        <v>2.1935202600642079E-2</v>
      </c>
      <c r="E2" s="27">
        <f>'OMS Declara COVID (2)'!F3</f>
        <v>3.1815640364286857E-2</v>
      </c>
      <c r="F2" s="27">
        <f>'OMS Declara COVID (2)'!G3</f>
        <v>3.7163164756371048E-2</v>
      </c>
      <c r="G2" s="27">
        <f>'OMS Declara COVID (2)'!H3</f>
        <v>3.0007588933922746E-2</v>
      </c>
      <c r="H2" s="27">
        <f>'OMS Declara COVID (2)'!I3</f>
        <v>2.6010307914498987E-2</v>
      </c>
      <c r="I2" s="27">
        <f>'OMS Declara COVID (2)'!J3</f>
        <v>1.6765617304617897E-2</v>
      </c>
      <c r="J2" s="27">
        <f>'OMS Declara COVID (2)'!K3</f>
        <v>2.5978199105624045E-3</v>
      </c>
      <c r="K2" s="27">
        <f>'OMS Declara COVID (2)'!L3</f>
        <v>0</v>
      </c>
      <c r="L2" s="27">
        <f>'OMS Declara COVID (2)'!M3</f>
        <v>-2.230596217681402E-3</v>
      </c>
      <c r="M2" s="27">
        <f>'OMS Declara COVID (2)'!N3</f>
        <v>1.2954793786992713E-2</v>
      </c>
      <c r="N2" s="27">
        <f>'OMS Declara COVID (2)'!O3</f>
        <v>-2.4482966214569579E-3</v>
      </c>
      <c r="O2" s="27">
        <f>'OMS Declara COVID (2)'!P3</f>
        <v>-9.3188000330157728E-3</v>
      </c>
      <c r="P2" s="27">
        <f>'OMS Declara COVID (2)'!Q3</f>
        <v>-1.281709973314582E-2</v>
      </c>
      <c r="Q2" s="27">
        <f>'OMS Declara COVID (2)'!R3</f>
        <v>-2.7686372439205797E-2</v>
      </c>
      <c r="R2" s="27">
        <f>'OMS Declara COVID (2)'!S3</f>
        <v>-4.0279246295035653E-2</v>
      </c>
      <c r="S2" s="27">
        <f>'OMS Declara COVID (2)'!T3</f>
        <v>-4.444087041610878E-2</v>
      </c>
      <c r="T2" s="27">
        <f>'OMS Declara COVID (2)'!U3</f>
        <v>-4.4752377776369756E-2</v>
      </c>
      <c r="U2" s="27">
        <f>'OMS Declara COVID (2)'!V3</f>
        <v>-4.3752297977837307E-2</v>
      </c>
      <c r="V2" s="27">
        <f>'OMS Declara COVID (2)'!W3</f>
        <v>-5.6906814642292081E-2</v>
      </c>
      <c r="X2" s="19">
        <v>-10</v>
      </c>
      <c r="Y2" s="19">
        <v>4.6863054316952701E-2</v>
      </c>
      <c r="Z2" s="19">
        <v>4.5007123932886028E-2</v>
      </c>
      <c r="AA2" s="19">
        <v>5.9149387238352953E-2</v>
      </c>
      <c r="AB2" s="19">
        <v>-4.5007123932886035E-2</v>
      </c>
      <c r="AC2" s="19">
        <v>-5.9149387238352953E-2</v>
      </c>
      <c r="AD2" s="19">
        <v>5.4418948299490927E-2</v>
      </c>
      <c r="AE2" s="19">
        <v>7.1518621160294449E-2</v>
      </c>
      <c r="AF2" s="19">
        <v>-5.4418948299490934E-2</v>
      </c>
      <c r="AG2" s="19">
        <v>-7.1518621160294449E-2</v>
      </c>
      <c r="AH2" s="19">
        <v>3.4565394572382058E-2</v>
      </c>
      <c r="AI2" s="19">
        <v>4.5720080060156744E-2</v>
      </c>
      <c r="AJ2" s="19">
        <v>6.0086370417255397E-2</v>
      </c>
      <c r="AK2" s="19">
        <v>-4.5720080060156751E-2</v>
      </c>
      <c r="AL2" s="19">
        <v>-6.0086370417255397E-2</v>
      </c>
      <c r="AM2" s="19">
        <v>5.418194394452254E-2</v>
      </c>
      <c r="AN2" s="19">
        <v>7.1207144639597292E-2</v>
      </c>
      <c r="AO2" s="19">
        <v>-5.4181943944522547E-2</v>
      </c>
      <c r="AP2" s="19">
        <v>-7.1207144639597292E-2</v>
      </c>
      <c r="AQ2" s="19">
        <v>-5.2810874571810773E-2</v>
      </c>
      <c r="AR2" s="19">
        <v>2.9529879969456618E-2</v>
      </c>
      <c r="AS2" s="19">
        <v>3.8808840751968221E-2</v>
      </c>
      <c r="AT2" s="19">
        <v>-2.9529879969456621E-2</v>
      </c>
      <c r="AU2" s="19">
        <v>-3.8808840751968221E-2</v>
      </c>
      <c r="AV2" s="19">
        <v>6.1323388211941859E-2</v>
      </c>
      <c r="AW2" s="19">
        <v>8.059259333088882E-2</v>
      </c>
      <c r="AX2" s="19">
        <v>-6.1323388211941866E-2</v>
      </c>
      <c r="AY2" s="19">
        <v>-8.059259333088882E-2</v>
      </c>
    </row>
    <row r="3" spans="1:51">
      <c r="A3" s="21" t="s">
        <v>415</v>
      </c>
      <c r="B3" s="27">
        <f>'OMS Declara COVID (2)'!C8</f>
        <v>4.5007123932886028E-2</v>
      </c>
      <c r="C3" s="27">
        <f>'OMS Declara COVID (2)'!D8</f>
        <v>4.2697506768418533E-2</v>
      </c>
      <c r="D3" s="27">
        <f>'OMS Declara COVID (2)'!E8</f>
        <v>4.0255595434276335E-2</v>
      </c>
      <c r="E3" s="27">
        <f>'OMS Declara COVID (2)'!F8</f>
        <v>3.7655661503910851E-2</v>
      </c>
      <c r="F3" s="27">
        <f>'OMS Declara COVID (2)'!G8</f>
        <v>3.4862368290552163E-2</v>
      </c>
      <c r="G3" s="27">
        <f>'OMS Declara COVID (2)'!H8</f>
        <v>3.1824842534647069E-2</v>
      </c>
      <c r="H3" s="27">
        <f>'OMS Declara COVID (2)'!I8</f>
        <v>2.846500451227902E-2</v>
      </c>
      <c r="I3" s="27">
        <f>'OMS Declara COVID (2)'!J8</f>
        <v>2.4651417026472305E-2</v>
      </c>
      <c r="J3" s="27">
        <f>'OMS Declara COVID (2)'!K8</f>
        <v>2.0127797717138168E-2</v>
      </c>
      <c r="K3" s="27">
        <f>'OMS Declara COVID (2)'!L8</f>
        <v>1.423250225613951E-2</v>
      </c>
      <c r="L3" s="27" t="e">
        <f>'OMS Declara COVID (2)'!M8</f>
        <v>#NUM!</v>
      </c>
      <c r="M3" s="27">
        <f>'OMS Declara COVID (2)'!N8</f>
        <v>1.423250225613951E-2</v>
      </c>
      <c r="N3" s="27">
        <f>'OMS Declara COVID (2)'!O8</f>
        <v>2.0127797717138168E-2</v>
      </c>
      <c r="O3" s="27">
        <f>'OMS Declara COVID (2)'!P8</f>
        <v>2.4651417026472305E-2</v>
      </c>
      <c r="P3" s="27">
        <f>'OMS Declara COVID (2)'!Q8</f>
        <v>2.846500451227902E-2</v>
      </c>
      <c r="Q3" s="27">
        <f>'OMS Declara COVID (2)'!R8</f>
        <v>3.1824842534647069E-2</v>
      </c>
      <c r="R3" s="27">
        <f>'OMS Declara COVID (2)'!S8</f>
        <v>3.4862368290552163E-2</v>
      </c>
      <c r="S3" s="27">
        <f>'OMS Declara COVID (2)'!T8</f>
        <v>3.7655661503910851E-2</v>
      </c>
      <c r="T3" s="27">
        <f>'OMS Declara COVID (2)'!U8</f>
        <v>4.0255595434276335E-2</v>
      </c>
      <c r="U3" s="27">
        <f>'OMS Declara COVID (2)'!V8</f>
        <v>4.2697506768418533E-2</v>
      </c>
      <c r="V3" s="27">
        <f>'OMS Declara COVID (2)'!W8</f>
        <v>4.5007123932886028E-2</v>
      </c>
      <c r="X3" s="19">
        <v>-9</v>
      </c>
      <c r="Y3" s="19">
        <v>2.7342430189581268E-2</v>
      </c>
      <c r="Z3" s="19">
        <v>4.2697506768418533E-2</v>
      </c>
      <c r="AA3" s="19">
        <v>5.6114035762947656E-2</v>
      </c>
      <c r="AB3" s="19">
        <v>-4.269750676841854E-2</v>
      </c>
      <c r="AC3" s="19">
        <v>-5.6114035762947656E-2</v>
      </c>
      <c r="AD3" s="19">
        <v>5.1626347349201449E-2</v>
      </c>
      <c r="AE3" s="19">
        <v>6.7848521394373404E-2</v>
      </c>
      <c r="AF3" s="19">
        <v>-5.1626347349201455E-2</v>
      </c>
      <c r="AG3" s="19">
        <v>-6.7848521394373404E-2</v>
      </c>
      <c r="AH3" s="19">
        <v>3.98615588383463E-2</v>
      </c>
      <c r="AI3" s="19">
        <v>4.3373876338603033E-2</v>
      </c>
      <c r="AJ3" s="19">
        <v>5.7002936055326678E-2</v>
      </c>
      <c r="AK3" s="19">
        <v>-4.337387633860304E-2</v>
      </c>
      <c r="AL3" s="19">
        <v>-5.7002936055326678E-2</v>
      </c>
      <c r="AM3" s="19">
        <v>5.1401505276077709E-2</v>
      </c>
      <c r="AN3" s="19">
        <v>6.7553028821453129E-2</v>
      </c>
      <c r="AO3" s="19">
        <v>-5.1401505276077716E-2</v>
      </c>
      <c r="AP3" s="19">
        <v>-6.7553028821453129E-2</v>
      </c>
      <c r="AQ3" s="19">
        <v>-7.6907507928313024E-2</v>
      </c>
      <c r="AR3" s="19">
        <v>2.8014503920459909E-2</v>
      </c>
      <c r="AS3" s="19">
        <v>3.6817299038094393E-2</v>
      </c>
      <c r="AT3" s="19">
        <v>-2.8014503920459913E-2</v>
      </c>
      <c r="AU3" s="19">
        <v>-3.6817299038094393E-2</v>
      </c>
      <c r="AV3" s="19">
        <v>5.8176474176536999E-2</v>
      </c>
      <c r="AW3" s="19">
        <v>7.6456847239591452E-2</v>
      </c>
      <c r="AX3" s="19">
        <v>-5.8176474176537006E-2</v>
      </c>
      <c r="AY3" s="19">
        <v>-7.6456847239591452E-2</v>
      </c>
    </row>
    <row r="4" spans="1:51">
      <c r="A4" s="21" t="s">
        <v>416</v>
      </c>
      <c r="B4" s="27">
        <f>'OMS Declara COVID (2)'!C9</f>
        <v>5.9149387238352953E-2</v>
      </c>
      <c r="C4" s="27">
        <f>'OMS Declara COVID (2)'!D9</f>
        <v>5.6114035762947656E-2</v>
      </c>
      <c r="D4" s="27">
        <f>'OMS Declara COVID (2)'!E9</f>
        <v>5.2904820276966302E-2</v>
      </c>
      <c r="E4" s="27">
        <f>'OMS Declara COVID (2)'!F9</f>
        <v>4.948792789631469E-2</v>
      </c>
      <c r="F4" s="27">
        <f>'OMS Declara COVID (2)'!G9</f>
        <v>4.5816918342502892E-2</v>
      </c>
      <c r="G4" s="27">
        <f>'OMS Declara COVID (2)'!H9</f>
        <v>4.1824932819268405E-2</v>
      </c>
      <c r="H4" s="27">
        <f>'OMS Declara COVID (2)'!I9</f>
        <v>3.7409357175298433E-2</v>
      </c>
      <c r="I4" s="27">
        <f>'OMS Declara COVID (2)'!J9</f>
        <v>3.239745365305411E-2</v>
      </c>
      <c r="J4" s="27">
        <f>'OMS Declara COVID (2)'!K9</f>
        <v>2.6452410138483151E-2</v>
      </c>
      <c r="K4" s="27">
        <f>'OMS Declara COVID (2)'!L9</f>
        <v>1.8704678587649216E-2</v>
      </c>
      <c r="L4" s="27" t="e">
        <f>'OMS Declara COVID (2)'!M9</f>
        <v>#NUM!</v>
      </c>
      <c r="M4" s="27">
        <f>'OMS Declara COVID (2)'!N9</f>
        <v>1.8704678587649216E-2</v>
      </c>
      <c r="N4" s="27">
        <f>'OMS Declara COVID (2)'!O9</f>
        <v>2.6452410138483151E-2</v>
      </c>
      <c r="O4" s="27">
        <f>'OMS Declara COVID (2)'!P9</f>
        <v>3.239745365305411E-2</v>
      </c>
      <c r="P4" s="27">
        <f>'OMS Declara COVID (2)'!Q9</f>
        <v>3.7409357175298433E-2</v>
      </c>
      <c r="Q4" s="27">
        <f>'OMS Declara COVID (2)'!R9</f>
        <v>4.1824932819268405E-2</v>
      </c>
      <c r="R4" s="27">
        <f>'OMS Declara COVID (2)'!S9</f>
        <v>4.5816918342502892E-2</v>
      </c>
      <c r="S4" s="27">
        <f>'OMS Declara COVID (2)'!T9</f>
        <v>4.948792789631469E-2</v>
      </c>
      <c r="T4" s="27">
        <f>'OMS Declara COVID (2)'!U9</f>
        <v>5.2904820276966302E-2</v>
      </c>
      <c r="U4" s="27">
        <f>'OMS Declara COVID (2)'!V9</f>
        <v>5.6114035762947656E-2</v>
      </c>
      <c r="V4" s="27">
        <f>'OMS Declara COVID (2)'!W9</f>
        <v>5.9149387238352953E-2</v>
      </c>
      <c r="X4" s="19">
        <v>-8</v>
      </c>
      <c r="Y4" s="19">
        <v>2.1935202600642079E-2</v>
      </c>
      <c r="Z4" s="19">
        <v>4.0255595434276335E-2</v>
      </c>
      <c r="AA4" s="19">
        <v>5.2904820276966302E-2</v>
      </c>
      <c r="AB4" s="19">
        <v>-4.0255595434276342E-2</v>
      </c>
      <c r="AC4" s="19">
        <v>-5.2904820276966302E-2</v>
      </c>
      <c r="AD4" s="19">
        <v>4.8673787064683317E-2</v>
      </c>
      <c r="AE4" s="19">
        <v>6.396819942858932E-2</v>
      </c>
      <c r="AF4" s="19">
        <v>-4.8673787064683324E-2</v>
      </c>
      <c r="AG4" s="19">
        <v>-6.396819942858932E-2</v>
      </c>
      <c r="AH4" s="19">
        <v>3.2675076046067009E-2</v>
      </c>
      <c r="AI4" s="19">
        <v>4.089328278049726E-2</v>
      </c>
      <c r="AJ4" s="19">
        <v>5.3742883509686194E-2</v>
      </c>
      <c r="AK4" s="19">
        <v>-4.0893282780497267E-2</v>
      </c>
      <c r="AL4" s="19">
        <v>-5.3742883509686194E-2</v>
      </c>
      <c r="AM4" s="19">
        <v>4.8461803925214195E-2</v>
      </c>
      <c r="AN4" s="19">
        <v>6.368960635911973E-2</v>
      </c>
      <c r="AO4" s="19">
        <v>-4.8461803925214202E-2</v>
      </c>
      <c r="AP4" s="19">
        <v>-6.368960635911973E-2</v>
      </c>
      <c r="AQ4" s="19">
        <v>-6.3209637395758689E-2</v>
      </c>
      <c r="AR4" s="19">
        <v>2.6412327591645763E-2</v>
      </c>
      <c r="AS4" s="19">
        <v>3.4711682419746002E-2</v>
      </c>
      <c r="AT4" s="19">
        <v>-2.6412327591645766E-2</v>
      </c>
      <c r="AU4" s="19">
        <v>-3.4711682419746002E-2</v>
      </c>
      <c r="AV4" s="19">
        <v>5.4849305861004505E-2</v>
      </c>
      <c r="AW4" s="19">
        <v>7.2084206868345435E-2</v>
      </c>
      <c r="AX4" s="19">
        <v>-5.4849305861004512E-2</v>
      </c>
      <c r="AY4" s="19">
        <v>-7.2084206868345435E-2</v>
      </c>
    </row>
    <row r="5" spans="1:51">
      <c r="A5" s="21" t="s">
        <v>417</v>
      </c>
      <c r="B5" s="27">
        <f>'OMS Declara COVID (2)'!C10</f>
        <v>-4.5007123932886035E-2</v>
      </c>
      <c r="C5" s="27">
        <f>'OMS Declara COVID (2)'!D10</f>
        <v>-4.269750676841854E-2</v>
      </c>
      <c r="D5" s="27">
        <f>'OMS Declara COVID (2)'!E10</f>
        <v>-4.0255595434276342E-2</v>
      </c>
      <c r="E5" s="27">
        <f>'OMS Declara COVID (2)'!F10</f>
        <v>-3.7655661503910857E-2</v>
      </c>
      <c r="F5" s="27">
        <f>'OMS Declara COVID (2)'!G10</f>
        <v>-3.486236829055217E-2</v>
      </c>
      <c r="G5" s="27">
        <f>'OMS Declara COVID (2)'!H10</f>
        <v>-3.1824842534647069E-2</v>
      </c>
      <c r="H5" s="27">
        <f>'OMS Declara COVID (2)'!I10</f>
        <v>-2.8465004512279023E-2</v>
      </c>
      <c r="I5" s="27">
        <f>'OMS Declara COVID (2)'!J10</f>
        <v>-2.4651417026472309E-2</v>
      </c>
      <c r="J5" s="27">
        <f>'OMS Declara COVID (2)'!K10</f>
        <v>-2.0127797717138171E-2</v>
      </c>
      <c r="K5" s="27">
        <f>'OMS Declara COVID (2)'!L10</f>
        <v>-1.4232502256139512E-2</v>
      </c>
      <c r="L5" s="27" t="e">
        <f>'OMS Declara COVID (2)'!M10</f>
        <v>#NUM!</v>
      </c>
      <c r="M5" s="27">
        <f>'OMS Declara COVID (2)'!N10</f>
        <v>-1.4232502256139512E-2</v>
      </c>
      <c r="N5" s="27">
        <f>'OMS Declara COVID (2)'!O10</f>
        <v>-2.0127797717138171E-2</v>
      </c>
      <c r="O5" s="27">
        <f>'OMS Declara COVID (2)'!P10</f>
        <v>-2.4651417026472309E-2</v>
      </c>
      <c r="P5" s="27">
        <f>'OMS Declara COVID (2)'!Q10</f>
        <v>-2.8465004512279023E-2</v>
      </c>
      <c r="Q5" s="27">
        <f>'OMS Declara COVID (2)'!R10</f>
        <v>-3.1824842534647069E-2</v>
      </c>
      <c r="R5" s="27">
        <f>'OMS Declara COVID (2)'!S10</f>
        <v>-3.486236829055217E-2</v>
      </c>
      <c r="S5" s="27">
        <f>'OMS Declara COVID (2)'!T10</f>
        <v>-3.7655661503910857E-2</v>
      </c>
      <c r="T5" s="27">
        <f>'OMS Declara COVID (2)'!U10</f>
        <v>-4.0255595434276342E-2</v>
      </c>
      <c r="U5" s="27">
        <f>'OMS Declara COVID (2)'!V10</f>
        <v>-4.269750676841854E-2</v>
      </c>
      <c r="V5" s="27">
        <f>'OMS Declara COVID (2)'!W10</f>
        <v>-4.5007123932886035E-2</v>
      </c>
      <c r="X5" s="19">
        <v>-7</v>
      </c>
      <c r="Y5" s="19">
        <v>3.1815640364286857E-2</v>
      </c>
      <c r="Z5" s="19">
        <v>3.7655661503910851E-2</v>
      </c>
      <c r="AA5" s="19">
        <v>4.948792789631469E-2</v>
      </c>
      <c r="AB5" s="19">
        <v>-3.7655661503910857E-2</v>
      </c>
      <c r="AC5" s="19">
        <v>-4.948792789631469E-2</v>
      </c>
      <c r="AD5" s="19">
        <v>4.5530158728208564E-2</v>
      </c>
      <c r="AE5" s="19">
        <v>5.9836771477652456E-2</v>
      </c>
      <c r="AF5" s="19">
        <v>-4.5530158728208571E-2</v>
      </c>
      <c r="AG5" s="19">
        <v>-5.9836771477652456E-2</v>
      </c>
      <c r="AH5" s="19">
        <v>2.8661650654973281E-2</v>
      </c>
      <c r="AI5" s="19">
        <v>3.82521633962708E-2</v>
      </c>
      <c r="AJ5" s="19">
        <v>5.027186426763719E-2</v>
      </c>
      <c r="AK5" s="19">
        <v>-3.8252163396270807E-2</v>
      </c>
      <c r="AL5" s="19">
        <v>-5.027186426763719E-2</v>
      </c>
      <c r="AM5" s="19">
        <v>4.5331866658292023E-2</v>
      </c>
      <c r="AN5" s="19">
        <v>5.9576171523581231E-2</v>
      </c>
      <c r="AO5" s="19">
        <v>-4.533186665829203E-2</v>
      </c>
      <c r="AP5" s="19">
        <v>-5.9576171523581231E-2</v>
      </c>
      <c r="AQ5" s="19">
        <v>-6.1765276099498001E-2</v>
      </c>
      <c r="AR5" s="19">
        <v>2.4706470158793639E-2</v>
      </c>
      <c r="AS5" s="19">
        <v>3.2469805733298447E-2</v>
      </c>
      <c r="AT5" s="19">
        <v>-2.4706470158793643E-2</v>
      </c>
      <c r="AU5" s="19">
        <v>-3.2469805733298447E-2</v>
      </c>
      <c r="AV5" s="19">
        <v>5.1306827608562686E-2</v>
      </c>
      <c r="AW5" s="19">
        <v>6.7428601274671401E-2</v>
      </c>
      <c r="AX5" s="19">
        <v>-5.1306827608562693E-2</v>
      </c>
      <c r="AY5" s="19">
        <v>-6.7428601274671401E-2</v>
      </c>
    </row>
    <row r="6" spans="1:51">
      <c r="A6" s="21" t="s">
        <v>418</v>
      </c>
      <c r="B6" s="27">
        <f>'OMS Declara COVID (2)'!C11</f>
        <v>-5.9149387238352953E-2</v>
      </c>
      <c r="C6" s="27">
        <f>'OMS Declara COVID (2)'!D11</f>
        <v>-5.6114035762947656E-2</v>
      </c>
      <c r="D6" s="27">
        <f>'OMS Declara COVID (2)'!E11</f>
        <v>-5.2904820276966302E-2</v>
      </c>
      <c r="E6" s="27">
        <f>'OMS Declara COVID (2)'!F11</f>
        <v>-4.948792789631469E-2</v>
      </c>
      <c r="F6" s="27">
        <f>'OMS Declara COVID (2)'!G11</f>
        <v>-4.5816918342502892E-2</v>
      </c>
      <c r="G6" s="27">
        <f>'OMS Declara COVID (2)'!H11</f>
        <v>-4.1824932819268405E-2</v>
      </c>
      <c r="H6" s="27">
        <f>'OMS Declara COVID (2)'!I11</f>
        <v>-3.7409357175298433E-2</v>
      </c>
      <c r="I6" s="27">
        <f>'OMS Declara COVID (2)'!J11</f>
        <v>-3.239745365305411E-2</v>
      </c>
      <c r="J6" s="27">
        <f>'OMS Declara COVID (2)'!K11</f>
        <v>-2.6452410138483151E-2</v>
      </c>
      <c r="K6" s="27">
        <f>'OMS Declara COVID (2)'!L11</f>
        <v>-1.8704678587649216E-2</v>
      </c>
      <c r="L6" s="27" t="e">
        <f>'OMS Declara COVID (2)'!M11</f>
        <v>#NUM!</v>
      </c>
      <c r="M6" s="27">
        <f>'OMS Declara COVID (2)'!N11</f>
        <v>-1.8704678587649216E-2</v>
      </c>
      <c r="N6" s="27">
        <f>'OMS Declara COVID (2)'!O11</f>
        <v>-2.6452410138483151E-2</v>
      </c>
      <c r="O6" s="27">
        <f>'OMS Declara COVID (2)'!P11</f>
        <v>-3.239745365305411E-2</v>
      </c>
      <c r="P6" s="27">
        <f>'OMS Declara COVID (2)'!Q11</f>
        <v>-3.7409357175298433E-2</v>
      </c>
      <c r="Q6" s="27">
        <f>'OMS Declara COVID (2)'!R11</f>
        <v>-4.1824932819268405E-2</v>
      </c>
      <c r="R6" s="27">
        <f>'OMS Declara COVID (2)'!S11</f>
        <v>-4.5816918342502892E-2</v>
      </c>
      <c r="S6" s="27">
        <f>'OMS Declara COVID (2)'!T11</f>
        <v>-4.948792789631469E-2</v>
      </c>
      <c r="T6" s="27">
        <f>'OMS Declara COVID (2)'!U11</f>
        <v>-5.2904820276966302E-2</v>
      </c>
      <c r="U6" s="27">
        <f>'OMS Declara COVID (2)'!V11</f>
        <v>-5.6114035762947656E-2</v>
      </c>
      <c r="V6" s="27">
        <f>'OMS Declara COVID (2)'!W11</f>
        <v>-5.9149387238352953E-2</v>
      </c>
      <c r="X6" s="19">
        <v>-6</v>
      </c>
      <c r="Y6" s="19">
        <v>3.7163164756371048E-2</v>
      </c>
      <c r="Z6" s="19">
        <v>3.4862368290552163E-2</v>
      </c>
      <c r="AA6" s="19">
        <v>4.5816918342502892E-2</v>
      </c>
      <c r="AB6" s="19">
        <v>-3.486236829055217E-2</v>
      </c>
      <c r="AC6" s="19">
        <v>-4.5816918342502892E-2</v>
      </c>
      <c r="AD6" s="19">
        <v>4.2152736096410161E-2</v>
      </c>
      <c r="AE6" s="19">
        <v>5.5398085739507559E-2</v>
      </c>
      <c r="AF6" s="19">
        <v>-4.2152736096410161E-2</v>
      </c>
      <c r="AG6" s="19">
        <v>-5.5398085739507559E-2</v>
      </c>
      <c r="AH6" s="19">
        <v>1.9431054957514737E-2</v>
      </c>
      <c r="AI6" s="19">
        <v>3.5414621732051371E-2</v>
      </c>
      <c r="AJ6" s="19">
        <v>4.6542702392016036E-2</v>
      </c>
      <c r="AK6" s="19">
        <v>-3.5414621732051378E-2</v>
      </c>
      <c r="AL6" s="19">
        <v>-4.6542702392016036E-2</v>
      </c>
      <c r="AM6" s="19">
        <v>4.1969153312455924E-2</v>
      </c>
      <c r="AN6" s="19">
        <v>5.5156817064028613E-2</v>
      </c>
      <c r="AO6" s="19">
        <v>-4.1969153312455924E-2</v>
      </c>
      <c r="AP6" s="19">
        <v>-5.5156817064028613E-2</v>
      </c>
      <c r="AQ6" s="19">
        <v>-4.751966787813644E-2</v>
      </c>
      <c r="AR6" s="19">
        <v>2.2873746667441894E-2</v>
      </c>
      <c r="AS6" s="19">
        <v>3.0061198783597733E-2</v>
      </c>
      <c r="AT6" s="19">
        <v>-2.2873746667441897E-2</v>
      </c>
      <c r="AU6" s="19">
        <v>-3.0061198783597733E-2</v>
      </c>
      <c r="AV6" s="19">
        <v>4.7500892255572608E-2</v>
      </c>
      <c r="AW6" s="19">
        <v>6.2426754359639867E-2</v>
      </c>
      <c r="AX6" s="19">
        <v>-4.7500892255572608E-2</v>
      </c>
      <c r="AY6" s="19">
        <v>-6.2426754359639867E-2</v>
      </c>
    </row>
    <row r="7" spans="1:51">
      <c r="A7" s="13" t="s">
        <v>419</v>
      </c>
      <c r="B7" s="27">
        <f>'OMS Declara COVID (2)'!C18</f>
        <v>5.4418948299490927E-2</v>
      </c>
      <c r="C7" s="27">
        <f>'OMS Declara COVID (2)'!D18</f>
        <v>5.1626347349201449E-2</v>
      </c>
      <c r="D7" s="27">
        <f>'OMS Declara COVID (2)'!E18</f>
        <v>4.8673787064683317E-2</v>
      </c>
      <c r="E7" s="27">
        <f>'OMS Declara COVID (2)'!F18</f>
        <v>4.5530158728208564E-2</v>
      </c>
      <c r="F7" s="27">
        <f>'OMS Declara COVID (2)'!G18</f>
        <v>4.2152736096410161E-2</v>
      </c>
      <c r="G7" s="27">
        <f>'OMS Declara COVID (2)'!H18</f>
        <v>3.8480007367610175E-2</v>
      </c>
      <c r="H7" s="27">
        <f>'OMS Declara COVID (2)'!I18</f>
        <v>3.4417564899467637E-2</v>
      </c>
      <c r="I7" s="27">
        <f>'OMS Declara COVID (2)'!J18</f>
        <v>2.9806485539338581E-2</v>
      </c>
      <c r="J7" s="27">
        <f>'OMS Declara COVID (2)'!K18</f>
        <v>2.4336893532341659E-2</v>
      </c>
      <c r="K7" s="27">
        <f>'OMS Declara COVID (2)'!L18</f>
        <v>1.7208782449733818E-2</v>
      </c>
      <c r="L7" s="27" t="e">
        <f>'OMS Declara COVID (2)'!M18</f>
        <v>#NUM!</v>
      </c>
      <c r="M7" s="27">
        <f>'OMS Declara COVID (2)'!N18</f>
        <v>1.7208782449733818E-2</v>
      </c>
      <c r="N7" s="27">
        <f>'OMS Declara COVID (2)'!O18</f>
        <v>2.4336893532341659E-2</v>
      </c>
      <c r="O7" s="27">
        <f>'OMS Declara COVID (2)'!P18</f>
        <v>2.9806485539338581E-2</v>
      </c>
      <c r="P7" s="27">
        <f>'OMS Declara COVID (2)'!Q18</f>
        <v>3.4417564899467637E-2</v>
      </c>
      <c r="Q7" s="27">
        <f>'OMS Declara COVID (2)'!R18</f>
        <v>3.8480007367610175E-2</v>
      </c>
      <c r="R7" s="27">
        <f>'OMS Declara COVID (2)'!S18</f>
        <v>4.2152736096410161E-2</v>
      </c>
      <c r="S7" s="27">
        <f>'OMS Declara COVID (2)'!T18</f>
        <v>4.5530158728208564E-2</v>
      </c>
      <c r="T7" s="27">
        <f>'OMS Declara COVID (2)'!U18</f>
        <v>4.8673787064683317E-2</v>
      </c>
      <c r="U7" s="27">
        <f>'OMS Declara COVID (2)'!V18</f>
        <v>5.1626347349201449E-2</v>
      </c>
      <c r="V7" s="27">
        <f>'OMS Declara COVID (2)'!W18</f>
        <v>5.4418948299490927E-2</v>
      </c>
      <c r="X7" s="19">
        <v>-5</v>
      </c>
      <c r="Y7" s="19">
        <v>3.0007588933922746E-2</v>
      </c>
      <c r="Z7" s="19">
        <v>3.1824842534647069E-2</v>
      </c>
      <c r="AA7" s="19">
        <v>4.1824932819268405E-2</v>
      </c>
      <c r="AB7" s="19">
        <v>-3.1824842534647069E-2</v>
      </c>
      <c r="AC7" s="19">
        <v>-4.1824932819268405E-2</v>
      </c>
      <c r="AD7" s="19">
        <v>3.8480007367610175E-2</v>
      </c>
      <c r="AE7" s="19">
        <v>5.0571302003555918E-2</v>
      </c>
      <c r="AF7" s="19">
        <v>-3.8480007367610175E-2</v>
      </c>
      <c r="AG7" s="19">
        <v>-5.0571302003555918E-2</v>
      </c>
      <c r="AH7" s="19">
        <v>5.2351816916161864E-3</v>
      </c>
      <c r="AI7" s="19">
        <v>3.2328978646928692E-2</v>
      </c>
      <c r="AJ7" s="19">
        <v>4.2487479978928058E-2</v>
      </c>
      <c r="AK7" s="19">
        <v>-3.2328978646928692E-2</v>
      </c>
      <c r="AL7" s="19">
        <v>-4.2487479978928058E-2</v>
      </c>
      <c r="AM7" s="19">
        <v>3.831241998104129E-2</v>
      </c>
      <c r="AN7" s="19">
        <v>5.0351054843590572E-2</v>
      </c>
      <c r="AO7" s="19">
        <v>-3.831241998104129E-2</v>
      </c>
      <c r="AP7" s="19">
        <v>-5.0351054843590572E-2</v>
      </c>
      <c r="AQ7" s="19">
        <v>-2.9666028800379607E-2</v>
      </c>
      <c r="AR7" s="19">
        <v>2.0880778374027572E-2</v>
      </c>
      <c r="AS7" s="19">
        <v>2.7441994465705562E-2</v>
      </c>
      <c r="AT7" s="19">
        <v>-2.0880778374027575E-2</v>
      </c>
      <c r="AU7" s="19">
        <v>-2.7441994465705562E-2</v>
      </c>
      <c r="AV7" s="19">
        <v>4.3362183649999275E-2</v>
      </c>
      <c r="AW7" s="19">
        <v>5.6987569257681212E-2</v>
      </c>
      <c r="AX7" s="19">
        <v>-4.3362183649999282E-2</v>
      </c>
      <c r="AY7" s="19">
        <v>-5.6987569257681212E-2</v>
      </c>
    </row>
    <row r="8" spans="1:51">
      <c r="A8" s="13" t="s">
        <v>420</v>
      </c>
      <c r="B8" s="27">
        <f>'OMS Declara COVID (2)'!C19</f>
        <v>7.1518621160294449E-2</v>
      </c>
      <c r="C8" s="27">
        <f>'OMS Declara COVID (2)'!D19</f>
        <v>6.7848521394373404E-2</v>
      </c>
      <c r="D8" s="27">
        <f>'OMS Declara COVID (2)'!E19</f>
        <v>6.396819942858932E-2</v>
      </c>
      <c r="E8" s="27">
        <f>'OMS Declara COVID (2)'!F19</f>
        <v>5.9836771477652456E-2</v>
      </c>
      <c r="F8" s="27">
        <f>'OMS Declara COVID (2)'!G19</f>
        <v>5.5398085739507559E-2</v>
      </c>
      <c r="G8" s="27">
        <f>'OMS Declara COVID (2)'!H19</f>
        <v>5.0571302003555918E-2</v>
      </c>
      <c r="H8" s="27">
        <f>'OMS Declara COVID (2)'!I19</f>
        <v>4.5232347596248938E-2</v>
      </c>
      <c r="I8" s="27">
        <f>'OMS Declara COVID (2)'!J19</f>
        <v>3.9172362091159568E-2</v>
      </c>
      <c r="J8" s="27">
        <f>'OMS Declara COVID (2)'!K19</f>
        <v>3.198409971429466E-2</v>
      </c>
      <c r="K8" s="27">
        <f>'OMS Declara COVID (2)'!L19</f>
        <v>2.2616173798124469E-2</v>
      </c>
      <c r="L8" s="27" t="e">
        <f>'OMS Declara COVID (2)'!M19</f>
        <v>#NUM!</v>
      </c>
      <c r="M8" s="27">
        <f>'OMS Declara COVID (2)'!N19</f>
        <v>2.2616173798124469E-2</v>
      </c>
      <c r="N8" s="27">
        <f>'OMS Declara COVID (2)'!O19</f>
        <v>3.198409971429466E-2</v>
      </c>
      <c r="O8" s="27">
        <f>'OMS Declara COVID (2)'!P19</f>
        <v>3.9172362091159568E-2</v>
      </c>
      <c r="P8" s="27">
        <f>'OMS Declara COVID (2)'!Q19</f>
        <v>4.5232347596248938E-2</v>
      </c>
      <c r="Q8" s="27">
        <f>'OMS Declara COVID (2)'!R19</f>
        <v>5.0571302003555918E-2</v>
      </c>
      <c r="R8" s="27">
        <f>'OMS Declara COVID (2)'!S19</f>
        <v>5.5398085739507559E-2</v>
      </c>
      <c r="S8" s="27">
        <f>'OMS Declara COVID (2)'!T19</f>
        <v>5.9836771477652456E-2</v>
      </c>
      <c r="T8" s="27">
        <f>'OMS Declara COVID (2)'!U19</f>
        <v>6.396819942858932E-2</v>
      </c>
      <c r="U8" s="27">
        <f>'OMS Declara COVID (2)'!V19</f>
        <v>6.7848521394373404E-2</v>
      </c>
      <c r="V8" s="27">
        <f>'OMS Declara COVID (2)'!W19</f>
        <v>7.1518621160294449E-2</v>
      </c>
      <c r="X8" s="19">
        <v>-4</v>
      </c>
      <c r="Y8" s="19">
        <v>2.6010307914498987E-2</v>
      </c>
      <c r="Z8" s="19">
        <v>2.846500451227902E-2</v>
      </c>
      <c r="AA8" s="19">
        <v>3.7409357175298433E-2</v>
      </c>
      <c r="AB8" s="19">
        <v>-2.8465004512279023E-2</v>
      </c>
      <c r="AC8" s="19">
        <v>-3.7409357175298433E-2</v>
      </c>
      <c r="AD8" s="19">
        <v>3.4417564899467637E-2</v>
      </c>
      <c r="AE8" s="19">
        <v>4.5232347596248938E-2</v>
      </c>
      <c r="AF8" s="19">
        <v>-3.4417564899467637E-2</v>
      </c>
      <c r="AG8" s="19">
        <v>-4.5232347596248938E-2</v>
      </c>
      <c r="AH8" s="19">
        <v>2.5261822594344618E-3</v>
      </c>
      <c r="AI8" s="19">
        <v>2.891591755906869E-2</v>
      </c>
      <c r="AJ8" s="19">
        <v>3.800195737021779E-2</v>
      </c>
      <c r="AK8" s="19">
        <v>-2.8915917559068693E-2</v>
      </c>
      <c r="AL8" s="19">
        <v>-3.800195737021779E-2</v>
      </c>
      <c r="AM8" s="19">
        <v>3.4267670184051809E-2</v>
      </c>
      <c r="AN8" s="19">
        <v>4.5035352547635424E-2</v>
      </c>
      <c r="AO8" s="19">
        <v>-3.4267670184051816E-2</v>
      </c>
      <c r="AP8" s="19">
        <v>-4.5035352547635424E-2</v>
      </c>
      <c r="AQ8" s="19">
        <v>-1.9323640056839064E-2</v>
      </c>
      <c r="AR8" s="19">
        <v>1.8676335946973273E-2</v>
      </c>
      <c r="AS8" s="19">
        <v>2.4544866025396263E-2</v>
      </c>
      <c r="AT8" s="19">
        <v>-1.8676335946973276E-2</v>
      </c>
      <c r="AU8" s="19">
        <v>-2.4544866025396263E-2</v>
      </c>
      <c r="AV8" s="19">
        <v>3.8784316117691328E-2</v>
      </c>
      <c r="AW8" s="19">
        <v>5.0971231493060966E-2</v>
      </c>
      <c r="AX8" s="19">
        <v>-3.8784316117691335E-2</v>
      </c>
      <c r="AY8" s="19">
        <v>-5.0971231493060966E-2</v>
      </c>
    </row>
    <row r="9" spans="1:51">
      <c r="A9" s="13" t="s">
        <v>421</v>
      </c>
      <c r="B9" s="27">
        <f>'OMS Declara COVID (2)'!C20</f>
        <v>-5.4418948299490934E-2</v>
      </c>
      <c r="C9" s="27">
        <f>'OMS Declara COVID (2)'!D20</f>
        <v>-5.1626347349201455E-2</v>
      </c>
      <c r="D9" s="27">
        <f>'OMS Declara COVID (2)'!E20</f>
        <v>-4.8673787064683324E-2</v>
      </c>
      <c r="E9" s="27">
        <f>'OMS Declara COVID (2)'!F20</f>
        <v>-4.5530158728208571E-2</v>
      </c>
      <c r="F9" s="27">
        <f>'OMS Declara COVID (2)'!G20</f>
        <v>-4.2152736096410161E-2</v>
      </c>
      <c r="G9" s="27">
        <f>'OMS Declara COVID (2)'!H20</f>
        <v>-3.8480007367610175E-2</v>
      </c>
      <c r="H9" s="27">
        <f>'OMS Declara COVID (2)'!I20</f>
        <v>-3.4417564899467637E-2</v>
      </c>
      <c r="I9" s="27">
        <f>'OMS Declara COVID (2)'!J20</f>
        <v>-2.9806485539338585E-2</v>
      </c>
      <c r="J9" s="27">
        <f>'OMS Declara COVID (2)'!K20</f>
        <v>-2.4336893532341662E-2</v>
      </c>
      <c r="K9" s="27">
        <f>'OMS Declara COVID (2)'!L20</f>
        <v>-1.7208782449733818E-2</v>
      </c>
      <c r="L9" s="27" t="e">
        <f>'OMS Declara COVID (2)'!M20</f>
        <v>#NUM!</v>
      </c>
      <c r="M9" s="27">
        <f>'OMS Declara COVID (2)'!N20</f>
        <v>-1.7208782449733818E-2</v>
      </c>
      <c r="N9" s="27">
        <f>'OMS Declara COVID (2)'!O20</f>
        <v>-2.4336893532341662E-2</v>
      </c>
      <c r="O9" s="27">
        <f>'OMS Declara COVID (2)'!P20</f>
        <v>-2.9806485539338585E-2</v>
      </c>
      <c r="P9" s="27">
        <f>'OMS Declara COVID (2)'!Q20</f>
        <v>-3.4417564899467637E-2</v>
      </c>
      <c r="Q9" s="27">
        <f>'OMS Declara COVID (2)'!R20</f>
        <v>-3.8480007367610175E-2</v>
      </c>
      <c r="R9" s="27">
        <f>'OMS Declara COVID (2)'!S20</f>
        <v>-4.2152736096410161E-2</v>
      </c>
      <c r="S9" s="27">
        <f>'OMS Declara COVID (2)'!T20</f>
        <v>-4.5530158728208571E-2</v>
      </c>
      <c r="T9" s="27">
        <f>'OMS Declara COVID (2)'!U20</f>
        <v>-4.8673787064683324E-2</v>
      </c>
      <c r="U9" s="27">
        <f>'OMS Declara COVID (2)'!V20</f>
        <v>-5.1626347349201455E-2</v>
      </c>
      <c r="V9" s="27">
        <f>'OMS Declara COVID (2)'!W20</f>
        <v>-5.4418948299490934E-2</v>
      </c>
      <c r="X9" s="19">
        <v>-3</v>
      </c>
      <c r="Y9" s="19">
        <v>1.6765617304617897E-2</v>
      </c>
      <c r="Z9" s="19">
        <v>2.4651417026472305E-2</v>
      </c>
      <c r="AA9" s="19">
        <v>3.239745365305411E-2</v>
      </c>
      <c r="AB9" s="19">
        <v>-2.4651417026472309E-2</v>
      </c>
      <c r="AC9" s="19">
        <v>-3.239745365305411E-2</v>
      </c>
      <c r="AD9" s="19">
        <v>2.9806485539338581E-2</v>
      </c>
      <c r="AE9" s="19">
        <v>3.9172362091159568E-2</v>
      </c>
      <c r="AF9" s="19">
        <v>-2.9806485539338585E-2</v>
      </c>
      <c r="AG9" s="19">
        <v>-3.9172362091159568E-2</v>
      </c>
      <c r="AH9" s="19">
        <v>2.5809297286627508E-4</v>
      </c>
      <c r="AI9" s="19">
        <v>2.5041919179890001E-2</v>
      </c>
      <c r="AJ9" s="19">
        <v>3.2910660476141884E-2</v>
      </c>
      <c r="AK9" s="19">
        <v>-2.5041919179890005E-2</v>
      </c>
      <c r="AL9" s="19">
        <v>-3.2910660476141884E-2</v>
      </c>
      <c r="AM9" s="19">
        <v>2.9676672907895434E-2</v>
      </c>
      <c r="AN9" s="19">
        <v>3.900175937464051E-2</v>
      </c>
      <c r="AO9" s="19">
        <v>-2.9676672907895437E-2</v>
      </c>
      <c r="AP9" s="19">
        <v>-3.900175937464051E-2</v>
      </c>
      <c r="AQ9" s="19">
        <v>-2.1951678348503423E-2</v>
      </c>
      <c r="AR9" s="19">
        <v>1.6174181379691357E-2</v>
      </c>
      <c r="AS9" s="19">
        <v>2.1256477510478752E-2</v>
      </c>
      <c r="AT9" s="19">
        <v>-1.6174181379691357E-2</v>
      </c>
      <c r="AU9" s="19">
        <v>-2.1256477510478752E-2</v>
      </c>
      <c r="AV9" s="19">
        <v>3.3588203026326952E-2</v>
      </c>
      <c r="AW9" s="19">
        <v>4.4142381335168221E-2</v>
      </c>
      <c r="AX9" s="19">
        <v>-3.3588203026326952E-2</v>
      </c>
      <c r="AY9" s="19">
        <v>-4.4142381335168221E-2</v>
      </c>
    </row>
    <row r="10" spans="1:51">
      <c r="A10" s="13" t="s">
        <v>422</v>
      </c>
      <c r="B10" s="27">
        <f>'OMS Declara COVID (2)'!C21</f>
        <v>-7.1518621160294449E-2</v>
      </c>
      <c r="C10" s="27">
        <f>'OMS Declara COVID (2)'!D21</f>
        <v>-6.7848521394373404E-2</v>
      </c>
      <c r="D10" s="27">
        <f>'OMS Declara COVID (2)'!E21</f>
        <v>-6.396819942858932E-2</v>
      </c>
      <c r="E10" s="27">
        <f>'OMS Declara COVID (2)'!F21</f>
        <v>-5.9836771477652456E-2</v>
      </c>
      <c r="F10" s="27">
        <f>'OMS Declara COVID (2)'!G21</f>
        <v>-5.5398085739507559E-2</v>
      </c>
      <c r="G10" s="27">
        <f>'OMS Declara COVID (2)'!H21</f>
        <v>-5.0571302003555918E-2</v>
      </c>
      <c r="H10" s="27">
        <f>'OMS Declara COVID (2)'!I21</f>
        <v>-4.5232347596248938E-2</v>
      </c>
      <c r="I10" s="27">
        <f>'OMS Declara COVID (2)'!J21</f>
        <v>-3.9172362091159568E-2</v>
      </c>
      <c r="J10" s="27">
        <f>'OMS Declara COVID (2)'!K21</f>
        <v>-3.198409971429466E-2</v>
      </c>
      <c r="K10" s="27">
        <f>'OMS Declara COVID (2)'!L21</f>
        <v>-2.2616173798124469E-2</v>
      </c>
      <c r="L10" s="27" t="e">
        <f>'OMS Declara COVID (2)'!M21</f>
        <v>#NUM!</v>
      </c>
      <c r="M10" s="27">
        <f>'OMS Declara COVID (2)'!N21</f>
        <v>-2.2616173798124469E-2</v>
      </c>
      <c r="N10" s="27">
        <f>'OMS Declara COVID (2)'!O21</f>
        <v>-3.198409971429466E-2</v>
      </c>
      <c r="O10" s="27">
        <f>'OMS Declara COVID (2)'!P21</f>
        <v>-3.9172362091159568E-2</v>
      </c>
      <c r="P10" s="27">
        <f>'OMS Declara COVID (2)'!Q21</f>
        <v>-4.5232347596248938E-2</v>
      </c>
      <c r="Q10" s="27">
        <f>'OMS Declara COVID (2)'!R21</f>
        <v>-5.0571302003555918E-2</v>
      </c>
      <c r="R10" s="27">
        <f>'OMS Declara COVID (2)'!S21</f>
        <v>-5.5398085739507559E-2</v>
      </c>
      <c r="S10" s="27">
        <f>'OMS Declara COVID (2)'!T21</f>
        <v>-5.9836771477652456E-2</v>
      </c>
      <c r="T10" s="27">
        <f>'OMS Declara COVID (2)'!U21</f>
        <v>-6.396819942858932E-2</v>
      </c>
      <c r="U10" s="27">
        <f>'OMS Declara COVID (2)'!V21</f>
        <v>-6.7848521394373404E-2</v>
      </c>
      <c r="V10" s="27">
        <f>'OMS Declara COVID (2)'!W21</f>
        <v>-7.1518621160294449E-2</v>
      </c>
      <c r="X10" s="19">
        <v>-2</v>
      </c>
      <c r="Y10" s="19">
        <v>2.5978199105624045E-3</v>
      </c>
      <c r="Z10" s="19">
        <v>2.0127797717138168E-2</v>
      </c>
      <c r="AA10" s="19">
        <v>2.6452410138483151E-2</v>
      </c>
      <c r="AB10" s="19">
        <v>-2.0127797717138171E-2</v>
      </c>
      <c r="AC10" s="19">
        <v>-2.6452410138483151E-2</v>
      </c>
      <c r="AD10" s="19">
        <v>2.4336893532341659E-2</v>
      </c>
      <c r="AE10" s="19">
        <v>3.198409971429466E-2</v>
      </c>
      <c r="AF10" s="19">
        <v>-2.4336893532341662E-2</v>
      </c>
      <c r="AG10" s="19">
        <v>-3.198409971429466E-2</v>
      </c>
      <c r="AH10" s="19">
        <v>1.5306849956922663E-2</v>
      </c>
      <c r="AI10" s="19">
        <v>2.044664139024863E-2</v>
      </c>
      <c r="AJ10" s="19">
        <v>2.6871441754843097E-2</v>
      </c>
      <c r="AK10" s="19">
        <v>-2.0446641390248634E-2</v>
      </c>
      <c r="AL10" s="19">
        <v>-2.6871441754843097E-2</v>
      </c>
      <c r="AM10" s="19">
        <v>2.4230901962607097E-2</v>
      </c>
      <c r="AN10" s="19">
        <v>3.1844803179559865E-2</v>
      </c>
      <c r="AO10" s="19">
        <v>-2.4230901962607101E-2</v>
      </c>
      <c r="AP10" s="19">
        <v>-3.1844803179559865E-2</v>
      </c>
      <c r="AQ10" s="19">
        <v>-1.2405942207334819E-2</v>
      </c>
      <c r="AR10" s="19">
        <v>1.3206163795822881E-2</v>
      </c>
      <c r="AS10" s="19">
        <v>1.7355841209873001E-2</v>
      </c>
      <c r="AT10" s="19">
        <v>-1.3206163795822883E-2</v>
      </c>
      <c r="AU10" s="19">
        <v>-1.7355841209873001E-2</v>
      </c>
      <c r="AV10" s="19">
        <v>2.7424652930502252E-2</v>
      </c>
      <c r="AW10" s="19">
        <v>3.6042103434172718E-2</v>
      </c>
      <c r="AX10" s="19">
        <v>-2.7424652930502256E-2</v>
      </c>
      <c r="AY10" s="19">
        <v>-3.6042103434172718E-2</v>
      </c>
    </row>
    <row r="11" spans="1:51">
      <c r="A11" s="13" t="s">
        <v>413</v>
      </c>
      <c r="B11" s="27">
        <f>'Primer Confinamiento (2)'!C3</f>
        <v>3.4565394572382058E-2</v>
      </c>
      <c r="C11" s="27">
        <f>'Primer Confinamiento (2)'!D3</f>
        <v>3.98615588383463E-2</v>
      </c>
      <c r="D11" s="27">
        <f>'Primer Confinamiento (2)'!E3</f>
        <v>3.2675076046067009E-2</v>
      </c>
      <c r="E11" s="27">
        <f>'Primer Confinamiento (2)'!F3</f>
        <v>2.8661650654973281E-2</v>
      </c>
      <c r="F11" s="27">
        <f>'Primer Confinamiento (2)'!G3</f>
        <v>1.9431054957514737E-2</v>
      </c>
      <c r="G11" s="27">
        <f>'Primer Confinamiento (2)'!H3</f>
        <v>5.2351816916161864E-3</v>
      </c>
      <c r="H11" s="27">
        <f>'Primer Confinamiento (2)'!I3</f>
        <v>2.5261822594344618E-3</v>
      </c>
      <c r="I11" s="27">
        <f>'Primer Confinamiento (2)'!J3</f>
        <v>2.5809297286627508E-4</v>
      </c>
      <c r="J11" s="27">
        <f>'Primer Confinamiento (2)'!K3</f>
        <v>1.5306849956922663E-2</v>
      </c>
      <c r="K11" s="27">
        <f>'Primer Confinamiento (2)'!L3</f>
        <v>0</v>
      </c>
      <c r="L11" s="27">
        <f>'Primer Confinamiento (2)'!M3</f>
        <v>-6.8370370667794056E-3</v>
      </c>
      <c r="M11" s="27">
        <f>'Primer Confinamiento (2)'!N3</f>
        <v>-1.0381349239879878E-2</v>
      </c>
      <c r="N11" s="27">
        <f>'Primer Confinamiento (2)'!O3</f>
        <v>-2.5353688985173872E-2</v>
      </c>
      <c r="O11" s="27">
        <f>'Primer Confinamiento (2)'!P3</f>
        <v>-3.8006625924084214E-2</v>
      </c>
      <c r="P11" s="27">
        <f>'Primer Confinamiento (2)'!Q3</f>
        <v>-4.2285879113325597E-2</v>
      </c>
      <c r="Q11" s="27">
        <f>'Primer Confinamiento (2)'!R3</f>
        <v>-4.2727832994738812E-2</v>
      </c>
      <c r="R11" s="27">
        <f>'Primer Confinamiento (2)'!S3</f>
        <v>-4.1907293263704681E-2</v>
      </c>
      <c r="S11" s="27">
        <f>'Primer Confinamiento (2)'!T3</f>
        <v>-5.5240483404006446E-2</v>
      </c>
      <c r="T11" s="27">
        <f>'Primer Confinamiento (2)'!U3</f>
        <v>-4.902949798982148E-2</v>
      </c>
      <c r="U11" s="27">
        <f>'Primer Confinamiento (2)'!V3</f>
        <v>-4.6688004081618106E-2</v>
      </c>
      <c r="V11" s="27">
        <f>'Primer Confinamiento (2)'!W3</f>
        <v>-5.9066719042366711E-2</v>
      </c>
      <c r="X11" s="19">
        <v>-1</v>
      </c>
      <c r="Y11" s="19">
        <v>0</v>
      </c>
      <c r="Z11" s="19">
        <v>1.423250225613951E-2</v>
      </c>
      <c r="AA11" s="19">
        <v>1.8704678587649216E-2</v>
      </c>
      <c r="AB11" s="19">
        <v>-1.4232502256139512E-2</v>
      </c>
      <c r="AC11" s="19">
        <v>-1.8704678587649216E-2</v>
      </c>
      <c r="AD11" s="19">
        <v>1.7208782449733818E-2</v>
      </c>
      <c r="AE11" s="19">
        <v>2.2616173798124469E-2</v>
      </c>
      <c r="AF11" s="19">
        <v>-1.7208782449733818E-2</v>
      </c>
      <c r="AG11" s="19">
        <v>-2.2616173798124469E-2</v>
      </c>
      <c r="AH11" s="19">
        <v>0</v>
      </c>
      <c r="AI11" s="19">
        <v>1.4457958779534345E-2</v>
      </c>
      <c r="AJ11" s="19">
        <v>1.9000978685108895E-2</v>
      </c>
      <c r="AK11" s="19">
        <v>-1.4457958779534347E-2</v>
      </c>
      <c r="AL11" s="19">
        <v>-1.9000978685108895E-2</v>
      </c>
      <c r="AM11" s="19">
        <v>1.7133835092025904E-2</v>
      </c>
      <c r="AN11" s="19">
        <v>2.2517676273817712E-2</v>
      </c>
      <c r="AO11" s="19">
        <v>-1.7133835092025908E-2</v>
      </c>
      <c r="AP11" s="19">
        <v>-2.2517676273817712E-2</v>
      </c>
      <c r="AQ11" s="19">
        <v>0</v>
      </c>
      <c r="AR11" s="19">
        <v>9.3381679734866364E-3</v>
      </c>
      <c r="AS11" s="19">
        <v>1.2272433012698132E-2</v>
      </c>
      <c r="AT11" s="19">
        <v>-9.3381679734866382E-3</v>
      </c>
      <c r="AU11" s="19">
        <v>-1.2272433012698132E-2</v>
      </c>
      <c r="AV11" s="19">
        <v>1.9392158058845664E-2</v>
      </c>
      <c r="AW11" s="19">
        <v>2.5485615746530483E-2</v>
      </c>
      <c r="AX11" s="19">
        <v>-1.9392158058845668E-2</v>
      </c>
      <c r="AY11" s="19">
        <v>-2.5485615746530483E-2</v>
      </c>
    </row>
    <row r="12" spans="1:51">
      <c r="A12" s="13" t="s">
        <v>423</v>
      </c>
      <c r="B12" s="27">
        <f>'Primer Confinamiento (2)'!C8</f>
        <v>4.5720080060156744E-2</v>
      </c>
      <c r="C12" s="27">
        <f>'Primer Confinamiento (2)'!D8</f>
        <v>4.3373876338603033E-2</v>
      </c>
      <c r="D12" s="27">
        <f>'Primer Confinamiento (2)'!E8</f>
        <v>4.089328278049726E-2</v>
      </c>
      <c r="E12" s="27">
        <f>'Primer Confinamiento (2)'!F8</f>
        <v>3.82521633962708E-2</v>
      </c>
      <c r="F12" s="27">
        <f>'Primer Confinamiento (2)'!G8</f>
        <v>3.5414621732051371E-2</v>
      </c>
      <c r="G12" s="27">
        <f>'Primer Confinamiento (2)'!H8</f>
        <v>3.2328978646928692E-2</v>
      </c>
      <c r="H12" s="27">
        <f>'Primer Confinamiento (2)'!I8</f>
        <v>2.891591755906869E-2</v>
      </c>
      <c r="I12" s="27">
        <f>'Primer Confinamiento (2)'!J8</f>
        <v>2.5041919179890001E-2</v>
      </c>
      <c r="J12" s="27">
        <f>'Primer Confinamiento (2)'!K8</f>
        <v>2.044664139024863E-2</v>
      </c>
      <c r="K12" s="27">
        <f>'Primer Confinamiento (2)'!L8</f>
        <v>1.4457958779534345E-2</v>
      </c>
      <c r="L12" s="27" t="e">
        <f>'Primer Confinamiento (2)'!M8</f>
        <v>#NUM!</v>
      </c>
      <c r="M12" s="27">
        <f>'Primer Confinamiento (2)'!N8</f>
        <v>1.4457958779534345E-2</v>
      </c>
      <c r="N12" s="27">
        <f>'Primer Confinamiento (2)'!O8</f>
        <v>2.044664139024863E-2</v>
      </c>
      <c r="O12" s="27">
        <f>'Primer Confinamiento (2)'!P8</f>
        <v>2.5041919179890001E-2</v>
      </c>
      <c r="P12" s="27">
        <f>'Primer Confinamiento (2)'!Q8</f>
        <v>2.891591755906869E-2</v>
      </c>
      <c r="Q12" s="27">
        <f>'Primer Confinamiento (2)'!R8</f>
        <v>3.2328978646928692E-2</v>
      </c>
      <c r="R12" s="27">
        <f>'Primer Confinamiento (2)'!S8</f>
        <v>3.5414621732051371E-2</v>
      </c>
      <c r="S12" s="27">
        <f>'Primer Confinamiento (2)'!T8</f>
        <v>3.82521633962708E-2</v>
      </c>
      <c r="T12" s="27">
        <f>'Primer Confinamiento (2)'!U8</f>
        <v>4.089328278049726E-2</v>
      </c>
      <c r="U12" s="27">
        <f>'Primer Confinamiento (2)'!V8</f>
        <v>4.3373876338603033E-2</v>
      </c>
      <c r="V12" s="27">
        <f>'Primer Confinamiento (2)'!W8</f>
        <v>4.5720080060156744E-2</v>
      </c>
      <c r="X12" s="19">
        <v>0</v>
      </c>
      <c r="Y12" s="19">
        <v>-2.230596217681402E-3</v>
      </c>
      <c r="Z12" s="19" t="e">
        <v>#NUM!</v>
      </c>
      <c r="AA12" s="19" t="e">
        <v>#NUM!</v>
      </c>
      <c r="AB12" s="19" t="e">
        <v>#NUM!</v>
      </c>
      <c r="AC12" s="19" t="e">
        <v>#NUM!</v>
      </c>
      <c r="AD12" s="19" t="e">
        <v>#NUM!</v>
      </c>
      <c r="AE12" s="19" t="e">
        <v>#NUM!</v>
      </c>
      <c r="AF12" s="19" t="e">
        <v>#NUM!</v>
      </c>
      <c r="AG12" s="19" t="e">
        <v>#NUM!</v>
      </c>
      <c r="AH12" s="19">
        <v>-6.8370370667794056E-3</v>
      </c>
      <c r="AI12" s="19" t="e">
        <v>#NUM!</v>
      </c>
      <c r="AJ12" s="19" t="e">
        <v>#NUM!</v>
      </c>
      <c r="AK12" s="19" t="e">
        <v>#NUM!</v>
      </c>
      <c r="AL12" s="19" t="e">
        <v>#NUM!</v>
      </c>
      <c r="AM12" s="19" t="e">
        <v>#NUM!</v>
      </c>
      <c r="AN12" s="19" t="e">
        <v>#NUM!</v>
      </c>
      <c r="AO12" s="19" t="e">
        <v>#NUM!</v>
      </c>
      <c r="AP12" s="19" t="e">
        <v>#NUM!</v>
      </c>
      <c r="AQ12" s="19">
        <v>2.8959482173851026E-2</v>
      </c>
      <c r="AR12" s="19" t="e">
        <v>#NUM!</v>
      </c>
      <c r="AS12" s="19" t="e">
        <v>#NUM!</v>
      </c>
      <c r="AT12" s="19" t="e">
        <v>#NUM!</v>
      </c>
      <c r="AU12" s="19" t="e">
        <v>#NUM!</v>
      </c>
      <c r="AV12" s="19" t="e">
        <v>#NUM!</v>
      </c>
      <c r="AW12" s="19" t="e">
        <v>#NUM!</v>
      </c>
      <c r="AX12" s="19" t="e">
        <v>#NUM!</v>
      </c>
      <c r="AY12" s="19" t="e">
        <v>#NUM!</v>
      </c>
    </row>
    <row r="13" spans="1:51">
      <c r="A13" s="13" t="s">
        <v>424</v>
      </c>
      <c r="B13" s="27">
        <f>'Primer Confinamiento (2)'!C9</f>
        <v>6.0086370417255397E-2</v>
      </c>
      <c r="C13" s="27">
        <f>'Primer Confinamiento (2)'!D9</f>
        <v>5.7002936055326678E-2</v>
      </c>
      <c r="D13" s="27">
        <f>'Primer Confinamiento (2)'!E9</f>
        <v>5.3742883509686194E-2</v>
      </c>
      <c r="E13" s="27">
        <f>'Primer Confinamiento (2)'!F9</f>
        <v>5.027186426763719E-2</v>
      </c>
      <c r="F13" s="27">
        <f>'Primer Confinamiento (2)'!G9</f>
        <v>4.6542702392016036E-2</v>
      </c>
      <c r="G13" s="27">
        <f>'Primer Confinamiento (2)'!H9</f>
        <v>4.2487479978928058E-2</v>
      </c>
      <c r="H13" s="27">
        <f>'Primer Confinamiento (2)'!I9</f>
        <v>3.800195737021779E-2</v>
      </c>
      <c r="I13" s="27">
        <f>'Primer Confinamiento (2)'!J9</f>
        <v>3.2910660476141884E-2</v>
      </c>
      <c r="J13" s="27">
        <f>'Primer Confinamiento (2)'!K9</f>
        <v>2.6871441754843097E-2</v>
      </c>
      <c r="K13" s="27">
        <f>'Primer Confinamiento (2)'!L9</f>
        <v>1.9000978685108895E-2</v>
      </c>
      <c r="L13" s="27" t="e">
        <f>'Primer Confinamiento (2)'!M9</f>
        <v>#NUM!</v>
      </c>
      <c r="M13" s="27">
        <f>'Primer Confinamiento (2)'!N9</f>
        <v>1.9000978685108895E-2</v>
      </c>
      <c r="N13" s="27">
        <f>'Primer Confinamiento (2)'!O9</f>
        <v>2.6871441754843097E-2</v>
      </c>
      <c r="O13" s="27">
        <f>'Primer Confinamiento (2)'!P9</f>
        <v>3.2910660476141884E-2</v>
      </c>
      <c r="P13" s="27">
        <f>'Primer Confinamiento (2)'!Q9</f>
        <v>3.800195737021779E-2</v>
      </c>
      <c r="Q13" s="27">
        <f>'Primer Confinamiento (2)'!R9</f>
        <v>4.2487479978928058E-2</v>
      </c>
      <c r="R13" s="27">
        <f>'Primer Confinamiento (2)'!S9</f>
        <v>4.6542702392016036E-2</v>
      </c>
      <c r="S13" s="27">
        <f>'Primer Confinamiento (2)'!T9</f>
        <v>5.027186426763719E-2</v>
      </c>
      <c r="T13" s="27">
        <f>'Primer Confinamiento (2)'!U9</f>
        <v>5.3742883509686194E-2</v>
      </c>
      <c r="U13" s="27">
        <f>'Primer Confinamiento (2)'!V9</f>
        <v>5.7002936055326678E-2</v>
      </c>
      <c r="V13" s="27">
        <f>'Primer Confinamiento (2)'!W9</f>
        <v>6.0086370417255397E-2</v>
      </c>
      <c r="X13" s="19">
        <v>1</v>
      </c>
      <c r="Y13" s="19">
        <v>1.2954793786992713E-2</v>
      </c>
      <c r="Z13" s="19">
        <v>1.423250225613951E-2</v>
      </c>
      <c r="AA13" s="19">
        <v>1.8704678587649216E-2</v>
      </c>
      <c r="AB13" s="19">
        <v>-1.4232502256139512E-2</v>
      </c>
      <c r="AC13" s="19">
        <v>-1.8704678587649216E-2</v>
      </c>
      <c r="AD13" s="19">
        <v>1.7208782449733818E-2</v>
      </c>
      <c r="AE13" s="19">
        <v>2.2616173798124469E-2</v>
      </c>
      <c r="AF13" s="19">
        <v>-1.7208782449733818E-2</v>
      </c>
      <c r="AG13" s="19">
        <v>-2.2616173798124469E-2</v>
      </c>
      <c r="AH13" s="19">
        <v>-1.0381349239879878E-2</v>
      </c>
      <c r="AI13" s="19">
        <v>1.4457958779534345E-2</v>
      </c>
      <c r="AJ13" s="19">
        <v>1.9000978685108895E-2</v>
      </c>
      <c r="AK13" s="19">
        <v>-1.4457958779534347E-2</v>
      </c>
      <c r="AL13" s="19">
        <v>-1.9000978685108895E-2</v>
      </c>
      <c r="AM13" s="19">
        <v>1.7133835092025904E-2</v>
      </c>
      <c r="AN13" s="19">
        <v>2.2517676273817712E-2</v>
      </c>
      <c r="AO13" s="19">
        <v>-1.7133835092025908E-2</v>
      </c>
      <c r="AP13" s="19">
        <v>-2.2517676273817712E-2</v>
      </c>
      <c r="AQ13" s="19">
        <v>4.0775998097769994E-2</v>
      </c>
      <c r="AR13" s="19">
        <v>9.3381679734866364E-3</v>
      </c>
      <c r="AS13" s="19">
        <v>1.2272433012698132E-2</v>
      </c>
      <c r="AT13" s="19">
        <v>-9.3381679734866382E-3</v>
      </c>
      <c r="AU13" s="19">
        <v>-1.2272433012698132E-2</v>
      </c>
      <c r="AV13" s="19">
        <v>1.9392158058845664E-2</v>
      </c>
      <c r="AW13" s="19">
        <v>2.5485615746530483E-2</v>
      </c>
      <c r="AX13" s="19">
        <v>-1.9392158058845668E-2</v>
      </c>
      <c r="AY13" s="19">
        <v>-2.5485615746530483E-2</v>
      </c>
    </row>
    <row r="14" spans="1:51">
      <c r="A14" s="13" t="s">
        <v>425</v>
      </c>
      <c r="B14" s="27">
        <f>'Primer Confinamiento (2)'!C10</f>
        <v>-4.5720080060156751E-2</v>
      </c>
      <c r="C14" s="27">
        <f>'Primer Confinamiento (2)'!D10</f>
        <v>-4.337387633860304E-2</v>
      </c>
      <c r="D14" s="27">
        <f>'Primer Confinamiento (2)'!E10</f>
        <v>-4.0893282780497267E-2</v>
      </c>
      <c r="E14" s="27">
        <f>'Primer Confinamiento (2)'!F10</f>
        <v>-3.8252163396270807E-2</v>
      </c>
      <c r="F14" s="27">
        <f>'Primer Confinamiento (2)'!G10</f>
        <v>-3.5414621732051378E-2</v>
      </c>
      <c r="G14" s="27">
        <f>'Primer Confinamiento (2)'!H10</f>
        <v>-3.2328978646928692E-2</v>
      </c>
      <c r="H14" s="27">
        <f>'Primer Confinamiento (2)'!I10</f>
        <v>-2.8915917559068693E-2</v>
      </c>
      <c r="I14" s="27">
        <f>'Primer Confinamiento (2)'!J10</f>
        <v>-2.5041919179890005E-2</v>
      </c>
      <c r="J14" s="27">
        <f>'Primer Confinamiento (2)'!K10</f>
        <v>-2.0446641390248634E-2</v>
      </c>
      <c r="K14" s="27">
        <f>'Primer Confinamiento (2)'!L10</f>
        <v>-1.4457958779534347E-2</v>
      </c>
      <c r="L14" s="27" t="e">
        <f>'Primer Confinamiento (2)'!M10</f>
        <v>#NUM!</v>
      </c>
      <c r="M14" s="27">
        <f>'Primer Confinamiento (2)'!N10</f>
        <v>-1.4457958779534347E-2</v>
      </c>
      <c r="N14" s="27">
        <f>'Primer Confinamiento (2)'!O10</f>
        <v>-2.0446641390248634E-2</v>
      </c>
      <c r="O14" s="27">
        <f>'Primer Confinamiento (2)'!P10</f>
        <v>-2.5041919179890005E-2</v>
      </c>
      <c r="P14" s="27">
        <f>'Primer Confinamiento (2)'!Q10</f>
        <v>-2.8915917559068693E-2</v>
      </c>
      <c r="Q14" s="27">
        <f>'Primer Confinamiento (2)'!R10</f>
        <v>-3.2328978646928692E-2</v>
      </c>
      <c r="R14" s="27">
        <f>'Primer Confinamiento (2)'!S10</f>
        <v>-3.5414621732051378E-2</v>
      </c>
      <c r="S14" s="27">
        <f>'Primer Confinamiento (2)'!T10</f>
        <v>-3.8252163396270807E-2</v>
      </c>
      <c r="T14" s="27">
        <f>'Primer Confinamiento (2)'!U10</f>
        <v>-4.0893282780497267E-2</v>
      </c>
      <c r="U14" s="27">
        <f>'Primer Confinamiento (2)'!V10</f>
        <v>-4.337387633860304E-2</v>
      </c>
      <c r="V14" s="27">
        <f>'Primer Confinamiento (2)'!W10</f>
        <v>-4.5720080060156751E-2</v>
      </c>
      <c r="X14" s="19">
        <v>2</v>
      </c>
      <c r="Y14" s="19">
        <v>-2.4482966214569579E-3</v>
      </c>
      <c r="Z14" s="19">
        <v>2.0127797717138168E-2</v>
      </c>
      <c r="AA14" s="19">
        <v>2.6452410138483151E-2</v>
      </c>
      <c r="AB14" s="19">
        <v>-2.0127797717138171E-2</v>
      </c>
      <c r="AC14" s="19">
        <v>-2.6452410138483151E-2</v>
      </c>
      <c r="AD14" s="19">
        <v>2.4336893532341659E-2</v>
      </c>
      <c r="AE14" s="19">
        <v>3.198409971429466E-2</v>
      </c>
      <c r="AF14" s="19">
        <v>-2.4336893532341662E-2</v>
      </c>
      <c r="AG14" s="19">
        <v>-3.198409971429466E-2</v>
      </c>
      <c r="AH14" s="19">
        <v>-2.5353688985173872E-2</v>
      </c>
      <c r="AI14" s="19">
        <v>2.044664139024863E-2</v>
      </c>
      <c r="AJ14" s="19">
        <v>2.6871441754843097E-2</v>
      </c>
      <c r="AK14" s="19">
        <v>-2.0446641390248634E-2</v>
      </c>
      <c r="AL14" s="19">
        <v>-2.6871441754843097E-2</v>
      </c>
      <c r="AM14" s="19">
        <v>2.4230901962607097E-2</v>
      </c>
      <c r="AN14" s="19">
        <v>3.1844803179559865E-2</v>
      </c>
      <c r="AO14" s="19">
        <v>-2.4230901962607101E-2</v>
      </c>
      <c r="AP14" s="19">
        <v>-3.1844803179559865E-2</v>
      </c>
      <c r="AQ14" s="19">
        <v>3.5933863460895443E-2</v>
      </c>
      <c r="AR14" s="19">
        <v>1.3206163795822881E-2</v>
      </c>
      <c r="AS14" s="19">
        <v>1.7355841209873001E-2</v>
      </c>
      <c r="AT14" s="19">
        <v>-1.3206163795822883E-2</v>
      </c>
      <c r="AU14" s="19">
        <v>-1.7355841209873001E-2</v>
      </c>
      <c r="AV14" s="19">
        <v>2.7424652930502252E-2</v>
      </c>
      <c r="AW14" s="19">
        <v>3.6042103434172718E-2</v>
      </c>
      <c r="AX14" s="19">
        <v>-2.7424652930502256E-2</v>
      </c>
      <c r="AY14" s="19">
        <v>-3.6042103434172718E-2</v>
      </c>
    </row>
    <row r="15" spans="1:51">
      <c r="A15" s="13" t="s">
        <v>426</v>
      </c>
      <c r="B15" s="27">
        <f>'Primer Confinamiento (2)'!C11</f>
        <v>-6.0086370417255397E-2</v>
      </c>
      <c r="C15" s="27">
        <f>'Primer Confinamiento (2)'!D11</f>
        <v>-5.7002936055326678E-2</v>
      </c>
      <c r="D15" s="27">
        <f>'Primer Confinamiento (2)'!E11</f>
        <v>-5.3742883509686194E-2</v>
      </c>
      <c r="E15" s="27">
        <f>'Primer Confinamiento (2)'!F11</f>
        <v>-5.027186426763719E-2</v>
      </c>
      <c r="F15" s="27">
        <f>'Primer Confinamiento (2)'!G11</f>
        <v>-4.6542702392016036E-2</v>
      </c>
      <c r="G15" s="27">
        <f>'Primer Confinamiento (2)'!H11</f>
        <v>-4.2487479978928058E-2</v>
      </c>
      <c r="H15" s="27">
        <f>'Primer Confinamiento (2)'!I11</f>
        <v>-3.800195737021779E-2</v>
      </c>
      <c r="I15" s="27">
        <f>'Primer Confinamiento (2)'!J11</f>
        <v>-3.2910660476141884E-2</v>
      </c>
      <c r="J15" s="27">
        <f>'Primer Confinamiento (2)'!K11</f>
        <v>-2.6871441754843097E-2</v>
      </c>
      <c r="K15" s="27">
        <f>'Primer Confinamiento (2)'!L11</f>
        <v>-1.9000978685108895E-2</v>
      </c>
      <c r="L15" s="27" t="e">
        <f>'Primer Confinamiento (2)'!M11</f>
        <v>#NUM!</v>
      </c>
      <c r="M15" s="27">
        <f>'Primer Confinamiento (2)'!N11</f>
        <v>-1.9000978685108895E-2</v>
      </c>
      <c r="N15" s="27">
        <f>'Primer Confinamiento (2)'!O11</f>
        <v>-2.6871441754843097E-2</v>
      </c>
      <c r="O15" s="27">
        <f>'Primer Confinamiento (2)'!P11</f>
        <v>-3.2910660476141884E-2</v>
      </c>
      <c r="P15" s="27">
        <f>'Primer Confinamiento (2)'!Q11</f>
        <v>-3.800195737021779E-2</v>
      </c>
      <c r="Q15" s="27">
        <f>'Primer Confinamiento (2)'!R11</f>
        <v>-4.2487479978928058E-2</v>
      </c>
      <c r="R15" s="27">
        <f>'Primer Confinamiento (2)'!S11</f>
        <v>-4.6542702392016036E-2</v>
      </c>
      <c r="S15" s="27">
        <f>'Primer Confinamiento (2)'!T11</f>
        <v>-5.027186426763719E-2</v>
      </c>
      <c r="T15" s="27">
        <f>'Primer Confinamiento (2)'!U11</f>
        <v>-5.3742883509686194E-2</v>
      </c>
      <c r="U15" s="27">
        <f>'Primer Confinamiento (2)'!V11</f>
        <v>-5.7002936055326678E-2</v>
      </c>
      <c r="V15" s="27">
        <f>'Primer Confinamiento (2)'!W11</f>
        <v>-6.0086370417255397E-2</v>
      </c>
      <c r="X15" s="19">
        <v>3</v>
      </c>
      <c r="Y15" s="19">
        <v>-9.3188000330157728E-3</v>
      </c>
      <c r="Z15" s="19">
        <v>2.4651417026472305E-2</v>
      </c>
      <c r="AA15" s="19">
        <v>3.239745365305411E-2</v>
      </c>
      <c r="AB15" s="19">
        <v>-2.4651417026472309E-2</v>
      </c>
      <c r="AC15" s="19">
        <v>-3.239745365305411E-2</v>
      </c>
      <c r="AD15" s="19">
        <v>2.9806485539338581E-2</v>
      </c>
      <c r="AE15" s="19">
        <v>3.9172362091159568E-2</v>
      </c>
      <c r="AF15" s="19">
        <v>-2.9806485539338585E-2</v>
      </c>
      <c r="AG15" s="19">
        <v>-3.9172362091159568E-2</v>
      </c>
      <c r="AH15" s="19">
        <v>-3.8006625924084214E-2</v>
      </c>
      <c r="AI15" s="19">
        <v>2.5041919179890001E-2</v>
      </c>
      <c r="AJ15" s="19">
        <v>3.2910660476141884E-2</v>
      </c>
      <c r="AK15" s="19">
        <v>-2.5041919179890005E-2</v>
      </c>
      <c r="AL15" s="19">
        <v>-3.2910660476141884E-2</v>
      </c>
      <c r="AM15" s="19">
        <v>2.9676672907895434E-2</v>
      </c>
      <c r="AN15" s="19">
        <v>3.900175937464051E-2</v>
      </c>
      <c r="AO15" s="19">
        <v>-2.9676672907895437E-2</v>
      </c>
      <c r="AP15" s="19">
        <v>-3.900175937464051E-2</v>
      </c>
      <c r="AQ15" s="19">
        <v>4.2925699664945194E-2</v>
      </c>
      <c r="AR15" s="19">
        <v>1.6174181379691357E-2</v>
      </c>
      <c r="AS15" s="19">
        <v>2.1256477510478752E-2</v>
      </c>
      <c r="AT15" s="19">
        <v>-1.6174181379691357E-2</v>
      </c>
      <c r="AU15" s="19">
        <v>-2.1256477510478752E-2</v>
      </c>
      <c r="AV15" s="19">
        <v>3.3588203026326952E-2</v>
      </c>
      <c r="AW15" s="19">
        <v>4.4142381335168221E-2</v>
      </c>
      <c r="AX15" s="19">
        <v>-3.3588203026326952E-2</v>
      </c>
      <c r="AY15" s="19">
        <v>-4.4142381335168221E-2</v>
      </c>
    </row>
    <row r="16" spans="1:51">
      <c r="A16" s="13" t="s">
        <v>427</v>
      </c>
      <c r="B16" s="27">
        <f>'Primer Confinamiento (2)'!C18</f>
        <v>5.418194394452254E-2</v>
      </c>
      <c r="C16" s="27">
        <f>'Primer Confinamiento (2)'!D18</f>
        <v>5.1401505276077709E-2</v>
      </c>
      <c r="D16" s="27">
        <f>'Primer Confinamiento (2)'!E18</f>
        <v>4.8461803925214195E-2</v>
      </c>
      <c r="E16" s="27">
        <f>'Primer Confinamiento (2)'!F18</f>
        <v>4.5331866658292023E-2</v>
      </c>
      <c r="F16" s="27">
        <f>'Primer Confinamiento (2)'!G18</f>
        <v>4.1969153312455924E-2</v>
      </c>
      <c r="G16" s="27">
        <f>'Primer Confinamiento (2)'!H18</f>
        <v>3.831241998104129E-2</v>
      </c>
      <c r="H16" s="27">
        <f>'Primer Confinamiento (2)'!I18</f>
        <v>3.4267670184051809E-2</v>
      </c>
      <c r="I16" s="27">
        <f>'Primer Confinamiento (2)'!J18</f>
        <v>2.9676672907895434E-2</v>
      </c>
      <c r="J16" s="27">
        <f>'Primer Confinamiento (2)'!K18</f>
        <v>2.4230901962607097E-2</v>
      </c>
      <c r="K16" s="27">
        <f>'Primer Confinamiento (2)'!L18</f>
        <v>1.7133835092025904E-2</v>
      </c>
      <c r="L16" s="27" t="e">
        <f>'Primer Confinamiento (2)'!M18</f>
        <v>#NUM!</v>
      </c>
      <c r="M16" s="27">
        <f>'Primer Confinamiento (2)'!N18</f>
        <v>1.7133835092025904E-2</v>
      </c>
      <c r="N16" s="27">
        <f>'Primer Confinamiento (2)'!O18</f>
        <v>2.4230901962607097E-2</v>
      </c>
      <c r="O16" s="27">
        <f>'Primer Confinamiento (2)'!P18</f>
        <v>2.9676672907895434E-2</v>
      </c>
      <c r="P16" s="27">
        <f>'Primer Confinamiento (2)'!Q18</f>
        <v>3.4267670184051809E-2</v>
      </c>
      <c r="Q16" s="27">
        <f>'Primer Confinamiento (2)'!R18</f>
        <v>3.831241998104129E-2</v>
      </c>
      <c r="R16" s="27">
        <f>'Primer Confinamiento (2)'!S18</f>
        <v>4.1969153312455924E-2</v>
      </c>
      <c r="S16" s="27">
        <f>'Primer Confinamiento (2)'!T18</f>
        <v>4.5331866658292023E-2</v>
      </c>
      <c r="T16" s="27">
        <f>'Primer Confinamiento (2)'!U18</f>
        <v>4.8461803925214195E-2</v>
      </c>
      <c r="U16" s="27">
        <f>'Primer Confinamiento (2)'!V18</f>
        <v>5.1401505276077709E-2</v>
      </c>
      <c r="V16" s="27">
        <f>'Primer Confinamiento (2)'!W18</f>
        <v>5.418194394452254E-2</v>
      </c>
      <c r="X16" s="19">
        <v>4</v>
      </c>
      <c r="Y16" s="19">
        <v>-1.281709973314582E-2</v>
      </c>
      <c r="Z16" s="19">
        <v>2.846500451227902E-2</v>
      </c>
      <c r="AA16" s="19">
        <v>3.7409357175298433E-2</v>
      </c>
      <c r="AB16" s="19">
        <v>-2.8465004512279023E-2</v>
      </c>
      <c r="AC16" s="19">
        <v>-3.7409357175298433E-2</v>
      </c>
      <c r="AD16" s="19">
        <v>3.4417564899467637E-2</v>
      </c>
      <c r="AE16" s="19">
        <v>4.5232347596248938E-2</v>
      </c>
      <c r="AF16" s="19">
        <v>-3.4417564899467637E-2</v>
      </c>
      <c r="AG16" s="19">
        <v>-4.5232347596248938E-2</v>
      </c>
      <c r="AH16" s="19">
        <v>-4.2285879113325597E-2</v>
      </c>
      <c r="AI16" s="19">
        <v>2.891591755906869E-2</v>
      </c>
      <c r="AJ16" s="19">
        <v>3.800195737021779E-2</v>
      </c>
      <c r="AK16" s="19">
        <v>-2.8915917559068693E-2</v>
      </c>
      <c r="AL16" s="19">
        <v>-3.800195737021779E-2</v>
      </c>
      <c r="AM16" s="19">
        <v>3.4267670184051809E-2</v>
      </c>
      <c r="AN16" s="19">
        <v>4.5035352547635424E-2</v>
      </c>
      <c r="AO16" s="19">
        <v>-3.4267670184051816E-2</v>
      </c>
      <c r="AP16" s="19">
        <v>-4.5035352547635424E-2</v>
      </c>
      <c r="AQ16" s="19">
        <v>4.4839457958631757E-2</v>
      </c>
      <c r="AR16" s="19">
        <v>1.8676335946973273E-2</v>
      </c>
      <c r="AS16" s="19">
        <v>2.4544866025396263E-2</v>
      </c>
      <c r="AT16" s="19">
        <v>-1.8676335946973276E-2</v>
      </c>
      <c r="AU16" s="19">
        <v>-2.4544866025396263E-2</v>
      </c>
      <c r="AV16" s="19">
        <v>3.8784316117691328E-2</v>
      </c>
      <c r="AW16" s="19">
        <v>5.0971231493060966E-2</v>
      </c>
      <c r="AX16" s="19">
        <v>-3.8784316117691335E-2</v>
      </c>
      <c r="AY16" s="19">
        <v>-5.0971231493060966E-2</v>
      </c>
    </row>
    <row r="17" spans="1:51">
      <c r="A17" s="13" t="s">
        <v>428</v>
      </c>
      <c r="B17" s="27">
        <f>'Primer Confinamiento (2)'!C19</f>
        <v>7.1207144639597292E-2</v>
      </c>
      <c r="C17" s="27">
        <f>'Primer Confinamiento (2)'!D19</f>
        <v>6.7553028821453129E-2</v>
      </c>
      <c r="D17" s="27">
        <f>'Primer Confinamiento (2)'!E19</f>
        <v>6.368960635911973E-2</v>
      </c>
      <c r="E17" s="27">
        <f>'Primer Confinamiento (2)'!F19</f>
        <v>5.9576171523581231E-2</v>
      </c>
      <c r="F17" s="27">
        <f>'Primer Confinamiento (2)'!G19</f>
        <v>5.5156817064028613E-2</v>
      </c>
      <c r="G17" s="27">
        <f>'Primer Confinamiento (2)'!H19</f>
        <v>5.0351054843590572E-2</v>
      </c>
      <c r="H17" s="27">
        <f>'Primer Confinamiento (2)'!I19</f>
        <v>4.5035352547635424E-2</v>
      </c>
      <c r="I17" s="27">
        <f>'Primer Confinamiento (2)'!J19</f>
        <v>3.900175937464051E-2</v>
      </c>
      <c r="J17" s="27">
        <f>'Primer Confinamiento (2)'!K19</f>
        <v>3.1844803179559865E-2</v>
      </c>
      <c r="K17" s="27">
        <f>'Primer Confinamiento (2)'!L19</f>
        <v>2.2517676273817712E-2</v>
      </c>
      <c r="L17" s="27" t="e">
        <f>'Primer Confinamiento (2)'!M19</f>
        <v>#NUM!</v>
      </c>
      <c r="M17" s="27">
        <f>'Primer Confinamiento (2)'!N19</f>
        <v>2.2517676273817712E-2</v>
      </c>
      <c r="N17" s="27">
        <f>'Primer Confinamiento (2)'!O19</f>
        <v>3.1844803179559865E-2</v>
      </c>
      <c r="O17" s="27">
        <f>'Primer Confinamiento (2)'!P19</f>
        <v>3.900175937464051E-2</v>
      </c>
      <c r="P17" s="27">
        <f>'Primer Confinamiento (2)'!Q19</f>
        <v>4.5035352547635424E-2</v>
      </c>
      <c r="Q17" s="27">
        <f>'Primer Confinamiento (2)'!R19</f>
        <v>5.0351054843590572E-2</v>
      </c>
      <c r="R17" s="27">
        <f>'Primer Confinamiento (2)'!S19</f>
        <v>5.5156817064028613E-2</v>
      </c>
      <c r="S17" s="27">
        <f>'Primer Confinamiento (2)'!T19</f>
        <v>5.9576171523581231E-2</v>
      </c>
      <c r="T17" s="27">
        <f>'Primer Confinamiento (2)'!U19</f>
        <v>6.368960635911973E-2</v>
      </c>
      <c r="U17" s="27">
        <f>'Primer Confinamiento (2)'!V19</f>
        <v>6.7553028821453129E-2</v>
      </c>
      <c r="V17" s="27">
        <f>'Primer Confinamiento (2)'!W19</f>
        <v>7.1207144639597292E-2</v>
      </c>
      <c r="X17" s="19">
        <v>5</v>
      </c>
      <c r="Y17" s="19">
        <v>-2.7686372439205797E-2</v>
      </c>
      <c r="Z17" s="19">
        <v>3.1824842534647069E-2</v>
      </c>
      <c r="AA17" s="19">
        <v>4.1824932819268405E-2</v>
      </c>
      <c r="AB17" s="19">
        <v>-3.1824842534647069E-2</v>
      </c>
      <c r="AC17" s="19">
        <v>-4.1824932819268405E-2</v>
      </c>
      <c r="AD17" s="19">
        <v>3.8480007367610175E-2</v>
      </c>
      <c r="AE17" s="19">
        <v>5.0571302003555918E-2</v>
      </c>
      <c r="AF17" s="19">
        <v>-3.8480007367610175E-2</v>
      </c>
      <c r="AG17" s="19">
        <v>-5.0571302003555918E-2</v>
      </c>
      <c r="AH17" s="19">
        <v>-4.2727832994738812E-2</v>
      </c>
      <c r="AI17" s="19">
        <v>3.2328978646928692E-2</v>
      </c>
      <c r="AJ17" s="19">
        <v>4.2487479978928058E-2</v>
      </c>
      <c r="AK17" s="19">
        <v>-3.2328978646928692E-2</v>
      </c>
      <c r="AL17" s="19">
        <v>-4.2487479978928058E-2</v>
      </c>
      <c r="AM17" s="19">
        <v>3.831241998104129E-2</v>
      </c>
      <c r="AN17" s="19">
        <v>5.0351054843590572E-2</v>
      </c>
      <c r="AO17" s="19">
        <v>-3.831241998104129E-2</v>
      </c>
      <c r="AP17" s="19">
        <v>-5.0351054843590572E-2</v>
      </c>
      <c r="AQ17" s="19">
        <v>5.4416784765529025E-2</v>
      </c>
      <c r="AR17" s="19">
        <v>2.0880778374027572E-2</v>
      </c>
      <c r="AS17" s="19">
        <v>2.7441994465705562E-2</v>
      </c>
      <c r="AT17" s="19">
        <v>-2.0880778374027575E-2</v>
      </c>
      <c r="AU17" s="19">
        <v>-2.7441994465705562E-2</v>
      </c>
      <c r="AV17" s="19">
        <v>4.3362183649999275E-2</v>
      </c>
      <c r="AW17" s="19">
        <v>5.6987569257681212E-2</v>
      </c>
      <c r="AX17" s="19">
        <v>-4.3362183649999282E-2</v>
      </c>
      <c r="AY17" s="19">
        <v>-5.6987569257681212E-2</v>
      </c>
    </row>
    <row r="18" spans="1:51">
      <c r="A18" s="13" t="s">
        <v>429</v>
      </c>
      <c r="B18" s="27">
        <f>'Primer Confinamiento (2)'!C20</f>
        <v>-5.4181943944522547E-2</v>
      </c>
      <c r="C18" s="27">
        <f>'Primer Confinamiento (2)'!D20</f>
        <v>-5.1401505276077716E-2</v>
      </c>
      <c r="D18" s="27">
        <f>'Primer Confinamiento (2)'!E20</f>
        <v>-4.8461803925214202E-2</v>
      </c>
      <c r="E18" s="27">
        <f>'Primer Confinamiento (2)'!F20</f>
        <v>-4.533186665829203E-2</v>
      </c>
      <c r="F18" s="27">
        <f>'Primer Confinamiento (2)'!G20</f>
        <v>-4.1969153312455924E-2</v>
      </c>
      <c r="G18" s="27">
        <f>'Primer Confinamiento (2)'!H20</f>
        <v>-3.831241998104129E-2</v>
      </c>
      <c r="H18" s="27">
        <f>'Primer Confinamiento (2)'!I20</f>
        <v>-3.4267670184051816E-2</v>
      </c>
      <c r="I18" s="27">
        <f>'Primer Confinamiento (2)'!J20</f>
        <v>-2.9676672907895437E-2</v>
      </c>
      <c r="J18" s="27">
        <f>'Primer Confinamiento (2)'!K20</f>
        <v>-2.4230901962607101E-2</v>
      </c>
      <c r="K18" s="27">
        <f>'Primer Confinamiento (2)'!L20</f>
        <v>-1.7133835092025908E-2</v>
      </c>
      <c r="L18" s="27" t="e">
        <f>'Primer Confinamiento (2)'!M20</f>
        <v>#NUM!</v>
      </c>
      <c r="M18" s="27">
        <f>'Primer Confinamiento (2)'!N20</f>
        <v>-1.7133835092025908E-2</v>
      </c>
      <c r="N18" s="27">
        <f>'Primer Confinamiento (2)'!O20</f>
        <v>-2.4230901962607101E-2</v>
      </c>
      <c r="O18" s="27">
        <f>'Primer Confinamiento (2)'!P20</f>
        <v>-2.9676672907895437E-2</v>
      </c>
      <c r="P18" s="27">
        <f>'Primer Confinamiento (2)'!Q20</f>
        <v>-3.4267670184051816E-2</v>
      </c>
      <c r="Q18" s="27">
        <f>'Primer Confinamiento (2)'!R20</f>
        <v>-3.831241998104129E-2</v>
      </c>
      <c r="R18" s="27">
        <f>'Primer Confinamiento (2)'!S20</f>
        <v>-4.1969153312455924E-2</v>
      </c>
      <c r="S18" s="27">
        <f>'Primer Confinamiento (2)'!T20</f>
        <v>-4.533186665829203E-2</v>
      </c>
      <c r="T18" s="27">
        <f>'Primer Confinamiento (2)'!U20</f>
        <v>-4.8461803925214202E-2</v>
      </c>
      <c r="U18" s="27">
        <f>'Primer Confinamiento (2)'!V20</f>
        <v>-5.1401505276077716E-2</v>
      </c>
      <c r="V18" s="27">
        <f>'Primer Confinamiento (2)'!W20</f>
        <v>-5.4181943944522547E-2</v>
      </c>
      <c r="X18" s="19">
        <v>6</v>
      </c>
      <c r="Y18" s="19">
        <v>-4.0279246295035653E-2</v>
      </c>
      <c r="Z18" s="19">
        <v>3.4862368290552163E-2</v>
      </c>
      <c r="AA18" s="19">
        <v>4.5816918342502892E-2</v>
      </c>
      <c r="AB18" s="19">
        <v>-3.486236829055217E-2</v>
      </c>
      <c r="AC18" s="19">
        <v>-4.5816918342502892E-2</v>
      </c>
      <c r="AD18" s="19">
        <v>4.2152736096410161E-2</v>
      </c>
      <c r="AE18" s="19">
        <v>5.5398085739507559E-2</v>
      </c>
      <c r="AF18" s="19">
        <v>-4.2152736096410161E-2</v>
      </c>
      <c r="AG18" s="19">
        <v>-5.5398085739507559E-2</v>
      </c>
      <c r="AH18" s="19">
        <v>-4.1907293263704681E-2</v>
      </c>
      <c r="AI18" s="19">
        <v>3.5414621732051371E-2</v>
      </c>
      <c r="AJ18" s="19">
        <v>4.6542702392016036E-2</v>
      </c>
      <c r="AK18" s="19">
        <v>-3.5414621732051378E-2</v>
      </c>
      <c r="AL18" s="19">
        <v>-4.6542702392016036E-2</v>
      </c>
      <c r="AM18" s="19">
        <v>4.1969153312455924E-2</v>
      </c>
      <c r="AN18" s="19">
        <v>5.5156817064028613E-2</v>
      </c>
      <c r="AO18" s="19">
        <v>-4.1969153312455924E-2</v>
      </c>
      <c r="AP18" s="19">
        <v>-5.5156817064028613E-2</v>
      </c>
      <c r="AQ18" s="19">
        <v>5.7484899491402341E-2</v>
      </c>
      <c r="AR18" s="19">
        <v>2.2873746667441894E-2</v>
      </c>
      <c r="AS18" s="19">
        <v>3.0061198783597733E-2</v>
      </c>
      <c r="AT18" s="19">
        <v>-2.2873746667441897E-2</v>
      </c>
      <c r="AU18" s="19">
        <v>-3.0061198783597733E-2</v>
      </c>
      <c r="AV18" s="19">
        <v>4.7500892255572608E-2</v>
      </c>
      <c r="AW18" s="19">
        <v>6.2426754359639867E-2</v>
      </c>
      <c r="AX18" s="19">
        <v>-4.7500892255572608E-2</v>
      </c>
      <c r="AY18" s="19">
        <v>-6.2426754359639867E-2</v>
      </c>
    </row>
    <row r="19" spans="1:51">
      <c r="A19" s="13" t="s">
        <v>430</v>
      </c>
      <c r="B19" s="27">
        <f>'Primer Confinamiento (2)'!C21</f>
        <v>-7.1207144639597292E-2</v>
      </c>
      <c r="C19" s="27">
        <f>'Primer Confinamiento (2)'!D21</f>
        <v>-6.7553028821453129E-2</v>
      </c>
      <c r="D19" s="27">
        <f>'Primer Confinamiento (2)'!E21</f>
        <v>-6.368960635911973E-2</v>
      </c>
      <c r="E19" s="27">
        <f>'Primer Confinamiento (2)'!F21</f>
        <v>-5.9576171523581231E-2</v>
      </c>
      <c r="F19" s="27">
        <f>'Primer Confinamiento (2)'!G21</f>
        <v>-5.5156817064028613E-2</v>
      </c>
      <c r="G19" s="27">
        <f>'Primer Confinamiento (2)'!H21</f>
        <v>-5.0351054843590572E-2</v>
      </c>
      <c r="H19" s="27">
        <f>'Primer Confinamiento (2)'!I21</f>
        <v>-4.5035352547635424E-2</v>
      </c>
      <c r="I19" s="27">
        <f>'Primer Confinamiento (2)'!J21</f>
        <v>-3.900175937464051E-2</v>
      </c>
      <c r="J19" s="27">
        <f>'Primer Confinamiento (2)'!K21</f>
        <v>-3.1844803179559865E-2</v>
      </c>
      <c r="K19" s="27">
        <f>'Primer Confinamiento (2)'!L21</f>
        <v>-2.2517676273817712E-2</v>
      </c>
      <c r="L19" s="27" t="e">
        <f>'Primer Confinamiento (2)'!M21</f>
        <v>#NUM!</v>
      </c>
      <c r="M19" s="27">
        <f>'Primer Confinamiento (2)'!N21</f>
        <v>-2.2517676273817712E-2</v>
      </c>
      <c r="N19" s="27">
        <f>'Primer Confinamiento (2)'!O21</f>
        <v>-3.1844803179559865E-2</v>
      </c>
      <c r="O19" s="27">
        <f>'Primer Confinamiento (2)'!P21</f>
        <v>-3.900175937464051E-2</v>
      </c>
      <c r="P19" s="27">
        <f>'Primer Confinamiento (2)'!Q21</f>
        <v>-4.5035352547635424E-2</v>
      </c>
      <c r="Q19" s="27">
        <f>'Primer Confinamiento (2)'!R21</f>
        <v>-5.0351054843590572E-2</v>
      </c>
      <c r="R19" s="27">
        <f>'Primer Confinamiento (2)'!S21</f>
        <v>-5.5156817064028613E-2</v>
      </c>
      <c r="S19" s="27">
        <f>'Primer Confinamiento (2)'!T21</f>
        <v>-5.9576171523581231E-2</v>
      </c>
      <c r="T19" s="27">
        <f>'Primer Confinamiento (2)'!U21</f>
        <v>-6.368960635911973E-2</v>
      </c>
      <c r="U19" s="27">
        <f>'Primer Confinamiento (2)'!V21</f>
        <v>-6.7553028821453129E-2</v>
      </c>
      <c r="V19" s="27">
        <f>'Primer Confinamiento (2)'!W21</f>
        <v>-7.1207144639597292E-2</v>
      </c>
      <c r="X19" s="19">
        <v>7</v>
      </c>
      <c r="Y19" s="19">
        <v>-4.444087041610878E-2</v>
      </c>
      <c r="Z19" s="19">
        <v>3.7655661503910851E-2</v>
      </c>
      <c r="AA19" s="19">
        <v>4.948792789631469E-2</v>
      </c>
      <c r="AB19" s="19">
        <v>-3.7655661503910857E-2</v>
      </c>
      <c r="AC19" s="19">
        <v>-4.948792789631469E-2</v>
      </c>
      <c r="AD19" s="19">
        <v>4.5530158728208564E-2</v>
      </c>
      <c r="AE19" s="19">
        <v>5.9836771477652456E-2</v>
      </c>
      <c r="AF19" s="19">
        <v>-4.5530158728208571E-2</v>
      </c>
      <c r="AG19" s="19">
        <v>-5.9836771477652456E-2</v>
      </c>
      <c r="AH19" s="19">
        <v>-5.5240483404006446E-2</v>
      </c>
      <c r="AI19" s="19">
        <v>3.82521633962708E-2</v>
      </c>
      <c r="AJ19" s="19">
        <v>5.027186426763719E-2</v>
      </c>
      <c r="AK19" s="19">
        <v>-3.8252163396270807E-2</v>
      </c>
      <c r="AL19" s="19">
        <v>-5.027186426763719E-2</v>
      </c>
      <c r="AM19" s="19">
        <v>4.5331866658292023E-2</v>
      </c>
      <c r="AN19" s="19">
        <v>5.9576171523581231E-2</v>
      </c>
      <c r="AO19" s="19">
        <v>-4.533186665829203E-2</v>
      </c>
      <c r="AP19" s="19">
        <v>-5.9576171523581231E-2</v>
      </c>
      <c r="AQ19" s="19">
        <v>6.9894205516623842E-2</v>
      </c>
      <c r="AR19" s="19">
        <v>2.4706470158793639E-2</v>
      </c>
      <c r="AS19" s="19">
        <v>3.2469805733298447E-2</v>
      </c>
      <c r="AT19" s="19">
        <v>-2.4706470158793643E-2</v>
      </c>
      <c r="AU19" s="19">
        <v>-3.2469805733298447E-2</v>
      </c>
      <c r="AV19" s="19">
        <v>5.1306827608562686E-2</v>
      </c>
      <c r="AW19" s="19">
        <v>6.7428601274671401E-2</v>
      </c>
      <c r="AX19" s="19">
        <v>-5.1306827608562693E-2</v>
      </c>
      <c r="AY19" s="19">
        <v>-6.7428601274671401E-2</v>
      </c>
    </row>
    <row r="20" spans="1:51">
      <c r="A20" s="13" t="s">
        <v>414</v>
      </c>
      <c r="B20" s="27">
        <f>'Primer día Vacunación (2)'!C3</f>
        <v>-5.2810874571810773E-2</v>
      </c>
      <c r="C20" s="27">
        <f>'Primer día Vacunación (2)'!D3</f>
        <v>-7.6907507928313024E-2</v>
      </c>
      <c r="D20" s="27">
        <f>'Primer día Vacunación (2)'!E3</f>
        <v>-6.3209637395758689E-2</v>
      </c>
      <c r="E20" s="27">
        <f>'Primer día Vacunación (2)'!F3</f>
        <v>-6.1765276099498001E-2</v>
      </c>
      <c r="F20" s="27">
        <f>'Primer día Vacunación (2)'!G3</f>
        <v>-4.751966787813644E-2</v>
      </c>
      <c r="G20" s="27">
        <f>'Primer día Vacunación (2)'!H3</f>
        <v>-2.9666028800379607E-2</v>
      </c>
      <c r="H20" s="27">
        <f>'Primer día Vacunación (2)'!I3</f>
        <v>-1.9323640056839064E-2</v>
      </c>
      <c r="I20" s="27">
        <f>'Primer día Vacunación (2)'!J3</f>
        <v>-2.1951678348503423E-2</v>
      </c>
      <c r="J20" s="27">
        <f>'Primer día Vacunación (2)'!K3</f>
        <v>-1.2405942207334819E-2</v>
      </c>
      <c r="K20" s="27">
        <f>'Primer día Vacunación (2)'!L3</f>
        <v>0</v>
      </c>
      <c r="L20" s="27">
        <f>'Primer día Vacunación (2)'!M3</f>
        <v>2.8959482173851026E-2</v>
      </c>
      <c r="M20" s="27">
        <f>'Primer día Vacunación (2)'!N3</f>
        <v>4.0775998097769994E-2</v>
      </c>
      <c r="N20" s="27">
        <f>'Primer día Vacunación (2)'!O3</f>
        <v>3.5933863460895443E-2</v>
      </c>
      <c r="O20" s="27">
        <f>'Primer día Vacunación (2)'!P3</f>
        <v>4.2925699664945194E-2</v>
      </c>
      <c r="P20" s="27">
        <f>'Primer día Vacunación (2)'!Q3</f>
        <v>4.4839457958631757E-2</v>
      </c>
      <c r="Q20" s="27">
        <f>'Primer día Vacunación (2)'!R3</f>
        <v>5.4416784765529025E-2</v>
      </c>
      <c r="R20" s="27">
        <f>'Primer día Vacunación (2)'!S3</f>
        <v>5.7484899491402341E-2</v>
      </c>
      <c r="S20" s="27">
        <f>'Primer día Vacunación (2)'!T3</f>
        <v>6.9894205516623842E-2</v>
      </c>
      <c r="T20" s="27">
        <f>'Primer día Vacunación (2)'!U3</f>
        <v>7.7837862019312087E-2</v>
      </c>
      <c r="U20" s="27">
        <f>'Primer día Vacunación (2)'!V3</f>
        <v>9.2414640234068868E-2</v>
      </c>
      <c r="V20" s="27">
        <f>'Primer día Vacunación (2)'!W3</f>
        <v>9.9078762155525579E-2</v>
      </c>
      <c r="X20" s="19">
        <v>8</v>
      </c>
      <c r="Y20" s="19">
        <v>-4.4752377776369756E-2</v>
      </c>
      <c r="Z20" s="19">
        <v>4.0255595434276335E-2</v>
      </c>
      <c r="AA20" s="19">
        <v>5.2904820276966302E-2</v>
      </c>
      <c r="AB20" s="19">
        <v>-4.0255595434276342E-2</v>
      </c>
      <c r="AC20" s="19">
        <v>-5.2904820276966302E-2</v>
      </c>
      <c r="AD20" s="19">
        <v>4.8673787064683317E-2</v>
      </c>
      <c r="AE20" s="19">
        <v>6.396819942858932E-2</v>
      </c>
      <c r="AF20" s="19">
        <v>-4.8673787064683324E-2</v>
      </c>
      <c r="AG20" s="19">
        <v>-6.396819942858932E-2</v>
      </c>
      <c r="AH20" s="19">
        <v>-4.902949798982148E-2</v>
      </c>
      <c r="AI20" s="19">
        <v>4.089328278049726E-2</v>
      </c>
      <c r="AJ20" s="19">
        <v>5.3742883509686194E-2</v>
      </c>
      <c r="AK20" s="19">
        <v>-4.0893282780497267E-2</v>
      </c>
      <c r="AL20" s="19">
        <v>-5.3742883509686194E-2</v>
      </c>
      <c r="AM20" s="19">
        <v>4.8461803925214195E-2</v>
      </c>
      <c r="AN20" s="19">
        <v>6.368960635911973E-2</v>
      </c>
      <c r="AO20" s="19">
        <v>-4.8461803925214202E-2</v>
      </c>
      <c r="AP20" s="19">
        <v>-6.368960635911973E-2</v>
      </c>
      <c r="AQ20" s="19">
        <v>7.7837862019312087E-2</v>
      </c>
      <c r="AR20" s="19">
        <v>2.6412327591645763E-2</v>
      </c>
      <c r="AS20" s="19">
        <v>3.4711682419746002E-2</v>
      </c>
      <c r="AT20" s="19">
        <v>-2.6412327591645766E-2</v>
      </c>
      <c r="AU20" s="19">
        <v>-3.4711682419746002E-2</v>
      </c>
      <c r="AV20" s="19">
        <v>5.4849305861004505E-2</v>
      </c>
      <c r="AW20" s="19">
        <v>7.2084206868345435E-2</v>
      </c>
      <c r="AX20" s="19">
        <v>-5.4849305861004512E-2</v>
      </c>
      <c r="AY20" s="19">
        <v>-7.2084206868345435E-2</v>
      </c>
    </row>
    <row r="21" spans="1:51">
      <c r="A21" s="13" t="s">
        <v>431</v>
      </c>
      <c r="B21" s="27">
        <f>'Primer día Vacunación (2)'!C8</f>
        <v>2.9529879969456618E-2</v>
      </c>
      <c r="C21" s="27">
        <f>'Primer día Vacunación (2)'!D8</f>
        <v>2.8014503920459909E-2</v>
      </c>
      <c r="D21" s="27">
        <f>'Primer día Vacunación (2)'!E8</f>
        <v>2.6412327591645763E-2</v>
      </c>
      <c r="E21" s="27">
        <f>'Primer día Vacunación (2)'!F8</f>
        <v>2.4706470158793639E-2</v>
      </c>
      <c r="F21" s="27">
        <f>'Primer día Vacunación (2)'!G8</f>
        <v>2.2873746667441894E-2</v>
      </c>
      <c r="G21" s="27">
        <f>'Primer día Vacunación (2)'!H8</f>
        <v>2.0880778374027572E-2</v>
      </c>
      <c r="H21" s="27">
        <f>'Primer día Vacunación (2)'!I8</f>
        <v>1.8676335946973273E-2</v>
      </c>
      <c r="I21" s="27">
        <f>'Primer día Vacunación (2)'!J8</f>
        <v>1.6174181379691357E-2</v>
      </c>
      <c r="J21" s="27">
        <f>'Primer día Vacunación (2)'!K8</f>
        <v>1.3206163795822881E-2</v>
      </c>
      <c r="K21" s="27">
        <f>'Primer día Vacunación (2)'!L8</f>
        <v>9.3381679734866364E-3</v>
      </c>
      <c r="L21" s="27" t="e">
        <f>'Primer día Vacunación (2)'!M8</f>
        <v>#NUM!</v>
      </c>
      <c r="M21" s="27">
        <f>'Primer día Vacunación (2)'!N8</f>
        <v>9.3381679734866364E-3</v>
      </c>
      <c r="N21" s="27">
        <f>'Primer día Vacunación (2)'!O8</f>
        <v>1.3206163795822881E-2</v>
      </c>
      <c r="O21" s="27">
        <f>'Primer día Vacunación (2)'!P8</f>
        <v>1.6174181379691357E-2</v>
      </c>
      <c r="P21" s="27">
        <f>'Primer día Vacunación (2)'!Q8</f>
        <v>1.8676335946973273E-2</v>
      </c>
      <c r="Q21" s="27">
        <f>'Primer día Vacunación (2)'!R8</f>
        <v>2.0880778374027572E-2</v>
      </c>
      <c r="R21" s="27">
        <f>'Primer día Vacunación (2)'!S8</f>
        <v>2.2873746667441894E-2</v>
      </c>
      <c r="S21" s="27">
        <f>'Primer día Vacunación (2)'!T8</f>
        <v>2.4706470158793639E-2</v>
      </c>
      <c r="T21" s="27">
        <f>'Primer día Vacunación (2)'!U8</f>
        <v>2.6412327591645763E-2</v>
      </c>
      <c r="U21" s="27">
        <f>'Primer día Vacunación (2)'!V8</f>
        <v>2.8014503920459909E-2</v>
      </c>
      <c r="V21" s="27">
        <f>'Primer día Vacunación (2)'!W8</f>
        <v>2.9529879969456618E-2</v>
      </c>
      <c r="X21" s="19">
        <v>9</v>
      </c>
      <c r="Y21" s="19">
        <v>-4.3752297977837307E-2</v>
      </c>
      <c r="Z21" s="19">
        <v>4.2697506768418533E-2</v>
      </c>
      <c r="AA21" s="19">
        <v>5.6114035762947656E-2</v>
      </c>
      <c r="AB21" s="19">
        <v>-4.269750676841854E-2</v>
      </c>
      <c r="AC21" s="19">
        <v>-5.6114035762947656E-2</v>
      </c>
      <c r="AD21" s="19">
        <v>5.1626347349201449E-2</v>
      </c>
      <c r="AE21" s="19">
        <v>6.7848521394373404E-2</v>
      </c>
      <c r="AF21" s="19">
        <v>-5.1626347349201455E-2</v>
      </c>
      <c r="AG21" s="19">
        <v>-6.7848521394373404E-2</v>
      </c>
      <c r="AH21" s="19">
        <v>-4.6688004081618106E-2</v>
      </c>
      <c r="AI21" s="19">
        <v>4.3373876338603033E-2</v>
      </c>
      <c r="AJ21" s="19">
        <v>5.7002936055326678E-2</v>
      </c>
      <c r="AK21" s="19">
        <v>-4.337387633860304E-2</v>
      </c>
      <c r="AL21" s="19">
        <v>-5.7002936055326678E-2</v>
      </c>
      <c r="AM21" s="19">
        <v>5.1401505276077709E-2</v>
      </c>
      <c r="AN21" s="19">
        <v>6.7553028821453129E-2</v>
      </c>
      <c r="AO21" s="19">
        <v>-5.1401505276077716E-2</v>
      </c>
      <c r="AP21" s="19">
        <v>-6.7553028821453129E-2</v>
      </c>
      <c r="AQ21" s="19">
        <v>9.2414640234068868E-2</v>
      </c>
      <c r="AR21" s="19">
        <v>2.8014503920459909E-2</v>
      </c>
      <c r="AS21" s="19">
        <v>3.6817299038094393E-2</v>
      </c>
      <c r="AT21" s="19">
        <v>-2.8014503920459913E-2</v>
      </c>
      <c r="AU21" s="19">
        <v>-3.6817299038094393E-2</v>
      </c>
      <c r="AV21" s="19">
        <v>5.8176474176536999E-2</v>
      </c>
      <c r="AW21" s="19">
        <v>7.6456847239591452E-2</v>
      </c>
      <c r="AX21" s="19">
        <v>-5.8176474176537006E-2</v>
      </c>
      <c r="AY21" s="19">
        <v>-7.6456847239591452E-2</v>
      </c>
    </row>
    <row r="22" spans="1:51">
      <c r="A22" s="13" t="s">
        <v>432</v>
      </c>
      <c r="B22" s="27">
        <f>'Primer día Vacunación (2)'!C9</f>
        <v>3.8808840751968221E-2</v>
      </c>
      <c r="C22" s="27">
        <f>'Primer día Vacunación (2)'!D9</f>
        <v>3.6817299038094393E-2</v>
      </c>
      <c r="D22" s="27">
        <f>'Primer día Vacunación (2)'!E9</f>
        <v>3.4711682419746002E-2</v>
      </c>
      <c r="E22" s="27">
        <f>'Primer día Vacunación (2)'!F9</f>
        <v>3.2469805733298447E-2</v>
      </c>
      <c r="F22" s="27">
        <f>'Primer día Vacunación (2)'!G9</f>
        <v>3.0061198783597733E-2</v>
      </c>
      <c r="G22" s="27">
        <f>'Primer día Vacunación (2)'!H9</f>
        <v>2.7441994465705562E-2</v>
      </c>
      <c r="H22" s="27">
        <f>'Primer día Vacunación (2)'!I9</f>
        <v>2.4544866025396263E-2</v>
      </c>
      <c r="I22" s="27">
        <f>'Primer día Vacunación (2)'!J9</f>
        <v>2.1256477510478752E-2</v>
      </c>
      <c r="J22" s="27">
        <f>'Primer día Vacunación (2)'!K9</f>
        <v>1.7355841209873001E-2</v>
      </c>
      <c r="K22" s="27">
        <f>'Primer día Vacunación (2)'!L9</f>
        <v>1.2272433012698132E-2</v>
      </c>
      <c r="L22" s="27" t="e">
        <f>'Primer día Vacunación (2)'!M9</f>
        <v>#NUM!</v>
      </c>
      <c r="M22" s="27">
        <f>'Primer día Vacunación (2)'!N9</f>
        <v>1.2272433012698132E-2</v>
      </c>
      <c r="N22" s="27">
        <f>'Primer día Vacunación (2)'!O9</f>
        <v>1.7355841209873001E-2</v>
      </c>
      <c r="O22" s="27">
        <f>'Primer día Vacunación (2)'!P9</f>
        <v>2.1256477510478752E-2</v>
      </c>
      <c r="P22" s="27">
        <f>'Primer día Vacunación (2)'!Q9</f>
        <v>2.4544866025396263E-2</v>
      </c>
      <c r="Q22" s="27">
        <f>'Primer día Vacunación (2)'!R9</f>
        <v>2.7441994465705562E-2</v>
      </c>
      <c r="R22" s="27">
        <f>'Primer día Vacunación (2)'!S9</f>
        <v>3.0061198783597733E-2</v>
      </c>
      <c r="S22" s="27">
        <f>'Primer día Vacunación (2)'!T9</f>
        <v>3.2469805733298447E-2</v>
      </c>
      <c r="T22" s="27">
        <f>'Primer día Vacunación (2)'!U9</f>
        <v>3.4711682419746002E-2</v>
      </c>
      <c r="U22" s="27">
        <f>'Primer día Vacunación (2)'!V9</f>
        <v>3.6817299038094393E-2</v>
      </c>
      <c r="V22" s="27">
        <f>'Primer día Vacunación (2)'!W9</f>
        <v>3.8808840751968221E-2</v>
      </c>
      <c r="X22" s="19">
        <v>10</v>
      </c>
      <c r="Y22" s="19">
        <v>-5.6906814642292081E-2</v>
      </c>
      <c r="Z22" s="19">
        <v>4.5007123932886028E-2</v>
      </c>
      <c r="AA22" s="19">
        <v>5.9149387238352953E-2</v>
      </c>
      <c r="AB22" s="19">
        <v>-4.5007123932886035E-2</v>
      </c>
      <c r="AC22" s="19">
        <v>-5.9149387238352953E-2</v>
      </c>
      <c r="AD22" s="19">
        <v>5.4418948299490927E-2</v>
      </c>
      <c r="AE22" s="19">
        <v>7.1518621160294449E-2</v>
      </c>
      <c r="AF22" s="19">
        <v>-5.4418948299490934E-2</v>
      </c>
      <c r="AG22" s="19">
        <v>-7.1518621160294449E-2</v>
      </c>
      <c r="AH22" s="19">
        <v>-5.9066719042366711E-2</v>
      </c>
      <c r="AI22" s="19">
        <v>4.5720080060156744E-2</v>
      </c>
      <c r="AJ22" s="19">
        <v>6.0086370417255397E-2</v>
      </c>
      <c r="AK22" s="19">
        <v>-4.5720080060156751E-2</v>
      </c>
      <c r="AL22" s="19">
        <v>-6.0086370417255397E-2</v>
      </c>
      <c r="AM22" s="19">
        <v>5.418194394452254E-2</v>
      </c>
      <c r="AN22" s="19">
        <v>7.1207144639597292E-2</v>
      </c>
      <c r="AO22" s="19">
        <v>-5.4181943944522547E-2</v>
      </c>
      <c r="AP22" s="19">
        <v>-7.1207144639597292E-2</v>
      </c>
      <c r="AQ22" s="19">
        <v>9.9078762155525579E-2</v>
      </c>
      <c r="AR22" s="19">
        <v>2.9529879969456618E-2</v>
      </c>
      <c r="AS22" s="19">
        <v>3.8808840751968221E-2</v>
      </c>
      <c r="AT22" s="19">
        <v>-2.9529879969456621E-2</v>
      </c>
      <c r="AU22" s="19">
        <v>-3.8808840751968221E-2</v>
      </c>
      <c r="AV22" s="19">
        <v>6.1323388211941859E-2</v>
      </c>
      <c r="AW22" s="19">
        <v>8.059259333088882E-2</v>
      </c>
      <c r="AX22" s="19">
        <v>-6.1323388211941866E-2</v>
      </c>
      <c r="AY22" s="19">
        <v>-8.059259333088882E-2</v>
      </c>
    </row>
    <row r="23" spans="1:51">
      <c r="A23" s="13" t="s">
        <v>433</v>
      </c>
      <c r="B23" s="27">
        <f>'Primer día Vacunación (2)'!C10</f>
        <v>-2.9529879969456621E-2</v>
      </c>
      <c r="C23" s="27">
        <f>'Primer día Vacunación (2)'!D10</f>
        <v>-2.8014503920459913E-2</v>
      </c>
      <c r="D23" s="27">
        <f>'Primer día Vacunación (2)'!E10</f>
        <v>-2.6412327591645766E-2</v>
      </c>
      <c r="E23" s="27">
        <f>'Primer día Vacunación (2)'!F10</f>
        <v>-2.4706470158793643E-2</v>
      </c>
      <c r="F23" s="27">
        <f>'Primer día Vacunación (2)'!G10</f>
        <v>-2.2873746667441897E-2</v>
      </c>
      <c r="G23" s="27">
        <f>'Primer día Vacunación (2)'!H10</f>
        <v>-2.0880778374027575E-2</v>
      </c>
      <c r="H23" s="27">
        <f>'Primer día Vacunación (2)'!I10</f>
        <v>-1.8676335946973276E-2</v>
      </c>
      <c r="I23" s="27">
        <f>'Primer día Vacunación (2)'!J10</f>
        <v>-1.6174181379691357E-2</v>
      </c>
      <c r="J23" s="27">
        <f>'Primer día Vacunación (2)'!K10</f>
        <v>-1.3206163795822883E-2</v>
      </c>
      <c r="K23" s="27">
        <f>'Primer día Vacunación (2)'!L10</f>
        <v>-9.3381679734866382E-3</v>
      </c>
      <c r="L23" s="27" t="e">
        <f>'Primer día Vacunación (2)'!M10</f>
        <v>#NUM!</v>
      </c>
      <c r="M23" s="27">
        <f>'Primer día Vacunación (2)'!N10</f>
        <v>-9.3381679734866382E-3</v>
      </c>
      <c r="N23" s="27">
        <f>'Primer día Vacunación (2)'!O10</f>
        <v>-1.3206163795822883E-2</v>
      </c>
      <c r="O23" s="27">
        <f>'Primer día Vacunación (2)'!P10</f>
        <v>-1.6174181379691357E-2</v>
      </c>
      <c r="P23" s="27">
        <f>'Primer día Vacunación (2)'!Q10</f>
        <v>-1.8676335946973276E-2</v>
      </c>
      <c r="Q23" s="27">
        <f>'Primer día Vacunación (2)'!R10</f>
        <v>-2.0880778374027575E-2</v>
      </c>
      <c r="R23" s="27">
        <f>'Primer día Vacunación (2)'!S10</f>
        <v>-2.2873746667441897E-2</v>
      </c>
      <c r="S23" s="27">
        <f>'Primer día Vacunación (2)'!T10</f>
        <v>-2.4706470158793643E-2</v>
      </c>
      <c r="T23" s="27">
        <f>'Primer día Vacunación (2)'!U10</f>
        <v>-2.6412327591645766E-2</v>
      </c>
      <c r="U23" s="27">
        <f>'Primer día Vacunación (2)'!V10</f>
        <v>-2.8014503920459913E-2</v>
      </c>
      <c r="V23" s="27">
        <f>'Primer día Vacunación (2)'!W10</f>
        <v>-2.9529879969456621E-2</v>
      </c>
    </row>
    <row r="24" spans="1:51">
      <c r="A24" s="13" t="s">
        <v>434</v>
      </c>
      <c r="B24" s="27">
        <f>'Primer día Vacunación (2)'!C11</f>
        <v>-3.8808840751968221E-2</v>
      </c>
      <c r="C24" s="27">
        <f>'Primer día Vacunación (2)'!D11</f>
        <v>-3.6817299038094393E-2</v>
      </c>
      <c r="D24" s="27">
        <f>'Primer día Vacunación (2)'!E11</f>
        <v>-3.4711682419746002E-2</v>
      </c>
      <c r="E24" s="27">
        <f>'Primer día Vacunación (2)'!F11</f>
        <v>-3.2469805733298447E-2</v>
      </c>
      <c r="F24" s="27">
        <f>'Primer día Vacunación (2)'!G11</f>
        <v>-3.0061198783597733E-2</v>
      </c>
      <c r="G24" s="27">
        <f>'Primer día Vacunación (2)'!H11</f>
        <v>-2.7441994465705562E-2</v>
      </c>
      <c r="H24" s="27">
        <f>'Primer día Vacunación (2)'!I11</f>
        <v>-2.4544866025396263E-2</v>
      </c>
      <c r="I24" s="27">
        <f>'Primer día Vacunación (2)'!J11</f>
        <v>-2.1256477510478752E-2</v>
      </c>
      <c r="J24" s="27">
        <f>'Primer día Vacunación (2)'!K11</f>
        <v>-1.7355841209873001E-2</v>
      </c>
      <c r="K24" s="27">
        <f>'Primer día Vacunación (2)'!L11</f>
        <v>-1.2272433012698132E-2</v>
      </c>
      <c r="L24" s="27" t="e">
        <f>'Primer día Vacunación (2)'!M11</f>
        <v>#NUM!</v>
      </c>
      <c r="M24" s="27">
        <f>'Primer día Vacunación (2)'!N11</f>
        <v>-1.2272433012698132E-2</v>
      </c>
      <c r="N24" s="27">
        <f>'Primer día Vacunación (2)'!O11</f>
        <v>-1.7355841209873001E-2</v>
      </c>
      <c r="O24" s="27">
        <f>'Primer día Vacunación (2)'!P11</f>
        <v>-2.1256477510478752E-2</v>
      </c>
      <c r="P24" s="27">
        <f>'Primer día Vacunación (2)'!Q11</f>
        <v>-2.4544866025396263E-2</v>
      </c>
      <c r="Q24" s="27">
        <f>'Primer día Vacunación (2)'!R11</f>
        <v>-2.7441994465705562E-2</v>
      </c>
      <c r="R24" s="27">
        <f>'Primer día Vacunación (2)'!S11</f>
        <v>-3.0061198783597733E-2</v>
      </c>
      <c r="S24" s="27">
        <f>'Primer día Vacunación (2)'!T11</f>
        <v>-3.2469805733298447E-2</v>
      </c>
      <c r="T24" s="27">
        <f>'Primer día Vacunación (2)'!U11</f>
        <v>-3.4711682419746002E-2</v>
      </c>
      <c r="U24" s="27">
        <f>'Primer día Vacunación (2)'!V11</f>
        <v>-3.6817299038094393E-2</v>
      </c>
      <c r="V24" s="27">
        <f>'Primer día Vacunación (2)'!W11</f>
        <v>-3.8808840751968221E-2</v>
      </c>
    </row>
    <row r="25" spans="1:51">
      <c r="A25" s="13" t="s">
        <v>435</v>
      </c>
      <c r="B25" s="27">
        <f>'Primer día Vacunación (2)'!C18</f>
        <v>6.1323388211941859E-2</v>
      </c>
      <c r="C25" s="27">
        <f>'Primer día Vacunación (2)'!D18</f>
        <v>5.8176474176536999E-2</v>
      </c>
      <c r="D25" s="27">
        <f>'Primer día Vacunación (2)'!E18</f>
        <v>5.4849305861004505E-2</v>
      </c>
      <c r="E25" s="27">
        <f>'Primer día Vacunación (2)'!F18</f>
        <v>5.1306827608562686E-2</v>
      </c>
      <c r="F25" s="27">
        <f>'Primer día Vacunación (2)'!G18</f>
        <v>4.7500892255572608E-2</v>
      </c>
      <c r="G25" s="27">
        <f>'Primer día Vacunación (2)'!H18</f>
        <v>4.3362183649999275E-2</v>
      </c>
      <c r="H25" s="27">
        <f>'Primer día Vacunación (2)'!I18</f>
        <v>3.8784316117691328E-2</v>
      </c>
      <c r="I25" s="27">
        <f>'Primer día Vacunación (2)'!J18</f>
        <v>3.3588203026326952E-2</v>
      </c>
      <c r="J25" s="27">
        <f>'Primer día Vacunación (2)'!K18</f>
        <v>2.7424652930502252E-2</v>
      </c>
      <c r="K25" s="27">
        <f>'Primer día Vacunación (2)'!L18</f>
        <v>1.9392158058845664E-2</v>
      </c>
      <c r="L25" s="27" t="e">
        <f>'Primer día Vacunación (2)'!M18</f>
        <v>#NUM!</v>
      </c>
      <c r="M25" s="27">
        <f>'Primer día Vacunación (2)'!N18</f>
        <v>1.9392158058845664E-2</v>
      </c>
      <c r="N25" s="27">
        <f>'Primer día Vacunación (2)'!O18</f>
        <v>2.7424652930502252E-2</v>
      </c>
      <c r="O25" s="27">
        <f>'Primer día Vacunación (2)'!P18</f>
        <v>3.3588203026326952E-2</v>
      </c>
      <c r="P25" s="27">
        <f>'Primer día Vacunación (2)'!Q18</f>
        <v>3.8784316117691328E-2</v>
      </c>
      <c r="Q25" s="27">
        <f>'Primer día Vacunación (2)'!R18</f>
        <v>4.3362183649999275E-2</v>
      </c>
      <c r="R25" s="27">
        <f>'Primer día Vacunación (2)'!S18</f>
        <v>4.7500892255572608E-2</v>
      </c>
      <c r="S25" s="27">
        <f>'Primer día Vacunación (2)'!T18</f>
        <v>5.1306827608562686E-2</v>
      </c>
      <c r="T25" s="27">
        <f>'Primer día Vacunación (2)'!U18</f>
        <v>5.4849305861004505E-2</v>
      </c>
      <c r="U25" s="27">
        <f>'Primer día Vacunación (2)'!V18</f>
        <v>5.8176474176536999E-2</v>
      </c>
      <c r="V25" s="27">
        <f>'Primer día Vacunación (2)'!W18</f>
        <v>6.1323388211941859E-2</v>
      </c>
    </row>
    <row r="26" spans="1:51">
      <c r="A26" s="13" t="s">
        <v>436</v>
      </c>
      <c r="B26" s="27">
        <f>'Primer día Vacunación (2)'!C19</f>
        <v>8.059259333088882E-2</v>
      </c>
      <c r="C26" s="27">
        <f>'Primer día Vacunación (2)'!D19</f>
        <v>7.6456847239591452E-2</v>
      </c>
      <c r="D26" s="27">
        <f>'Primer día Vacunación (2)'!E19</f>
        <v>7.2084206868345435E-2</v>
      </c>
      <c r="E26" s="27">
        <f>'Primer día Vacunación (2)'!F19</f>
        <v>6.7428601274671401E-2</v>
      </c>
      <c r="F26" s="27">
        <f>'Primer día Vacunación (2)'!G19</f>
        <v>6.2426754359639867E-2</v>
      </c>
      <c r="G26" s="27">
        <f>'Primer día Vacunación (2)'!H19</f>
        <v>5.6987569257681212E-2</v>
      </c>
      <c r="H26" s="27">
        <f>'Primer día Vacunación (2)'!I19</f>
        <v>5.0971231493060966E-2</v>
      </c>
      <c r="I26" s="27">
        <f>'Primer día Vacunación (2)'!J19</f>
        <v>4.4142381335168221E-2</v>
      </c>
      <c r="J26" s="27">
        <f>'Primer día Vacunación (2)'!K19</f>
        <v>3.6042103434172718E-2</v>
      </c>
      <c r="K26" s="27">
        <f>'Primer día Vacunación (2)'!L19</f>
        <v>2.5485615746530483E-2</v>
      </c>
      <c r="L26" s="27" t="e">
        <f>'Primer día Vacunación (2)'!M19</f>
        <v>#NUM!</v>
      </c>
      <c r="M26" s="27">
        <f>'Primer día Vacunación (2)'!N19</f>
        <v>2.5485615746530483E-2</v>
      </c>
      <c r="N26" s="27">
        <f>'Primer día Vacunación (2)'!O19</f>
        <v>3.6042103434172718E-2</v>
      </c>
      <c r="O26" s="27">
        <f>'Primer día Vacunación (2)'!P19</f>
        <v>4.4142381335168221E-2</v>
      </c>
      <c r="P26" s="27">
        <f>'Primer día Vacunación (2)'!Q19</f>
        <v>5.0971231493060966E-2</v>
      </c>
      <c r="Q26" s="27">
        <f>'Primer día Vacunación (2)'!R19</f>
        <v>5.6987569257681212E-2</v>
      </c>
      <c r="R26" s="27">
        <f>'Primer día Vacunación (2)'!S19</f>
        <v>6.2426754359639867E-2</v>
      </c>
      <c r="S26" s="27">
        <f>'Primer día Vacunación (2)'!T19</f>
        <v>6.7428601274671401E-2</v>
      </c>
      <c r="T26" s="27">
        <f>'Primer día Vacunación (2)'!U19</f>
        <v>7.2084206868345435E-2</v>
      </c>
      <c r="U26" s="27">
        <f>'Primer día Vacunación (2)'!V19</f>
        <v>7.6456847239591452E-2</v>
      </c>
      <c r="V26" s="27">
        <f>'Primer día Vacunación (2)'!W19</f>
        <v>8.059259333088882E-2</v>
      </c>
    </row>
    <row r="27" spans="1:51">
      <c r="A27" s="13" t="s">
        <v>437</v>
      </c>
      <c r="B27" s="27">
        <f>'Primer día Vacunación (2)'!C20</f>
        <v>-6.1323388211941866E-2</v>
      </c>
      <c r="C27" s="27">
        <f>'Primer día Vacunación (2)'!D20</f>
        <v>-5.8176474176537006E-2</v>
      </c>
      <c r="D27" s="27">
        <f>'Primer día Vacunación (2)'!E20</f>
        <v>-5.4849305861004512E-2</v>
      </c>
      <c r="E27" s="27">
        <f>'Primer día Vacunación (2)'!F20</f>
        <v>-5.1306827608562693E-2</v>
      </c>
      <c r="F27" s="27">
        <f>'Primer día Vacunación (2)'!G20</f>
        <v>-4.7500892255572608E-2</v>
      </c>
      <c r="G27" s="27">
        <f>'Primer día Vacunación (2)'!H20</f>
        <v>-4.3362183649999282E-2</v>
      </c>
      <c r="H27" s="27">
        <f>'Primer día Vacunación (2)'!I20</f>
        <v>-3.8784316117691335E-2</v>
      </c>
      <c r="I27" s="27">
        <f>'Primer día Vacunación (2)'!J20</f>
        <v>-3.3588203026326952E-2</v>
      </c>
      <c r="J27" s="27">
        <f>'Primer día Vacunación (2)'!K20</f>
        <v>-2.7424652930502256E-2</v>
      </c>
      <c r="K27" s="27">
        <f>'Primer día Vacunación (2)'!L20</f>
        <v>-1.9392158058845668E-2</v>
      </c>
      <c r="L27" s="27" t="e">
        <f>'Primer día Vacunación (2)'!M20</f>
        <v>#NUM!</v>
      </c>
      <c r="M27" s="27">
        <f>'Primer día Vacunación (2)'!N20</f>
        <v>-1.9392158058845668E-2</v>
      </c>
      <c r="N27" s="27">
        <f>'Primer día Vacunación (2)'!O20</f>
        <v>-2.7424652930502256E-2</v>
      </c>
      <c r="O27" s="27">
        <f>'Primer día Vacunación (2)'!P20</f>
        <v>-3.3588203026326952E-2</v>
      </c>
      <c r="P27" s="27">
        <f>'Primer día Vacunación (2)'!Q20</f>
        <v>-3.8784316117691335E-2</v>
      </c>
      <c r="Q27" s="27">
        <f>'Primer día Vacunación (2)'!R20</f>
        <v>-4.3362183649999282E-2</v>
      </c>
      <c r="R27" s="27">
        <f>'Primer día Vacunación (2)'!S20</f>
        <v>-4.7500892255572608E-2</v>
      </c>
      <c r="S27" s="27">
        <f>'Primer día Vacunación (2)'!T20</f>
        <v>-5.1306827608562693E-2</v>
      </c>
      <c r="T27" s="27">
        <f>'Primer día Vacunación (2)'!U20</f>
        <v>-5.4849305861004512E-2</v>
      </c>
      <c r="U27" s="27">
        <f>'Primer día Vacunación (2)'!V20</f>
        <v>-5.8176474176537006E-2</v>
      </c>
      <c r="V27" s="27">
        <f>'Primer día Vacunación (2)'!W20</f>
        <v>-6.1323388211941866E-2</v>
      </c>
    </row>
    <row r="28" spans="1:51">
      <c r="A28" s="13" t="s">
        <v>438</v>
      </c>
      <c r="B28" s="27">
        <f>'Primer día Vacunación (2)'!C21</f>
        <v>-8.059259333088882E-2</v>
      </c>
      <c r="C28" s="27">
        <f>'Primer día Vacunación (2)'!D21</f>
        <v>-7.6456847239591452E-2</v>
      </c>
      <c r="D28" s="27">
        <f>'Primer día Vacunación (2)'!E21</f>
        <v>-7.2084206868345435E-2</v>
      </c>
      <c r="E28" s="27">
        <f>'Primer día Vacunación (2)'!F21</f>
        <v>-6.7428601274671401E-2</v>
      </c>
      <c r="F28" s="27">
        <f>'Primer día Vacunación (2)'!G21</f>
        <v>-6.2426754359639867E-2</v>
      </c>
      <c r="G28" s="27">
        <f>'Primer día Vacunación (2)'!H21</f>
        <v>-5.6987569257681212E-2</v>
      </c>
      <c r="H28" s="27">
        <f>'Primer día Vacunación (2)'!I21</f>
        <v>-5.0971231493060966E-2</v>
      </c>
      <c r="I28" s="27">
        <f>'Primer día Vacunación (2)'!J21</f>
        <v>-4.4142381335168221E-2</v>
      </c>
      <c r="J28" s="27">
        <f>'Primer día Vacunación (2)'!K21</f>
        <v>-3.6042103434172718E-2</v>
      </c>
      <c r="K28" s="27">
        <f>'Primer día Vacunación (2)'!L21</f>
        <v>-2.5485615746530483E-2</v>
      </c>
      <c r="L28" s="27" t="e">
        <f>'Primer día Vacunación (2)'!M21</f>
        <v>#NUM!</v>
      </c>
      <c r="M28" s="27">
        <f>'Primer día Vacunación (2)'!N21</f>
        <v>-2.5485615746530483E-2</v>
      </c>
      <c r="N28" s="27">
        <f>'Primer día Vacunación (2)'!O21</f>
        <v>-3.6042103434172718E-2</v>
      </c>
      <c r="O28" s="27">
        <f>'Primer día Vacunación (2)'!P21</f>
        <v>-4.4142381335168221E-2</v>
      </c>
      <c r="P28" s="27">
        <f>'Primer día Vacunación (2)'!Q21</f>
        <v>-5.0971231493060966E-2</v>
      </c>
      <c r="Q28" s="27">
        <f>'Primer día Vacunación (2)'!R21</f>
        <v>-5.6987569257681212E-2</v>
      </c>
      <c r="R28" s="27">
        <f>'Primer día Vacunación (2)'!S21</f>
        <v>-6.2426754359639867E-2</v>
      </c>
      <c r="S28" s="27">
        <f>'Primer día Vacunación (2)'!T21</f>
        <v>-6.7428601274671401E-2</v>
      </c>
      <c r="T28" s="27">
        <f>'Primer día Vacunación (2)'!U21</f>
        <v>-7.2084206868345435E-2</v>
      </c>
      <c r="U28" s="27">
        <f>'Primer día Vacunación (2)'!V21</f>
        <v>-7.6456847239591452E-2</v>
      </c>
      <c r="V28" s="27">
        <f>'Primer día Vacunación (2)'!W21</f>
        <v>-8.059259333088882E-2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0C27-228D-42B7-A998-FF2479521FB6}">
  <dimension ref="A1:AI44"/>
  <sheetViews>
    <sheetView workbookViewId="0">
      <selection activeCell="AH23" sqref="AH23"/>
    </sheetView>
  </sheetViews>
  <sheetFormatPr baseColWidth="10" defaultColWidth="11.33203125" defaultRowHeight="14.4"/>
  <cols>
    <col min="1" max="1" width="11.109375" customWidth="1"/>
    <col min="2" max="2" width="7.6640625" bestFit="1" customWidth="1"/>
    <col min="4" max="4" width="6.6640625" bestFit="1" customWidth="1"/>
    <col min="6" max="6" width="7" bestFit="1" customWidth="1"/>
    <col min="9" max="9" width="10.88671875" customWidth="1"/>
    <col min="10" max="10" width="6.6640625" bestFit="1" customWidth="1"/>
    <col min="12" max="12" width="6.6640625" bestFit="1" customWidth="1"/>
    <col min="14" max="14" width="6.6640625" bestFit="1" customWidth="1"/>
  </cols>
  <sheetData>
    <row r="1" spans="1:35">
      <c r="A1" s="34" t="s">
        <v>439</v>
      </c>
      <c r="B1" s="34" t="s">
        <v>440</v>
      </c>
      <c r="C1" s="34"/>
      <c r="D1" s="34" t="s">
        <v>441</v>
      </c>
      <c r="E1" s="34"/>
      <c r="F1" s="34" t="s">
        <v>442</v>
      </c>
      <c r="G1" s="34"/>
      <c r="I1" s="34" t="s">
        <v>439</v>
      </c>
      <c r="J1" s="34" t="s">
        <v>440</v>
      </c>
      <c r="K1" s="34"/>
      <c r="L1" s="34" t="s">
        <v>441</v>
      </c>
      <c r="M1" s="34"/>
      <c r="N1" s="34" t="s">
        <v>442</v>
      </c>
      <c r="O1" s="34"/>
      <c r="Q1" s="34" t="s">
        <v>439</v>
      </c>
      <c r="R1" s="34" t="s">
        <v>440</v>
      </c>
      <c r="S1" s="34"/>
      <c r="T1" s="34" t="s">
        <v>441</v>
      </c>
      <c r="U1" s="34"/>
      <c r="V1" s="34" t="s">
        <v>442</v>
      </c>
      <c r="W1" s="34"/>
      <c r="Y1" s="34" t="s">
        <v>439</v>
      </c>
      <c r="Z1" s="34" t="s">
        <v>440</v>
      </c>
      <c r="AA1" s="34"/>
      <c r="AB1" s="34" t="s">
        <v>441</v>
      </c>
      <c r="AC1" s="34"/>
      <c r="AD1" s="34" t="s">
        <v>442</v>
      </c>
      <c r="AE1" s="34"/>
    </row>
    <row r="2" spans="1:35">
      <c r="A2" s="34"/>
      <c r="B2" s="22" t="s">
        <v>354</v>
      </c>
      <c r="C2" s="22" t="s">
        <v>443</v>
      </c>
      <c r="D2" s="22" t="s">
        <v>354</v>
      </c>
      <c r="E2" s="22" t="s">
        <v>443</v>
      </c>
      <c r="F2" s="22" t="s">
        <v>354</v>
      </c>
      <c r="G2" s="22" t="s">
        <v>443</v>
      </c>
      <c r="I2" s="34"/>
      <c r="J2" s="24" t="s">
        <v>354</v>
      </c>
      <c r="K2" s="24" t="s">
        <v>443</v>
      </c>
      <c r="L2" s="24" t="s">
        <v>354</v>
      </c>
      <c r="M2" s="24" t="s">
        <v>443</v>
      </c>
      <c r="N2" s="24" t="s">
        <v>354</v>
      </c>
      <c r="O2" s="24" t="s">
        <v>443</v>
      </c>
      <c r="Q2" s="34"/>
      <c r="R2" s="28" t="s">
        <v>354</v>
      </c>
      <c r="S2" s="28" t="s">
        <v>443</v>
      </c>
      <c r="T2" s="28" t="s">
        <v>354</v>
      </c>
      <c r="U2" s="28" t="s">
        <v>443</v>
      </c>
      <c r="V2" s="28" t="s">
        <v>354</v>
      </c>
      <c r="W2" s="28" t="s">
        <v>443</v>
      </c>
      <c r="Y2" s="34"/>
      <c r="Z2" s="28" t="s">
        <v>354</v>
      </c>
      <c r="AA2" s="28" t="s">
        <v>443</v>
      </c>
      <c r="AB2" s="28" t="s">
        <v>354</v>
      </c>
      <c r="AC2" s="28" t="s">
        <v>443</v>
      </c>
      <c r="AD2" s="28" t="s">
        <v>354</v>
      </c>
      <c r="AE2" s="28" t="s">
        <v>443</v>
      </c>
    </row>
    <row r="3" spans="1:35">
      <c r="A3" s="32">
        <v>-10</v>
      </c>
      <c r="B3" s="33">
        <f>'OMS Declara COVID'!C3</f>
        <v>-9.7513218669417964E-3</v>
      </c>
      <c r="C3" s="23">
        <f>'OMS Declara COVID'!C6</f>
        <v>-1.342858712888614</v>
      </c>
      <c r="D3" s="33">
        <f>'Primer Confinamiento'!C3</f>
        <v>1.0879013749350212E-2</v>
      </c>
      <c r="E3" s="23">
        <f>'Primer Confinamiento'!C6</f>
        <v>1.4747915290936535</v>
      </c>
      <c r="F3" s="33">
        <f>'Primer día Vacunación'!C3</f>
        <v>5.8556426905388651E-3</v>
      </c>
      <c r="G3" s="23">
        <f>'Primer día Vacunación'!C6</f>
        <v>1.2290257374226936</v>
      </c>
      <c r="I3" s="32">
        <v>-10</v>
      </c>
      <c r="J3" s="33">
        <f>'OMS Declara COVID (2)'!C3</f>
        <v>4.6863054316952701E-2</v>
      </c>
      <c r="K3" s="23">
        <f>'OMS Declara COVID (2)'!C6</f>
        <v>2.040785783240378</v>
      </c>
      <c r="L3" s="33">
        <f>'Primer Confinamiento (2)'!C3</f>
        <v>3.4565394572382058E-2</v>
      </c>
      <c r="M3" s="23">
        <f>'Primer Confinamiento (2)'!C6</f>
        <v>1.4817762432643653</v>
      </c>
      <c r="N3" s="33">
        <f>'Primer día Vacunación (2)'!C3</f>
        <v>-5.2810874571810773E-2</v>
      </c>
      <c r="O3" s="23">
        <f>'Primer día Vacunación (2)'!C6</f>
        <v>-3.5051755123918946</v>
      </c>
      <c r="Q3" s="32">
        <v>-10</v>
      </c>
      <c r="R3" s="33">
        <f>B3</f>
        <v>-9.7513218669417964E-3</v>
      </c>
      <c r="S3" s="23" t="str">
        <f>IFERROR(_xlfn.CONCAT(ROUND(C3,2),VLOOKUP(ABS(C3),$AG$4:$AI$6,3,1)),C3)</f>
        <v>-1.34*</v>
      </c>
      <c r="T3" s="33">
        <f>D3</f>
        <v>1.0879013749350212E-2</v>
      </c>
      <c r="U3" s="23" t="str">
        <f>IFERROR(_xlfn.CONCAT(ROUND(E3,2),VLOOKUP(ABS(E3),$AG$4:$AI$6,3,1)),E3)</f>
        <v>1.47*</v>
      </c>
      <c r="V3" s="33">
        <f>F3</f>
        <v>5.8556426905388651E-3</v>
      </c>
      <c r="W3" s="23">
        <f>IFERROR(_xlfn.CONCAT(ROUND(G3,2),VLOOKUP(ABS(G3),$AG$4:$AI$6,3,1)),G3)</f>
        <v>1.2290257374226936</v>
      </c>
      <c r="Y3" s="32">
        <v>-10</v>
      </c>
      <c r="Z3" s="33">
        <f>J3</f>
        <v>4.6863054316952701E-2</v>
      </c>
      <c r="AA3" s="23" t="str">
        <f>IFERROR(_xlfn.CONCAT(ROUND(K3,2),VLOOKUP(ABS(K3),$AG$4:$AI$6,3,1)),K3)</f>
        <v>2.04**</v>
      </c>
      <c r="AB3" s="33">
        <f>L3</f>
        <v>3.4565394572382058E-2</v>
      </c>
      <c r="AC3" s="23" t="str">
        <f>IFERROR(_xlfn.CONCAT(ROUND(M3,2),VLOOKUP(ABS(M3),$AG$4:$AI$6,3,1)),M3)</f>
        <v>1.48*</v>
      </c>
      <c r="AD3" s="33">
        <f>N3</f>
        <v>-5.2810874571810773E-2</v>
      </c>
      <c r="AE3" s="23" t="str">
        <f>IFERROR(_xlfn.CONCAT(ROUND(O3,2),VLOOKUP(ABS(O3),$AG$4:$AI$6,3,1)),O3)</f>
        <v>-3.51***</v>
      </c>
    </row>
    <row r="4" spans="1:35">
      <c r="A4" s="32"/>
      <c r="B4" s="33"/>
      <c r="C4" s="23">
        <f>'OMS Declara COVID'!C16</f>
        <v>-1.1106096388102937</v>
      </c>
      <c r="D4" s="33"/>
      <c r="E4" s="23">
        <f>'Primer Confinamiento'!C16</f>
        <v>1.2444659950045835</v>
      </c>
      <c r="F4" s="33"/>
      <c r="G4" s="23">
        <f>'Primer día Vacunación'!C16</f>
        <v>0.59182937478978881</v>
      </c>
      <c r="I4" s="32"/>
      <c r="J4" s="33"/>
      <c r="K4" s="23">
        <f>'OMS Declara COVID (2)'!C16</f>
        <v>1.6878293597531873</v>
      </c>
      <c r="L4" s="33"/>
      <c r="M4" s="23">
        <f>'Primer Confinamiento (2)'!C16</f>
        <v>1.2503598715958193</v>
      </c>
      <c r="N4" s="33"/>
      <c r="O4" s="23">
        <f>'Primer día Vacunación (2)'!C16</f>
        <v>-1.6878945402539687</v>
      </c>
      <c r="Q4" s="32"/>
      <c r="R4" s="33"/>
      <c r="S4" s="23">
        <f t="shared" ref="S4:S44" si="0">IFERROR(_xlfn.CONCAT(ROUND(C4,2),VLOOKUP(ABS(C4),$AG$4:$AI$6,3,1)),C4)</f>
        <v>-1.1106096388102937</v>
      </c>
      <c r="T4" s="33"/>
      <c r="U4" s="23">
        <f t="shared" ref="U4:U44" si="1">IFERROR(_xlfn.CONCAT(ROUND(E4,2),VLOOKUP(ABS(E4),$AG$4:$AI$6,3,1)),E4)</f>
        <v>1.2444659950045835</v>
      </c>
      <c r="V4" s="33"/>
      <c r="W4" s="23">
        <f t="shared" ref="W4:W44" si="2">IFERROR(_xlfn.CONCAT(ROUND(G4,2),VLOOKUP(ABS(G4),$AG$4:$AI$6,3,1)),G4)</f>
        <v>0.59182937478978881</v>
      </c>
      <c r="Y4" s="32"/>
      <c r="Z4" s="33"/>
      <c r="AA4" s="23" t="str">
        <f t="shared" ref="AA4:AA44" si="3">IFERROR(_xlfn.CONCAT(ROUND(K4,2),VLOOKUP(ABS(K4),$AG$4:$AI$6,3,1)),K4)</f>
        <v>1.69**</v>
      </c>
      <c r="AB4" s="33"/>
      <c r="AC4" s="23">
        <f t="shared" ref="AC4:AE44" si="4">IFERROR(_xlfn.CONCAT(ROUND(M4,2),VLOOKUP(ABS(M4),$AG$4:$AI$6,3,1)),M4)</f>
        <v>1.2503598715958193</v>
      </c>
      <c r="AD4" s="33"/>
      <c r="AE4" s="23" t="str">
        <f t="shared" si="4"/>
        <v>-1.69**</v>
      </c>
      <c r="AG4" s="29">
        <f>_xlfn.NORM.S.INV(90%)</f>
        <v>1.2815515655446006</v>
      </c>
      <c r="AH4" s="29">
        <f>_xlfn.NORM.S.INV(95%)</f>
        <v>1.6448536269514715</v>
      </c>
      <c r="AI4" s="30" t="s">
        <v>444</v>
      </c>
    </row>
    <row r="5" spans="1:35">
      <c r="A5" s="32">
        <v>-9</v>
      </c>
      <c r="B5" s="33">
        <f>'OMS Declara COVID'!D3</f>
        <v>-2.8460083000277393E-2</v>
      </c>
      <c r="C5" s="23">
        <f>'OMS Declara COVID'!D6</f>
        <v>-2.7713284116557286</v>
      </c>
      <c r="D5" s="33">
        <f>'Primer Confinamiento'!D3</f>
        <v>1.6602252138025055E-2</v>
      </c>
      <c r="E5" s="23">
        <f>'Primer Confinamiento'!D6</f>
        <v>1.5914504309886821</v>
      </c>
      <c r="F5" s="33">
        <f>'Primer día Vacunación'!D3</f>
        <v>-1.6394700372348536E-2</v>
      </c>
      <c r="G5" s="23">
        <f>'Primer día Vacunación'!D6</f>
        <v>-2.4331836833109879</v>
      </c>
      <c r="I5" s="32">
        <v>-9</v>
      </c>
      <c r="J5" s="33">
        <f>'OMS Declara COVID (2)'!D3</f>
        <v>2.7342430189581268E-2</v>
      </c>
      <c r="K5" s="23">
        <f>'OMS Declara COVID (2)'!D6</f>
        <v>1.2551125926869868</v>
      </c>
      <c r="L5" s="33">
        <f>'Primer Confinamiento (2)'!D3</f>
        <v>3.98615588383463E-2</v>
      </c>
      <c r="M5" s="23">
        <f>'Primer Confinamiento (2)'!D6</f>
        <v>1.8012505749053669</v>
      </c>
      <c r="N5" s="33">
        <f>'Primer día Vacunación (2)'!D3</f>
        <v>-7.6907507928313024E-2</v>
      </c>
      <c r="O5" s="23">
        <f>'Primer día Vacunación (2)'!D6</f>
        <v>-5.3806394754730871</v>
      </c>
      <c r="Q5" s="32">
        <v>-9</v>
      </c>
      <c r="R5" s="33">
        <f t="shared" ref="R5" si="5">B5</f>
        <v>-2.8460083000277393E-2</v>
      </c>
      <c r="S5" s="23" t="str">
        <f t="shared" si="0"/>
        <v>-2.77***</v>
      </c>
      <c r="T5" s="33">
        <f t="shared" ref="T5" si="6">D5</f>
        <v>1.6602252138025055E-2</v>
      </c>
      <c r="U5" s="23" t="str">
        <f t="shared" si="1"/>
        <v>1.59*</v>
      </c>
      <c r="V5" s="33">
        <f t="shared" ref="V5" si="7">F5</f>
        <v>-1.6394700372348536E-2</v>
      </c>
      <c r="W5" s="23" t="str">
        <f t="shared" si="2"/>
        <v>-2.43***</v>
      </c>
      <c r="Y5" s="32">
        <v>-9</v>
      </c>
      <c r="Z5" s="33">
        <f t="shared" ref="Z5" si="8">J5</f>
        <v>2.7342430189581268E-2</v>
      </c>
      <c r="AA5" s="23">
        <f t="shared" si="3"/>
        <v>1.2551125926869868</v>
      </c>
      <c r="AB5" s="33">
        <f t="shared" ref="AB5" si="9">L5</f>
        <v>3.98615588383463E-2</v>
      </c>
      <c r="AC5" s="23" t="str">
        <f t="shared" si="4"/>
        <v>1.8**</v>
      </c>
      <c r="AD5" s="33">
        <f t="shared" ref="AD5" si="10">N5</f>
        <v>-7.6907507928313024E-2</v>
      </c>
      <c r="AE5" s="23" t="str">
        <f t="shared" si="4"/>
        <v>-5.38***</v>
      </c>
      <c r="AG5" s="29">
        <f>_xlfn.NORM.S.INV(95%)</f>
        <v>1.6448536269514715</v>
      </c>
      <c r="AH5" s="29">
        <f>_xlfn.NORM.S.INV(99%)</f>
        <v>2.3263478740408408</v>
      </c>
      <c r="AI5" s="30" t="s">
        <v>445</v>
      </c>
    </row>
    <row r="6" spans="1:35">
      <c r="A6" s="32"/>
      <c r="B6" s="33"/>
      <c r="C6" s="23">
        <f>'OMS Declara COVID'!D16</f>
        <v>-2.2920237376819053</v>
      </c>
      <c r="D6" s="33"/>
      <c r="E6" s="23">
        <f>'Primer Confinamiento'!D16</f>
        <v>1.3429056955039209</v>
      </c>
      <c r="F6" s="33"/>
      <c r="G6" s="23">
        <f>'Primer día Vacunación'!D16</f>
        <v>-1.1716838258102271</v>
      </c>
      <c r="I6" s="32"/>
      <c r="J6" s="33"/>
      <c r="K6" s="23">
        <f>'OMS Declara COVID (2)'!D16</f>
        <v>1.0380393185459185</v>
      </c>
      <c r="L6" s="33"/>
      <c r="M6" s="23">
        <f>'Primer Confinamiento (2)'!D16</f>
        <v>1.519940306634239</v>
      </c>
      <c r="N6" s="33"/>
      <c r="O6" s="23">
        <f>'Primer día Vacunación (2)'!D16</f>
        <v>-2.5910120510708965</v>
      </c>
      <c r="Q6" s="32"/>
      <c r="R6" s="33"/>
      <c r="S6" s="23" t="str">
        <f t="shared" si="0"/>
        <v>-2.29**</v>
      </c>
      <c r="T6" s="33"/>
      <c r="U6" s="23" t="str">
        <f t="shared" si="1"/>
        <v>1.34*</v>
      </c>
      <c r="V6" s="33"/>
      <c r="W6" s="23">
        <f t="shared" si="2"/>
        <v>-1.1716838258102271</v>
      </c>
      <c r="Y6" s="32"/>
      <c r="Z6" s="33"/>
      <c r="AA6" s="23">
        <f t="shared" si="3"/>
        <v>1.0380393185459185</v>
      </c>
      <c r="AB6" s="33"/>
      <c r="AC6" s="23" t="str">
        <f t="shared" si="4"/>
        <v>1.52*</v>
      </c>
      <c r="AD6" s="33"/>
      <c r="AE6" s="23" t="str">
        <f t="shared" si="4"/>
        <v>-2.59***</v>
      </c>
      <c r="AG6" s="29">
        <f>_xlfn.NORM.S.INV(99%)</f>
        <v>2.3263478740408408</v>
      </c>
      <c r="AH6" s="29">
        <v>10</v>
      </c>
      <c r="AI6" s="30" t="s">
        <v>446</v>
      </c>
    </row>
    <row r="7" spans="1:35">
      <c r="A7" s="32">
        <v>-8</v>
      </c>
      <c r="B7" s="33">
        <f>'OMS Declara COVID'!E3</f>
        <v>-3.3634225117221389E-2</v>
      </c>
      <c r="C7" s="23">
        <f>'OMS Declara COVID'!E6</f>
        <v>-2.6741614815438468</v>
      </c>
      <c r="D7" s="33">
        <f>'Primer Confinamiento'!E3</f>
        <v>9.3401916736855321E-3</v>
      </c>
      <c r="E7" s="23">
        <f>'Primer Confinamiento'!E6</f>
        <v>0.73103180142141722</v>
      </c>
      <c r="F7" s="33">
        <f>'Primer día Vacunación'!E3</f>
        <v>-3.5119372115711891E-3</v>
      </c>
      <c r="G7" s="23">
        <f>'Primer día Vacunación'!E6</f>
        <v>-0.42557148884754892</v>
      </c>
      <c r="I7" s="32">
        <v>-8</v>
      </c>
      <c r="J7" s="33">
        <f>'OMS Declara COVID (2)'!E3</f>
        <v>2.1935202600642079E-2</v>
      </c>
      <c r="K7" s="23">
        <f>'OMS Declara COVID (2)'!E6</f>
        <v>1.0679809012150723</v>
      </c>
      <c r="L7" s="33">
        <f>'Primer Confinamiento (2)'!E3</f>
        <v>3.2675076046067009E-2</v>
      </c>
      <c r="M7" s="23">
        <f>'Primer Confinamiento (2)'!E6</f>
        <v>1.5660755969667839</v>
      </c>
      <c r="N7" s="33">
        <f>'Primer día Vacunación (2)'!E3</f>
        <v>-6.3209637395758689E-2</v>
      </c>
      <c r="O7" s="23">
        <f>'Primer día Vacunación (2)'!E6</f>
        <v>-4.6905602068448227</v>
      </c>
      <c r="Q7" s="32">
        <v>-8</v>
      </c>
      <c r="R7" s="33">
        <f t="shared" ref="R7" si="11">B7</f>
        <v>-3.3634225117221389E-2</v>
      </c>
      <c r="S7" s="23" t="str">
        <f t="shared" si="0"/>
        <v>-2.67***</v>
      </c>
      <c r="T7" s="33">
        <f t="shared" ref="T7" si="12">D7</f>
        <v>9.3401916736855321E-3</v>
      </c>
      <c r="U7" s="23">
        <f t="shared" si="1"/>
        <v>0.73103180142141722</v>
      </c>
      <c r="V7" s="33">
        <f t="shared" ref="V7" si="13">F7</f>
        <v>-3.5119372115711891E-3</v>
      </c>
      <c r="W7" s="23">
        <f t="shared" si="2"/>
        <v>-0.42557148884754892</v>
      </c>
      <c r="Y7" s="32">
        <v>-8</v>
      </c>
      <c r="Z7" s="33">
        <f t="shared" ref="Z7" si="14">J7</f>
        <v>2.1935202600642079E-2</v>
      </c>
      <c r="AA7" s="23">
        <f t="shared" si="3"/>
        <v>1.0679809012150723</v>
      </c>
      <c r="AB7" s="33">
        <f t="shared" ref="AB7" si="15">L7</f>
        <v>3.2675076046067009E-2</v>
      </c>
      <c r="AC7" s="23" t="str">
        <f t="shared" si="4"/>
        <v>1.57*</v>
      </c>
      <c r="AD7" s="33">
        <f t="shared" ref="AD7" si="16">N7</f>
        <v>-6.3209637395758689E-2</v>
      </c>
      <c r="AE7" s="23" t="str">
        <f t="shared" si="4"/>
        <v>-4.69***</v>
      </c>
    </row>
    <row r="8" spans="1:35">
      <c r="A8" s="32"/>
      <c r="B8" s="33"/>
      <c r="C8" s="23">
        <f>'OMS Declara COVID'!E16</f>
        <v>-2.2116619482247493</v>
      </c>
      <c r="D8" s="33"/>
      <c r="E8" s="23">
        <f>'Primer Confinamiento'!E16</f>
        <v>0.61686292617573468</v>
      </c>
      <c r="F8" s="33"/>
      <c r="G8" s="23">
        <f>'Primer día Vacunación'!E16</f>
        <v>-0.20493119102710972</v>
      </c>
      <c r="I8" s="32"/>
      <c r="J8" s="33"/>
      <c r="K8" s="23">
        <f>'OMS Declara COVID (2)'!E16</f>
        <v>0.8832722843964208</v>
      </c>
      <c r="L8" s="33"/>
      <c r="M8" s="23">
        <f>'Primer Confinamiento (2)'!E16</f>
        <v>1.3214937756181699</v>
      </c>
      <c r="N8" s="33"/>
      <c r="O8" s="23">
        <f>'Primer día Vacunación (2)'!E16</f>
        <v>-2.2587088537724349</v>
      </c>
      <c r="Q8" s="32"/>
      <c r="R8" s="33"/>
      <c r="S8" s="23" t="str">
        <f t="shared" si="0"/>
        <v>-2.21**</v>
      </c>
      <c r="T8" s="33"/>
      <c r="U8" s="23">
        <f t="shared" si="1"/>
        <v>0.61686292617573468</v>
      </c>
      <c r="V8" s="33"/>
      <c r="W8" s="23">
        <f t="shared" si="2"/>
        <v>-0.20493119102710972</v>
      </c>
      <c r="Y8" s="32"/>
      <c r="Z8" s="33"/>
      <c r="AA8" s="23">
        <f t="shared" si="3"/>
        <v>0.8832722843964208</v>
      </c>
      <c r="AB8" s="33"/>
      <c r="AC8" s="23" t="str">
        <f t="shared" si="4"/>
        <v>1.32*</v>
      </c>
      <c r="AD8" s="33"/>
      <c r="AE8" s="23" t="str">
        <f t="shared" si="4"/>
        <v>-2.26**</v>
      </c>
    </row>
    <row r="9" spans="1:35">
      <c r="A9" s="32">
        <v>-7</v>
      </c>
      <c r="B9" s="33">
        <f>'OMS Declara COVID'!F3</f>
        <v>-2.4690196020294274E-2</v>
      </c>
      <c r="C9" s="23">
        <f>'OMS Declara COVID'!F6</f>
        <v>-1.7000487370425679</v>
      </c>
      <c r="D9" s="33">
        <f>'Primer Confinamiento'!F3</f>
        <v>5.2828504341904418E-3</v>
      </c>
      <c r="E9" s="23">
        <f>'Primer Confinamiento'!F6</f>
        <v>0.35807947527771739</v>
      </c>
      <c r="F9" s="33">
        <f>'Primer día Vacunación'!F3</f>
        <v>-2.0577752628989873E-3</v>
      </c>
      <c r="G9" s="23">
        <f>'Primer día Vacunación'!F6</f>
        <v>-0.21595057055145117</v>
      </c>
      <c r="I9" s="32">
        <v>-7</v>
      </c>
      <c r="J9" s="33">
        <f>'OMS Declara COVID (2)'!F3</f>
        <v>3.1815640364286857E-2</v>
      </c>
      <c r="K9" s="23">
        <f>'OMS Declara COVID (2)'!F6</f>
        <v>1.6559929309064105</v>
      </c>
      <c r="L9" s="33">
        <f>'Primer Confinamiento (2)'!F3</f>
        <v>2.8661650654973281E-2</v>
      </c>
      <c r="M9" s="23">
        <f>'Primer Confinamiento (2)'!F6</f>
        <v>1.4685653838520685</v>
      </c>
      <c r="N9" s="33">
        <f>'Primer día Vacunación (2)'!F3</f>
        <v>-6.1765276099498001E-2</v>
      </c>
      <c r="O9" s="23">
        <f>'Primer día Vacunación (2)'!F6</f>
        <v>-4.8998386200912325</v>
      </c>
      <c r="Q9" s="32">
        <v>-7</v>
      </c>
      <c r="R9" s="33">
        <f t="shared" ref="R9" si="17">B9</f>
        <v>-2.4690196020294274E-2</v>
      </c>
      <c r="S9" s="23" t="str">
        <f t="shared" si="0"/>
        <v>-1.7**</v>
      </c>
      <c r="T9" s="33">
        <f t="shared" ref="T9" si="18">D9</f>
        <v>5.2828504341904418E-3</v>
      </c>
      <c r="U9" s="23">
        <f t="shared" si="1"/>
        <v>0.35807947527771739</v>
      </c>
      <c r="V9" s="33">
        <f t="shared" ref="V9" si="19">F9</f>
        <v>-2.0577752628989873E-3</v>
      </c>
      <c r="W9" s="23">
        <f t="shared" si="2"/>
        <v>-0.21595057055145117</v>
      </c>
      <c r="Y9" s="32">
        <v>-7</v>
      </c>
      <c r="Z9" s="33">
        <f t="shared" ref="Z9" si="20">J9</f>
        <v>3.1815640364286857E-2</v>
      </c>
      <c r="AA9" s="23" t="str">
        <f t="shared" si="3"/>
        <v>1.66**</v>
      </c>
      <c r="AB9" s="33">
        <f t="shared" ref="AB9" si="21">L9</f>
        <v>2.8661650654973281E-2</v>
      </c>
      <c r="AC9" s="23" t="str">
        <f t="shared" si="4"/>
        <v>1.47*</v>
      </c>
      <c r="AD9" s="33">
        <f t="shared" ref="AD9" si="22">N9</f>
        <v>-6.1765276099498001E-2</v>
      </c>
      <c r="AE9" s="23" t="str">
        <f t="shared" si="4"/>
        <v>-4.9***</v>
      </c>
    </row>
    <row r="10" spans="1:35">
      <c r="A10" s="32"/>
      <c r="B10" s="33"/>
      <c r="C10" s="23">
        <f>'OMS Declara COVID'!F16</f>
        <v>-1.4060232068236604</v>
      </c>
      <c r="D10" s="33"/>
      <c r="E10" s="23">
        <f>'Primer Confinamiento'!F16</f>
        <v>0.3021564212306414</v>
      </c>
      <c r="F10" s="33"/>
      <c r="G10" s="23">
        <f>'Primer día Vacunación'!F16</f>
        <v>-0.10398959701444216</v>
      </c>
      <c r="I10" s="32"/>
      <c r="J10" s="33"/>
      <c r="K10" s="23">
        <f>'OMS Declara COVID (2)'!F16</f>
        <v>1.3695869068088038</v>
      </c>
      <c r="L10" s="33"/>
      <c r="M10" s="23">
        <f>'Primer Confinamiento (2)'!F16</f>
        <v>1.2392122178569254</v>
      </c>
      <c r="N10" s="33"/>
      <c r="O10" s="23">
        <f>'Primer día Vacunación (2)'!F16</f>
        <v>-2.3594855166992454</v>
      </c>
      <c r="Q10" s="32"/>
      <c r="R10" s="33"/>
      <c r="S10" s="23" t="str">
        <f t="shared" si="0"/>
        <v>-1.41*</v>
      </c>
      <c r="T10" s="33"/>
      <c r="U10" s="23">
        <f t="shared" si="1"/>
        <v>0.3021564212306414</v>
      </c>
      <c r="V10" s="33"/>
      <c r="W10" s="23">
        <f t="shared" si="2"/>
        <v>-0.10398959701444216</v>
      </c>
      <c r="Y10" s="32"/>
      <c r="Z10" s="33"/>
      <c r="AA10" s="23" t="str">
        <f t="shared" si="3"/>
        <v>1.37*</v>
      </c>
      <c r="AB10" s="33"/>
      <c r="AC10" s="23">
        <f t="shared" si="4"/>
        <v>1.2392122178569254</v>
      </c>
      <c r="AD10" s="33"/>
      <c r="AE10" s="23" t="str">
        <f t="shared" si="4"/>
        <v>-2.36***</v>
      </c>
    </row>
    <row r="11" spans="1:35">
      <c r="A11" s="32">
        <v>-6</v>
      </c>
      <c r="B11" s="33">
        <f>'OMS Declara COVID'!G3</f>
        <v>-1.8777766895605022E-2</v>
      </c>
      <c r="C11" s="23">
        <f>'OMS Declara COVID'!G6</f>
        <v>-1.1564470990047109</v>
      </c>
      <c r="D11" s="33">
        <f>'Primer Confinamiento'!G3</f>
        <v>-3.9692425697335108E-3</v>
      </c>
      <c r="E11" s="23">
        <f>'Primer Confinamiento'!G6</f>
        <v>-0.24063774385028294</v>
      </c>
      <c r="F11" s="33">
        <f>'Primer día Vacunación'!G3</f>
        <v>1.2392887811942902E-2</v>
      </c>
      <c r="G11" s="23">
        <f>'Primer día Vacunación'!G6</f>
        <v>1.163252314677405</v>
      </c>
      <c r="I11" s="32">
        <v>-6</v>
      </c>
      <c r="J11" s="33">
        <f>'OMS Declara COVID (2)'!G3</f>
        <v>3.7163164756371048E-2</v>
      </c>
      <c r="K11" s="23">
        <f>'OMS Declara COVID (2)'!G6</f>
        <v>2.0893148700329398</v>
      </c>
      <c r="L11" s="33">
        <f>'Primer Confinamiento (2)'!G3</f>
        <v>1.9431054957514737E-2</v>
      </c>
      <c r="M11" s="23">
        <f>'Primer Confinamiento (2)'!G6</f>
        <v>1.0753797735436477</v>
      </c>
      <c r="N11" s="33">
        <f>'Primer día Vacunación (2)'!G3</f>
        <v>-4.751966787813644E-2</v>
      </c>
      <c r="O11" s="23">
        <f>'Primer día Vacunación (2)'!G6</f>
        <v>-4.0717788367841683</v>
      </c>
      <c r="Q11" s="32">
        <v>-6</v>
      </c>
      <c r="R11" s="33">
        <f t="shared" ref="R11" si="23">B11</f>
        <v>-1.8777766895605022E-2</v>
      </c>
      <c r="S11" s="23">
        <f t="shared" si="0"/>
        <v>-1.1564470990047109</v>
      </c>
      <c r="T11" s="33">
        <f t="shared" ref="T11" si="24">D11</f>
        <v>-3.9692425697335108E-3</v>
      </c>
      <c r="U11" s="23">
        <f t="shared" si="1"/>
        <v>-0.24063774385028294</v>
      </c>
      <c r="V11" s="33">
        <f t="shared" ref="V11" si="25">F11</f>
        <v>1.2392887811942902E-2</v>
      </c>
      <c r="W11" s="23">
        <f t="shared" si="2"/>
        <v>1.163252314677405</v>
      </c>
      <c r="Y11" s="32">
        <v>-6</v>
      </c>
      <c r="Z11" s="33">
        <f t="shared" ref="Z11" si="26">J11</f>
        <v>3.7163164756371048E-2</v>
      </c>
      <c r="AA11" s="23" t="str">
        <f t="shared" si="3"/>
        <v>2.09**</v>
      </c>
      <c r="AB11" s="33">
        <f t="shared" ref="AB11" si="27">L11</f>
        <v>1.9431054957514737E-2</v>
      </c>
      <c r="AC11" s="23">
        <f t="shared" si="4"/>
        <v>1.0753797735436477</v>
      </c>
      <c r="AD11" s="33">
        <f t="shared" ref="AD11" si="28">N11</f>
        <v>-4.751966787813644E-2</v>
      </c>
      <c r="AE11" s="23" t="str">
        <f t="shared" si="4"/>
        <v>-4.07***</v>
      </c>
    </row>
    <row r="12" spans="1:35">
      <c r="A12" s="32"/>
      <c r="B12" s="33"/>
      <c r="C12" s="23">
        <f>'OMS Declara COVID'!G16</f>
        <v>-0.95643814393999305</v>
      </c>
      <c r="D12" s="33"/>
      <c r="E12" s="23">
        <f>'Primer Confinamiento'!G16</f>
        <v>-0.20305614958362267</v>
      </c>
      <c r="F12" s="33"/>
      <c r="G12" s="23">
        <f>'Primer día Vacunación'!G16</f>
        <v>0.56015660954505186</v>
      </c>
      <c r="I12" s="32"/>
      <c r="J12" s="33"/>
      <c r="K12" s="23">
        <f>'OMS Declara COVID (2)'!G16</f>
        <v>1.7279652810062456</v>
      </c>
      <c r="L12" s="33"/>
      <c r="M12" s="23">
        <f>'Primer Confinamiento (2)'!G16</f>
        <v>0.90743236144924655</v>
      </c>
      <c r="N12" s="33"/>
      <c r="O12" s="23">
        <f>'Primer día Vacunación (2)'!G16</f>
        <v>-1.9607386972299634</v>
      </c>
      <c r="Q12" s="32"/>
      <c r="R12" s="33"/>
      <c r="S12" s="23">
        <f t="shared" si="0"/>
        <v>-0.95643814393999305</v>
      </c>
      <c r="T12" s="33"/>
      <c r="U12" s="23">
        <f t="shared" si="1"/>
        <v>-0.20305614958362267</v>
      </c>
      <c r="V12" s="33"/>
      <c r="W12" s="23">
        <f t="shared" si="2"/>
        <v>0.56015660954505186</v>
      </c>
      <c r="Y12" s="32"/>
      <c r="Z12" s="33"/>
      <c r="AA12" s="23" t="str">
        <f t="shared" si="3"/>
        <v>1.73**</v>
      </c>
      <c r="AB12" s="33"/>
      <c r="AC12" s="23">
        <f t="shared" si="4"/>
        <v>0.90743236144924655</v>
      </c>
      <c r="AD12" s="33"/>
      <c r="AE12" s="23" t="str">
        <f t="shared" si="4"/>
        <v>-1.96**</v>
      </c>
    </row>
    <row r="13" spans="1:35">
      <c r="A13" s="32">
        <v>-5</v>
      </c>
      <c r="B13" s="33">
        <f>'OMS Declara COVID'!H3</f>
        <v>-2.5840160715550103E-2</v>
      </c>
      <c r="C13" s="23">
        <f>'OMS Declara COVID'!H6</f>
        <v>-1.4527350504449275</v>
      </c>
      <c r="D13" s="33">
        <f>'Primer Confinamiento'!H3</f>
        <v>-1.7143226907439732E-2</v>
      </c>
      <c r="E13" s="23">
        <f>'Primer Confinamiento'!H6</f>
        <v>-0.94876369347101219</v>
      </c>
      <c r="F13" s="33">
        <f>'Primer día Vacunación'!H3</f>
        <v>3.0188070607129927E-2</v>
      </c>
      <c r="G13" s="23">
        <f>'Primer día Vacunación'!H6</f>
        <v>2.5867004655142445</v>
      </c>
      <c r="I13" s="32">
        <v>-5</v>
      </c>
      <c r="J13" s="33">
        <f>'OMS Declara COVID (2)'!H3</f>
        <v>3.0007588933922746E-2</v>
      </c>
      <c r="K13" s="23">
        <f>'OMS Declara COVID (2)'!H6</f>
        <v>1.8480466481284816</v>
      </c>
      <c r="L13" s="33">
        <f>'Primer Confinamiento (2)'!H3</f>
        <v>5.2351816916161864E-3</v>
      </c>
      <c r="M13" s="23">
        <f>'Primer Confinamiento (2)'!H6</f>
        <v>0.31738607272908664</v>
      </c>
      <c r="N13" s="33">
        <f>'Primer día Vacunación (2)'!H3</f>
        <v>-2.9666028800379607E-2</v>
      </c>
      <c r="O13" s="23">
        <f>'Primer día Vacunación (2)'!H6</f>
        <v>-2.7845871917013634</v>
      </c>
      <c r="Q13" s="32">
        <v>-5</v>
      </c>
      <c r="R13" s="33">
        <f t="shared" ref="R13" si="29">B13</f>
        <v>-2.5840160715550103E-2</v>
      </c>
      <c r="S13" s="23" t="str">
        <f t="shared" si="0"/>
        <v>-1.45*</v>
      </c>
      <c r="T13" s="33">
        <f t="shared" ref="T13" si="30">D13</f>
        <v>-1.7143226907439732E-2</v>
      </c>
      <c r="U13" s="23">
        <f t="shared" si="1"/>
        <v>-0.94876369347101219</v>
      </c>
      <c r="V13" s="33">
        <f t="shared" ref="V13" si="31">F13</f>
        <v>3.0188070607129927E-2</v>
      </c>
      <c r="W13" s="23" t="str">
        <f t="shared" si="2"/>
        <v>2.59***</v>
      </c>
      <c r="Y13" s="32">
        <v>-5</v>
      </c>
      <c r="Z13" s="33">
        <f t="shared" ref="Z13" si="32">J13</f>
        <v>3.0007588933922746E-2</v>
      </c>
      <c r="AA13" s="23" t="str">
        <f t="shared" si="3"/>
        <v>1.85**</v>
      </c>
      <c r="AB13" s="33">
        <f t="shared" ref="AB13" si="33">L13</f>
        <v>5.2351816916161864E-3</v>
      </c>
      <c r="AC13" s="23">
        <f t="shared" si="4"/>
        <v>0.31738607272908664</v>
      </c>
      <c r="AD13" s="33">
        <f t="shared" ref="AD13" si="34">N13</f>
        <v>-2.9666028800379607E-2</v>
      </c>
      <c r="AE13" s="23" t="str">
        <f t="shared" si="4"/>
        <v>-2.78***</v>
      </c>
    </row>
    <row r="14" spans="1:35">
      <c r="A14" s="32"/>
      <c r="B14" s="33"/>
      <c r="C14" s="23">
        <f>'OMS Declara COVID'!H16</f>
        <v>-1.2014827279863827</v>
      </c>
      <c r="D14" s="33"/>
      <c r="E14" s="23">
        <f>'Primer Confinamiento'!H16</f>
        <v>-0.80059054485160996</v>
      </c>
      <c r="F14" s="33"/>
      <c r="G14" s="23">
        <f>'Primer día Vacunación'!H16</f>
        <v>1.2456088368694918</v>
      </c>
      <c r="I14" s="32"/>
      <c r="J14" s="33"/>
      <c r="K14" s="23">
        <f>'OMS Declara COVID (2)'!H16</f>
        <v>1.5284246962716712</v>
      </c>
      <c r="L14" s="33"/>
      <c r="M14" s="23">
        <f>'Primer Confinamiento (2)'!H16</f>
        <v>0.26781830991539268</v>
      </c>
      <c r="N14" s="33"/>
      <c r="O14" s="23">
        <f>'Primer día Vacunación (2)'!H16</f>
        <v>-1.3408999067571858</v>
      </c>
      <c r="Q14" s="32"/>
      <c r="R14" s="33"/>
      <c r="S14" s="23">
        <f t="shared" si="0"/>
        <v>-1.2014827279863827</v>
      </c>
      <c r="T14" s="33"/>
      <c r="U14" s="23">
        <f t="shared" si="1"/>
        <v>-0.80059054485160996</v>
      </c>
      <c r="V14" s="33"/>
      <c r="W14" s="23">
        <f t="shared" si="2"/>
        <v>1.2456088368694918</v>
      </c>
      <c r="Y14" s="32"/>
      <c r="Z14" s="33"/>
      <c r="AA14" s="23" t="str">
        <f t="shared" si="3"/>
        <v>1.53*</v>
      </c>
      <c r="AB14" s="33"/>
      <c r="AC14" s="23">
        <f t="shared" si="4"/>
        <v>0.26781830991539268</v>
      </c>
      <c r="AD14" s="33"/>
      <c r="AE14" s="23" t="str">
        <f t="shared" si="4"/>
        <v>-1.34*</v>
      </c>
    </row>
    <row r="15" spans="1:35">
      <c r="A15" s="32">
        <v>-4</v>
      </c>
      <c r="B15" s="33">
        <f>'OMS Declara COVID'!I3</f>
        <v>-2.9820887847624607E-2</v>
      </c>
      <c r="C15" s="23">
        <f>'OMS Declara COVID'!I6</f>
        <v>-1.5521667614916841</v>
      </c>
      <c r="D15" s="33">
        <f>'Primer Confinamiento'!I3</f>
        <v>-1.9501993389151998E-2</v>
      </c>
      <c r="E15" s="23">
        <f>'Primer Confinamiento'!I6</f>
        <v>-0.99924295192157708</v>
      </c>
      <c r="F15" s="33">
        <f>'Primer día Vacunación'!I3</f>
        <v>4.0761507633048519E-2</v>
      </c>
      <c r="G15" s="23">
        <f>'Primer día Vacunación'!I6</f>
        <v>3.2336099168700709</v>
      </c>
      <c r="I15" s="32">
        <v>-4</v>
      </c>
      <c r="J15" s="33">
        <f>'OMS Declara COVID (2)'!I3</f>
        <v>2.6010307914498987E-2</v>
      </c>
      <c r="K15" s="23">
        <f>'OMS Declara COVID (2)'!I6</f>
        <v>1.7909453243622031</v>
      </c>
      <c r="L15" s="33">
        <f>'Primer Confinamiento (2)'!I3</f>
        <v>2.5261822594344618E-3</v>
      </c>
      <c r="M15" s="23">
        <f>'Primer Confinamiento (2)'!I6</f>
        <v>0.17122839822604025</v>
      </c>
      <c r="N15" s="33">
        <f>'Primer día Vacunación (2)'!I3</f>
        <v>-1.9323640056839064E-2</v>
      </c>
      <c r="O15" s="23">
        <f>'Primer día Vacunación (2)'!I6</f>
        <v>-2.0278944793642975</v>
      </c>
      <c r="Q15" s="32">
        <v>-4</v>
      </c>
      <c r="R15" s="33">
        <f t="shared" ref="R15" si="35">B15</f>
        <v>-2.9820887847624607E-2</v>
      </c>
      <c r="S15" s="23" t="str">
        <f t="shared" si="0"/>
        <v>-1.55*</v>
      </c>
      <c r="T15" s="33">
        <f t="shared" ref="T15" si="36">D15</f>
        <v>-1.9501993389151998E-2</v>
      </c>
      <c r="U15" s="23">
        <f t="shared" si="1"/>
        <v>-0.99924295192157708</v>
      </c>
      <c r="V15" s="33">
        <f t="shared" ref="V15" si="37">F15</f>
        <v>4.0761507633048519E-2</v>
      </c>
      <c r="W15" s="23" t="str">
        <f t="shared" si="2"/>
        <v>3.23***</v>
      </c>
      <c r="Y15" s="32">
        <v>-4</v>
      </c>
      <c r="Z15" s="33">
        <f t="shared" ref="Z15" si="38">J15</f>
        <v>2.6010307914498987E-2</v>
      </c>
      <c r="AA15" s="23" t="str">
        <f t="shared" si="3"/>
        <v>1.79**</v>
      </c>
      <c r="AB15" s="33">
        <f t="shared" ref="AB15" si="39">L15</f>
        <v>2.5261822594344618E-3</v>
      </c>
      <c r="AC15" s="23">
        <f t="shared" si="4"/>
        <v>0.17122839822604025</v>
      </c>
      <c r="AD15" s="33">
        <f t="shared" ref="AD15" si="40">N15</f>
        <v>-1.9323640056839064E-2</v>
      </c>
      <c r="AE15" s="23" t="str">
        <f t="shared" si="4"/>
        <v>-2.03**</v>
      </c>
    </row>
    <row r="16" spans="1:35">
      <c r="A16" s="32"/>
      <c r="B16" s="33"/>
      <c r="C16" s="23">
        <f>'OMS Declara COVID'!I16</f>
        <v>-1.2837176017166081</v>
      </c>
      <c r="D16" s="33"/>
      <c r="E16" s="23">
        <f>'Primer Confinamiento'!I16</f>
        <v>-0.84318620624205887</v>
      </c>
      <c r="F16" s="33"/>
      <c r="G16" s="23">
        <f>'Primer día Vacunación'!I16</f>
        <v>1.5571238885757268</v>
      </c>
      <c r="I16" s="32"/>
      <c r="J16" s="33"/>
      <c r="K16" s="23">
        <f>'OMS Declara COVID (2)'!I16</f>
        <v>1.4811991170242165</v>
      </c>
      <c r="L16" s="33"/>
      <c r="M16" s="23">
        <f>'Primer Confinamiento (2)'!I16</f>
        <v>0.14448680696068641</v>
      </c>
      <c r="N16" s="33"/>
      <c r="O16" s="23">
        <f>'Primer día Vacunación (2)'!I16</f>
        <v>-0.97651943756574722</v>
      </c>
      <c r="Q16" s="32"/>
      <c r="R16" s="33"/>
      <c r="S16" s="23" t="str">
        <f t="shared" si="0"/>
        <v>-1.28*</v>
      </c>
      <c r="T16" s="33"/>
      <c r="U16" s="23">
        <f t="shared" si="1"/>
        <v>-0.84318620624205887</v>
      </c>
      <c r="V16" s="33"/>
      <c r="W16" s="23" t="str">
        <f t="shared" si="2"/>
        <v>1.56*</v>
      </c>
      <c r="Y16" s="32"/>
      <c r="Z16" s="33"/>
      <c r="AA16" s="23" t="str">
        <f t="shared" si="3"/>
        <v>1.48*</v>
      </c>
      <c r="AB16" s="33"/>
      <c r="AC16" s="23">
        <f t="shared" si="4"/>
        <v>0.14448680696068641</v>
      </c>
      <c r="AD16" s="33"/>
      <c r="AE16" s="23">
        <f t="shared" si="4"/>
        <v>-0.97651943756574722</v>
      </c>
    </row>
    <row r="17" spans="1:31">
      <c r="A17" s="32">
        <v>-3</v>
      </c>
      <c r="B17" s="33">
        <f>'OMS Declara COVID'!J3</f>
        <v>-3.862686627922686E-2</v>
      </c>
      <c r="C17" s="23">
        <f>'OMS Declara COVID'!J6</f>
        <v>-1.8806644374825723</v>
      </c>
      <c r="D17" s="33">
        <f>'Primer Confinamiento'!J3</f>
        <v>-2.1483349982482424E-2</v>
      </c>
      <c r="E17" s="23">
        <f>'Primer Confinamiento'!J6</f>
        <v>-1.0296701406671154</v>
      </c>
      <c r="F17" s="33">
        <f>'Primer día Vacunación'!J3</f>
        <v>3.8183715350569879E-2</v>
      </c>
      <c r="G17" s="23">
        <f>'Primer día Vacunación'!J6</f>
        <v>2.8334763993582177</v>
      </c>
      <c r="I17" s="32">
        <v>-3</v>
      </c>
      <c r="J17" s="33">
        <f>'OMS Declara COVID (2)'!J3</f>
        <v>1.6765617304617897E-2</v>
      </c>
      <c r="K17" s="23">
        <f>'OMS Declara COVID (2)'!J6</f>
        <v>1.3329864997353029</v>
      </c>
      <c r="L17" s="33">
        <f>'Primer Confinamiento (2)'!J3</f>
        <v>2.5809297286627508E-4</v>
      </c>
      <c r="M17" s="23">
        <f>'Primer Confinamiento (2)'!J6</f>
        <v>2.0200246149144965E-2</v>
      </c>
      <c r="N17" s="33">
        <f>'Primer día Vacunación (2)'!J3</f>
        <v>-2.1951678348503423E-2</v>
      </c>
      <c r="O17" s="23">
        <f>'Primer día Vacunación (2)'!J6</f>
        <v>-2.6600727389700762</v>
      </c>
      <c r="Q17" s="32">
        <v>-3</v>
      </c>
      <c r="R17" s="33">
        <f t="shared" ref="R17" si="41">B17</f>
        <v>-3.862686627922686E-2</v>
      </c>
      <c r="S17" s="23" t="str">
        <f t="shared" si="0"/>
        <v>-1.88**</v>
      </c>
      <c r="T17" s="33">
        <f t="shared" ref="T17" si="42">D17</f>
        <v>-2.1483349982482424E-2</v>
      </c>
      <c r="U17" s="23">
        <f t="shared" si="1"/>
        <v>-1.0296701406671154</v>
      </c>
      <c r="V17" s="33">
        <f t="shared" ref="V17" si="43">F17</f>
        <v>3.8183715350569879E-2</v>
      </c>
      <c r="W17" s="23" t="str">
        <f t="shared" si="2"/>
        <v>2.83***</v>
      </c>
      <c r="Y17" s="32">
        <v>-3</v>
      </c>
      <c r="Z17" s="33">
        <f t="shared" ref="Z17" si="44">J17</f>
        <v>1.6765617304617897E-2</v>
      </c>
      <c r="AA17" s="23" t="str">
        <f t="shared" si="3"/>
        <v>1.33*</v>
      </c>
      <c r="AB17" s="33">
        <f t="shared" ref="AB17" si="45">L17</f>
        <v>2.5809297286627508E-4</v>
      </c>
      <c r="AC17" s="23">
        <f t="shared" si="4"/>
        <v>2.0200246149144965E-2</v>
      </c>
      <c r="AD17" s="33">
        <f t="shared" ref="AD17" si="46">N17</f>
        <v>-2.1951678348503423E-2</v>
      </c>
      <c r="AE17" s="23" t="str">
        <f t="shared" si="4"/>
        <v>-2.66***</v>
      </c>
    </row>
    <row r="18" spans="1:31">
      <c r="A18" s="32"/>
      <c r="B18" s="33"/>
      <c r="C18" s="23">
        <f>'OMS Declara COVID'!J16</f>
        <v>-1.555401198643549</v>
      </c>
      <c r="D18" s="33"/>
      <c r="E18" s="23">
        <f>'Primer Confinamiento'!J16</f>
        <v>-0.86886142946542477</v>
      </c>
      <c r="F18" s="33"/>
      <c r="G18" s="23">
        <f>'Primer día Vacunación'!J16</f>
        <v>1.3644421877042068</v>
      </c>
      <c r="I18" s="32"/>
      <c r="J18" s="33"/>
      <c r="K18" s="23">
        <f>'OMS Declara COVID (2)'!J16</f>
        <v>1.102444837123248</v>
      </c>
      <c r="L18" s="33"/>
      <c r="M18" s="23">
        <f>'Primer Confinamiento (2)'!J16</f>
        <v>1.7045473158353645E-2</v>
      </c>
      <c r="N18" s="33"/>
      <c r="O18" s="23">
        <f>'Primer día Vacunación (2)'!J16</f>
        <v>-1.2809407794025518</v>
      </c>
      <c r="Q18" s="32"/>
      <c r="R18" s="33"/>
      <c r="S18" s="23" t="str">
        <f t="shared" si="0"/>
        <v>-1.56*</v>
      </c>
      <c r="T18" s="33"/>
      <c r="U18" s="23">
        <f t="shared" si="1"/>
        <v>-0.86886142946542477</v>
      </c>
      <c r="V18" s="33"/>
      <c r="W18" s="23" t="str">
        <f t="shared" si="2"/>
        <v>1.36*</v>
      </c>
      <c r="Y18" s="32"/>
      <c r="Z18" s="33"/>
      <c r="AA18" s="23">
        <f t="shared" si="3"/>
        <v>1.102444837123248</v>
      </c>
      <c r="AB18" s="33"/>
      <c r="AC18" s="23">
        <f t="shared" si="4"/>
        <v>1.7045473158353645E-2</v>
      </c>
      <c r="AD18" s="33"/>
      <c r="AE18" s="23">
        <f t="shared" si="4"/>
        <v>-1.2809407794025518</v>
      </c>
    </row>
    <row r="19" spans="1:31">
      <c r="A19" s="32">
        <v>-2</v>
      </c>
      <c r="B19" s="33">
        <f>'OMS Declara COVID'!K3</f>
        <v>-5.0469332434090915E-2</v>
      </c>
      <c r="C19" s="23">
        <f>'OMS Declara COVID'!K6</f>
        <v>-2.3167177987957541</v>
      </c>
      <c r="D19" s="33">
        <f>'Primer Confinamiento'!K3</f>
        <v>-4.7717741417418677E-3</v>
      </c>
      <c r="E19" s="23">
        <f>'Primer Confinamiento'!K6</f>
        <v>-0.2156253083575515</v>
      </c>
      <c r="F19" s="33">
        <f>'Primer día Vacunación'!K3</f>
        <v>4.8170548991141982E-2</v>
      </c>
      <c r="G19" s="23">
        <f>'Primer día Vacunación'!K6</f>
        <v>3.370130751064556</v>
      </c>
      <c r="I19" s="32">
        <v>-2</v>
      </c>
      <c r="J19" s="33">
        <f>'OMS Declara COVID (2)'!K3</f>
        <v>2.5978199105624045E-3</v>
      </c>
      <c r="K19" s="23">
        <f>'OMS Declara COVID (2)'!K6</f>
        <v>0.25296525405201259</v>
      </c>
      <c r="L19" s="33">
        <f>'Primer Confinamiento (2)'!K3</f>
        <v>1.5306849956922663E-2</v>
      </c>
      <c r="M19" s="23">
        <f>'Primer Confinamiento (2)'!K6</f>
        <v>1.467276412772361</v>
      </c>
      <c r="N19" s="33">
        <f>'Primer día Vacunación (2)'!K3</f>
        <v>-1.2405942207334819E-2</v>
      </c>
      <c r="O19" s="23">
        <f>'Primer día Vacunación (2)'!K6</f>
        <v>-1.8412008435297835</v>
      </c>
      <c r="Q19" s="32">
        <v>-2</v>
      </c>
      <c r="R19" s="33">
        <f t="shared" ref="R19" si="47">B19</f>
        <v>-5.0469332434090915E-2</v>
      </c>
      <c r="S19" s="23" t="str">
        <f t="shared" si="0"/>
        <v>-2.32**</v>
      </c>
      <c r="T19" s="33">
        <f t="shared" ref="T19" si="48">D19</f>
        <v>-4.7717741417418677E-3</v>
      </c>
      <c r="U19" s="23">
        <f t="shared" si="1"/>
        <v>-0.2156253083575515</v>
      </c>
      <c r="V19" s="33">
        <f t="shared" ref="V19" si="49">F19</f>
        <v>4.8170548991141982E-2</v>
      </c>
      <c r="W19" s="23" t="str">
        <f t="shared" si="2"/>
        <v>3.37***</v>
      </c>
      <c r="Y19" s="32">
        <v>-2</v>
      </c>
      <c r="Z19" s="33">
        <f t="shared" ref="Z19" si="50">J19</f>
        <v>2.5978199105624045E-3</v>
      </c>
      <c r="AA19" s="23">
        <f t="shared" si="3"/>
        <v>0.25296525405201259</v>
      </c>
      <c r="AB19" s="33">
        <f t="shared" ref="AB19" si="51">L19</f>
        <v>1.5306849956922663E-2</v>
      </c>
      <c r="AC19" s="23" t="str">
        <f t="shared" si="4"/>
        <v>1.47*</v>
      </c>
      <c r="AD19" s="33">
        <f t="shared" ref="AD19" si="52">N19</f>
        <v>-1.2405942207334819E-2</v>
      </c>
      <c r="AE19" s="23" t="str">
        <f t="shared" si="4"/>
        <v>-1.84**</v>
      </c>
    </row>
    <row r="20" spans="1:31">
      <c r="A20" s="32"/>
      <c r="B20" s="33"/>
      <c r="C20" s="23">
        <f>'OMS Declara COVID'!K16</f>
        <v>-1.9160385921846057</v>
      </c>
      <c r="D20" s="33"/>
      <c r="E20" s="23">
        <f>'Primer Confinamiento'!K16</f>
        <v>-0.18195003064484663</v>
      </c>
      <c r="F20" s="33"/>
      <c r="G20" s="23">
        <f>'Primer día Vacunación'!K16</f>
        <v>1.6228646110739686</v>
      </c>
      <c r="I20" s="32"/>
      <c r="J20" s="33"/>
      <c r="K20" s="23">
        <f>'OMS Declara COVID (2)'!K16</f>
        <v>0.20921460071545403</v>
      </c>
      <c r="L20" s="33"/>
      <c r="M20" s="23">
        <f>'Primer Confinamiento (2)'!K16</f>
        <v>1.2381245518067781</v>
      </c>
      <c r="N20" s="33"/>
      <c r="O20" s="23">
        <f>'Primer día Vacunación (2)'!K16</f>
        <v>-0.88661832776077631</v>
      </c>
      <c r="Q20" s="32"/>
      <c r="R20" s="33"/>
      <c r="S20" s="23" t="str">
        <f t="shared" si="0"/>
        <v>-1.92**</v>
      </c>
      <c r="T20" s="33"/>
      <c r="U20" s="23">
        <f t="shared" si="1"/>
        <v>-0.18195003064484663</v>
      </c>
      <c r="V20" s="33"/>
      <c r="W20" s="23" t="str">
        <f t="shared" si="2"/>
        <v>1.62*</v>
      </c>
      <c r="Y20" s="32"/>
      <c r="Z20" s="33"/>
      <c r="AA20" s="23">
        <f t="shared" si="3"/>
        <v>0.20921460071545403</v>
      </c>
      <c r="AB20" s="33"/>
      <c r="AC20" s="23">
        <f t="shared" si="4"/>
        <v>1.2381245518067781</v>
      </c>
      <c r="AD20" s="33"/>
      <c r="AE20" s="23">
        <f t="shared" si="4"/>
        <v>-0.88661832776077631</v>
      </c>
    </row>
    <row r="21" spans="1:31">
      <c r="A21" s="32">
        <v>-1</v>
      </c>
      <c r="B21" s="33">
        <f>'OMS Declara COVID'!L3</f>
        <v>-5.2363821790006711E-2</v>
      </c>
      <c r="C21" s="23">
        <f>'OMS Declara COVID'!L6</f>
        <v>-2.2803324414670221</v>
      </c>
      <c r="D21" s="33">
        <f>'Primer Confinamiento'!L3</f>
        <v>-1.8657642661997008E-2</v>
      </c>
      <c r="E21" s="23">
        <f>'Primer Confinamiento'!L6</f>
        <v>-0.79983035038033523</v>
      </c>
      <c r="F21" s="33">
        <f>'Primer día Vacunación'!L3</f>
        <v>6.189802144855417E-2</v>
      </c>
      <c r="G21" s="23">
        <f>'Primer día Vacunación'!L6</f>
        <v>4.1083097147342151</v>
      </c>
      <c r="I21" s="32">
        <v>-1</v>
      </c>
      <c r="J21" s="33">
        <f>'OMS Declara COVID (2)'!L3</f>
        <v>0</v>
      </c>
      <c r="K21" s="23">
        <f>'OMS Declara COVID (2)'!L6</f>
        <v>0</v>
      </c>
      <c r="L21" s="33">
        <f>'Primer Confinamiento (2)'!L3</f>
        <v>0</v>
      </c>
      <c r="M21" s="23">
        <f>'Primer Confinamiento (2)'!L6</f>
        <v>0</v>
      </c>
      <c r="N21" s="33">
        <f>'Primer día Vacunación (2)'!L3</f>
        <v>0</v>
      </c>
      <c r="O21" s="23">
        <f>'Primer día Vacunación (2)'!L6</f>
        <v>0</v>
      </c>
      <c r="Q21" s="32">
        <v>-1</v>
      </c>
      <c r="R21" s="33">
        <f t="shared" ref="R21" si="53">B21</f>
        <v>-5.2363821790006711E-2</v>
      </c>
      <c r="S21" s="23" t="str">
        <f t="shared" si="0"/>
        <v>-2.28**</v>
      </c>
      <c r="T21" s="33">
        <f t="shared" ref="T21" si="54">D21</f>
        <v>-1.8657642661997008E-2</v>
      </c>
      <c r="U21" s="23">
        <f t="shared" si="1"/>
        <v>-0.79983035038033523</v>
      </c>
      <c r="V21" s="33">
        <f t="shared" ref="V21" si="55">F21</f>
        <v>6.189802144855417E-2</v>
      </c>
      <c r="W21" s="23" t="str">
        <f t="shared" si="2"/>
        <v>4.11***</v>
      </c>
      <c r="Y21" s="32">
        <v>-1</v>
      </c>
      <c r="Z21" s="33">
        <f t="shared" ref="Z21" si="56">J21</f>
        <v>0</v>
      </c>
      <c r="AA21" s="23">
        <f t="shared" si="3"/>
        <v>0</v>
      </c>
      <c r="AB21" s="33">
        <f t="shared" ref="AB21" si="57">L21</f>
        <v>0</v>
      </c>
      <c r="AC21" s="23">
        <f t="shared" si="4"/>
        <v>0</v>
      </c>
      <c r="AD21" s="33">
        <f t="shared" ref="AD21" si="58">N21</f>
        <v>0</v>
      </c>
      <c r="AE21" s="23">
        <f t="shared" si="4"/>
        <v>0</v>
      </c>
    </row>
    <row r="22" spans="1:31">
      <c r="A22" s="32"/>
      <c r="B22" s="33"/>
      <c r="C22" s="23">
        <f>'OMS Declara COVID'!L16</f>
        <v>-1.8859461273757641</v>
      </c>
      <c r="D22" s="33"/>
      <c r="E22" s="23">
        <f>'Primer Confinamiento'!L16</f>
        <v>-0.67491686328889977</v>
      </c>
      <c r="F22" s="33"/>
      <c r="G22" s="23">
        <f>'Primer día Vacunación'!L16</f>
        <v>1.9783299046387166</v>
      </c>
      <c r="I22" s="32"/>
      <c r="J22" s="33"/>
      <c r="K22" s="23">
        <f>'OMS Declara COVID (2)'!L16</f>
        <v>0</v>
      </c>
      <c r="L22" s="33"/>
      <c r="M22" s="23">
        <f>'Primer Confinamiento (2)'!L16</f>
        <v>0</v>
      </c>
      <c r="N22" s="33"/>
      <c r="O22" s="23">
        <f>'Primer día Vacunación (2)'!L16</f>
        <v>0</v>
      </c>
      <c r="Q22" s="32"/>
      <c r="R22" s="33"/>
      <c r="S22" s="23" t="str">
        <f t="shared" si="0"/>
        <v>-1.89**</v>
      </c>
      <c r="T22" s="33"/>
      <c r="U22" s="23">
        <f t="shared" si="1"/>
        <v>-0.67491686328889977</v>
      </c>
      <c r="V22" s="33"/>
      <c r="W22" s="23" t="str">
        <f t="shared" si="2"/>
        <v>1.98**</v>
      </c>
      <c r="Y22" s="32"/>
      <c r="Z22" s="33"/>
      <c r="AA22" s="23">
        <f t="shared" si="3"/>
        <v>0</v>
      </c>
      <c r="AB22" s="33"/>
      <c r="AC22" s="23">
        <f t="shared" si="4"/>
        <v>0</v>
      </c>
      <c r="AD22" s="33"/>
      <c r="AE22" s="23">
        <f t="shared" si="4"/>
        <v>0</v>
      </c>
    </row>
    <row r="23" spans="1:31">
      <c r="A23" s="32">
        <v>0</v>
      </c>
      <c r="B23" s="33">
        <f>'OMS Declara COVID'!M3</f>
        <v>-5.3651478631554742E-2</v>
      </c>
      <c r="C23" s="23">
        <f>'OMS Declara COVID'!M6</f>
        <v>-2.2276768039375034</v>
      </c>
      <c r="D23" s="33">
        <f>'Primer Confinamiento'!M3</f>
        <v>-2.6513396334242698E-2</v>
      </c>
      <c r="E23" s="23">
        <f>'Primer Confinamiento'!M6</f>
        <v>-1.0837026369419021</v>
      </c>
      <c r="F23" s="33">
        <f>'Primer día Vacunación'!M3</f>
        <v>9.4114764232094347E-2</v>
      </c>
      <c r="G23" s="23">
        <f>'Primer día Vacunación'!M6</f>
        <v>5.9559058705377614</v>
      </c>
      <c r="I23" s="32">
        <v>0</v>
      </c>
      <c r="J23" s="33">
        <f>'OMS Declara COVID (2)'!M3</f>
        <v>-2.230596217681402E-3</v>
      </c>
      <c r="K23" s="31" t="s">
        <v>447</v>
      </c>
      <c r="L23" s="33">
        <f>'Primer Confinamiento (2)'!M3</f>
        <v>-6.8370370667794056E-3</v>
      </c>
      <c r="M23" s="31" t="s">
        <v>447</v>
      </c>
      <c r="N23" s="33">
        <f>'Primer día Vacunación (2)'!M3</f>
        <v>2.8959482173851026E-2</v>
      </c>
      <c r="O23" s="31" t="s">
        <v>447</v>
      </c>
      <c r="Q23" s="32">
        <v>0</v>
      </c>
      <c r="R23" s="33">
        <f t="shared" ref="R23" si="59">B23</f>
        <v>-5.3651478631554742E-2</v>
      </c>
      <c r="S23" s="23" t="str">
        <f t="shared" si="0"/>
        <v>-2.23**</v>
      </c>
      <c r="T23" s="33">
        <f t="shared" ref="T23" si="60">D23</f>
        <v>-2.6513396334242698E-2</v>
      </c>
      <c r="U23" s="23">
        <f t="shared" si="1"/>
        <v>-1.0837026369419021</v>
      </c>
      <c r="V23" s="33">
        <f t="shared" ref="V23" si="61">F23</f>
        <v>9.4114764232094347E-2</v>
      </c>
      <c r="W23" s="23" t="str">
        <f t="shared" si="2"/>
        <v>5.96***</v>
      </c>
      <c r="Y23" s="32">
        <v>0</v>
      </c>
      <c r="Z23" s="33">
        <f t="shared" ref="Z23" si="62">J23</f>
        <v>-2.230596217681402E-3</v>
      </c>
      <c r="AA23" s="23" t="str">
        <f t="shared" si="3"/>
        <v>-</v>
      </c>
      <c r="AB23" s="33">
        <f t="shared" ref="AB23" si="63">L23</f>
        <v>-6.8370370667794056E-3</v>
      </c>
      <c r="AC23" s="23" t="str">
        <f t="shared" si="4"/>
        <v>-</v>
      </c>
      <c r="AD23" s="33">
        <f t="shared" ref="AD23" si="64">N23</f>
        <v>2.8959482173851026E-2</v>
      </c>
      <c r="AE23" s="23" t="str">
        <f t="shared" si="4"/>
        <v>-</v>
      </c>
    </row>
    <row r="24" spans="1:31">
      <c r="A24" s="32"/>
      <c r="B24" s="33"/>
      <c r="C24" s="23">
        <f>'OMS Declara COVID'!M16</f>
        <v>-1.8423973474358488</v>
      </c>
      <c r="D24" s="33"/>
      <c r="E24" s="23">
        <f>'Primer Confinamiento'!M16</f>
        <v>-0.91445540184232599</v>
      </c>
      <c r="F24" s="33"/>
      <c r="G24" s="23">
        <f>'Primer día Vacunación'!M16</f>
        <v>2.8680278535573898</v>
      </c>
      <c r="I24" s="32"/>
      <c r="J24" s="33"/>
      <c r="K24" s="31" t="s">
        <v>447</v>
      </c>
      <c r="L24" s="33"/>
      <c r="M24" s="31" t="s">
        <v>447</v>
      </c>
      <c r="N24" s="33"/>
      <c r="O24" s="31" t="s">
        <v>447</v>
      </c>
      <c r="Q24" s="32"/>
      <c r="R24" s="33"/>
      <c r="S24" s="23" t="str">
        <f t="shared" si="0"/>
        <v>-1.84**</v>
      </c>
      <c r="T24" s="33"/>
      <c r="U24" s="23">
        <f t="shared" si="1"/>
        <v>-0.91445540184232599</v>
      </c>
      <c r="V24" s="33"/>
      <c r="W24" s="23" t="str">
        <f t="shared" si="2"/>
        <v>2.87***</v>
      </c>
      <c r="Y24" s="32"/>
      <c r="Z24" s="33"/>
      <c r="AA24" s="23" t="str">
        <f t="shared" si="3"/>
        <v>-</v>
      </c>
      <c r="AB24" s="33"/>
      <c r="AC24" s="23" t="str">
        <f t="shared" si="4"/>
        <v>-</v>
      </c>
      <c r="AD24" s="33"/>
      <c r="AE24" s="23" t="str">
        <f t="shared" si="4"/>
        <v>-</v>
      </c>
    </row>
    <row r="25" spans="1:31">
      <c r="A25" s="32">
        <v>1</v>
      </c>
      <c r="B25" s="33">
        <f>'OMS Declara COVID'!N3</f>
        <v>-3.8012301198832046E-2</v>
      </c>
      <c r="C25" s="23">
        <f>'OMS Declara COVID'!N6</f>
        <v>-1.5111249231472899</v>
      </c>
      <c r="D25" s="33">
        <f>'Primer Confinamiento'!N3</f>
        <v>-3.204939012160813E-2</v>
      </c>
      <c r="E25" s="23">
        <f>'Primer Confinamiento'!N6</f>
        <v>-1.2542099891303464</v>
      </c>
      <c r="F25" s="33">
        <f>'Primer día Vacunación'!N3</f>
        <v>0.10744349161539241</v>
      </c>
      <c r="G25" s="23">
        <f>'Primer día Vacunación'!N6</f>
        <v>6.5099237171847157</v>
      </c>
      <c r="I25" s="32">
        <v>1</v>
      </c>
      <c r="J25" s="33">
        <f>'OMS Declara COVID (2)'!N3</f>
        <v>1.2954793786992713E-2</v>
      </c>
      <c r="K25" s="23">
        <f>'OMS Declara COVID (2)'!N6</f>
        <v>1.784010203736031</v>
      </c>
      <c r="L25" s="33">
        <f>'Primer Confinamiento (2)'!N3</f>
        <v>-1.0381349239879878E-2</v>
      </c>
      <c r="M25" s="23">
        <f>'Primer Confinamiento (2)'!N6</f>
        <v>-1.407326644885631</v>
      </c>
      <c r="N25" s="33">
        <f>'Primer día Vacunación (2)'!N3</f>
        <v>4.0775998097769994E-2</v>
      </c>
      <c r="O25" s="23">
        <f>'Primer día Vacunación (2)'!N6</f>
        <v>8.5583690432870849</v>
      </c>
      <c r="Q25" s="32">
        <v>1</v>
      </c>
      <c r="R25" s="33">
        <f t="shared" ref="R25" si="65">B25</f>
        <v>-3.8012301198832046E-2</v>
      </c>
      <c r="S25" s="23" t="str">
        <f t="shared" si="0"/>
        <v>-1.51*</v>
      </c>
      <c r="T25" s="33">
        <f t="shared" ref="T25" si="66">D25</f>
        <v>-3.204939012160813E-2</v>
      </c>
      <c r="U25" s="23">
        <f t="shared" si="1"/>
        <v>-1.2542099891303464</v>
      </c>
      <c r="V25" s="33">
        <f t="shared" ref="V25" si="67">F25</f>
        <v>0.10744349161539241</v>
      </c>
      <c r="W25" s="23" t="str">
        <f t="shared" si="2"/>
        <v>6.51***</v>
      </c>
      <c r="Y25" s="32">
        <v>1</v>
      </c>
      <c r="Z25" s="33">
        <f t="shared" ref="Z25" si="68">J25</f>
        <v>1.2954793786992713E-2</v>
      </c>
      <c r="AA25" s="23" t="str">
        <f t="shared" si="3"/>
        <v>1.78**</v>
      </c>
      <c r="AB25" s="33">
        <f t="shared" ref="AB25" si="69">L25</f>
        <v>-1.0381349239879878E-2</v>
      </c>
      <c r="AC25" s="23" t="str">
        <f t="shared" si="4"/>
        <v>-1.41*</v>
      </c>
      <c r="AD25" s="33">
        <f t="shared" ref="AD25" si="70">N25</f>
        <v>4.0775998097769994E-2</v>
      </c>
      <c r="AE25" s="23" t="str">
        <f t="shared" si="4"/>
        <v>8.56***</v>
      </c>
    </row>
    <row r="26" spans="1:31">
      <c r="A26" s="32"/>
      <c r="B26" s="33"/>
      <c r="C26" s="23">
        <f>'OMS Declara COVID'!N16</f>
        <v>-1.2497740000388649</v>
      </c>
      <c r="D26" s="33"/>
      <c r="E26" s="23">
        <f>'Primer Confinamiento'!N16</f>
        <v>-1.0583337721142199</v>
      </c>
      <c r="F26" s="33"/>
      <c r="G26" s="23">
        <f>'Primer día Vacunación'!N16</f>
        <v>3.1348115553300113</v>
      </c>
      <c r="I26" s="32"/>
      <c r="J26" s="33"/>
      <c r="K26" s="23">
        <f>'OMS Declara COVID (2)'!N16</f>
        <v>1.4754634340816897</v>
      </c>
      <c r="L26" s="33"/>
      <c r="M26" s="23">
        <f>'Primer Confinamiento (2)'!N16</f>
        <v>-1.1875374375796555</v>
      </c>
      <c r="N26" s="33"/>
      <c r="O26" s="23">
        <f>'Primer día Vacunación (2)'!N16</f>
        <v>4.1212271198897295</v>
      </c>
      <c r="Q26" s="32"/>
      <c r="R26" s="33"/>
      <c r="S26" s="23">
        <f t="shared" si="0"/>
        <v>-1.2497740000388649</v>
      </c>
      <c r="T26" s="33"/>
      <c r="U26" s="23">
        <f t="shared" si="1"/>
        <v>-1.0583337721142199</v>
      </c>
      <c r="V26" s="33"/>
      <c r="W26" s="23" t="str">
        <f t="shared" si="2"/>
        <v>3.13***</v>
      </c>
      <c r="Y26" s="32"/>
      <c r="Z26" s="33"/>
      <c r="AA26" s="23" t="str">
        <f t="shared" si="3"/>
        <v>1.48*</v>
      </c>
      <c r="AB26" s="33"/>
      <c r="AC26" s="23">
        <f t="shared" si="4"/>
        <v>-1.1875374375796555</v>
      </c>
      <c r="AD26" s="33"/>
      <c r="AE26" s="23" t="str">
        <f t="shared" si="4"/>
        <v>4.12***</v>
      </c>
    </row>
    <row r="27" spans="1:31">
      <c r="A27" s="32">
        <v>2</v>
      </c>
      <c r="B27" s="33">
        <f>'OMS Declara COVID'!O3</f>
        <v>-5.1203405149336106E-2</v>
      </c>
      <c r="C27" s="23">
        <f>'OMS Declara COVID'!O6</f>
        <v>-1.9556629003030248</v>
      </c>
      <c r="D27" s="33">
        <f>'Primer Confinamiento'!O3</f>
        <v>-4.450991031214406E-2</v>
      </c>
      <c r="E27" s="23">
        <f>'Primer Confinamiento'!O6</f>
        <v>-1.6735016767389461</v>
      </c>
      <c r="F27" s="33">
        <f>'Primer día Vacunación'!O3</f>
        <v>0.10330300392220576</v>
      </c>
      <c r="G27" s="23">
        <f>'Primer día Vacunación'!O6</f>
        <v>6.0135050999653306</v>
      </c>
      <c r="I27" s="32">
        <v>2</v>
      </c>
      <c r="J27" s="33">
        <f>'OMS Declara COVID (2)'!O3</f>
        <v>-2.4482966214569579E-3</v>
      </c>
      <c r="K27" s="23">
        <f>'OMS Declara COVID (2)'!O6</f>
        <v>-0.23840527756501154</v>
      </c>
      <c r="L27" s="33">
        <f>'Primer Confinamiento (2)'!O3</f>
        <v>-2.5353688985173872E-2</v>
      </c>
      <c r="M27" s="23">
        <f>'Primer Confinamiento (2)'!O6</f>
        <v>-2.4303413131640195</v>
      </c>
      <c r="N27" s="33">
        <f>'Primer día Vacunación (2)'!O3</f>
        <v>3.5933863460895443E-2</v>
      </c>
      <c r="O27" s="23">
        <f>'Primer día Vacunación (2)'!O6</f>
        <v>5.3330459395794891</v>
      </c>
      <c r="Q27" s="32">
        <v>2</v>
      </c>
      <c r="R27" s="33">
        <f t="shared" ref="R27" si="71">B27</f>
        <v>-5.1203405149336106E-2</v>
      </c>
      <c r="S27" s="23" t="str">
        <f t="shared" si="0"/>
        <v>-1.96**</v>
      </c>
      <c r="T27" s="33">
        <f t="shared" ref="T27" si="72">D27</f>
        <v>-4.450991031214406E-2</v>
      </c>
      <c r="U27" s="23" t="str">
        <f t="shared" si="1"/>
        <v>-1.67**</v>
      </c>
      <c r="V27" s="33">
        <f t="shared" ref="V27" si="73">F27</f>
        <v>0.10330300392220576</v>
      </c>
      <c r="W27" s="23" t="str">
        <f t="shared" si="2"/>
        <v>6.01***</v>
      </c>
      <c r="Y27" s="32">
        <v>2</v>
      </c>
      <c r="Z27" s="33">
        <f t="shared" ref="Z27" si="74">J27</f>
        <v>-2.4482966214569579E-3</v>
      </c>
      <c r="AA27" s="23">
        <f t="shared" si="3"/>
        <v>-0.23840527756501154</v>
      </c>
      <c r="AB27" s="33">
        <f t="shared" ref="AB27" si="75">L27</f>
        <v>-2.5353688985173872E-2</v>
      </c>
      <c r="AC27" s="23" t="str">
        <f t="shared" si="4"/>
        <v>-2.43***</v>
      </c>
      <c r="AD27" s="33">
        <f t="shared" ref="AD27" si="76">N27</f>
        <v>3.5933863460895443E-2</v>
      </c>
      <c r="AE27" s="23" t="str">
        <f t="shared" si="4"/>
        <v>5.33***</v>
      </c>
    </row>
    <row r="28" spans="1:31">
      <c r="A28" s="32"/>
      <c r="B28" s="33"/>
      <c r="C28" s="23">
        <f>'OMS Declara COVID'!O16</f>
        <v>-1.6174285846260825</v>
      </c>
      <c r="D28" s="33"/>
      <c r="E28" s="23">
        <f>'Primer Confinamiento'!O16</f>
        <v>-1.4121425897832911</v>
      </c>
      <c r="F28" s="33"/>
      <c r="G28" s="23">
        <f>'Primer día Vacunación'!O16</f>
        <v>2.8957643890118692</v>
      </c>
      <c r="I28" s="32"/>
      <c r="J28" s="33"/>
      <c r="K28" s="23">
        <f>'OMS Declara COVID (2)'!O16</f>
        <v>-0.19717279015704428</v>
      </c>
      <c r="L28" s="33"/>
      <c r="M28" s="23">
        <f>'Primer Confinamiento (2)'!O16</f>
        <v>-2.050782812907888</v>
      </c>
      <c r="N28" s="33"/>
      <c r="O28" s="23">
        <f>'Primer día Vacunación (2)'!O16</f>
        <v>2.5680936924602693</v>
      </c>
      <c r="Q28" s="32"/>
      <c r="R28" s="33"/>
      <c r="S28" s="23" t="str">
        <f t="shared" si="0"/>
        <v>-1.62*</v>
      </c>
      <c r="T28" s="33"/>
      <c r="U28" s="23" t="str">
        <f t="shared" si="1"/>
        <v>-1.41*</v>
      </c>
      <c r="V28" s="33"/>
      <c r="W28" s="23" t="str">
        <f t="shared" si="2"/>
        <v>2.9***</v>
      </c>
      <c r="Y28" s="32"/>
      <c r="Z28" s="33"/>
      <c r="AA28" s="23">
        <f t="shared" si="3"/>
        <v>-0.19717279015704428</v>
      </c>
      <c r="AB28" s="33"/>
      <c r="AC28" s="23" t="str">
        <f t="shared" si="4"/>
        <v>-2.05**</v>
      </c>
      <c r="AD28" s="33"/>
      <c r="AE28" s="23" t="str">
        <f t="shared" si="4"/>
        <v>2.57***</v>
      </c>
    </row>
    <row r="29" spans="1:31">
      <c r="A29" s="32">
        <v>3</v>
      </c>
      <c r="B29" s="33">
        <f>'OMS Declara COVID'!P3</f>
        <v>-5.8422979170500225E-2</v>
      </c>
      <c r="C29" s="23">
        <f>'OMS Declara COVID'!P6</f>
        <v>-2.1502378932816928</v>
      </c>
      <c r="D29" s="33">
        <f>'Primer Confinamiento'!P3</f>
        <v>-5.4957008006863775E-2</v>
      </c>
      <c r="E29" s="23">
        <f>'Primer Confinamiento'!P6</f>
        <v>-1.991132548047039</v>
      </c>
      <c r="F29" s="33">
        <f>'Primer día Vacunación'!P3</f>
        <v>0.11090140786865767</v>
      </c>
      <c r="G29" s="23">
        <f>'Primer día Vacunación'!P6</f>
        <v>6.2209892511185352</v>
      </c>
      <c r="I29" s="32">
        <v>3</v>
      </c>
      <c r="J29" s="33">
        <f>'OMS Declara COVID (2)'!P3</f>
        <v>-9.3188000330157728E-3</v>
      </c>
      <c r="K29" s="23">
        <f>'OMS Declara COVID (2)'!P6</f>
        <v>-0.74091125975549188</v>
      </c>
      <c r="L29" s="33">
        <f>'Primer Confinamiento (2)'!P3</f>
        <v>-3.8006625924084214E-2</v>
      </c>
      <c r="M29" s="23">
        <f>'Primer Confinamiento (2)'!P6</f>
        <v>-2.9746768787957811</v>
      </c>
      <c r="N29" s="33">
        <f>'Primer día Vacunación (2)'!P3</f>
        <v>4.2925699664945194E-2</v>
      </c>
      <c r="O29" s="23">
        <f>'Primer día Vacunación (2)'!P6</f>
        <v>5.2016744080856281</v>
      </c>
      <c r="Q29" s="32">
        <v>3</v>
      </c>
      <c r="R29" s="33">
        <f t="shared" ref="R29" si="77">B29</f>
        <v>-5.8422979170500225E-2</v>
      </c>
      <c r="S29" s="23" t="str">
        <f t="shared" si="0"/>
        <v>-2.15**</v>
      </c>
      <c r="T29" s="33">
        <f t="shared" ref="T29" si="78">D29</f>
        <v>-5.4957008006863775E-2</v>
      </c>
      <c r="U29" s="23" t="str">
        <f t="shared" si="1"/>
        <v>-1.99**</v>
      </c>
      <c r="V29" s="33">
        <f t="shared" ref="V29" si="79">F29</f>
        <v>0.11090140786865767</v>
      </c>
      <c r="W29" s="23" t="str">
        <f t="shared" si="2"/>
        <v>6.22***</v>
      </c>
      <c r="Y29" s="32">
        <v>3</v>
      </c>
      <c r="Z29" s="33">
        <f t="shared" ref="Z29" si="80">J29</f>
        <v>-9.3188000330157728E-3</v>
      </c>
      <c r="AA29" s="23">
        <f t="shared" si="3"/>
        <v>-0.74091125975549188</v>
      </c>
      <c r="AB29" s="33">
        <f t="shared" ref="AB29" si="81">L29</f>
        <v>-3.8006625924084214E-2</v>
      </c>
      <c r="AC29" s="23" t="str">
        <f t="shared" si="4"/>
        <v>-2.97***</v>
      </c>
      <c r="AD29" s="33">
        <f t="shared" ref="AD29" si="82">N29</f>
        <v>4.2925699664945194E-2</v>
      </c>
      <c r="AE29" s="23" t="str">
        <f t="shared" si="4"/>
        <v>5.2***</v>
      </c>
    </row>
    <row r="30" spans="1:31">
      <c r="A30" s="32"/>
      <c r="B30" s="33"/>
      <c r="C30" s="23">
        <f>'OMS Declara COVID'!P16</f>
        <v>-1.7783515920873139</v>
      </c>
      <c r="D30" s="33"/>
      <c r="E30" s="23">
        <f>'Primer Confinamiento'!P16</f>
        <v>-1.6801674668650859</v>
      </c>
      <c r="F30" s="33"/>
      <c r="G30" s="23">
        <f>'Primer día Vacunación'!P16</f>
        <v>2.995677036661784</v>
      </c>
      <c r="I30" s="32"/>
      <c r="J30" s="33"/>
      <c r="K30" s="23">
        <f>'OMS Declara COVID (2)'!P16</f>
        <v>-0.61276974166364184</v>
      </c>
      <c r="L30" s="33"/>
      <c r="M30" s="23">
        <f>'Primer Confinamiento (2)'!P16</f>
        <v>-2.5101067837450541</v>
      </c>
      <c r="N30" s="33"/>
      <c r="O30" s="23">
        <f>'Primer día Vacunación (2)'!P16</f>
        <v>2.5048325832891694</v>
      </c>
      <c r="Q30" s="32"/>
      <c r="R30" s="33"/>
      <c r="S30" s="23" t="str">
        <f t="shared" si="0"/>
        <v>-1.78**</v>
      </c>
      <c r="T30" s="33"/>
      <c r="U30" s="23" t="str">
        <f t="shared" si="1"/>
        <v>-1.68**</v>
      </c>
      <c r="V30" s="33"/>
      <c r="W30" s="23" t="str">
        <f t="shared" si="2"/>
        <v>3***</v>
      </c>
      <c r="Y30" s="32"/>
      <c r="Z30" s="33"/>
      <c r="AA30" s="23">
        <f t="shared" si="3"/>
        <v>-0.61276974166364184</v>
      </c>
      <c r="AB30" s="33"/>
      <c r="AC30" s="23" t="str">
        <f t="shared" si="4"/>
        <v>-2.51***</v>
      </c>
      <c r="AD30" s="33"/>
      <c r="AE30" s="23" t="str">
        <f t="shared" si="4"/>
        <v>2.5***</v>
      </c>
    </row>
    <row r="31" spans="1:31">
      <c r="A31" s="32">
        <v>4</v>
      </c>
      <c r="B31" s="33">
        <f>'OMS Declara COVID'!Q3</f>
        <v>-6.4017892719701416E-2</v>
      </c>
      <c r="C31" s="23">
        <f>'OMS Declara COVID'!Q6</f>
        <v>-2.2762637096591147</v>
      </c>
      <c r="D31" s="33">
        <f>'Primer Confinamiento'!Q3</f>
        <v>-5.9781037873575145E-2</v>
      </c>
      <c r="E31" s="23">
        <f>'Primer Confinamiento'!Q6</f>
        <v>-2.0924685052625862</v>
      </c>
      <c r="F31" s="33">
        <f>'Primer día Vacunación'!Q3</f>
        <v>0.11357536581678145</v>
      </c>
      <c r="G31" s="23">
        <f>'Primer día Vacunación'!Q6</f>
        <v>6.1549555959375288</v>
      </c>
      <c r="I31" s="32">
        <v>4</v>
      </c>
      <c r="J31" s="33">
        <f>'OMS Declara COVID (2)'!Q3</f>
        <v>-1.281709973314582E-2</v>
      </c>
      <c r="K31" s="23">
        <f>'OMS Declara COVID (2)'!Q6</f>
        <v>-0.88252414828837311</v>
      </c>
      <c r="L31" s="33">
        <f>'Primer Confinamiento (2)'!Q3</f>
        <v>-4.2285879113325597E-2</v>
      </c>
      <c r="M31" s="23">
        <f>'Primer Confinamiento (2)'!Q6</f>
        <v>-2.8661999034763461</v>
      </c>
      <c r="N31" s="33">
        <f>'Primer día Vacunación (2)'!Q3</f>
        <v>4.4839457958631757E-2</v>
      </c>
      <c r="O31" s="23">
        <f>'Primer día Vacunación (2)'!Q6</f>
        <v>4.7056190751087197</v>
      </c>
      <c r="Q31" s="32">
        <v>4</v>
      </c>
      <c r="R31" s="33">
        <f t="shared" ref="R31" si="83">B31</f>
        <v>-6.4017892719701416E-2</v>
      </c>
      <c r="S31" s="23" t="str">
        <f t="shared" si="0"/>
        <v>-2.28**</v>
      </c>
      <c r="T31" s="33">
        <f t="shared" ref="T31" si="84">D31</f>
        <v>-5.9781037873575145E-2</v>
      </c>
      <c r="U31" s="23" t="str">
        <f t="shared" si="1"/>
        <v>-2.09**</v>
      </c>
      <c r="V31" s="33">
        <f t="shared" ref="V31" si="85">F31</f>
        <v>0.11357536581678145</v>
      </c>
      <c r="W31" s="23" t="str">
        <f t="shared" si="2"/>
        <v>6.15***</v>
      </c>
      <c r="Y31" s="32">
        <v>4</v>
      </c>
      <c r="Z31" s="33">
        <f t="shared" ref="Z31" si="86">J31</f>
        <v>-1.281709973314582E-2</v>
      </c>
      <c r="AA31" s="23">
        <f t="shared" si="3"/>
        <v>-0.88252414828837311</v>
      </c>
      <c r="AB31" s="33">
        <f t="shared" ref="AB31" si="87">L31</f>
        <v>-4.2285879113325597E-2</v>
      </c>
      <c r="AC31" s="23" t="str">
        <f t="shared" si="4"/>
        <v>-2.87***</v>
      </c>
      <c r="AD31" s="33">
        <f t="shared" ref="AD31" si="88">N31</f>
        <v>4.4839457958631757E-2</v>
      </c>
      <c r="AE31" s="23" t="str">
        <f t="shared" si="4"/>
        <v>4.71***</v>
      </c>
    </row>
    <row r="32" spans="1:31">
      <c r="A32" s="32"/>
      <c r="B32" s="33"/>
      <c r="C32" s="23">
        <f>'OMS Declara COVID'!Q16</f>
        <v>-1.8825810877627169</v>
      </c>
      <c r="D32" s="33"/>
      <c r="E32" s="23">
        <f>'Primer Confinamiento'!Q16</f>
        <v>-1.7656772832277343</v>
      </c>
      <c r="F32" s="33"/>
      <c r="G32" s="23">
        <f>'Primer día Vacunación'!Q16</f>
        <v>2.963878958174988</v>
      </c>
      <c r="I32" s="32"/>
      <c r="J32" s="33"/>
      <c r="K32" s="23">
        <f>'OMS Declara COVID (2)'!Q16</f>
        <v>-0.72989050610063089</v>
      </c>
      <c r="L32" s="33"/>
      <c r="M32" s="23">
        <f>'Primer Confinamiento (2)'!Q16</f>
        <v>-2.4185711976212638</v>
      </c>
      <c r="N32" s="33"/>
      <c r="O32" s="23">
        <f>'Primer día Vacunación (2)'!Q16</f>
        <v>2.2659603541424382</v>
      </c>
      <c r="Q32" s="32"/>
      <c r="R32" s="33"/>
      <c r="S32" s="23" t="str">
        <f t="shared" si="0"/>
        <v>-1.88**</v>
      </c>
      <c r="T32" s="33"/>
      <c r="U32" s="23" t="str">
        <f t="shared" si="1"/>
        <v>-1.77**</v>
      </c>
      <c r="V32" s="33"/>
      <c r="W32" s="23" t="str">
        <f t="shared" si="2"/>
        <v>2.96***</v>
      </c>
      <c r="Y32" s="32"/>
      <c r="Z32" s="33"/>
      <c r="AA32" s="23">
        <f t="shared" si="3"/>
        <v>-0.72989050610063089</v>
      </c>
      <c r="AB32" s="33"/>
      <c r="AC32" s="23" t="str">
        <f t="shared" si="4"/>
        <v>-2.42***</v>
      </c>
      <c r="AD32" s="33"/>
      <c r="AE32" s="23" t="str">
        <f t="shared" si="4"/>
        <v>2.27**</v>
      </c>
    </row>
    <row r="33" spans="1:31">
      <c r="A33" s="32">
        <v>5</v>
      </c>
      <c r="B33" s="33">
        <f>'OMS Declara COVID'!R3</f>
        <v>-7.5569391843579053E-2</v>
      </c>
      <c r="C33" s="23">
        <f>'OMS Declara COVID'!R6</f>
        <v>-2.6016733333577697</v>
      </c>
      <c r="D33" s="33">
        <f>'Primer Confinamiento'!R3</f>
        <v>-6.0846651919505987E-2</v>
      </c>
      <c r="E33" s="23">
        <f>'Primer Confinamiento'!R6</f>
        <v>-2.0621383723767543</v>
      </c>
      <c r="F33" s="33">
        <f>'Primer día Vacunación'!R3</f>
        <v>0.12351580761974244</v>
      </c>
      <c r="G33" s="23">
        <f>'Primer día Vacunación'!R6</f>
        <v>6.4811035511305999</v>
      </c>
      <c r="I33" s="32">
        <v>5</v>
      </c>
      <c r="J33" s="33">
        <f>'OMS Declara COVID (2)'!R3</f>
        <v>-2.7686372439205797E-2</v>
      </c>
      <c r="K33" s="23">
        <f>'OMS Declara COVID (2)'!R6</f>
        <v>-1.7050922650859708</v>
      </c>
      <c r="L33" s="33">
        <f>'Primer Confinamiento (2)'!R3</f>
        <v>-4.2727832994738812E-2</v>
      </c>
      <c r="M33" s="23">
        <f>'Primer Confinamiento (2)'!R6</f>
        <v>-2.5904008512525705</v>
      </c>
      <c r="N33" s="33">
        <f>'Primer día Vacunación (2)'!R3</f>
        <v>5.4416784765529025E-2</v>
      </c>
      <c r="O33" s="23">
        <f>'Primer día Vacunación (2)'!R6</f>
        <v>5.1078047180255908</v>
      </c>
      <c r="Q33" s="32">
        <v>5</v>
      </c>
      <c r="R33" s="33">
        <f t="shared" ref="R33" si="89">B33</f>
        <v>-7.5569391843579053E-2</v>
      </c>
      <c r="S33" s="23" t="str">
        <f t="shared" si="0"/>
        <v>-2.6***</v>
      </c>
      <c r="T33" s="33">
        <f t="shared" ref="T33" si="90">D33</f>
        <v>-6.0846651919505987E-2</v>
      </c>
      <c r="U33" s="23" t="str">
        <f t="shared" si="1"/>
        <v>-2.06**</v>
      </c>
      <c r="V33" s="33">
        <f t="shared" ref="V33" si="91">F33</f>
        <v>0.12351580761974244</v>
      </c>
      <c r="W33" s="23" t="str">
        <f t="shared" si="2"/>
        <v>6.48***</v>
      </c>
      <c r="Y33" s="32">
        <v>5</v>
      </c>
      <c r="Z33" s="33">
        <f t="shared" ref="Z33" si="92">J33</f>
        <v>-2.7686372439205797E-2</v>
      </c>
      <c r="AA33" s="23" t="str">
        <f t="shared" si="3"/>
        <v>-1.71**</v>
      </c>
      <c r="AB33" s="33">
        <f t="shared" ref="AB33" si="93">L33</f>
        <v>-4.2727832994738812E-2</v>
      </c>
      <c r="AC33" s="23" t="str">
        <f t="shared" si="4"/>
        <v>-2.59***</v>
      </c>
      <c r="AD33" s="33">
        <f t="shared" ref="AD33" si="94">N33</f>
        <v>5.4416784765529025E-2</v>
      </c>
      <c r="AE33" s="23" t="str">
        <f t="shared" si="4"/>
        <v>5.11***</v>
      </c>
    </row>
    <row r="34" spans="1:31">
      <c r="A34" s="32"/>
      <c r="B34" s="33"/>
      <c r="C34" s="23">
        <f>'OMS Declara COVID'!R16</f>
        <v>-2.1517107148579941</v>
      </c>
      <c r="D34" s="33"/>
      <c r="E34" s="23">
        <f>'Primer Confinamiento'!R16</f>
        <v>-1.7400839581673551</v>
      </c>
      <c r="F34" s="33"/>
      <c r="G34" s="23">
        <f>'Primer día Vacunación'!R16</f>
        <v>3.1209333912380912</v>
      </c>
      <c r="I34" s="32"/>
      <c r="J34" s="33"/>
      <c r="K34" s="23">
        <f>'OMS Declara COVID (2)'!R16</f>
        <v>-1.4101944504584911</v>
      </c>
      <c r="L34" s="33"/>
      <c r="M34" s="23">
        <f>'Primer Confinamiento (2)'!R16</f>
        <v>-2.1858450562133913</v>
      </c>
      <c r="N34" s="33"/>
      <c r="O34" s="23">
        <f>'Primer día Vacunación (2)'!R16</f>
        <v>2.4596302426966576</v>
      </c>
      <c r="Q34" s="32"/>
      <c r="R34" s="33"/>
      <c r="S34" s="23" t="str">
        <f t="shared" si="0"/>
        <v>-2.15**</v>
      </c>
      <c r="T34" s="33"/>
      <c r="U34" s="23" t="str">
        <f t="shared" si="1"/>
        <v>-1.74**</v>
      </c>
      <c r="V34" s="33"/>
      <c r="W34" s="23" t="str">
        <f t="shared" si="2"/>
        <v>3.12***</v>
      </c>
      <c r="Y34" s="32"/>
      <c r="Z34" s="33"/>
      <c r="AA34" s="23" t="str">
        <f t="shared" si="3"/>
        <v>-1.41*</v>
      </c>
      <c r="AB34" s="33"/>
      <c r="AC34" s="23" t="str">
        <f t="shared" si="4"/>
        <v>-2.19**</v>
      </c>
      <c r="AD34" s="33"/>
      <c r="AE34" s="23" t="str">
        <f t="shared" si="4"/>
        <v>2.46***</v>
      </c>
    </row>
    <row r="35" spans="1:31">
      <c r="A35" s="32">
        <v>6</v>
      </c>
      <c r="B35" s="33">
        <f>'OMS Declara COVID'!S3</f>
        <v>-8.3573316835502079E-2</v>
      </c>
      <c r="C35" s="23">
        <f>'OMS Declara COVID'!S6</f>
        <v>-2.7913224445105533</v>
      </c>
      <c r="D35" s="33">
        <f>'Primer Confinamiento'!S3</f>
        <v>-6.0850306110966972E-2</v>
      </c>
      <c r="E35" s="23">
        <f>'Primer Confinamiento'!S6</f>
        <v>-2.0006882218442201</v>
      </c>
      <c r="F35" s="33">
        <f>'Primer día Vacunación'!S3</f>
        <v>0.12668067867058708</v>
      </c>
      <c r="G35" s="23">
        <f>'Primer día Vacunación'!S6</f>
        <v>6.448702322631485</v>
      </c>
      <c r="I35" s="32">
        <v>6</v>
      </c>
      <c r="J35" s="33">
        <f>'OMS Declara COVID (2)'!S3</f>
        <v>-4.0279246295035653E-2</v>
      </c>
      <c r="K35" s="23">
        <f>'OMS Declara COVID (2)'!S6</f>
        <v>-2.2645011206563068</v>
      </c>
      <c r="L35" s="33">
        <f>'Primer Confinamiento (2)'!S3</f>
        <v>-4.1907293263704681E-2</v>
      </c>
      <c r="M35" s="23">
        <f>'Primer Confinamiento (2)'!S6</f>
        <v>-2.3192902103506796</v>
      </c>
      <c r="N35" s="33">
        <f>'Primer día Vacunación (2)'!S3</f>
        <v>5.7484899491402341E-2</v>
      </c>
      <c r="O35" s="23">
        <f>'Primer día Vacunación (2)'!S6</f>
        <v>4.9256614710358599</v>
      </c>
      <c r="Q35" s="32">
        <v>6</v>
      </c>
      <c r="R35" s="33">
        <f t="shared" ref="R35" si="95">B35</f>
        <v>-8.3573316835502079E-2</v>
      </c>
      <c r="S35" s="23" t="str">
        <f t="shared" si="0"/>
        <v>-2.79***</v>
      </c>
      <c r="T35" s="33">
        <f t="shared" ref="T35" si="96">D35</f>
        <v>-6.0850306110966972E-2</v>
      </c>
      <c r="U35" s="23" t="str">
        <f t="shared" si="1"/>
        <v>-2**</v>
      </c>
      <c r="V35" s="33">
        <f t="shared" ref="V35" si="97">F35</f>
        <v>0.12668067867058708</v>
      </c>
      <c r="W35" s="23" t="str">
        <f t="shared" si="2"/>
        <v>6.45***</v>
      </c>
      <c r="Y35" s="32">
        <v>6</v>
      </c>
      <c r="Z35" s="33">
        <f t="shared" ref="Z35" si="98">J35</f>
        <v>-4.0279246295035653E-2</v>
      </c>
      <c r="AA35" s="23" t="str">
        <f t="shared" si="3"/>
        <v>-2.26**</v>
      </c>
      <c r="AB35" s="33">
        <f t="shared" ref="AB35" si="99">L35</f>
        <v>-4.1907293263704681E-2</v>
      </c>
      <c r="AC35" s="23" t="str">
        <f t="shared" si="4"/>
        <v>-2.32**</v>
      </c>
      <c r="AD35" s="33">
        <f t="shared" ref="AD35" si="100">N35</f>
        <v>5.7484899491402341E-2</v>
      </c>
      <c r="AE35" s="23" t="str">
        <f t="shared" si="4"/>
        <v>4.93***</v>
      </c>
    </row>
    <row r="36" spans="1:31">
      <c r="A36" s="32"/>
      <c r="B36" s="33"/>
      <c r="C36" s="23">
        <f>'OMS Declara COVID'!S16</f>
        <v>-2.3085597778431906</v>
      </c>
      <c r="D36" s="33"/>
      <c r="E36" s="23">
        <f>'Primer Confinamiento'!S16</f>
        <v>-1.6882307835205974</v>
      </c>
      <c r="F36" s="33"/>
      <c r="G36" s="23">
        <f>'Primer día Vacunación'!S16</f>
        <v>3.1053307897455746</v>
      </c>
      <c r="I36" s="32"/>
      <c r="J36" s="33"/>
      <c r="K36" s="23">
        <f>'OMS Declara COVID (2)'!S16</f>
        <v>-1.8728528530657234</v>
      </c>
      <c r="L36" s="33"/>
      <c r="M36" s="23">
        <f>'Primer Confinamiento (2)'!S16</f>
        <v>-1.9570751135940119</v>
      </c>
      <c r="N36" s="33"/>
      <c r="O36" s="23">
        <f>'Primer día Vacunación (2)'!S16</f>
        <v>2.3719203431349367</v>
      </c>
      <c r="Q36" s="32"/>
      <c r="R36" s="33"/>
      <c r="S36" s="23" t="str">
        <f t="shared" si="0"/>
        <v>-2.31**</v>
      </c>
      <c r="T36" s="33"/>
      <c r="U36" s="23" t="str">
        <f t="shared" si="1"/>
        <v>-1.69**</v>
      </c>
      <c r="V36" s="33"/>
      <c r="W36" s="23" t="str">
        <f t="shared" si="2"/>
        <v>3.11***</v>
      </c>
      <c r="Y36" s="32"/>
      <c r="Z36" s="33"/>
      <c r="AA36" s="23" t="str">
        <f t="shared" si="3"/>
        <v>-1.87**</v>
      </c>
      <c r="AB36" s="33"/>
      <c r="AC36" s="23" t="str">
        <f t="shared" si="4"/>
        <v>-1.96**</v>
      </c>
      <c r="AD36" s="33"/>
      <c r="AE36" s="23" t="str">
        <f t="shared" si="4"/>
        <v>2.37***</v>
      </c>
    </row>
    <row r="37" spans="1:31">
      <c r="A37" s="32">
        <v>7</v>
      </c>
      <c r="B37" s="33">
        <f>'OMS Declara COVID'!T3</f>
        <v>-8.7980405348063853E-2</v>
      </c>
      <c r="C37" s="23">
        <f>'OMS Declara COVID'!T6</f>
        <v>-2.855726000608179</v>
      </c>
      <c r="D37" s="33">
        <f>'Primer Confinamiento'!T3</f>
        <v>-7.3233171116322715E-2</v>
      </c>
      <c r="E37" s="23">
        <f>'Primer Confinamiento'!T6</f>
        <v>-2.3399829687123344</v>
      </c>
      <c r="F37" s="33">
        <f>'Primer día Vacunación'!T3</f>
        <v>0.14464073822082918</v>
      </c>
      <c r="G37" s="23">
        <f>'Primer día Vacunación'!T6</f>
        <v>7.1555131879599898</v>
      </c>
      <c r="I37" s="32">
        <v>7</v>
      </c>
      <c r="J37" s="33">
        <f>'OMS Declara COVID (2)'!T3</f>
        <v>-4.444087041610878E-2</v>
      </c>
      <c r="K37" s="23">
        <f>'OMS Declara COVID (2)'!T6</f>
        <v>-2.3131317304872852</v>
      </c>
      <c r="L37" s="33">
        <f>'Primer Confinamiento (2)'!T3</f>
        <v>-5.5240483404006446E-2</v>
      </c>
      <c r="M37" s="23">
        <f>'Primer Confinamiento (2)'!T6</f>
        <v>-2.8304113636351964</v>
      </c>
      <c r="N37" s="33">
        <f>'Primer día Vacunación (2)'!T3</f>
        <v>6.9894205516623842E-2</v>
      </c>
      <c r="O37" s="23">
        <f>'Primer día Vacunación (2)'!T6</f>
        <v>5.5447064942972162</v>
      </c>
      <c r="Q37" s="32">
        <v>7</v>
      </c>
      <c r="R37" s="33">
        <f t="shared" ref="R37" si="101">B37</f>
        <v>-8.7980405348063853E-2</v>
      </c>
      <c r="S37" s="23" t="str">
        <f t="shared" si="0"/>
        <v>-2.86***</v>
      </c>
      <c r="T37" s="33">
        <f t="shared" ref="T37" si="102">D37</f>
        <v>-7.3233171116322715E-2</v>
      </c>
      <c r="U37" s="23" t="str">
        <f t="shared" si="1"/>
        <v>-2.34***</v>
      </c>
      <c r="V37" s="33">
        <f t="shared" ref="V37" si="103">F37</f>
        <v>0.14464073822082918</v>
      </c>
      <c r="W37" s="23" t="str">
        <f t="shared" si="2"/>
        <v>7.16***</v>
      </c>
      <c r="Y37" s="32">
        <v>7</v>
      </c>
      <c r="Z37" s="33">
        <f t="shared" ref="Z37" si="104">J37</f>
        <v>-4.444087041610878E-2</v>
      </c>
      <c r="AA37" s="23" t="str">
        <f t="shared" si="3"/>
        <v>-2.31**</v>
      </c>
      <c r="AB37" s="33">
        <f t="shared" ref="AB37" si="105">L37</f>
        <v>-5.5240483404006446E-2</v>
      </c>
      <c r="AC37" s="23" t="str">
        <f t="shared" si="4"/>
        <v>-2.83***</v>
      </c>
      <c r="AD37" s="33">
        <f t="shared" ref="AD37" si="106">N37</f>
        <v>6.9894205516623842E-2</v>
      </c>
      <c r="AE37" s="23" t="str">
        <f t="shared" si="4"/>
        <v>5.54***</v>
      </c>
    </row>
    <row r="38" spans="1:31">
      <c r="A38" s="32"/>
      <c r="B38" s="33"/>
      <c r="C38" s="23">
        <f>'OMS Declara COVID'!T16</f>
        <v>-2.3618246593152117</v>
      </c>
      <c r="D38" s="33"/>
      <c r="E38" s="23">
        <f>'Primer Confinamiento'!T16</f>
        <v>-1.9745361808810959</v>
      </c>
      <c r="F38" s="33"/>
      <c r="G38" s="23">
        <f>'Primer día Vacunación'!T16</f>
        <v>3.4456909789465033</v>
      </c>
      <c r="I38" s="32"/>
      <c r="J38" s="33"/>
      <c r="K38" s="23">
        <f>'OMS Declara COVID (2)'!T16</f>
        <v>-1.9130727388222286</v>
      </c>
      <c r="L38" s="33"/>
      <c r="M38" s="23">
        <f>'Primer Confinamiento (2)'!T16</f>
        <v>-2.3883719321897972</v>
      </c>
      <c r="N38" s="33"/>
      <c r="O38" s="23">
        <f>'Primer día Vacunación (2)'!T16</f>
        <v>2.6700174601666649</v>
      </c>
      <c r="Q38" s="32"/>
      <c r="R38" s="33"/>
      <c r="S38" s="23" t="str">
        <f t="shared" si="0"/>
        <v>-2.36***</v>
      </c>
      <c r="T38" s="33"/>
      <c r="U38" s="23" t="str">
        <f t="shared" si="1"/>
        <v>-1.97**</v>
      </c>
      <c r="V38" s="33"/>
      <c r="W38" s="23" t="str">
        <f t="shared" si="2"/>
        <v>3.45***</v>
      </c>
      <c r="Y38" s="32"/>
      <c r="Z38" s="33"/>
      <c r="AA38" s="23" t="str">
        <f t="shared" si="3"/>
        <v>-1.91**</v>
      </c>
      <c r="AB38" s="33"/>
      <c r="AC38" s="23" t="str">
        <f t="shared" si="4"/>
        <v>-2.39***</v>
      </c>
      <c r="AD38" s="33"/>
      <c r="AE38" s="23" t="str">
        <f t="shared" si="4"/>
        <v>2.67***</v>
      </c>
    </row>
    <row r="39" spans="1:31">
      <c r="A39" s="32">
        <v>8</v>
      </c>
      <c r="B39" s="33">
        <f>'OMS Declara COVID'!U3</f>
        <v>-8.9047257917592951E-2</v>
      </c>
      <c r="C39" s="23">
        <f>'OMS Declara COVID'!U6</f>
        <v>-2.8132645892442967</v>
      </c>
      <c r="D39" s="33">
        <f>'Primer Confinamiento'!U3</f>
        <v>-6.7353202033378606E-2</v>
      </c>
      <c r="E39" s="23">
        <f>'Primer Confinamiento'!U6</f>
        <v>-2.094703486862135</v>
      </c>
      <c r="F39" s="33">
        <f>'Primer día Vacunación'!U3</f>
        <v>0.15550512365075941</v>
      </c>
      <c r="G39" s="23">
        <f>'Primer día Vacunación'!U6</f>
        <v>7.4878013095093126</v>
      </c>
      <c r="I39" s="32">
        <v>8</v>
      </c>
      <c r="J39" s="33">
        <f>'OMS Declara COVID (2)'!U3</f>
        <v>-4.4752377776369756E-2</v>
      </c>
      <c r="K39" s="23">
        <f>'OMS Declara COVID (2)'!U6</f>
        <v>-2.1789032733951461</v>
      </c>
      <c r="L39" s="33">
        <f>'Primer Confinamiento (2)'!U3</f>
        <v>-4.902949798982148E-2</v>
      </c>
      <c r="M39" s="23">
        <f>'Primer Confinamiento (2)'!U6</f>
        <v>-2.3499226206891608</v>
      </c>
      <c r="N39" s="33">
        <f>'Primer día Vacunación (2)'!U3</f>
        <v>7.7837862019312087E-2</v>
      </c>
      <c r="O39" s="23">
        <f>'Primer día Vacunación (2)'!U6</f>
        <v>5.7760682265543482</v>
      </c>
      <c r="Q39" s="32">
        <v>8</v>
      </c>
      <c r="R39" s="33">
        <f t="shared" ref="R39" si="107">B39</f>
        <v>-8.9047257917592951E-2</v>
      </c>
      <c r="S39" s="23" t="str">
        <f t="shared" si="0"/>
        <v>-2.81***</v>
      </c>
      <c r="T39" s="33">
        <f t="shared" ref="T39" si="108">D39</f>
        <v>-6.7353202033378606E-2</v>
      </c>
      <c r="U39" s="23" t="str">
        <f t="shared" si="1"/>
        <v>-2.09**</v>
      </c>
      <c r="V39" s="33">
        <f t="shared" ref="V39" si="109">F39</f>
        <v>0.15550512365075941</v>
      </c>
      <c r="W39" s="23" t="str">
        <f t="shared" si="2"/>
        <v>7.49***</v>
      </c>
      <c r="Y39" s="32">
        <v>8</v>
      </c>
      <c r="Z39" s="33">
        <f t="shared" ref="Z39" si="110">J39</f>
        <v>-4.4752377776369756E-2</v>
      </c>
      <c r="AA39" s="23" t="str">
        <f t="shared" si="3"/>
        <v>-2.18**</v>
      </c>
      <c r="AB39" s="33">
        <f t="shared" ref="AB39" si="111">L39</f>
        <v>-4.902949798982148E-2</v>
      </c>
      <c r="AC39" s="23" t="str">
        <f t="shared" si="4"/>
        <v>-2.35***</v>
      </c>
      <c r="AD39" s="33">
        <f t="shared" ref="AD39" si="112">N39</f>
        <v>7.7837862019312087E-2</v>
      </c>
      <c r="AE39" s="23" t="str">
        <f t="shared" si="4"/>
        <v>5.78***</v>
      </c>
    </row>
    <row r="40" spans="1:31">
      <c r="A40" s="32"/>
      <c r="B40" s="33"/>
      <c r="C40" s="23">
        <f>'OMS Declara COVID'!U16</f>
        <v>-2.326707001526199</v>
      </c>
      <c r="D40" s="33"/>
      <c r="E40" s="23">
        <f>'Primer Confinamiento'!U16</f>
        <v>-1.7675632166259341</v>
      </c>
      <c r="F40" s="33"/>
      <c r="G40" s="23">
        <f>'Primer día Vacunación'!U16</f>
        <v>3.605702169305304</v>
      </c>
      <c r="I40" s="32"/>
      <c r="J40" s="33"/>
      <c r="K40" s="23">
        <f>'OMS Declara COVID (2)'!U16</f>
        <v>-1.8020592592816382</v>
      </c>
      <c r="L40" s="33"/>
      <c r="M40" s="23">
        <f>'Primer Confinamiento (2)'!U16</f>
        <v>-1.9829235079326304</v>
      </c>
      <c r="N40" s="33"/>
      <c r="O40" s="23">
        <f>'Primer día Vacunación (2)'!U16</f>
        <v>2.7814282021737124</v>
      </c>
      <c r="Q40" s="32"/>
      <c r="R40" s="33"/>
      <c r="S40" s="23" t="str">
        <f t="shared" si="0"/>
        <v>-2.33***</v>
      </c>
      <c r="T40" s="33"/>
      <c r="U40" s="23" t="str">
        <f t="shared" si="1"/>
        <v>-1.77**</v>
      </c>
      <c r="V40" s="33"/>
      <c r="W40" s="23" t="str">
        <f t="shared" si="2"/>
        <v>3.61***</v>
      </c>
      <c r="Y40" s="32"/>
      <c r="Z40" s="33"/>
      <c r="AA40" s="23" t="str">
        <f t="shared" si="3"/>
        <v>-1.8**</v>
      </c>
      <c r="AB40" s="33"/>
      <c r="AC40" s="23" t="str">
        <f t="shared" si="4"/>
        <v>-1.98**</v>
      </c>
      <c r="AD40" s="33"/>
      <c r="AE40" s="23" t="str">
        <f t="shared" si="4"/>
        <v>2.78***</v>
      </c>
    </row>
    <row r="41" spans="1:31">
      <c r="A41" s="32">
        <v>9</v>
      </c>
      <c r="B41" s="33">
        <f>'OMS Declara COVID'!V3</f>
        <v>-8.9220945209872268E-2</v>
      </c>
      <c r="C41" s="23">
        <f>'OMS Declara COVID'!V6</f>
        <v>-2.7473794895857502</v>
      </c>
      <c r="D41" s="33">
        <f>'Primer Confinamiento'!V3</f>
        <v>-6.3691599630229051E-2</v>
      </c>
      <c r="E41" s="23">
        <f>'Primer Confinamiento'!V6</f>
        <v>-1.9306709741177195</v>
      </c>
      <c r="F41" s="33">
        <f>'Primer día Vacunación'!V3</f>
        <v>0.17056794388094063</v>
      </c>
      <c r="G41" s="23">
        <f>'Primer día Vacunación'!V6</f>
        <v>8.0051380493439446</v>
      </c>
      <c r="I41" s="32">
        <v>9</v>
      </c>
      <c r="J41" s="33">
        <f>'OMS Declara COVID (2)'!V3</f>
        <v>-4.3752297977837307E-2</v>
      </c>
      <c r="K41" s="23">
        <f>'OMS Declara COVID (2)'!V6</f>
        <v>-2.0083825676878493</v>
      </c>
      <c r="L41" s="33">
        <f>'Primer Confinamiento (2)'!V3</f>
        <v>-4.6688004081618106E-2</v>
      </c>
      <c r="M41" s="23">
        <f>'Primer Confinamiento (2)'!V6</f>
        <v>-2.1097216627739783</v>
      </c>
      <c r="N41" s="33">
        <f>'Primer día Vacunación (2)'!V3</f>
        <v>9.2414640234068868E-2</v>
      </c>
      <c r="O41" s="23">
        <f>'Primer día Vacunación (2)'!V6</f>
        <v>6.4655568064768216</v>
      </c>
      <c r="Q41" s="32">
        <v>9</v>
      </c>
      <c r="R41" s="33">
        <f t="shared" ref="R41" si="113">B41</f>
        <v>-8.9220945209872268E-2</v>
      </c>
      <c r="S41" s="23" t="str">
        <f t="shared" si="0"/>
        <v>-2.75***</v>
      </c>
      <c r="T41" s="33">
        <f t="shared" ref="T41" si="114">D41</f>
        <v>-6.3691599630229051E-2</v>
      </c>
      <c r="U41" s="23" t="str">
        <f t="shared" si="1"/>
        <v>-1.93**</v>
      </c>
      <c r="V41" s="33">
        <f t="shared" ref="V41" si="115">F41</f>
        <v>0.17056794388094063</v>
      </c>
      <c r="W41" s="23" t="str">
        <f t="shared" si="2"/>
        <v>8.01***</v>
      </c>
      <c r="Y41" s="32">
        <v>9</v>
      </c>
      <c r="Z41" s="33">
        <f t="shared" ref="Z41" si="116">J41</f>
        <v>-4.3752297977837307E-2</v>
      </c>
      <c r="AA41" s="23" t="str">
        <f t="shared" si="3"/>
        <v>-2.01**</v>
      </c>
      <c r="AB41" s="33">
        <f t="shared" ref="AB41" si="117">L41</f>
        <v>-4.6688004081618106E-2</v>
      </c>
      <c r="AC41" s="23" t="str">
        <f t="shared" si="4"/>
        <v>-2.11**</v>
      </c>
      <c r="AD41" s="33">
        <f t="shared" ref="AD41" si="118">N41</f>
        <v>9.2414640234068868E-2</v>
      </c>
      <c r="AE41" s="23" t="str">
        <f t="shared" si="4"/>
        <v>6.47***</v>
      </c>
    </row>
    <row r="42" spans="1:31">
      <c r="A42" s="32"/>
      <c r="B42" s="33"/>
      <c r="C42" s="23">
        <f>'OMS Declara COVID'!V16</f>
        <v>-2.272216811283208</v>
      </c>
      <c r="D42" s="33"/>
      <c r="E42" s="23">
        <f>'Primer Confinamiento'!V16</f>
        <v>-1.6291484778926344</v>
      </c>
      <c r="F42" s="33"/>
      <c r="G42" s="23">
        <f>'Primer día Vacunación'!V16</f>
        <v>3.8548223219346363</v>
      </c>
      <c r="I42" s="32"/>
      <c r="J42" s="33"/>
      <c r="K42" s="23">
        <f>'OMS Declara COVID (2)'!V16</f>
        <v>-1.6610303203786922</v>
      </c>
      <c r="L42" s="33"/>
      <c r="M42" s="23">
        <f>'Primer Confinamiento (2)'!V16</f>
        <v>-1.7802359292504577</v>
      </c>
      <c r="N42" s="33"/>
      <c r="O42" s="23">
        <f>'Primer día Vacunación (2)'!V16</f>
        <v>3.113446957155956</v>
      </c>
      <c r="Q42" s="32"/>
      <c r="R42" s="33"/>
      <c r="S42" s="23" t="str">
        <f t="shared" si="0"/>
        <v>-2.27**</v>
      </c>
      <c r="T42" s="33"/>
      <c r="U42" s="23" t="str">
        <f t="shared" si="1"/>
        <v>-1.63*</v>
      </c>
      <c r="V42" s="33"/>
      <c r="W42" s="23" t="str">
        <f t="shared" si="2"/>
        <v>3.85***</v>
      </c>
      <c r="Y42" s="32"/>
      <c r="Z42" s="33"/>
      <c r="AA42" s="23" t="str">
        <f t="shared" si="3"/>
        <v>-1.66**</v>
      </c>
      <c r="AB42" s="33"/>
      <c r="AC42" s="23" t="str">
        <f t="shared" si="4"/>
        <v>-1.78**</v>
      </c>
      <c r="AD42" s="33"/>
      <c r="AE42" s="23" t="str">
        <f t="shared" si="4"/>
        <v>3.11***</v>
      </c>
    </row>
    <row r="43" spans="1:31">
      <c r="A43" s="32">
        <v>10</v>
      </c>
      <c r="B43" s="33">
        <f>'OMS Declara COVID'!W3</f>
        <v>-0.10105745197205784</v>
      </c>
      <c r="C43" s="23">
        <f>'OMS Declara COVID'!W16</f>
        <v>-2.5116356755158615</v>
      </c>
      <c r="D43" s="33">
        <f>'Primer Confinamiento'!W3</f>
        <v>-7.529630980801845E-2</v>
      </c>
      <c r="E43" s="23">
        <f>'Primer Confinamiento'!W16</f>
        <v>-1.8795658835228655</v>
      </c>
      <c r="F43" s="33">
        <f>'Primer día Vacunación'!W3</f>
        <v>0.17889409403614767</v>
      </c>
      <c r="G43" s="23">
        <f>'Primer día Vacunación'!W16</f>
        <v>3.9455568421852933</v>
      </c>
      <c r="I43" s="32">
        <v>10</v>
      </c>
      <c r="J43" s="33">
        <f>'OMS Declara COVID (2)'!W3</f>
        <v>-5.6906814642292081E-2</v>
      </c>
      <c r="K43" s="23">
        <f>'OMS Declara COVID (2)'!W16</f>
        <v>-2.0495674881469994</v>
      </c>
      <c r="L43" s="33">
        <f>'Primer Confinamiento (2)'!W3</f>
        <v>-5.9066719042366711E-2</v>
      </c>
      <c r="M43" s="23">
        <f>'Primer Confinamiento (2)'!W16</f>
        <v>-2.136664607798525</v>
      </c>
      <c r="N43" s="33">
        <f>'Primer día Vacunación (2)'!W3</f>
        <v>9.9078762155525579E-2</v>
      </c>
      <c r="O43" s="23">
        <f>'Primer día Vacunación (2)'!W16</f>
        <v>3.1666679079520312</v>
      </c>
      <c r="Q43" s="32">
        <v>10</v>
      </c>
      <c r="R43" s="33">
        <f t="shared" ref="R43" si="119">B43</f>
        <v>-0.10105745197205784</v>
      </c>
      <c r="S43" s="23" t="str">
        <f t="shared" si="0"/>
        <v>-2.51***</v>
      </c>
      <c r="T43" s="33">
        <f t="shared" ref="T43" si="120">D43</f>
        <v>-7.529630980801845E-2</v>
      </c>
      <c r="U43" s="23" t="str">
        <f t="shared" si="1"/>
        <v>-1.88**</v>
      </c>
      <c r="V43" s="33">
        <f t="shared" ref="V43" si="121">F43</f>
        <v>0.17889409403614767</v>
      </c>
      <c r="W43" s="23" t="str">
        <f t="shared" si="2"/>
        <v>3.95***</v>
      </c>
      <c r="Y43" s="32">
        <v>10</v>
      </c>
      <c r="Z43" s="33">
        <f t="shared" ref="Z43" si="122">J43</f>
        <v>-5.6906814642292081E-2</v>
      </c>
      <c r="AA43" s="23" t="str">
        <f t="shared" si="3"/>
        <v>-2.05**</v>
      </c>
      <c r="AB43" s="33">
        <f t="shared" ref="AB43" si="123">L43</f>
        <v>-5.9066719042366711E-2</v>
      </c>
      <c r="AC43" s="23" t="str">
        <f t="shared" si="4"/>
        <v>-2.14**</v>
      </c>
      <c r="AD43" s="33">
        <f t="shared" ref="AD43" si="124">N43</f>
        <v>9.9078762155525579E-2</v>
      </c>
      <c r="AE43" s="23" t="str">
        <f t="shared" si="4"/>
        <v>3.17***</v>
      </c>
    </row>
    <row r="44" spans="1:31">
      <c r="A44" s="32"/>
      <c r="B44" s="33"/>
      <c r="C44" s="23">
        <f>'OMS Declara COVID'!W6</f>
        <v>-3.0368652788583144</v>
      </c>
      <c r="D44" s="33"/>
      <c r="E44" s="23">
        <f>'Primer Confinamiento'!W6</f>
        <v>-2.227435586444241</v>
      </c>
      <c r="F44" s="33"/>
      <c r="G44" s="23">
        <f>'Primer día Vacunación'!W6</f>
        <v>8.1935623915800289</v>
      </c>
      <c r="I44" s="32"/>
      <c r="J44" s="33"/>
      <c r="K44" s="23">
        <f>'OMS Declara COVID (2)'!W6</f>
        <v>-2.4781700634794812</v>
      </c>
      <c r="L44" s="33"/>
      <c r="M44" s="23">
        <f>'Primer Confinamiento (2)'!W6</f>
        <v>-2.5321180946240895</v>
      </c>
      <c r="N44" s="33"/>
      <c r="O44" s="23">
        <f>'Primer día Vacunación (2)'!W6</f>
        <v>6.5760783876702469</v>
      </c>
      <c r="Q44" s="32"/>
      <c r="R44" s="33"/>
      <c r="S44" s="23" t="str">
        <f t="shared" si="0"/>
        <v>-3.04***</v>
      </c>
      <c r="T44" s="33"/>
      <c r="U44" s="23" t="str">
        <f t="shared" si="1"/>
        <v>-2.23**</v>
      </c>
      <c r="V44" s="33"/>
      <c r="W44" s="23" t="str">
        <f t="shared" si="2"/>
        <v>8.19***</v>
      </c>
      <c r="Y44" s="32"/>
      <c r="Z44" s="33"/>
      <c r="AA44" s="23" t="str">
        <f t="shared" si="3"/>
        <v>-2.48***</v>
      </c>
      <c r="AB44" s="33"/>
      <c r="AC44" s="23" t="str">
        <f t="shared" si="4"/>
        <v>-2.53***</v>
      </c>
      <c r="AD44" s="33"/>
      <c r="AE44" s="23" t="str">
        <f t="shared" si="4"/>
        <v>6.58***</v>
      </c>
    </row>
  </sheetData>
  <mergeCells count="352">
    <mergeCell ref="Q41:Q42"/>
    <mergeCell ref="R41:R42"/>
    <mergeCell ref="T41:T42"/>
    <mergeCell ref="V41:V42"/>
    <mergeCell ref="Y41:Y42"/>
    <mergeCell ref="Z41:Z42"/>
    <mergeCell ref="AB41:AB42"/>
    <mergeCell ref="AD41:AD42"/>
    <mergeCell ref="Q43:Q44"/>
    <mergeCell ref="R43:R44"/>
    <mergeCell ref="T43:T44"/>
    <mergeCell ref="V43:V44"/>
    <mergeCell ref="Y43:Y44"/>
    <mergeCell ref="Z43:Z44"/>
    <mergeCell ref="AB43:AB44"/>
    <mergeCell ref="AD43:AD44"/>
    <mergeCell ref="Q37:Q38"/>
    <mergeCell ref="R37:R38"/>
    <mergeCell ref="T37:T38"/>
    <mergeCell ref="V37:V38"/>
    <mergeCell ref="Y37:Y38"/>
    <mergeCell ref="Z37:Z38"/>
    <mergeCell ref="AB37:AB38"/>
    <mergeCell ref="AD37:AD38"/>
    <mergeCell ref="Q39:Q40"/>
    <mergeCell ref="R39:R40"/>
    <mergeCell ref="T39:T40"/>
    <mergeCell ref="V39:V40"/>
    <mergeCell ref="Y39:Y40"/>
    <mergeCell ref="Z39:Z40"/>
    <mergeCell ref="AB39:AB40"/>
    <mergeCell ref="AD39:AD40"/>
    <mergeCell ref="Q33:Q34"/>
    <mergeCell ref="R33:R34"/>
    <mergeCell ref="T33:T34"/>
    <mergeCell ref="V33:V34"/>
    <mergeCell ref="Y33:Y34"/>
    <mergeCell ref="Z33:Z34"/>
    <mergeCell ref="AB33:AB34"/>
    <mergeCell ref="AD33:AD34"/>
    <mergeCell ref="Q35:Q36"/>
    <mergeCell ref="R35:R36"/>
    <mergeCell ref="T35:T36"/>
    <mergeCell ref="V35:V36"/>
    <mergeCell ref="Y35:Y36"/>
    <mergeCell ref="Z35:Z36"/>
    <mergeCell ref="AB35:AB36"/>
    <mergeCell ref="AD35:AD36"/>
    <mergeCell ref="Q29:Q30"/>
    <mergeCell ref="R29:R30"/>
    <mergeCell ref="T29:T30"/>
    <mergeCell ref="V29:V30"/>
    <mergeCell ref="Y29:Y30"/>
    <mergeCell ref="Z29:Z30"/>
    <mergeCell ref="AB29:AB30"/>
    <mergeCell ref="AD29:AD30"/>
    <mergeCell ref="Q31:Q32"/>
    <mergeCell ref="R31:R32"/>
    <mergeCell ref="T31:T32"/>
    <mergeCell ref="V31:V32"/>
    <mergeCell ref="Y31:Y32"/>
    <mergeCell ref="Z31:Z32"/>
    <mergeCell ref="AB31:AB32"/>
    <mergeCell ref="AD31:AD32"/>
    <mergeCell ref="Q25:Q26"/>
    <mergeCell ref="R25:R26"/>
    <mergeCell ref="T25:T26"/>
    <mergeCell ref="V25:V26"/>
    <mergeCell ref="Y25:Y26"/>
    <mergeCell ref="Z25:Z26"/>
    <mergeCell ref="AB25:AB26"/>
    <mergeCell ref="AD25:AD26"/>
    <mergeCell ref="Q27:Q28"/>
    <mergeCell ref="R27:R28"/>
    <mergeCell ref="T27:T28"/>
    <mergeCell ref="V27:V28"/>
    <mergeCell ref="Y27:Y28"/>
    <mergeCell ref="Z27:Z28"/>
    <mergeCell ref="AB27:AB28"/>
    <mergeCell ref="AD27:AD28"/>
    <mergeCell ref="Q21:Q22"/>
    <mergeCell ref="R21:R22"/>
    <mergeCell ref="T21:T22"/>
    <mergeCell ref="V21:V22"/>
    <mergeCell ref="Y21:Y22"/>
    <mergeCell ref="Z21:Z22"/>
    <mergeCell ref="AB21:AB22"/>
    <mergeCell ref="AD21:AD22"/>
    <mergeCell ref="Q23:Q24"/>
    <mergeCell ref="R23:R24"/>
    <mergeCell ref="T23:T24"/>
    <mergeCell ref="V23:V24"/>
    <mergeCell ref="Y23:Y24"/>
    <mergeCell ref="Z23:Z24"/>
    <mergeCell ref="AB23:AB24"/>
    <mergeCell ref="AD23:AD24"/>
    <mergeCell ref="Q17:Q18"/>
    <mergeCell ref="R17:R18"/>
    <mergeCell ref="T17:T18"/>
    <mergeCell ref="V17:V18"/>
    <mergeCell ref="Y17:Y18"/>
    <mergeCell ref="Z17:Z18"/>
    <mergeCell ref="AB17:AB18"/>
    <mergeCell ref="AD17:AD18"/>
    <mergeCell ref="Q19:Q20"/>
    <mergeCell ref="R19:R20"/>
    <mergeCell ref="T19:T20"/>
    <mergeCell ref="V19:V20"/>
    <mergeCell ref="Y19:Y20"/>
    <mergeCell ref="Z19:Z20"/>
    <mergeCell ref="AB19:AB20"/>
    <mergeCell ref="AD19:AD20"/>
    <mergeCell ref="Q13:Q14"/>
    <mergeCell ref="R13:R14"/>
    <mergeCell ref="T13:T14"/>
    <mergeCell ref="V13:V14"/>
    <mergeCell ref="Y13:Y14"/>
    <mergeCell ref="Z13:Z14"/>
    <mergeCell ref="AB13:AB14"/>
    <mergeCell ref="AD13:AD14"/>
    <mergeCell ref="Q15:Q16"/>
    <mergeCell ref="R15:R16"/>
    <mergeCell ref="T15:T16"/>
    <mergeCell ref="V15:V16"/>
    <mergeCell ref="Y15:Y16"/>
    <mergeCell ref="Z15:Z16"/>
    <mergeCell ref="AB15:AB16"/>
    <mergeCell ref="AD15:AD16"/>
    <mergeCell ref="Q9:Q10"/>
    <mergeCell ref="R9:R10"/>
    <mergeCell ref="T9:T10"/>
    <mergeCell ref="V9:V10"/>
    <mergeCell ref="Y9:Y10"/>
    <mergeCell ref="Z9:Z10"/>
    <mergeCell ref="AB9:AB10"/>
    <mergeCell ref="AD9:AD10"/>
    <mergeCell ref="Q11:Q12"/>
    <mergeCell ref="R11:R12"/>
    <mergeCell ref="T11:T12"/>
    <mergeCell ref="V11:V12"/>
    <mergeCell ref="Y11:Y12"/>
    <mergeCell ref="Z11:Z12"/>
    <mergeCell ref="AB11:AB12"/>
    <mergeCell ref="AD11:AD12"/>
    <mergeCell ref="Q5:Q6"/>
    <mergeCell ref="R5:R6"/>
    <mergeCell ref="T5:T6"/>
    <mergeCell ref="V5:V6"/>
    <mergeCell ref="Y5:Y6"/>
    <mergeCell ref="Z5:Z6"/>
    <mergeCell ref="AB5:AB6"/>
    <mergeCell ref="AD5:AD6"/>
    <mergeCell ref="Q7:Q8"/>
    <mergeCell ref="R7:R8"/>
    <mergeCell ref="T7:T8"/>
    <mergeCell ref="V7:V8"/>
    <mergeCell ref="Y7:Y8"/>
    <mergeCell ref="Z7:Z8"/>
    <mergeCell ref="AB7:AB8"/>
    <mergeCell ref="AD7:AD8"/>
    <mergeCell ref="Q1:Q2"/>
    <mergeCell ref="R1:S1"/>
    <mergeCell ref="T1:U1"/>
    <mergeCell ref="V1:W1"/>
    <mergeCell ref="Y1:Y2"/>
    <mergeCell ref="Z1:AA1"/>
    <mergeCell ref="AB1:AC1"/>
    <mergeCell ref="AD1:AE1"/>
    <mergeCell ref="Q3:Q4"/>
    <mergeCell ref="R3:R4"/>
    <mergeCell ref="T3:T4"/>
    <mergeCell ref="V3:V4"/>
    <mergeCell ref="Y3:Y4"/>
    <mergeCell ref="Z3:Z4"/>
    <mergeCell ref="AB3:AB4"/>
    <mergeCell ref="AD3:AD4"/>
    <mergeCell ref="I41:I42"/>
    <mergeCell ref="J41:J42"/>
    <mergeCell ref="L41:L42"/>
    <mergeCell ref="N41:N42"/>
    <mergeCell ref="I43:I44"/>
    <mergeCell ref="J43:J44"/>
    <mergeCell ref="L43:L44"/>
    <mergeCell ref="N43:N44"/>
    <mergeCell ref="I37:I38"/>
    <mergeCell ref="J37:J38"/>
    <mergeCell ref="L37:L38"/>
    <mergeCell ref="N37:N38"/>
    <mergeCell ref="I39:I40"/>
    <mergeCell ref="J39:J40"/>
    <mergeCell ref="L39:L40"/>
    <mergeCell ref="N39:N40"/>
    <mergeCell ref="I33:I34"/>
    <mergeCell ref="J33:J34"/>
    <mergeCell ref="L33:L34"/>
    <mergeCell ref="N33:N34"/>
    <mergeCell ref="I35:I36"/>
    <mergeCell ref="J35:J36"/>
    <mergeCell ref="L35:L36"/>
    <mergeCell ref="N35:N36"/>
    <mergeCell ref="I29:I30"/>
    <mergeCell ref="J29:J30"/>
    <mergeCell ref="L29:L30"/>
    <mergeCell ref="N29:N30"/>
    <mergeCell ref="I31:I32"/>
    <mergeCell ref="J31:J32"/>
    <mergeCell ref="L31:L32"/>
    <mergeCell ref="N31:N32"/>
    <mergeCell ref="I25:I26"/>
    <mergeCell ref="J25:J26"/>
    <mergeCell ref="L25:L26"/>
    <mergeCell ref="N25:N26"/>
    <mergeCell ref="I27:I28"/>
    <mergeCell ref="J27:J28"/>
    <mergeCell ref="L27:L28"/>
    <mergeCell ref="N27:N28"/>
    <mergeCell ref="I21:I22"/>
    <mergeCell ref="J21:J22"/>
    <mergeCell ref="L21:L22"/>
    <mergeCell ref="N21:N22"/>
    <mergeCell ref="I23:I24"/>
    <mergeCell ref="J23:J24"/>
    <mergeCell ref="L23:L24"/>
    <mergeCell ref="N23:N24"/>
    <mergeCell ref="I17:I18"/>
    <mergeCell ref="J17:J18"/>
    <mergeCell ref="L17:L18"/>
    <mergeCell ref="N17:N18"/>
    <mergeCell ref="I19:I20"/>
    <mergeCell ref="J19:J20"/>
    <mergeCell ref="L19:L20"/>
    <mergeCell ref="N19:N20"/>
    <mergeCell ref="I13:I14"/>
    <mergeCell ref="J13:J14"/>
    <mergeCell ref="L13:L14"/>
    <mergeCell ref="N13:N14"/>
    <mergeCell ref="I15:I16"/>
    <mergeCell ref="J15:J16"/>
    <mergeCell ref="L15:L16"/>
    <mergeCell ref="N15:N16"/>
    <mergeCell ref="I9:I10"/>
    <mergeCell ref="J9:J10"/>
    <mergeCell ref="L9:L10"/>
    <mergeCell ref="N9:N10"/>
    <mergeCell ref="I11:I12"/>
    <mergeCell ref="J11:J12"/>
    <mergeCell ref="L11:L12"/>
    <mergeCell ref="N11:N12"/>
    <mergeCell ref="I5:I6"/>
    <mergeCell ref="J5:J6"/>
    <mergeCell ref="L5:L6"/>
    <mergeCell ref="N5:N6"/>
    <mergeCell ref="I7:I8"/>
    <mergeCell ref="J7:J8"/>
    <mergeCell ref="L7:L8"/>
    <mergeCell ref="N7:N8"/>
    <mergeCell ref="I1:I2"/>
    <mergeCell ref="J1:K1"/>
    <mergeCell ref="L1:M1"/>
    <mergeCell ref="N1:O1"/>
    <mergeCell ref="I3:I4"/>
    <mergeCell ref="J3:J4"/>
    <mergeCell ref="L3:L4"/>
    <mergeCell ref="N3:N4"/>
    <mergeCell ref="A41:A42"/>
    <mergeCell ref="B41:B42"/>
    <mergeCell ref="D41:D42"/>
    <mergeCell ref="F41:F42"/>
    <mergeCell ref="A33:A34"/>
    <mergeCell ref="B33:B34"/>
    <mergeCell ref="D33:D34"/>
    <mergeCell ref="F33:F34"/>
    <mergeCell ref="A35:A36"/>
    <mergeCell ref="B35:B36"/>
    <mergeCell ref="D35:D36"/>
    <mergeCell ref="F35:F36"/>
    <mergeCell ref="A29:A30"/>
    <mergeCell ref="B29:B30"/>
    <mergeCell ref="D29:D30"/>
    <mergeCell ref="F29:F30"/>
    <mergeCell ref="A43:A44"/>
    <mergeCell ref="B43:B44"/>
    <mergeCell ref="D43:D44"/>
    <mergeCell ref="F43:F44"/>
    <mergeCell ref="A37:A38"/>
    <mergeCell ref="B37:B38"/>
    <mergeCell ref="D37:D38"/>
    <mergeCell ref="F37:F38"/>
    <mergeCell ref="A39:A40"/>
    <mergeCell ref="B39:B40"/>
    <mergeCell ref="D39:D40"/>
    <mergeCell ref="F39:F40"/>
    <mergeCell ref="A31:A32"/>
    <mergeCell ref="B31:B32"/>
    <mergeCell ref="D31:D32"/>
    <mergeCell ref="F31:F32"/>
    <mergeCell ref="A25:A26"/>
    <mergeCell ref="B25:B26"/>
    <mergeCell ref="D25:D26"/>
    <mergeCell ref="F25:F26"/>
    <mergeCell ref="A27:A28"/>
    <mergeCell ref="B27:B28"/>
    <mergeCell ref="D27:D28"/>
    <mergeCell ref="F27:F28"/>
    <mergeCell ref="A21:A22"/>
    <mergeCell ref="B21:B22"/>
    <mergeCell ref="D21:D22"/>
    <mergeCell ref="F21:F22"/>
    <mergeCell ref="A23:A24"/>
    <mergeCell ref="B23:B24"/>
    <mergeCell ref="D23:D24"/>
    <mergeCell ref="F23:F24"/>
    <mergeCell ref="A17:A18"/>
    <mergeCell ref="B17:B18"/>
    <mergeCell ref="D17:D18"/>
    <mergeCell ref="F17:F18"/>
    <mergeCell ref="A19:A20"/>
    <mergeCell ref="B19:B20"/>
    <mergeCell ref="D19:D20"/>
    <mergeCell ref="F19:F20"/>
    <mergeCell ref="A13:A14"/>
    <mergeCell ref="B13:B14"/>
    <mergeCell ref="D13:D14"/>
    <mergeCell ref="F13:F14"/>
    <mergeCell ref="A15:A16"/>
    <mergeCell ref="B15:B16"/>
    <mergeCell ref="D15:D16"/>
    <mergeCell ref="F15:F16"/>
    <mergeCell ref="A9:A10"/>
    <mergeCell ref="B9:B10"/>
    <mergeCell ref="D9:D10"/>
    <mergeCell ref="F9:F10"/>
    <mergeCell ref="A11:A12"/>
    <mergeCell ref="B11:B12"/>
    <mergeCell ref="D11:D12"/>
    <mergeCell ref="F11:F12"/>
    <mergeCell ref="A5:A6"/>
    <mergeCell ref="B5:B6"/>
    <mergeCell ref="D5:D6"/>
    <mergeCell ref="F5:F6"/>
    <mergeCell ref="A7:A8"/>
    <mergeCell ref="B7:B8"/>
    <mergeCell ref="D7:D8"/>
    <mergeCell ref="F7:F8"/>
    <mergeCell ref="A1:A2"/>
    <mergeCell ref="B1:C1"/>
    <mergeCell ref="D1:E1"/>
    <mergeCell ref="F1:G1"/>
    <mergeCell ref="A3:A4"/>
    <mergeCell ref="B3:B4"/>
    <mergeCell ref="D3:D4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146E-DF39-4C91-97AA-A731BD56C6F8}">
  <dimension ref="A1:Y52"/>
  <sheetViews>
    <sheetView workbookViewId="0">
      <selection activeCell="C2" sqref="C2:W3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7">
        <v>-10</v>
      </c>
      <c r="D1" s="7">
        <v>-9</v>
      </c>
      <c r="E1" s="7">
        <v>-8</v>
      </c>
      <c r="F1" s="7">
        <v>-7</v>
      </c>
      <c r="G1" s="7">
        <v>-6</v>
      </c>
      <c r="H1" s="7">
        <v>-5</v>
      </c>
      <c r="I1" s="7">
        <v>-4</v>
      </c>
      <c r="J1" s="7">
        <v>-3</v>
      </c>
      <c r="K1" s="7">
        <v>-2</v>
      </c>
      <c r="L1" s="7">
        <v>-1</v>
      </c>
      <c r="M1" s="7">
        <v>0</v>
      </c>
      <c r="N1" s="7">
        <v>1</v>
      </c>
      <c r="O1" s="7">
        <v>2</v>
      </c>
      <c r="P1" s="7">
        <v>3</v>
      </c>
      <c r="Q1" s="7">
        <v>4</v>
      </c>
      <c r="R1" s="7">
        <v>5</v>
      </c>
      <c r="S1" s="7">
        <v>6</v>
      </c>
      <c r="T1" s="7">
        <v>7</v>
      </c>
      <c r="U1" s="7">
        <v>8</v>
      </c>
      <c r="V1" s="7">
        <v>9</v>
      </c>
      <c r="W1" s="7">
        <v>10</v>
      </c>
    </row>
    <row r="2" spans="2:25">
      <c r="C2" s="8">
        <v>10</v>
      </c>
      <c r="D2" s="8">
        <v>9</v>
      </c>
      <c r="E2" s="8">
        <v>8</v>
      </c>
      <c r="F2" s="8">
        <v>7</v>
      </c>
      <c r="G2" s="8">
        <v>6</v>
      </c>
      <c r="H2" s="8">
        <v>5</v>
      </c>
      <c r="I2" s="8">
        <v>4</v>
      </c>
      <c r="J2" s="8">
        <v>3</v>
      </c>
      <c r="K2" s="8">
        <v>2</v>
      </c>
      <c r="L2" s="8">
        <v>1</v>
      </c>
      <c r="M2" s="8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</row>
    <row r="3" spans="2:25">
      <c r="B3" s="9" t="s">
        <v>354</v>
      </c>
      <c r="C3" s="25">
        <f>1-EXP(SUM(D13:$L$13))</f>
        <v>3.4565394572382058E-2</v>
      </c>
      <c r="D3" s="25">
        <f>1-EXP(SUM(E13:$L$13))</f>
        <v>3.98615588383463E-2</v>
      </c>
      <c r="E3" s="25">
        <f>1-EXP(SUM(F13:$L$13))</f>
        <v>3.2675076046067009E-2</v>
      </c>
      <c r="F3" s="25">
        <f>1-EXP(SUM(G13:$L$13))</f>
        <v>2.8661650654973281E-2</v>
      </c>
      <c r="G3" s="25">
        <f>1-EXP(SUM(H13:$L$13))</f>
        <v>1.9431054957514737E-2</v>
      </c>
      <c r="H3" s="25">
        <f>1-EXP(SUM(I13:$L$13))</f>
        <v>5.2351816916161864E-3</v>
      </c>
      <c r="I3" s="25">
        <f>1-EXP(SUM(J13:$L$13))</f>
        <v>2.5261822594344618E-3</v>
      </c>
      <c r="J3" s="25">
        <f>1-EXP(SUM(K13:$L$13))</f>
        <v>2.5809297286627508E-4</v>
      </c>
      <c r="K3" s="25">
        <f>1-EXP(SUM(L13:$L$13))</f>
        <v>1.5306849956922663E-2</v>
      </c>
      <c r="L3" s="26">
        <v>0</v>
      </c>
      <c r="M3" s="25">
        <f>EXP(SUM($M$13:M13))-1</f>
        <v>-6.8370370667794056E-3</v>
      </c>
      <c r="N3" s="25">
        <f>EXP(SUM($M$13:N13))-1</f>
        <v>-1.0381349239879878E-2</v>
      </c>
      <c r="O3" s="25">
        <f>EXP(SUM($M$13:O13))-1</f>
        <v>-2.5353688985173872E-2</v>
      </c>
      <c r="P3" s="25">
        <f>EXP(SUM($M$13:P13))-1</f>
        <v>-3.8006625924084214E-2</v>
      </c>
      <c r="Q3" s="25">
        <f>EXP(SUM($M$13:Q13))-1</f>
        <v>-4.2285879113325597E-2</v>
      </c>
      <c r="R3" s="25">
        <f>EXP(SUM($M$13:R13))-1</f>
        <v>-4.2727832994738812E-2</v>
      </c>
      <c r="S3" s="25">
        <f>EXP(SUM($M$13:S13))-1</f>
        <v>-4.1907293263704681E-2</v>
      </c>
      <c r="T3" s="25">
        <f>EXP(SUM($M$13:T13))-1</f>
        <v>-5.5240483404006446E-2</v>
      </c>
      <c r="U3" s="25">
        <f>EXP(SUM($M$13:U13))-1</f>
        <v>-4.902949798982148E-2</v>
      </c>
      <c r="V3" s="25">
        <f>EXP(SUM($M$13:V13))-1</f>
        <v>-4.6688004081618106E-2</v>
      </c>
      <c r="W3" s="25">
        <f>EXP(SUM($M$13:W13))-1</f>
        <v>-5.9066719042366711E-2</v>
      </c>
    </row>
    <row r="4" spans="2:25">
      <c r="B4" s="9" t="s">
        <v>355</v>
      </c>
      <c r="C4" s="1">
        <f t="shared" ref="C4:W4" si="0">SUM($Y$24:$Y$52)/(COUNT($Y$24:$Y$52)^2)*C2</f>
        <v>5.4414893358909833E-4</v>
      </c>
      <c r="D4" s="1">
        <f t="shared" si="0"/>
        <v>4.8973404023018845E-4</v>
      </c>
      <c r="E4" s="1">
        <f t="shared" si="0"/>
        <v>4.3531914687127863E-4</v>
      </c>
      <c r="F4" s="1">
        <f t="shared" si="0"/>
        <v>3.8090425351236881E-4</v>
      </c>
      <c r="G4" s="1">
        <f t="shared" si="0"/>
        <v>3.2648936015345899E-4</v>
      </c>
      <c r="H4" s="1">
        <f t="shared" si="0"/>
        <v>2.7207446679454917E-4</v>
      </c>
      <c r="I4" s="1">
        <f t="shared" si="0"/>
        <v>2.1765957343563932E-4</v>
      </c>
      <c r="J4" s="1">
        <f t="shared" si="0"/>
        <v>1.6324468007672949E-4</v>
      </c>
      <c r="K4" s="1">
        <f t="shared" si="0"/>
        <v>1.0882978671781966E-4</v>
      </c>
      <c r="L4" s="1">
        <f t="shared" si="0"/>
        <v>5.4414893358909829E-5</v>
      </c>
      <c r="M4" s="1">
        <f t="shared" si="0"/>
        <v>0</v>
      </c>
      <c r="N4" s="1">
        <f t="shared" si="0"/>
        <v>5.4414893358909829E-5</v>
      </c>
      <c r="O4" s="1">
        <f t="shared" si="0"/>
        <v>1.0882978671781966E-4</v>
      </c>
      <c r="P4" s="1">
        <f t="shared" si="0"/>
        <v>1.6324468007672949E-4</v>
      </c>
      <c r="Q4" s="1">
        <f t="shared" si="0"/>
        <v>2.1765957343563932E-4</v>
      </c>
      <c r="R4" s="1">
        <f t="shared" si="0"/>
        <v>2.7207446679454917E-4</v>
      </c>
      <c r="S4" s="1">
        <f t="shared" si="0"/>
        <v>3.2648936015345899E-4</v>
      </c>
      <c r="T4" s="1">
        <f t="shared" si="0"/>
        <v>3.8090425351236881E-4</v>
      </c>
      <c r="U4" s="1">
        <f t="shared" si="0"/>
        <v>4.3531914687127863E-4</v>
      </c>
      <c r="V4" s="1">
        <f t="shared" si="0"/>
        <v>4.8973404023018845E-4</v>
      </c>
      <c r="W4" s="1">
        <f t="shared" si="0"/>
        <v>5.4414893358909833E-4</v>
      </c>
    </row>
    <row r="5" spans="2:25">
      <c r="B5" s="9" t="s">
        <v>356</v>
      </c>
      <c r="C5" s="3">
        <f>SQRT(C4)</f>
        <v>2.3327000098364518E-2</v>
      </c>
      <c r="D5" s="3">
        <f t="shared" ref="D5:W5" si="1">SQRT(D4)</f>
        <v>2.2129935386941111E-2</v>
      </c>
      <c r="E5" s="3">
        <f t="shared" si="1"/>
        <v>2.0864303172434939E-2</v>
      </c>
      <c r="F5" s="3">
        <f t="shared" si="1"/>
        <v>1.9516768521258041E-2</v>
      </c>
      <c r="G5" s="3">
        <f t="shared" si="1"/>
        <v>1.8069016579588912E-2</v>
      </c>
      <c r="H5" s="3">
        <f t="shared" si="1"/>
        <v>1.6494679954292813E-2</v>
      </c>
      <c r="I5" s="3">
        <f t="shared" si="1"/>
        <v>1.4753290257960742E-2</v>
      </c>
      <c r="J5" s="3">
        <f t="shared" si="1"/>
        <v>1.2776724152799476E-2</v>
      </c>
      <c r="K5" s="3">
        <f t="shared" si="1"/>
        <v>1.0432151586217469E-2</v>
      </c>
      <c r="L5" s="3">
        <f t="shared" si="1"/>
        <v>7.3766451289803709E-3</v>
      </c>
      <c r="M5" s="3">
        <f t="shared" si="1"/>
        <v>0</v>
      </c>
      <c r="N5" s="3">
        <f t="shared" si="1"/>
        <v>7.3766451289803709E-3</v>
      </c>
      <c r="O5" s="3">
        <f t="shared" si="1"/>
        <v>1.0432151586217469E-2</v>
      </c>
      <c r="P5" s="3">
        <f t="shared" si="1"/>
        <v>1.2776724152799476E-2</v>
      </c>
      <c r="Q5" s="3">
        <f t="shared" si="1"/>
        <v>1.4753290257960742E-2</v>
      </c>
      <c r="R5" s="3">
        <f t="shared" si="1"/>
        <v>1.6494679954292813E-2</v>
      </c>
      <c r="S5" s="3">
        <f t="shared" si="1"/>
        <v>1.8069016579588912E-2</v>
      </c>
      <c r="T5" s="3">
        <f t="shared" si="1"/>
        <v>1.9516768521258041E-2</v>
      </c>
      <c r="U5" s="3">
        <f t="shared" si="1"/>
        <v>2.0864303172434939E-2</v>
      </c>
      <c r="V5" s="3">
        <f t="shared" si="1"/>
        <v>2.2129935386941111E-2</v>
      </c>
      <c r="W5" s="3">
        <f t="shared" si="1"/>
        <v>2.3327000098364518E-2</v>
      </c>
    </row>
    <row r="6" spans="2:25">
      <c r="B6" s="9" t="s">
        <v>357</v>
      </c>
      <c r="C6" s="14">
        <f>C3/C5</f>
        <v>1.4817762432643653</v>
      </c>
      <c r="D6" s="14">
        <f t="shared" ref="D6:W6" si="2">D3/D5</f>
        <v>1.8012505749053669</v>
      </c>
      <c r="E6" s="14">
        <f t="shared" si="2"/>
        <v>1.5660755969667839</v>
      </c>
      <c r="F6" s="14">
        <f t="shared" si="2"/>
        <v>1.4685653838520685</v>
      </c>
      <c r="G6" s="14">
        <f t="shared" si="2"/>
        <v>1.0753797735436477</v>
      </c>
      <c r="H6" s="14">
        <f t="shared" si="2"/>
        <v>0.31738607272908664</v>
      </c>
      <c r="I6" s="14">
        <f t="shared" si="2"/>
        <v>0.17122839822604025</v>
      </c>
      <c r="J6" s="14">
        <f t="shared" si="2"/>
        <v>2.0200246149144965E-2</v>
      </c>
      <c r="K6" s="14">
        <f t="shared" si="2"/>
        <v>1.467276412772361</v>
      </c>
      <c r="L6" s="14">
        <f t="shared" si="2"/>
        <v>0</v>
      </c>
      <c r="M6" s="14" t="e">
        <f t="shared" si="2"/>
        <v>#DIV/0!</v>
      </c>
      <c r="N6" s="14">
        <f t="shared" si="2"/>
        <v>-1.407326644885631</v>
      </c>
      <c r="O6" s="14">
        <f t="shared" si="2"/>
        <v>-2.4303413131640195</v>
      </c>
      <c r="P6" s="14">
        <f t="shared" si="2"/>
        <v>-2.9746768787957811</v>
      </c>
      <c r="Q6" s="14">
        <f t="shared" si="2"/>
        <v>-2.8661999034763461</v>
      </c>
      <c r="R6" s="14">
        <f t="shared" si="2"/>
        <v>-2.5904008512525705</v>
      </c>
      <c r="S6" s="14">
        <f t="shared" si="2"/>
        <v>-2.3192902103506796</v>
      </c>
      <c r="T6" s="14">
        <f t="shared" si="2"/>
        <v>-2.8304113636351964</v>
      </c>
      <c r="U6" s="14">
        <f t="shared" si="2"/>
        <v>-2.3499226206891608</v>
      </c>
      <c r="V6" s="14">
        <f t="shared" si="2"/>
        <v>-2.1097216627739783</v>
      </c>
      <c r="W6" s="14">
        <f t="shared" si="2"/>
        <v>-2.5321180946240895</v>
      </c>
    </row>
    <row r="7" spans="2:25">
      <c r="B7" s="9" t="s">
        <v>358</v>
      </c>
      <c r="C7" s="15">
        <f>(1-_xlfn.NORM.S.DIST(ABS(C6),1))*2</f>
        <v>0.13839984232080016</v>
      </c>
      <c r="D7" s="15">
        <f t="shared" ref="D7:W7" si="3">(1-_xlfn.NORM.S.DIST(ABS(D6),1))*2</f>
        <v>7.1663394188689278E-2</v>
      </c>
      <c r="E7" s="15">
        <f t="shared" si="3"/>
        <v>0.11733092028832859</v>
      </c>
      <c r="F7" s="15">
        <f t="shared" si="3"/>
        <v>0.14195070971317514</v>
      </c>
      <c r="G7" s="15">
        <f t="shared" si="3"/>
        <v>0.28220473365079313</v>
      </c>
      <c r="H7" s="15">
        <f t="shared" si="3"/>
        <v>0.75095067371059243</v>
      </c>
      <c r="I7" s="15">
        <f t="shared" si="3"/>
        <v>0.86404417867573402</v>
      </c>
      <c r="J7" s="15">
        <f t="shared" si="3"/>
        <v>0.98388363152784297</v>
      </c>
      <c r="K7" s="15">
        <f t="shared" si="3"/>
        <v>0.14230087749347642</v>
      </c>
      <c r="L7" s="15">
        <f t="shared" si="3"/>
        <v>1</v>
      </c>
      <c r="M7" s="15" t="e">
        <f t="shared" si="3"/>
        <v>#DIV/0!</v>
      </c>
      <c r="N7" s="15">
        <f t="shared" si="3"/>
        <v>0.15933055189195655</v>
      </c>
      <c r="O7" s="15">
        <f t="shared" si="3"/>
        <v>1.5084610012443544E-2</v>
      </c>
      <c r="P7" s="15">
        <f t="shared" si="3"/>
        <v>2.9329731100122824E-3</v>
      </c>
      <c r="Q7" s="15">
        <f t="shared" si="3"/>
        <v>4.154318249846245E-3</v>
      </c>
      <c r="R7" s="15">
        <f t="shared" si="3"/>
        <v>9.5864232124895921E-3</v>
      </c>
      <c r="S7" s="15">
        <f t="shared" si="3"/>
        <v>2.0379305888091892E-2</v>
      </c>
      <c r="T7" s="15">
        <f t="shared" si="3"/>
        <v>4.6488190163203047E-3</v>
      </c>
      <c r="U7" s="15">
        <f t="shared" si="3"/>
        <v>1.8777314161489533E-2</v>
      </c>
      <c r="V7" s="15">
        <f t="shared" si="3"/>
        <v>3.4882337447657008E-2</v>
      </c>
      <c r="W7" s="15">
        <f t="shared" si="3"/>
        <v>1.1337579954334487E-2</v>
      </c>
    </row>
    <row r="8" spans="2:25">
      <c r="B8" s="9" t="s">
        <v>359</v>
      </c>
      <c r="C8" s="3">
        <f>_xlfn.NORM.INV(0.975,0,C5)</f>
        <v>4.5720080060156744E-2</v>
      </c>
      <c r="D8" s="3">
        <f t="shared" ref="D8:W8" si="4">_xlfn.NORM.INV(0.975,0,D5)</f>
        <v>4.3373876338603033E-2</v>
      </c>
      <c r="E8" s="3">
        <f t="shared" si="4"/>
        <v>4.089328278049726E-2</v>
      </c>
      <c r="F8" s="3">
        <f t="shared" si="4"/>
        <v>3.82521633962708E-2</v>
      </c>
      <c r="G8" s="3">
        <f t="shared" si="4"/>
        <v>3.5414621732051371E-2</v>
      </c>
      <c r="H8" s="3">
        <f t="shared" si="4"/>
        <v>3.2328978646928692E-2</v>
      </c>
      <c r="I8" s="3">
        <f t="shared" si="4"/>
        <v>2.891591755906869E-2</v>
      </c>
      <c r="J8" s="3">
        <f t="shared" si="4"/>
        <v>2.5041919179890001E-2</v>
      </c>
      <c r="K8" s="3">
        <f t="shared" si="4"/>
        <v>2.044664139024863E-2</v>
      </c>
      <c r="L8" s="3">
        <f t="shared" si="4"/>
        <v>1.4457958779534345E-2</v>
      </c>
      <c r="M8" s="3" t="e">
        <f t="shared" si="4"/>
        <v>#NUM!</v>
      </c>
      <c r="N8" s="3">
        <f t="shared" si="4"/>
        <v>1.4457958779534345E-2</v>
      </c>
      <c r="O8" s="3">
        <f t="shared" si="4"/>
        <v>2.044664139024863E-2</v>
      </c>
      <c r="P8" s="3">
        <f t="shared" si="4"/>
        <v>2.5041919179890001E-2</v>
      </c>
      <c r="Q8" s="3">
        <f t="shared" si="4"/>
        <v>2.891591755906869E-2</v>
      </c>
      <c r="R8" s="3">
        <f t="shared" si="4"/>
        <v>3.2328978646928692E-2</v>
      </c>
      <c r="S8" s="3">
        <f t="shared" si="4"/>
        <v>3.5414621732051371E-2</v>
      </c>
      <c r="T8" s="3">
        <f t="shared" si="4"/>
        <v>3.82521633962708E-2</v>
      </c>
      <c r="U8" s="3">
        <f t="shared" si="4"/>
        <v>4.089328278049726E-2</v>
      </c>
      <c r="V8" s="3">
        <f t="shared" si="4"/>
        <v>4.3373876338603033E-2</v>
      </c>
      <c r="W8" s="3">
        <f t="shared" si="4"/>
        <v>4.5720080060156744E-2</v>
      </c>
    </row>
    <row r="9" spans="2:25">
      <c r="B9" s="9" t="s">
        <v>360</v>
      </c>
      <c r="C9" s="3">
        <f>_xlfn.NORM.INV(0.995,0,C5)</f>
        <v>6.0086370417255397E-2</v>
      </c>
      <c r="D9" s="3">
        <f t="shared" ref="D9:W9" si="5">_xlfn.NORM.INV(0.995,0,D5)</f>
        <v>5.7002936055326678E-2</v>
      </c>
      <c r="E9" s="3">
        <f t="shared" si="5"/>
        <v>5.3742883509686194E-2</v>
      </c>
      <c r="F9" s="3">
        <f t="shared" si="5"/>
        <v>5.027186426763719E-2</v>
      </c>
      <c r="G9" s="3">
        <f t="shared" si="5"/>
        <v>4.6542702392016036E-2</v>
      </c>
      <c r="H9" s="3">
        <f t="shared" si="5"/>
        <v>4.2487479978928058E-2</v>
      </c>
      <c r="I9" s="3">
        <f t="shared" si="5"/>
        <v>3.800195737021779E-2</v>
      </c>
      <c r="J9" s="3">
        <f t="shared" si="5"/>
        <v>3.2910660476141884E-2</v>
      </c>
      <c r="K9" s="3">
        <f t="shared" si="5"/>
        <v>2.6871441754843097E-2</v>
      </c>
      <c r="L9" s="3">
        <f t="shared" si="5"/>
        <v>1.9000978685108895E-2</v>
      </c>
      <c r="M9" s="3" t="e">
        <f t="shared" si="5"/>
        <v>#NUM!</v>
      </c>
      <c r="N9" s="3">
        <f t="shared" si="5"/>
        <v>1.9000978685108895E-2</v>
      </c>
      <c r="O9" s="3">
        <f t="shared" si="5"/>
        <v>2.6871441754843097E-2</v>
      </c>
      <c r="P9" s="3">
        <f t="shared" si="5"/>
        <v>3.2910660476141884E-2</v>
      </c>
      <c r="Q9" s="3">
        <f t="shared" si="5"/>
        <v>3.800195737021779E-2</v>
      </c>
      <c r="R9" s="3">
        <f t="shared" si="5"/>
        <v>4.2487479978928058E-2</v>
      </c>
      <c r="S9" s="3">
        <f t="shared" si="5"/>
        <v>4.6542702392016036E-2</v>
      </c>
      <c r="T9" s="3">
        <f t="shared" si="5"/>
        <v>5.027186426763719E-2</v>
      </c>
      <c r="U9" s="3">
        <f t="shared" si="5"/>
        <v>5.3742883509686194E-2</v>
      </c>
      <c r="V9" s="3">
        <f t="shared" si="5"/>
        <v>5.7002936055326678E-2</v>
      </c>
      <c r="W9" s="3">
        <f t="shared" si="5"/>
        <v>6.0086370417255397E-2</v>
      </c>
    </row>
    <row r="10" spans="2:25">
      <c r="B10" s="9" t="s">
        <v>361</v>
      </c>
      <c r="C10" s="3">
        <f>_xlfn.NORM.INV(0.025,0,C5)</f>
        <v>-4.5720080060156751E-2</v>
      </c>
      <c r="D10" s="3">
        <f t="shared" ref="D10:W10" si="6">_xlfn.NORM.INV(0.025,0,D5)</f>
        <v>-4.337387633860304E-2</v>
      </c>
      <c r="E10" s="3">
        <f t="shared" si="6"/>
        <v>-4.0893282780497267E-2</v>
      </c>
      <c r="F10" s="3">
        <f t="shared" si="6"/>
        <v>-3.8252163396270807E-2</v>
      </c>
      <c r="G10" s="3">
        <f t="shared" si="6"/>
        <v>-3.5414621732051378E-2</v>
      </c>
      <c r="H10" s="3">
        <f t="shared" si="6"/>
        <v>-3.2328978646928692E-2</v>
      </c>
      <c r="I10" s="3">
        <f t="shared" si="6"/>
        <v>-2.8915917559068693E-2</v>
      </c>
      <c r="J10" s="3">
        <f t="shared" si="6"/>
        <v>-2.5041919179890005E-2</v>
      </c>
      <c r="K10" s="3">
        <f t="shared" si="6"/>
        <v>-2.0446641390248634E-2</v>
      </c>
      <c r="L10" s="3">
        <f t="shared" si="6"/>
        <v>-1.4457958779534347E-2</v>
      </c>
      <c r="M10" s="3" t="e">
        <f t="shared" si="6"/>
        <v>#NUM!</v>
      </c>
      <c r="N10" s="3">
        <f t="shared" si="6"/>
        <v>-1.4457958779534347E-2</v>
      </c>
      <c r="O10" s="3">
        <f t="shared" si="6"/>
        <v>-2.0446641390248634E-2</v>
      </c>
      <c r="P10" s="3">
        <f t="shared" si="6"/>
        <v>-2.5041919179890005E-2</v>
      </c>
      <c r="Q10" s="3">
        <f t="shared" si="6"/>
        <v>-2.8915917559068693E-2</v>
      </c>
      <c r="R10" s="3">
        <f t="shared" si="6"/>
        <v>-3.2328978646928692E-2</v>
      </c>
      <c r="S10" s="3">
        <f t="shared" si="6"/>
        <v>-3.5414621732051378E-2</v>
      </c>
      <c r="T10" s="3">
        <f t="shared" si="6"/>
        <v>-3.8252163396270807E-2</v>
      </c>
      <c r="U10" s="3">
        <f t="shared" si="6"/>
        <v>-4.0893282780497267E-2</v>
      </c>
      <c r="V10" s="3">
        <f t="shared" si="6"/>
        <v>-4.337387633860304E-2</v>
      </c>
      <c r="W10" s="3">
        <f t="shared" si="6"/>
        <v>-4.5720080060156751E-2</v>
      </c>
    </row>
    <row r="11" spans="2:25">
      <c r="B11" s="9" t="s">
        <v>362</v>
      </c>
      <c r="C11" s="3">
        <f>_xlfn.NORM.INV(0.005,0,C5)</f>
        <v>-6.0086370417255397E-2</v>
      </c>
      <c r="D11" s="3">
        <f t="shared" ref="D11:W11" si="7">_xlfn.NORM.INV(0.005,0,D5)</f>
        <v>-5.7002936055326678E-2</v>
      </c>
      <c r="E11" s="3">
        <f t="shared" si="7"/>
        <v>-5.3742883509686194E-2</v>
      </c>
      <c r="F11" s="3">
        <f t="shared" si="7"/>
        <v>-5.027186426763719E-2</v>
      </c>
      <c r="G11" s="3">
        <f t="shared" si="7"/>
        <v>-4.6542702392016036E-2</v>
      </c>
      <c r="H11" s="3">
        <f t="shared" si="7"/>
        <v>-4.2487479978928058E-2</v>
      </c>
      <c r="I11" s="3">
        <f t="shared" si="7"/>
        <v>-3.800195737021779E-2</v>
      </c>
      <c r="J11" s="3">
        <f t="shared" si="7"/>
        <v>-3.2910660476141884E-2</v>
      </c>
      <c r="K11" s="3">
        <f t="shared" si="7"/>
        <v>-2.6871441754843097E-2</v>
      </c>
      <c r="L11" s="3">
        <f t="shared" si="7"/>
        <v>-1.9000978685108895E-2</v>
      </c>
      <c r="M11" s="3" t="e">
        <f t="shared" si="7"/>
        <v>#NUM!</v>
      </c>
      <c r="N11" s="3">
        <f t="shared" si="7"/>
        <v>-1.9000978685108895E-2</v>
      </c>
      <c r="O11" s="3">
        <f t="shared" si="7"/>
        <v>-2.6871441754843097E-2</v>
      </c>
      <c r="P11" s="3">
        <f t="shared" si="7"/>
        <v>-3.2910660476141884E-2</v>
      </c>
      <c r="Q11" s="3">
        <f t="shared" si="7"/>
        <v>-3.800195737021779E-2</v>
      </c>
      <c r="R11" s="3">
        <f t="shared" si="7"/>
        <v>-4.2487479978928058E-2</v>
      </c>
      <c r="S11" s="3">
        <f t="shared" si="7"/>
        <v>-4.6542702392016036E-2</v>
      </c>
      <c r="T11" s="3">
        <f t="shared" si="7"/>
        <v>-5.027186426763719E-2</v>
      </c>
      <c r="U11" s="3">
        <f t="shared" si="7"/>
        <v>-5.3742883509686194E-2</v>
      </c>
      <c r="V11" s="3">
        <f t="shared" si="7"/>
        <v>-5.7002936055326678E-2</v>
      </c>
      <c r="W11" s="3">
        <f t="shared" si="7"/>
        <v>-6.0086370417255397E-2</v>
      </c>
    </row>
    <row r="13" spans="2:25">
      <c r="B13" s="10" t="s">
        <v>363</v>
      </c>
      <c r="C13" s="6">
        <f>AVERAGE(C24:C52)</f>
        <v>1.0052256556320738E-2</v>
      </c>
      <c r="D13" s="6">
        <f t="shared" ref="D13:W13" si="8">AVERAGE(D24:D52)</f>
        <v>5.500884664314561E-3</v>
      </c>
      <c r="E13" s="6">
        <f t="shared" si="8"/>
        <v>-7.4569677675834865E-3</v>
      </c>
      <c r="F13" s="6">
        <f t="shared" si="8"/>
        <v>-4.1404107457770189E-3</v>
      </c>
      <c r="G13" s="6">
        <f t="shared" si="8"/>
        <v>-9.4580972514491622E-3</v>
      </c>
      <c r="H13" s="6">
        <f t="shared" si="8"/>
        <v>-1.4373386338289834E-2</v>
      </c>
      <c r="I13" s="6">
        <f t="shared" si="8"/>
        <v>-2.7195548292305648E-3</v>
      </c>
      <c r="J13" s="6">
        <f t="shared" si="8"/>
        <v>-2.2712521571430122E-3</v>
      </c>
      <c r="K13" s="6">
        <f t="shared" si="8"/>
        <v>1.516708285767185E-2</v>
      </c>
      <c r="L13" s="6">
        <f t="shared" si="8"/>
        <v>-1.5425209142261248E-2</v>
      </c>
      <c r="M13" s="6">
        <f t="shared" si="8"/>
        <v>-6.8605166865916426E-3</v>
      </c>
      <c r="N13" s="6">
        <f t="shared" si="8"/>
        <v>-3.5750946283736587E-3</v>
      </c>
      <c r="O13" s="6">
        <f t="shared" si="8"/>
        <v>-1.5245020415411962E-2</v>
      </c>
      <c r="P13" s="6">
        <f t="shared" si="8"/>
        <v>-1.3067084264746483E-2</v>
      </c>
      <c r="Q13" s="6">
        <f t="shared" si="8"/>
        <v>-4.4582419856252211E-3</v>
      </c>
      <c r="R13" s="6">
        <f t="shared" si="8"/>
        <v>-4.6157394656465387E-4</v>
      </c>
      <c r="S13" s="6">
        <f t="shared" si="8"/>
        <v>8.5679735749558074E-4</v>
      </c>
      <c r="T13" s="6">
        <f t="shared" si="8"/>
        <v>-1.4014129096652511E-2</v>
      </c>
      <c r="U13" s="6">
        <f t="shared" si="8"/>
        <v>6.5526288834427161E-3</v>
      </c>
      <c r="V13" s="6">
        <f t="shared" si="8"/>
        <v>2.4591887924056456E-3</v>
      </c>
      <c r="W13" s="6">
        <f t="shared" si="8"/>
        <v>-1.3069998196512032E-2</v>
      </c>
      <c r="Y13" s="1">
        <f>_xlfn.VAR.S(C13:W13)</f>
        <v>7.6421046967696678E-5</v>
      </c>
    </row>
    <row r="14" spans="2:25">
      <c r="B14" s="10" t="s">
        <v>355</v>
      </c>
      <c r="C14" s="1">
        <f>$Y$13*C2</f>
        <v>7.6421046967696678E-4</v>
      </c>
      <c r="D14" s="1">
        <f t="shared" ref="D14:W14" si="9">$Y$13*D2</f>
        <v>6.877894227092701E-4</v>
      </c>
      <c r="E14" s="1">
        <f t="shared" si="9"/>
        <v>6.1136837574157343E-4</v>
      </c>
      <c r="F14" s="1">
        <f t="shared" si="9"/>
        <v>5.3494732877387675E-4</v>
      </c>
      <c r="G14" s="1">
        <f t="shared" si="9"/>
        <v>4.5852628180618007E-4</v>
      </c>
      <c r="H14" s="1">
        <f t="shared" si="9"/>
        <v>3.8210523483848339E-4</v>
      </c>
      <c r="I14" s="1">
        <f t="shared" si="9"/>
        <v>3.0568418787078671E-4</v>
      </c>
      <c r="J14" s="1">
        <f t="shared" si="9"/>
        <v>2.2926314090309003E-4</v>
      </c>
      <c r="K14" s="1">
        <f t="shared" si="9"/>
        <v>1.5284209393539336E-4</v>
      </c>
      <c r="L14" s="1">
        <f t="shared" si="9"/>
        <v>7.6421046967696678E-5</v>
      </c>
      <c r="M14" s="1">
        <f t="shared" si="9"/>
        <v>0</v>
      </c>
      <c r="N14" s="1">
        <f t="shared" si="9"/>
        <v>7.6421046967696678E-5</v>
      </c>
      <c r="O14" s="1">
        <f t="shared" si="9"/>
        <v>1.5284209393539336E-4</v>
      </c>
      <c r="P14" s="1">
        <f t="shared" si="9"/>
        <v>2.2926314090309003E-4</v>
      </c>
      <c r="Q14" s="1">
        <f t="shared" si="9"/>
        <v>3.0568418787078671E-4</v>
      </c>
      <c r="R14" s="1">
        <f t="shared" si="9"/>
        <v>3.8210523483848339E-4</v>
      </c>
      <c r="S14" s="1">
        <f t="shared" si="9"/>
        <v>4.5852628180618007E-4</v>
      </c>
      <c r="T14" s="1">
        <f t="shared" si="9"/>
        <v>5.3494732877387675E-4</v>
      </c>
      <c r="U14" s="1">
        <f t="shared" si="9"/>
        <v>6.1136837574157343E-4</v>
      </c>
      <c r="V14" s="1">
        <f t="shared" si="9"/>
        <v>6.877894227092701E-4</v>
      </c>
      <c r="W14" s="1">
        <f t="shared" si="9"/>
        <v>7.6421046967696678E-4</v>
      </c>
    </row>
    <row r="15" spans="2:25">
      <c r="B15" s="10" t="s">
        <v>356</v>
      </c>
      <c r="C15" s="3">
        <f>SQRT(C14)</f>
        <v>2.7644356922832673E-2</v>
      </c>
      <c r="D15" s="3">
        <f t="shared" ref="D15:W15" si="10">SQRT(D14)</f>
        <v>2.6225739698038455E-2</v>
      </c>
      <c r="E15" s="3">
        <f t="shared" si="10"/>
        <v>2.4725864509488306E-2</v>
      </c>
      <c r="F15" s="3">
        <f t="shared" si="10"/>
        <v>2.3128928396574641E-2</v>
      </c>
      <c r="G15" s="3">
        <f t="shared" si="10"/>
        <v>2.1413226795748933E-2</v>
      </c>
      <c r="H15" s="3">
        <f t="shared" si="10"/>
        <v>1.9547512241676265E-2</v>
      </c>
      <c r="I15" s="3">
        <f t="shared" si="10"/>
        <v>1.7483826465358971E-2</v>
      </c>
      <c r="J15" s="3">
        <f t="shared" si="10"/>
        <v>1.5141437874359556E-2</v>
      </c>
      <c r="K15" s="3">
        <f t="shared" si="10"/>
        <v>1.2362932254744153E-2</v>
      </c>
      <c r="L15" s="3">
        <f t="shared" si="10"/>
        <v>8.7419132326794855E-3</v>
      </c>
      <c r="M15" s="3">
        <f t="shared" si="10"/>
        <v>0</v>
      </c>
      <c r="N15" s="3">
        <f t="shared" si="10"/>
        <v>8.7419132326794855E-3</v>
      </c>
      <c r="O15" s="3">
        <f t="shared" si="10"/>
        <v>1.2362932254744153E-2</v>
      </c>
      <c r="P15" s="3">
        <f t="shared" si="10"/>
        <v>1.5141437874359556E-2</v>
      </c>
      <c r="Q15" s="3">
        <f t="shared" si="10"/>
        <v>1.7483826465358971E-2</v>
      </c>
      <c r="R15" s="3">
        <f t="shared" si="10"/>
        <v>1.9547512241676265E-2</v>
      </c>
      <c r="S15" s="3">
        <f t="shared" si="10"/>
        <v>2.1413226795748933E-2</v>
      </c>
      <c r="T15" s="3">
        <f t="shared" si="10"/>
        <v>2.3128928396574641E-2</v>
      </c>
      <c r="U15" s="3">
        <f t="shared" si="10"/>
        <v>2.4725864509488306E-2</v>
      </c>
      <c r="V15" s="3">
        <f t="shared" si="10"/>
        <v>2.6225739698038455E-2</v>
      </c>
      <c r="W15" s="3">
        <f t="shared" si="10"/>
        <v>2.7644356922832673E-2</v>
      </c>
    </row>
    <row r="16" spans="2:25">
      <c r="B16" s="10" t="s">
        <v>357</v>
      </c>
      <c r="C16" s="14">
        <f>C3/C15</f>
        <v>1.2503598715958193</v>
      </c>
      <c r="D16" s="14">
        <f t="shared" ref="D16:W16" si="11">D3/D15</f>
        <v>1.519940306634239</v>
      </c>
      <c r="E16" s="14">
        <f t="shared" si="11"/>
        <v>1.3214937756181699</v>
      </c>
      <c r="F16" s="14">
        <f t="shared" si="11"/>
        <v>1.2392122178569254</v>
      </c>
      <c r="G16" s="14">
        <f t="shared" si="11"/>
        <v>0.90743236144924655</v>
      </c>
      <c r="H16" s="14">
        <f t="shared" si="11"/>
        <v>0.26781830991539268</v>
      </c>
      <c r="I16" s="14">
        <f t="shared" si="11"/>
        <v>0.14448680696068641</v>
      </c>
      <c r="J16" s="14">
        <f t="shared" si="11"/>
        <v>1.7045473158353645E-2</v>
      </c>
      <c r="K16" s="14">
        <f t="shared" si="11"/>
        <v>1.2381245518067781</v>
      </c>
      <c r="L16" s="14">
        <f t="shared" si="11"/>
        <v>0</v>
      </c>
      <c r="M16" s="14" t="e">
        <f t="shared" si="11"/>
        <v>#DIV/0!</v>
      </c>
      <c r="N16" s="14">
        <f t="shared" si="11"/>
        <v>-1.1875374375796555</v>
      </c>
      <c r="O16" s="14">
        <f t="shared" si="11"/>
        <v>-2.050782812907888</v>
      </c>
      <c r="P16" s="14">
        <f t="shared" si="11"/>
        <v>-2.5101067837450541</v>
      </c>
      <c r="Q16" s="14">
        <f t="shared" si="11"/>
        <v>-2.4185711976212638</v>
      </c>
      <c r="R16" s="14">
        <f t="shared" si="11"/>
        <v>-2.1858450562133913</v>
      </c>
      <c r="S16" s="14">
        <f t="shared" si="11"/>
        <v>-1.9570751135940119</v>
      </c>
      <c r="T16" s="14">
        <f t="shared" si="11"/>
        <v>-2.3883719321897972</v>
      </c>
      <c r="U16" s="14">
        <f t="shared" si="11"/>
        <v>-1.9829235079326304</v>
      </c>
      <c r="V16" s="14">
        <f t="shared" si="11"/>
        <v>-1.7802359292504577</v>
      </c>
      <c r="W16" s="14">
        <f t="shared" si="11"/>
        <v>-2.136664607798525</v>
      </c>
    </row>
    <row r="17" spans="1:25">
      <c r="B17" s="10" t="s">
        <v>358</v>
      </c>
      <c r="C17" s="15">
        <f>(1-_xlfn.NORM.S.DIST(ABS(C16),1))*2</f>
        <v>0.21116811646449407</v>
      </c>
      <c r="D17" s="15">
        <f t="shared" ref="D17:W17" si="12">(1-_xlfn.NORM.S.DIST(ABS(D16),1))*2</f>
        <v>0.12852597900876384</v>
      </c>
      <c r="E17" s="15">
        <f t="shared" si="12"/>
        <v>0.18633677658047976</v>
      </c>
      <c r="F17" s="15">
        <f t="shared" si="12"/>
        <v>0.21526691705796552</v>
      </c>
      <c r="G17" s="15">
        <f t="shared" si="12"/>
        <v>0.36417820266549894</v>
      </c>
      <c r="H17" s="15">
        <f t="shared" si="12"/>
        <v>0.78883917614180499</v>
      </c>
      <c r="I17" s="15">
        <f t="shared" si="12"/>
        <v>0.88511607365697831</v>
      </c>
      <c r="J17" s="15">
        <f t="shared" si="12"/>
        <v>0.98640033869797583</v>
      </c>
      <c r="K17" s="15">
        <f t="shared" si="12"/>
        <v>0.21566988154275846</v>
      </c>
      <c r="L17" s="15">
        <f t="shared" si="12"/>
        <v>1</v>
      </c>
      <c r="M17" s="15" t="e">
        <f t="shared" si="12"/>
        <v>#DIV/0!</v>
      </c>
      <c r="N17" s="15">
        <f t="shared" si="12"/>
        <v>0.23501569861611293</v>
      </c>
      <c r="O17" s="15">
        <f t="shared" si="12"/>
        <v>4.0288102036625695E-2</v>
      </c>
      <c r="P17" s="15">
        <f t="shared" si="12"/>
        <v>1.2069465784190436E-2</v>
      </c>
      <c r="Q17" s="15">
        <f t="shared" si="12"/>
        <v>1.5581595961432493E-2</v>
      </c>
      <c r="R17" s="15">
        <f t="shared" si="12"/>
        <v>2.8826943129361737E-2</v>
      </c>
      <c r="S17" s="15">
        <f t="shared" si="12"/>
        <v>5.0338637850951606E-2</v>
      </c>
      <c r="T17" s="15">
        <f t="shared" si="12"/>
        <v>1.6923205395420249E-2</v>
      </c>
      <c r="U17" s="15">
        <f t="shared" si="12"/>
        <v>4.7375974374378904E-2</v>
      </c>
      <c r="V17" s="15">
        <f t="shared" si="12"/>
        <v>7.5037357671994709E-2</v>
      </c>
      <c r="W17" s="15">
        <f t="shared" si="12"/>
        <v>3.2625280604338336E-2</v>
      </c>
    </row>
    <row r="18" spans="1:25">
      <c r="B18" s="10" t="s">
        <v>359</v>
      </c>
      <c r="C18" s="3">
        <f>_xlfn.NORM.INV(0.975,0,C15)</f>
        <v>5.418194394452254E-2</v>
      </c>
      <c r="D18" s="3">
        <f t="shared" ref="D18:W18" si="13">_xlfn.NORM.INV(0.975,0,D15)</f>
        <v>5.1401505276077709E-2</v>
      </c>
      <c r="E18" s="3">
        <f t="shared" si="13"/>
        <v>4.8461803925214195E-2</v>
      </c>
      <c r="F18" s="3">
        <f t="shared" si="13"/>
        <v>4.5331866658292023E-2</v>
      </c>
      <c r="G18" s="3">
        <f t="shared" si="13"/>
        <v>4.1969153312455924E-2</v>
      </c>
      <c r="H18" s="3">
        <f t="shared" si="13"/>
        <v>3.831241998104129E-2</v>
      </c>
      <c r="I18" s="3">
        <f t="shared" si="13"/>
        <v>3.4267670184051809E-2</v>
      </c>
      <c r="J18" s="3">
        <f t="shared" si="13"/>
        <v>2.9676672907895434E-2</v>
      </c>
      <c r="K18" s="3">
        <f t="shared" si="13"/>
        <v>2.4230901962607097E-2</v>
      </c>
      <c r="L18" s="3">
        <f t="shared" si="13"/>
        <v>1.7133835092025904E-2</v>
      </c>
      <c r="M18" s="3" t="e">
        <f t="shared" si="13"/>
        <v>#NUM!</v>
      </c>
      <c r="N18" s="3">
        <f t="shared" si="13"/>
        <v>1.7133835092025904E-2</v>
      </c>
      <c r="O18" s="3">
        <f t="shared" si="13"/>
        <v>2.4230901962607097E-2</v>
      </c>
      <c r="P18" s="3">
        <f t="shared" si="13"/>
        <v>2.9676672907895434E-2</v>
      </c>
      <c r="Q18" s="3">
        <f t="shared" si="13"/>
        <v>3.4267670184051809E-2</v>
      </c>
      <c r="R18" s="3">
        <f t="shared" si="13"/>
        <v>3.831241998104129E-2</v>
      </c>
      <c r="S18" s="3">
        <f t="shared" si="13"/>
        <v>4.1969153312455924E-2</v>
      </c>
      <c r="T18" s="3">
        <f t="shared" si="13"/>
        <v>4.5331866658292023E-2</v>
      </c>
      <c r="U18" s="3">
        <f t="shared" si="13"/>
        <v>4.8461803925214195E-2</v>
      </c>
      <c r="V18" s="3">
        <f t="shared" si="13"/>
        <v>5.1401505276077709E-2</v>
      </c>
      <c r="W18" s="3">
        <f t="shared" si="13"/>
        <v>5.418194394452254E-2</v>
      </c>
    </row>
    <row r="19" spans="1:25">
      <c r="B19" s="10" t="s">
        <v>360</v>
      </c>
      <c r="C19" s="3">
        <f>_xlfn.NORM.INV(0.995,0,C15)</f>
        <v>7.1207144639597292E-2</v>
      </c>
      <c r="D19" s="3">
        <f t="shared" ref="D19:W19" si="14">_xlfn.NORM.INV(0.995,0,D15)</f>
        <v>6.7553028821453129E-2</v>
      </c>
      <c r="E19" s="3">
        <f t="shared" si="14"/>
        <v>6.368960635911973E-2</v>
      </c>
      <c r="F19" s="3">
        <f t="shared" si="14"/>
        <v>5.9576171523581231E-2</v>
      </c>
      <c r="G19" s="3">
        <f t="shared" si="14"/>
        <v>5.5156817064028613E-2</v>
      </c>
      <c r="H19" s="3">
        <f t="shared" si="14"/>
        <v>5.0351054843590572E-2</v>
      </c>
      <c r="I19" s="3">
        <f t="shared" si="14"/>
        <v>4.5035352547635424E-2</v>
      </c>
      <c r="J19" s="3">
        <f t="shared" si="14"/>
        <v>3.900175937464051E-2</v>
      </c>
      <c r="K19" s="3">
        <f t="shared" si="14"/>
        <v>3.1844803179559865E-2</v>
      </c>
      <c r="L19" s="3">
        <f t="shared" si="14"/>
        <v>2.2517676273817712E-2</v>
      </c>
      <c r="M19" s="3" t="e">
        <f t="shared" si="14"/>
        <v>#NUM!</v>
      </c>
      <c r="N19" s="3">
        <f t="shared" si="14"/>
        <v>2.2517676273817712E-2</v>
      </c>
      <c r="O19" s="3">
        <f t="shared" si="14"/>
        <v>3.1844803179559865E-2</v>
      </c>
      <c r="P19" s="3">
        <f t="shared" si="14"/>
        <v>3.900175937464051E-2</v>
      </c>
      <c r="Q19" s="3">
        <f t="shared" si="14"/>
        <v>4.5035352547635424E-2</v>
      </c>
      <c r="R19" s="3">
        <f t="shared" si="14"/>
        <v>5.0351054843590572E-2</v>
      </c>
      <c r="S19" s="3">
        <f t="shared" si="14"/>
        <v>5.5156817064028613E-2</v>
      </c>
      <c r="T19" s="3">
        <f t="shared" si="14"/>
        <v>5.9576171523581231E-2</v>
      </c>
      <c r="U19" s="3">
        <f t="shared" si="14"/>
        <v>6.368960635911973E-2</v>
      </c>
      <c r="V19" s="3">
        <f t="shared" si="14"/>
        <v>6.7553028821453129E-2</v>
      </c>
      <c r="W19" s="3">
        <f t="shared" si="14"/>
        <v>7.1207144639597292E-2</v>
      </c>
    </row>
    <row r="20" spans="1:25">
      <c r="B20" s="10" t="s">
        <v>361</v>
      </c>
      <c r="C20" s="3">
        <f>_xlfn.NORM.INV(0.025,0,C15)</f>
        <v>-5.4181943944522547E-2</v>
      </c>
      <c r="D20" s="3">
        <f t="shared" ref="D20:W20" si="15">_xlfn.NORM.INV(0.025,0,D15)</f>
        <v>-5.1401505276077716E-2</v>
      </c>
      <c r="E20" s="3">
        <f t="shared" si="15"/>
        <v>-4.8461803925214202E-2</v>
      </c>
      <c r="F20" s="3">
        <f t="shared" si="15"/>
        <v>-4.533186665829203E-2</v>
      </c>
      <c r="G20" s="3">
        <f t="shared" si="15"/>
        <v>-4.1969153312455924E-2</v>
      </c>
      <c r="H20" s="3">
        <f t="shared" si="15"/>
        <v>-3.831241998104129E-2</v>
      </c>
      <c r="I20" s="3">
        <f t="shared" si="15"/>
        <v>-3.4267670184051816E-2</v>
      </c>
      <c r="J20" s="3">
        <f t="shared" si="15"/>
        <v>-2.9676672907895437E-2</v>
      </c>
      <c r="K20" s="3">
        <f t="shared" si="15"/>
        <v>-2.4230901962607101E-2</v>
      </c>
      <c r="L20" s="3">
        <f t="shared" si="15"/>
        <v>-1.7133835092025908E-2</v>
      </c>
      <c r="M20" s="3" t="e">
        <f t="shared" si="15"/>
        <v>#NUM!</v>
      </c>
      <c r="N20" s="3">
        <f t="shared" si="15"/>
        <v>-1.7133835092025908E-2</v>
      </c>
      <c r="O20" s="3">
        <f t="shared" si="15"/>
        <v>-2.4230901962607101E-2</v>
      </c>
      <c r="P20" s="3">
        <f t="shared" si="15"/>
        <v>-2.9676672907895437E-2</v>
      </c>
      <c r="Q20" s="3">
        <f t="shared" si="15"/>
        <v>-3.4267670184051816E-2</v>
      </c>
      <c r="R20" s="3">
        <f t="shared" si="15"/>
        <v>-3.831241998104129E-2</v>
      </c>
      <c r="S20" s="3">
        <f t="shared" si="15"/>
        <v>-4.1969153312455924E-2</v>
      </c>
      <c r="T20" s="3">
        <f t="shared" si="15"/>
        <v>-4.533186665829203E-2</v>
      </c>
      <c r="U20" s="3">
        <f t="shared" si="15"/>
        <v>-4.8461803925214202E-2</v>
      </c>
      <c r="V20" s="3">
        <f t="shared" si="15"/>
        <v>-5.1401505276077716E-2</v>
      </c>
      <c r="W20" s="3">
        <f t="shared" si="15"/>
        <v>-5.4181943944522547E-2</v>
      </c>
    </row>
    <row r="21" spans="1:25">
      <c r="B21" s="10" t="s">
        <v>362</v>
      </c>
      <c r="C21" s="3">
        <f>_xlfn.NORM.INV(0.005,0,C15)</f>
        <v>-7.1207144639597292E-2</v>
      </c>
      <c r="D21" s="3">
        <f t="shared" ref="D21:W21" si="16">_xlfn.NORM.INV(0.005,0,D15)</f>
        <v>-6.7553028821453129E-2</v>
      </c>
      <c r="E21" s="3">
        <f t="shared" si="16"/>
        <v>-6.368960635911973E-2</v>
      </c>
      <c r="F21" s="3">
        <f t="shared" si="16"/>
        <v>-5.9576171523581231E-2</v>
      </c>
      <c r="G21" s="3">
        <f t="shared" si="16"/>
        <v>-5.5156817064028613E-2</v>
      </c>
      <c r="H21" s="3">
        <f t="shared" si="16"/>
        <v>-5.0351054843590572E-2</v>
      </c>
      <c r="I21" s="3">
        <f t="shared" si="16"/>
        <v>-4.5035352547635424E-2</v>
      </c>
      <c r="J21" s="3">
        <f t="shared" si="16"/>
        <v>-3.900175937464051E-2</v>
      </c>
      <c r="K21" s="3">
        <f t="shared" si="16"/>
        <v>-3.1844803179559865E-2</v>
      </c>
      <c r="L21" s="3">
        <f t="shared" si="16"/>
        <v>-2.2517676273817712E-2</v>
      </c>
      <c r="M21" s="3" t="e">
        <f t="shared" si="16"/>
        <v>#NUM!</v>
      </c>
      <c r="N21" s="3">
        <f t="shared" si="16"/>
        <v>-2.2517676273817712E-2</v>
      </c>
      <c r="O21" s="3">
        <f t="shared" si="16"/>
        <v>-3.1844803179559865E-2</v>
      </c>
      <c r="P21" s="3">
        <f t="shared" si="16"/>
        <v>-3.900175937464051E-2</v>
      </c>
      <c r="Q21" s="3">
        <f t="shared" si="16"/>
        <v>-4.5035352547635424E-2</v>
      </c>
      <c r="R21" s="3">
        <f t="shared" si="16"/>
        <v>-5.0351054843590572E-2</v>
      </c>
      <c r="S21" s="3">
        <f t="shared" si="16"/>
        <v>-5.5156817064028613E-2</v>
      </c>
      <c r="T21" s="3">
        <f t="shared" si="16"/>
        <v>-5.9576171523581231E-2</v>
      </c>
      <c r="U21" s="3">
        <f t="shared" si="16"/>
        <v>-6.368960635911973E-2</v>
      </c>
      <c r="V21" s="3">
        <f t="shared" si="16"/>
        <v>-6.7553028821453129E-2</v>
      </c>
      <c r="W21" s="3">
        <f t="shared" si="16"/>
        <v>-7.1207144639597292E-2</v>
      </c>
    </row>
    <row r="23" spans="1:25">
      <c r="A23" s="1" t="s">
        <v>0</v>
      </c>
      <c r="B23" s="1" t="s">
        <v>30</v>
      </c>
      <c r="C23" s="1" t="s">
        <v>118</v>
      </c>
      <c r="D23" s="1" t="s">
        <v>119</v>
      </c>
      <c r="E23" s="1" t="s">
        <v>120</v>
      </c>
      <c r="F23" s="1" t="s">
        <v>121</v>
      </c>
      <c r="G23" s="1" t="s">
        <v>122</v>
      </c>
      <c r="H23" s="1" t="s">
        <v>123</v>
      </c>
      <c r="I23" s="1" t="s">
        <v>124</v>
      </c>
      <c r="J23" s="1" t="s">
        <v>125</v>
      </c>
      <c r="K23" s="1" t="s">
        <v>126</v>
      </c>
      <c r="L23" s="1" t="s">
        <v>127</v>
      </c>
      <c r="M23" s="1" t="s">
        <v>128</v>
      </c>
      <c r="N23" s="1" t="s">
        <v>129</v>
      </c>
      <c r="O23" s="1" t="s">
        <v>130</v>
      </c>
      <c r="P23" s="1" t="s">
        <v>131</v>
      </c>
      <c r="Q23" s="1" t="s">
        <v>132</v>
      </c>
      <c r="R23" s="1" t="s">
        <v>133</v>
      </c>
      <c r="S23" s="1" t="s">
        <v>134</v>
      </c>
      <c r="T23" s="1" t="s">
        <v>135</v>
      </c>
      <c r="U23" s="1" t="s">
        <v>136</v>
      </c>
      <c r="V23" s="1" t="s">
        <v>137</v>
      </c>
      <c r="W23" s="1" t="s">
        <v>138</v>
      </c>
      <c r="Y23" s="13" t="s">
        <v>410</v>
      </c>
    </row>
    <row r="24" spans="1:25">
      <c r="A24" s="1" t="s">
        <v>1</v>
      </c>
      <c r="B24" s="1" t="s">
        <v>32</v>
      </c>
      <c r="C24" s="5">
        <v>1.3906486332416534E-2</v>
      </c>
      <c r="D24" s="5">
        <v>2.0504605025053024E-2</v>
      </c>
      <c r="E24" s="5">
        <v>-1.7632672563195229E-2</v>
      </c>
      <c r="F24" s="5">
        <v>-5.2970596589148045E-3</v>
      </c>
      <c r="G24" s="5">
        <v>-8.0817472189664841E-4</v>
      </c>
      <c r="H24" s="5">
        <v>-7.3400586843490601E-3</v>
      </c>
      <c r="I24" s="5">
        <v>1.2822169810533524E-2</v>
      </c>
      <c r="J24" s="5">
        <v>-2.034563384950161E-2</v>
      </c>
      <c r="K24" s="5">
        <v>4.0009602904319763E-2</v>
      </c>
      <c r="L24" s="5">
        <v>8.0102281644940376E-3</v>
      </c>
      <c r="M24" s="5">
        <v>-6.4363017678260803E-2</v>
      </c>
      <c r="N24" s="5">
        <v>1.699143648147583E-2</v>
      </c>
      <c r="O24" s="5">
        <v>4.1953053325414658E-2</v>
      </c>
      <c r="P24" s="5">
        <v>3.4052934497594833E-2</v>
      </c>
      <c r="Q24" s="5">
        <v>-3.8754458073526621E-3</v>
      </c>
      <c r="R24" s="5">
        <v>-6.6863752901554108E-2</v>
      </c>
      <c r="S24" s="5">
        <v>-2.2043671458959579E-2</v>
      </c>
      <c r="T24" s="5">
        <v>-4.5522663742303848E-2</v>
      </c>
      <c r="U24" s="5">
        <v>-3.8942813873291016E-2</v>
      </c>
      <c r="V24" s="5">
        <v>-5.6067194789648056E-2</v>
      </c>
      <c r="W24" s="5">
        <v>4.9147836863994598E-2</v>
      </c>
      <c r="Y24" s="1">
        <f>_xlfn.VAR.S(C24:W24)</f>
        <v>1.2063501721600754E-3</v>
      </c>
    </row>
    <row r="25" spans="1:25">
      <c r="A25" s="1" t="s">
        <v>2</v>
      </c>
      <c r="B25" s="1" t="s">
        <v>32</v>
      </c>
      <c r="C25" s="5">
        <v>-1.0018413886427879E-3</v>
      </c>
      <c r="D25" s="5">
        <v>1.8673636019229889E-2</v>
      </c>
      <c r="E25" s="5">
        <v>-3.3754126634448767E-3</v>
      </c>
      <c r="F25" s="5">
        <v>7.0973355323076248E-3</v>
      </c>
      <c r="G25" s="5">
        <v>-1.108410581946373E-2</v>
      </c>
      <c r="H25" s="5">
        <v>-8.6658839136362076E-3</v>
      </c>
      <c r="I25" s="5">
        <v>-1.0657965904101729E-3</v>
      </c>
      <c r="J25" s="5">
        <v>-3.7201771046966314E-3</v>
      </c>
      <c r="K25" s="5">
        <v>-5.7642124593257904E-2</v>
      </c>
      <c r="L25" s="5">
        <v>-4.2948182672262192E-2</v>
      </c>
      <c r="M25" s="5">
        <v>-1.5848536044359207E-2</v>
      </c>
      <c r="N25" s="5">
        <v>1.2339988723397255E-2</v>
      </c>
      <c r="O25" s="5">
        <v>3.3279702067375183E-2</v>
      </c>
      <c r="P25" s="5">
        <v>6.6118096001446247E-3</v>
      </c>
      <c r="Q25" s="5">
        <v>3.9666779339313507E-2</v>
      </c>
      <c r="R25" s="5">
        <v>3.845364972949028E-2</v>
      </c>
      <c r="S25" s="5">
        <v>1.3960341922938824E-2</v>
      </c>
      <c r="T25" s="5">
        <v>-8.2233641296625137E-3</v>
      </c>
      <c r="U25" s="5">
        <v>1.5887223184108734E-2</v>
      </c>
      <c r="V25" s="5">
        <v>2.0817952230572701E-2</v>
      </c>
      <c r="W25" s="5">
        <v>-5.0588235259056091E-2</v>
      </c>
      <c r="Y25" s="1">
        <f t="shared" ref="Y25:Y52" si="17">_xlfn.VAR.S(C25:W25)</f>
        <v>6.9527776869399171E-4</v>
      </c>
    </row>
    <row r="26" spans="1:25">
      <c r="A26" s="1" t="s">
        <v>3</v>
      </c>
      <c r="B26" s="1" t="s">
        <v>32</v>
      </c>
      <c r="C26" s="5">
        <v>2.1642193198204041E-2</v>
      </c>
      <c r="D26" s="5">
        <v>8.4001705050468445E-2</v>
      </c>
      <c r="E26" s="5">
        <v>2.6169747114181519E-2</v>
      </c>
      <c r="F26" s="5">
        <v>1.4521321281790733E-2</v>
      </c>
      <c r="G26" s="5">
        <v>-3.7932112812995911E-2</v>
      </c>
      <c r="H26" s="5">
        <v>5.0335340201854706E-2</v>
      </c>
      <c r="I26" s="5">
        <v>-1.2438156642019749E-2</v>
      </c>
      <c r="J26" s="5">
        <v>3.5663329064846039E-2</v>
      </c>
      <c r="K26" s="5">
        <v>4.0634017437696457E-2</v>
      </c>
      <c r="L26" s="5">
        <v>-3.8519162684679031E-2</v>
      </c>
      <c r="M26" s="5">
        <v>-0.13659799098968506</v>
      </c>
      <c r="N26" s="5">
        <v>2.1712949499487877E-2</v>
      </c>
      <c r="O26" s="5">
        <v>-0.11663269251585007</v>
      </c>
      <c r="P26" s="5">
        <v>2.8172483667731285E-2</v>
      </c>
      <c r="Q26" s="5">
        <v>-7.9690955579280853E-2</v>
      </c>
      <c r="R26" s="5">
        <v>2.2327715530991554E-2</v>
      </c>
      <c r="S26" s="5">
        <v>-8.6995065212249756E-3</v>
      </c>
      <c r="T26" s="5">
        <v>-1.2012183666229248E-2</v>
      </c>
      <c r="U26" s="5">
        <v>7.7621312811970711E-3</v>
      </c>
      <c r="V26" s="5">
        <v>3.6040127277374268E-2</v>
      </c>
      <c r="W26" s="5">
        <v>2.151896245777607E-3</v>
      </c>
      <c r="Y26" s="1">
        <f t="shared" si="17"/>
        <v>2.9394413837049178E-3</v>
      </c>
    </row>
    <row r="27" spans="1:25">
      <c r="A27" s="1" t="s">
        <v>4</v>
      </c>
      <c r="B27" s="1" t="s">
        <v>32</v>
      </c>
      <c r="C27" s="3">
        <v>-4.1568736874981497E-3</v>
      </c>
      <c r="D27" s="3">
        <v>-1.6413246810145E-3</v>
      </c>
      <c r="E27" s="3">
        <v>-3.7911980812321798E-3</v>
      </c>
      <c r="F27" s="3">
        <v>-1.2971195102299501E-3</v>
      </c>
      <c r="G27" s="3">
        <v>6.7783302866687299E-4</v>
      </c>
      <c r="H27" s="3">
        <v>4.7842685294097404E-3</v>
      </c>
      <c r="I27" s="3">
        <v>2.2868358688437102E-3</v>
      </c>
      <c r="J27" s="3">
        <v>-9.0466367764784495E-4</v>
      </c>
      <c r="K27" s="3">
        <v>1.08303742305247E-2</v>
      </c>
      <c r="L27" s="3">
        <v>-1.0646457215815501E-2</v>
      </c>
      <c r="M27" s="3">
        <v>3.4820693203383799E-3</v>
      </c>
      <c r="N27" s="3">
        <v>-3.4353465294805E-3</v>
      </c>
      <c r="O27" s="3">
        <v>-1.32124862335026E-2</v>
      </c>
      <c r="P27" s="3">
        <v>-3.0162812229629801E-3</v>
      </c>
      <c r="Q27" s="3">
        <v>3.2060275397352702E-4</v>
      </c>
      <c r="R27" s="3">
        <v>1.0209331462766101E-3</v>
      </c>
      <c r="S27" s="3">
        <v>-6.9588414136361604E-2</v>
      </c>
      <c r="T27" s="3">
        <v>-3.7281769626878798E-2</v>
      </c>
      <c r="U27" s="3">
        <v>-2.2714695799163701E-2</v>
      </c>
      <c r="V27" s="3">
        <v>2.38733884902478E-2</v>
      </c>
      <c r="W27" s="3">
        <v>-1.9571532293628899E-3</v>
      </c>
      <c r="Y27" s="1">
        <f t="shared" si="17"/>
        <v>3.5332986806331057E-4</v>
      </c>
    </row>
    <row r="28" spans="1:25">
      <c r="A28" s="1" t="s">
        <v>5</v>
      </c>
      <c r="B28" s="1" t="s">
        <v>32</v>
      </c>
      <c r="C28" s="5">
        <v>2.6833659037947655E-2</v>
      </c>
      <c r="D28" s="5">
        <v>-8.2961097359657288E-3</v>
      </c>
      <c r="E28" s="5">
        <v>3.0961407348513603E-2</v>
      </c>
      <c r="F28" s="5">
        <v>-2.6992769911885262E-2</v>
      </c>
      <c r="G28" s="5">
        <v>9.5973806455731392E-3</v>
      </c>
      <c r="H28" s="5">
        <v>1.2138775549829006E-2</v>
      </c>
      <c r="I28" s="5">
        <v>-6.6508539021015167E-3</v>
      </c>
      <c r="J28" s="5">
        <v>7.9823341220617294E-3</v>
      </c>
      <c r="K28" s="5">
        <v>2.2348653525114059E-2</v>
      </c>
      <c r="L28" s="5">
        <v>8.0935046076774597E-2</v>
      </c>
      <c r="M28" s="5">
        <v>-8.5201829671859741E-2</v>
      </c>
      <c r="N28" s="5">
        <v>-2.9008811339735985E-2</v>
      </c>
      <c r="O28" s="5">
        <v>1.4338138280436397E-3</v>
      </c>
      <c r="P28" s="5">
        <v>-1.7572302371263504E-2</v>
      </c>
      <c r="Q28" s="5">
        <v>1.842864416539669E-2</v>
      </c>
      <c r="R28" s="5">
        <v>-3.6983147263526917E-2</v>
      </c>
      <c r="S28" s="5">
        <v>-2.0504775457084179E-3</v>
      </c>
      <c r="T28" s="5">
        <v>-9.4805099070072174E-3</v>
      </c>
      <c r="U28" s="5">
        <v>2.8811117634177208E-2</v>
      </c>
      <c r="V28" s="5">
        <v>1.8477803096175194E-2</v>
      </c>
      <c r="W28" s="5">
        <v>5.2710231393575668E-2</v>
      </c>
      <c r="Y28" s="1">
        <f t="shared" si="17"/>
        <v>1.1832085970162195E-3</v>
      </c>
    </row>
    <row r="29" spans="1:25">
      <c r="A29" s="1" t="s">
        <v>6</v>
      </c>
      <c r="B29" s="1" t="s">
        <v>32</v>
      </c>
      <c r="C29" s="5">
        <v>-5.118807777762413E-3</v>
      </c>
      <c r="D29" s="5">
        <v>-1.8116568680852652E-3</v>
      </c>
      <c r="E29" s="5">
        <v>-2.9039043001830578E-3</v>
      </c>
      <c r="F29" s="5">
        <v>2.246825722977519E-3</v>
      </c>
      <c r="G29" s="5">
        <v>-7.3735280893743038E-3</v>
      </c>
      <c r="H29" s="5">
        <v>3.4494115971028805E-3</v>
      </c>
      <c r="I29" s="5">
        <v>-8.5125509649515152E-3</v>
      </c>
      <c r="J29" s="5">
        <v>-3.6097639240324497E-3</v>
      </c>
      <c r="K29" s="5">
        <v>-4.594871774315834E-2</v>
      </c>
      <c r="L29" s="5">
        <v>3.6519348621368408E-2</v>
      </c>
      <c r="M29" s="5">
        <v>-7.0172548294067383E-2</v>
      </c>
      <c r="N29" s="5">
        <v>-7.6308464631438255E-3</v>
      </c>
      <c r="O29" s="5">
        <v>-9.0738803148269653E-2</v>
      </c>
      <c r="P29" s="5">
        <v>-2.3609355092048645E-2</v>
      </c>
      <c r="Q29" s="5">
        <v>2.5957098230719566E-2</v>
      </c>
      <c r="R29" s="5">
        <v>-3.3208973705768585E-2</v>
      </c>
      <c r="S29" s="5">
        <v>-3.0232615768909454E-2</v>
      </c>
      <c r="T29" s="5">
        <v>3.8617618381977081E-2</v>
      </c>
      <c r="U29" s="5">
        <v>2.1665371954441071E-2</v>
      </c>
      <c r="V29" s="5">
        <v>-4.8383500427007675E-2</v>
      </c>
      <c r="W29" s="5">
        <v>-3.487430140376091E-2</v>
      </c>
      <c r="Y29" s="1">
        <f t="shared" si="17"/>
        <v>1.0867675296866541E-3</v>
      </c>
    </row>
    <row r="30" spans="1:25">
      <c r="A30" s="1" t="s">
        <v>7</v>
      </c>
      <c r="B30" s="1" t="s">
        <v>32</v>
      </c>
      <c r="C30" s="5">
        <v>-6.4810127019882202E-2</v>
      </c>
      <c r="D30" s="5">
        <v>3.6764122545719147E-2</v>
      </c>
      <c r="E30" s="5">
        <v>-4.5846804976463318E-2</v>
      </c>
      <c r="F30" s="5">
        <v>1.9934169948101044E-2</v>
      </c>
      <c r="G30" s="5">
        <v>-2.2208834066987038E-2</v>
      </c>
      <c r="H30" s="5">
        <v>-5.2378792315721512E-3</v>
      </c>
      <c r="I30" s="5">
        <v>-4.5574437826871872E-2</v>
      </c>
      <c r="J30" s="5">
        <v>-3.4934226423501968E-2</v>
      </c>
      <c r="K30" s="5">
        <v>-8.0905675888061523E-2</v>
      </c>
      <c r="L30" s="5">
        <v>-0.14433562755584717</v>
      </c>
      <c r="M30" s="5">
        <v>0.1269090324640274</v>
      </c>
      <c r="N30" s="5">
        <v>0.17295132577419281</v>
      </c>
      <c r="O30" s="5">
        <v>-1.142547931522131E-2</v>
      </c>
      <c r="P30" s="5">
        <v>2.4093002080917358E-2</v>
      </c>
      <c r="Q30" s="5">
        <v>-2.0903071388602257E-2</v>
      </c>
      <c r="R30" s="5">
        <v>0.11284853518009186</v>
      </c>
      <c r="S30" s="5">
        <v>1.3884145766496658E-2</v>
      </c>
      <c r="T30" s="5">
        <v>4.394800215959549E-2</v>
      </c>
      <c r="U30" s="5">
        <v>-1.8030224367976189E-2</v>
      </c>
      <c r="V30" s="5">
        <v>-4.8071641474962234E-2</v>
      </c>
      <c r="W30" s="5">
        <v>-9.7585909068584442E-2</v>
      </c>
      <c r="Y30" s="1">
        <f t="shared" si="17"/>
        <v>5.6529278816027668E-3</v>
      </c>
    </row>
    <row r="31" spans="1:25">
      <c r="A31" s="1" t="s">
        <v>8</v>
      </c>
      <c r="B31" s="1" t="s">
        <v>32</v>
      </c>
      <c r="C31" s="5">
        <v>-3.0559921637177467E-2</v>
      </c>
      <c r="D31" s="5">
        <v>2.444600872695446E-2</v>
      </c>
      <c r="E31" s="5">
        <v>2.0579343661665916E-2</v>
      </c>
      <c r="F31" s="5">
        <v>-2.3326622322201729E-2</v>
      </c>
      <c r="G31" s="5">
        <v>-5.1283437758684158E-2</v>
      </c>
      <c r="H31" s="5">
        <v>-2.8902078047394753E-2</v>
      </c>
      <c r="I31" s="5">
        <v>-2.0457729697227478E-2</v>
      </c>
      <c r="J31" s="5">
        <v>1.0148960165679455E-2</v>
      </c>
      <c r="K31" s="5">
        <v>2.4879660457372665E-2</v>
      </c>
      <c r="L31" s="5">
        <v>-1.375224906951189E-2</v>
      </c>
      <c r="M31" s="5">
        <v>-4.813559353351593E-2</v>
      </c>
      <c r="N31" s="5">
        <v>-5.4757534526288509E-3</v>
      </c>
      <c r="O31" s="5">
        <v>-7.0013143122196198E-2</v>
      </c>
      <c r="P31" s="5">
        <v>-4.4021136127412319E-3</v>
      </c>
      <c r="Q31" s="5">
        <v>-4.2098905891180038E-2</v>
      </c>
      <c r="R31" s="5">
        <v>5.2950702607631683E-2</v>
      </c>
      <c r="S31" s="5">
        <v>6.0981776565313339E-2</v>
      </c>
      <c r="T31" s="5">
        <v>-7.3474608361721039E-2</v>
      </c>
      <c r="U31" s="5">
        <v>3.5015877983823884E-6</v>
      </c>
      <c r="V31" s="5">
        <v>1.1546400375664234E-2</v>
      </c>
      <c r="W31" s="5">
        <v>-1.3281634310260415E-3</v>
      </c>
      <c r="Y31" s="1">
        <f t="shared" si="17"/>
        <v>1.3168547164656649E-3</v>
      </c>
    </row>
    <row r="32" spans="1:25">
      <c r="A32" s="1" t="s">
        <v>9</v>
      </c>
      <c r="B32" s="1" t="s">
        <v>32</v>
      </c>
      <c r="C32" s="5">
        <v>-9.5642812084406614E-4</v>
      </c>
      <c r="D32" s="5">
        <v>-1.8572773784399033E-2</v>
      </c>
      <c r="E32" s="5">
        <v>-1.0517289629206061E-3</v>
      </c>
      <c r="F32" s="5">
        <v>9.962403419194743E-5</v>
      </c>
      <c r="G32" s="5">
        <v>8.845922420732677E-4</v>
      </c>
      <c r="H32" s="5">
        <v>2.3550945334136486E-3</v>
      </c>
      <c r="I32" s="5">
        <v>-1.3252045027911663E-3</v>
      </c>
      <c r="J32" s="5">
        <v>-1.7290893942117691E-2</v>
      </c>
      <c r="K32" s="5">
        <v>4.9086459912359715E-3</v>
      </c>
      <c r="L32" s="5">
        <v>-2.1235747262835503E-3</v>
      </c>
      <c r="M32" s="5">
        <v>1.988701056689024E-3</v>
      </c>
      <c r="N32" s="5">
        <v>-7.7349820639938116E-4</v>
      </c>
      <c r="O32" s="5">
        <v>2.4032976943999529E-3</v>
      </c>
      <c r="P32" s="5">
        <v>-6.1889708740636706E-4</v>
      </c>
      <c r="Q32" s="5">
        <v>5.8441999135538936E-4</v>
      </c>
      <c r="R32" s="5">
        <v>-4.799821600317955E-2</v>
      </c>
      <c r="S32" s="5">
        <v>-1.0009355610236526E-3</v>
      </c>
      <c r="T32" s="5">
        <v>-1.1648458894342184E-3</v>
      </c>
      <c r="U32" s="5">
        <v>-2.6143376089748926E-5</v>
      </c>
      <c r="V32" s="5">
        <v>1.6687619499862194E-3</v>
      </c>
      <c r="W32" s="5">
        <v>-3.1438647420145571E-4</v>
      </c>
      <c r="Y32" s="1">
        <f t="shared" si="17"/>
        <v>1.3553198209168504E-4</v>
      </c>
    </row>
    <row r="33" spans="1:25">
      <c r="A33" s="1" t="s">
        <v>10</v>
      </c>
      <c r="B33" s="1" t="s">
        <v>32</v>
      </c>
      <c r="C33" s="5">
        <v>-1.1808641254901886E-2</v>
      </c>
      <c r="D33" s="5">
        <v>-9.4373095780611038E-3</v>
      </c>
      <c r="E33" s="5">
        <v>-1.3814534991979599E-2</v>
      </c>
      <c r="F33" s="5">
        <v>4.4355322606861591E-3</v>
      </c>
      <c r="G33" s="5">
        <v>1.7029019072651863E-2</v>
      </c>
      <c r="H33" s="5">
        <v>1.7724422737956047E-2</v>
      </c>
      <c r="I33" s="5">
        <v>5.4797804914414883E-3</v>
      </c>
      <c r="J33" s="5">
        <v>3.5799737088382244E-3</v>
      </c>
      <c r="K33" s="5">
        <v>1.9035454839468002E-2</v>
      </c>
      <c r="L33" s="5">
        <v>7.6885642483830452E-3</v>
      </c>
      <c r="M33" s="5">
        <v>-4.232851043343544E-2</v>
      </c>
      <c r="N33" s="5">
        <v>-3.6206547170877457E-2</v>
      </c>
      <c r="O33" s="5">
        <v>-4.1507538408041E-2</v>
      </c>
      <c r="P33" s="5">
        <v>8.3745885640382767E-3</v>
      </c>
      <c r="Q33" s="5">
        <v>-3.1687762588262558E-2</v>
      </c>
      <c r="R33" s="5">
        <v>2.6147561147809029E-3</v>
      </c>
      <c r="S33" s="5">
        <v>-2.5041762739419937E-2</v>
      </c>
      <c r="T33" s="5">
        <v>-1.5175031498074532E-2</v>
      </c>
      <c r="U33" s="5">
        <v>2.8820636216551065E-3</v>
      </c>
      <c r="V33" s="5">
        <v>-1.7572294920682907E-2</v>
      </c>
      <c r="W33" s="5">
        <v>-8.363475208170712E-4</v>
      </c>
      <c r="Y33" s="1">
        <f t="shared" si="17"/>
        <v>3.7109195207965442E-4</v>
      </c>
    </row>
    <row r="34" spans="1:25">
      <c r="A34" s="1" t="s">
        <v>11</v>
      </c>
      <c r="B34" s="1" t="s">
        <v>32</v>
      </c>
      <c r="C34" s="5">
        <v>4.536878690123558E-2</v>
      </c>
      <c r="D34" s="5">
        <v>-5.8890166692435741E-3</v>
      </c>
      <c r="E34" s="5">
        <v>-5.4979170672595501E-3</v>
      </c>
      <c r="F34" s="5">
        <v>3.3177351579070091E-3</v>
      </c>
      <c r="G34" s="5">
        <v>-7.0370757021009922E-3</v>
      </c>
      <c r="H34" s="5">
        <v>-1.3770392164587975E-2</v>
      </c>
      <c r="I34" s="5">
        <v>2.5989925488829613E-2</v>
      </c>
      <c r="J34" s="5">
        <v>-2.6349984109401703E-3</v>
      </c>
      <c r="K34" s="5">
        <v>4.7253770753741264E-3</v>
      </c>
      <c r="L34" s="5">
        <v>-1.4574047178030014E-2</v>
      </c>
      <c r="M34" s="5">
        <v>-2.1769365295767784E-2</v>
      </c>
      <c r="N34" s="5">
        <v>-1.8697025254368782E-2</v>
      </c>
      <c r="O34" s="5">
        <v>2.2005080245435238E-3</v>
      </c>
      <c r="P34" s="5">
        <v>-2.7264915406703949E-3</v>
      </c>
      <c r="Q34" s="5">
        <v>5.9811505489051342E-3</v>
      </c>
      <c r="R34" s="5">
        <v>-5.102156475186348E-2</v>
      </c>
      <c r="S34" s="5">
        <v>7.6037268154323101E-3</v>
      </c>
      <c r="T34" s="5">
        <v>-3.2979190349578857E-2</v>
      </c>
      <c r="U34" s="5">
        <v>1.7213040264323354E-3</v>
      </c>
      <c r="V34" s="5">
        <v>4.175995010882616E-3</v>
      </c>
      <c r="W34" s="5">
        <v>-1.8429625779390335E-2</v>
      </c>
      <c r="Y34" s="1">
        <f t="shared" si="17"/>
        <v>3.9252618102846487E-4</v>
      </c>
    </row>
    <row r="35" spans="1:25">
      <c r="A35" s="1" t="s">
        <v>12</v>
      </c>
      <c r="B35" s="1" t="s">
        <v>32</v>
      </c>
      <c r="C35" s="5">
        <v>1.5108309686183929E-2</v>
      </c>
      <c r="D35" s="5">
        <v>3.0885583255439997E-3</v>
      </c>
      <c r="E35" s="5">
        <v>-1.7032258212566376E-2</v>
      </c>
      <c r="F35" s="5">
        <v>-2.3922605440020561E-2</v>
      </c>
      <c r="G35" s="5">
        <v>6.4691905863583088E-3</v>
      </c>
      <c r="H35" s="5">
        <v>3.6939304322004318E-2</v>
      </c>
      <c r="I35" s="5">
        <v>-2.2376369684934616E-2</v>
      </c>
      <c r="J35" s="5">
        <v>3.2113052904605865E-2</v>
      </c>
      <c r="K35" s="5">
        <v>4.1002582758665085E-2</v>
      </c>
      <c r="L35" s="5">
        <v>-4.4115714728832245E-2</v>
      </c>
      <c r="M35" s="5">
        <v>4.439251497387886E-2</v>
      </c>
      <c r="N35" s="5">
        <v>-3.8250505924224854E-2</v>
      </c>
      <c r="O35" s="5">
        <v>5.4956942796707153E-2</v>
      </c>
      <c r="P35" s="5">
        <v>-2.5098396465182304E-2</v>
      </c>
      <c r="Q35" s="5">
        <v>1.3467347249388695E-2</v>
      </c>
      <c r="R35" s="5">
        <v>2.2318089380860329E-2</v>
      </c>
      <c r="S35" s="5">
        <v>-1.2649502605199814E-2</v>
      </c>
      <c r="T35" s="5">
        <v>-3.3648073673248291E-2</v>
      </c>
      <c r="U35" s="5">
        <v>1.7428262159228325E-2</v>
      </c>
      <c r="V35" s="5">
        <v>3.8523063063621521E-2</v>
      </c>
      <c r="W35" s="5">
        <v>-1.5293437987565994E-2</v>
      </c>
      <c r="Y35" s="1">
        <f t="shared" si="17"/>
        <v>9.1638210692123259E-4</v>
      </c>
    </row>
    <row r="36" spans="1:25">
      <c r="A36" s="1" t="s">
        <v>13</v>
      </c>
      <c r="B36" s="1" t="s">
        <v>32</v>
      </c>
      <c r="C36" s="5">
        <v>1.1202733963727951E-2</v>
      </c>
      <c r="D36" s="5">
        <v>-5.4335128515958786E-4</v>
      </c>
      <c r="E36" s="5">
        <v>1.995600201189518E-2</v>
      </c>
      <c r="F36" s="5">
        <v>-5.4507743334397674E-4</v>
      </c>
      <c r="G36" s="5">
        <v>-2.106848731637001E-2</v>
      </c>
      <c r="H36" s="5">
        <v>1.9886336303898133E-5</v>
      </c>
      <c r="I36" s="5">
        <v>-1.0219033574685454E-3</v>
      </c>
      <c r="J36" s="5">
        <v>-5.1426279242150486E-5</v>
      </c>
      <c r="K36" s="5">
        <v>-3.3207088708877563E-2</v>
      </c>
      <c r="L36" s="5">
        <v>-4.6650739386677742E-3</v>
      </c>
      <c r="M36" s="5">
        <v>-3.2925340346992016E-3</v>
      </c>
      <c r="N36" s="5">
        <v>-4.3622804805636406E-3</v>
      </c>
      <c r="O36" s="5">
        <v>-2.0540931727737188E-3</v>
      </c>
      <c r="P36" s="5">
        <v>-4.3129459954798222E-3</v>
      </c>
      <c r="Q36" s="5">
        <v>-3.5249846987426281E-3</v>
      </c>
      <c r="R36" s="5">
        <v>-7.4852898251265287E-4</v>
      </c>
      <c r="S36" s="5">
        <v>-1.122694811783731E-3</v>
      </c>
      <c r="T36" s="5">
        <v>-2.4537652730941772E-2</v>
      </c>
      <c r="U36" s="5">
        <v>-6.7874905653297901E-4</v>
      </c>
      <c r="V36" s="5">
        <v>-4.1500438004732132E-2</v>
      </c>
      <c r="W36" s="5">
        <v>-1.4728512614965439E-2</v>
      </c>
      <c r="Y36" s="1">
        <f t="shared" si="17"/>
        <v>1.9439549538588602E-4</v>
      </c>
    </row>
    <row r="37" spans="1:25">
      <c r="A37" s="1" t="s">
        <v>14</v>
      </c>
      <c r="B37" s="1" t="s">
        <v>32</v>
      </c>
      <c r="C37" s="5">
        <v>-4.4962838292121887E-3</v>
      </c>
      <c r="D37" s="5">
        <v>1.7753068823367357E-4</v>
      </c>
      <c r="E37" s="5">
        <v>-4.6238377690315247E-3</v>
      </c>
      <c r="F37" s="5">
        <v>9.7334885504096746E-4</v>
      </c>
      <c r="G37" s="5">
        <v>-4.4905105605721474E-3</v>
      </c>
      <c r="H37" s="5">
        <v>1.2574790045619011E-2</v>
      </c>
      <c r="I37" s="5">
        <v>-5.9322654269635677E-3</v>
      </c>
      <c r="J37" s="5">
        <v>-8.2272797590121627E-4</v>
      </c>
      <c r="K37" s="5">
        <v>2.5954391807317734E-2</v>
      </c>
      <c r="L37" s="5">
        <v>-8.1418557092547417E-3</v>
      </c>
      <c r="M37" s="5">
        <v>1.1393904685974121E-2</v>
      </c>
      <c r="N37" s="5">
        <v>-1.7598087433725595E-3</v>
      </c>
      <c r="O37" s="5">
        <v>8.8803404942154884E-3</v>
      </c>
      <c r="P37" s="5">
        <v>-9.481057059019804E-4</v>
      </c>
      <c r="Q37" s="5">
        <v>4.9757575616240501E-3</v>
      </c>
      <c r="R37" s="5">
        <v>4.4137546792626381E-3</v>
      </c>
      <c r="S37" s="5">
        <v>-4.0941527113318443E-3</v>
      </c>
      <c r="T37" s="5">
        <v>-5.9816408902406693E-3</v>
      </c>
      <c r="U37" s="5">
        <v>-4.5743945520371199E-4</v>
      </c>
      <c r="V37" s="5">
        <v>8.2276556640863419E-3</v>
      </c>
      <c r="W37" s="5">
        <v>-1.4437147183343768E-3</v>
      </c>
      <c r="Y37" s="1">
        <f t="shared" si="17"/>
        <v>6.5990946344353206E-5</v>
      </c>
    </row>
    <row r="38" spans="1:25">
      <c r="A38" s="1" t="s">
        <v>15</v>
      </c>
      <c r="B38" s="1" t="s">
        <v>32</v>
      </c>
      <c r="C38" s="5">
        <v>-4.8531326465308666E-3</v>
      </c>
      <c r="D38" s="5">
        <v>-6.4067734638229012E-4</v>
      </c>
      <c r="E38" s="5">
        <v>-1.1827480979263783E-2</v>
      </c>
      <c r="F38" s="5">
        <v>8.1472666352055967E-5</v>
      </c>
      <c r="G38" s="5">
        <v>3.6758198402822018E-3</v>
      </c>
      <c r="H38" s="5">
        <v>5.3109638392925262E-3</v>
      </c>
      <c r="I38" s="5">
        <v>-6.3537536188960075E-3</v>
      </c>
      <c r="J38" s="5">
        <v>7.0229205302894115E-3</v>
      </c>
      <c r="K38" s="5">
        <v>-5.9517761692404747E-3</v>
      </c>
      <c r="L38" s="5">
        <v>-3.7866979837417603E-2</v>
      </c>
      <c r="M38" s="5">
        <v>8.8799810037016869E-3</v>
      </c>
      <c r="N38" s="5">
        <v>-3.9646811783313751E-3</v>
      </c>
      <c r="O38" s="5">
        <v>1.1157596483826637E-2</v>
      </c>
      <c r="P38" s="5">
        <v>-3.2073729671537876E-3</v>
      </c>
      <c r="Q38" s="5">
        <v>2.4414516519755125E-3</v>
      </c>
      <c r="R38" s="5">
        <v>3.9540557190775871E-3</v>
      </c>
      <c r="S38" s="5">
        <v>-2.5607666000723839E-2</v>
      </c>
      <c r="T38" s="5">
        <v>-5.8035627007484436E-3</v>
      </c>
      <c r="U38" s="5">
        <v>-5.4846436250954866E-4</v>
      </c>
      <c r="V38" s="5">
        <v>-1.4067019335925579E-2</v>
      </c>
      <c r="W38" s="5">
        <v>-2.4104900658130646E-2</v>
      </c>
      <c r="Y38" s="1">
        <f t="shared" si="17"/>
        <v>1.4930618755584725E-4</v>
      </c>
    </row>
    <row r="39" spans="1:25">
      <c r="A39" s="1" t="s">
        <v>16</v>
      </c>
      <c r="B39" s="1" t="s">
        <v>32</v>
      </c>
      <c r="C39" s="3">
        <v>-5.6288123117224599E-3</v>
      </c>
      <c r="D39" s="3">
        <v>4.3430043148081798E-2</v>
      </c>
      <c r="E39" s="3">
        <v>-2.94263880309971E-3</v>
      </c>
      <c r="F39" s="3">
        <v>1.81359802158161E-3</v>
      </c>
      <c r="G39" s="3">
        <v>-2.4348643264760099E-2</v>
      </c>
      <c r="H39" s="3">
        <v>4.0940117895837099E-3</v>
      </c>
      <c r="I39" s="3">
        <v>-1.21274471342794E-2</v>
      </c>
      <c r="J39" s="3">
        <v>9.70673099354088E-3</v>
      </c>
      <c r="K39" s="3">
        <v>2.6795188365382701E-2</v>
      </c>
      <c r="L39" s="3">
        <v>-1.9807240833195198E-3</v>
      </c>
      <c r="M39" s="3">
        <v>3.2657182791975797E-2</v>
      </c>
      <c r="N39" s="3">
        <v>-2.45121047768402E-2</v>
      </c>
      <c r="O39" s="3">
        <v>2.4339162312816801E-2</v>
      </c>
      <c r="P39" s="3">
        <v>-3.4084431275110003E-2</v>
      </c>
      <c r="Q39" s="3">
        <v>-4.5183945019921602E-2</v>
      </c>
      <c r="R39" s="3">
        <v>-5.8136756587166702E-2</v>
      </c>
      <c r="S39" s="3">
        <v>-1.5833117782727502E-2</v>
      </c>
      <c r="T39" s="3">
        <v>-4.9465181748722199E-2</v>
      </c>
      <c r="U39" s="3">
        <v>-3.0423168265671201E-3</v>
      </c>
      <c r="V39" s="3">
        <v>-0.11118373276580799</v>
      </c>
      <c r="W39" s="3">
        <v>-8.3931485533609695E-3</v>
      </c>
      <c r="Y39" s="1">
        <f t="shared" si="17"/>
        <v>1.2205868751107927E-3</v>
      </c>
    </row>
    <row r="40" spans="1:25">
      <c r="A40" s="1" t="s">
        <v>17</v>
      </c>
      <c r="B40" s="1" t="s">
        <v>32</v>
      </c>
      <c r="C40" s="3">
        <v>-3.1323769922674302E-3</v>
      </c>
      <c r="D40" s="3">
        <v>5.2635535252002201E-4</v>
      </c>
      <c r="E40" s="3">
        <v>-4.0188043776327601E-3</v>
      </c>
      <c r="F40" s="3">
        <v>1.15977579587768E-3</v>
      </c>
      <c r="G40" s="3">
        <v>4.6129664356809501E-3</v>
      </c>
      <c r="H40" s="3">
        <v>-0.10796594052527</v>
      </c>
      <c r="I40" s="3">
        <v>-4.3230530997036901E-3</v>
      </c>
      <c r="J40" s="3">
        <v>8.6748619348100599E-3</v>
      </c>
      <c r="K40" s="3">
        <v>2.2964396624177801E-2</v>
      </c>
      <c r="L40" s="3">
        <v>-8.6948115594431708E-3</v>
      </c>
      <c r="M40" s="3">
        <v>8.8504550537974493E-3</v>
      </c>
      <c r="N40" s="3">
        <v>-3.25534220068445E-3</v>
      </c>
      <c r="O40" s="3">
        <v>-6.7878774752735899E-3</v>
      </c>
      <c r="P40" s="3">
        <v>-2.5298537468839998E-3</v>
      </c>
      <c r="Q40" s="3">
        <v>3.8566492883223501E-3</v>
      </c>
      <c r="R40" s="3">
        <v>5.3499893530671704E-3</v>
      </c>
      <c r="S40" s="3">
        <v>-2.3463579372896498E-3</v>
      </c>
      <c r="T40" s="3">
        <v>-4.3388663833499397E-3</v>
      </c>
      <c r="U40" s="3">
        <v>7.8385383059951998E-4</v>
      </c>
      <c r="V40" s="3">
        <v>8.6026465470214492E-3</v>
      </c>
      <c r="W40" s="3">
        <v>6.8599105183454704E-5</v>
      </c>
      <c r="Y40" s="1">
        <f t="shared" si="17"/>
        <v>6.1832627652358733E-4</v>
      </c>
    </row>
    <row r="41" spans="1:25">
      <c r="A41" s="1" t="s">
        <v>18</v>
      </c>
      <c r="B41" s="1" t="s">
        <v>32</v>
      </c>
      <c r="C41" s="5">
        <v>3.0731538310647011E-2</v>
      </c>
      <c r="D41" s="5">
        <v>-2.353193610906601E-2</v>
      </c>
      <c r="E41" s="5">
        <v>8.5292896255850792E-3</v>
      </c>
      <c r="F41" s="5">
        <v>-1.8582694232463837E-2</v>
      </c>
      <c r="G41" s="5">
        <v>-3.4878082573413849E-2</v>
      </c>
      <c r="H41" s="5">
        <v>-7.0171788334846497E-2</v>
      </c>
      <c r="I41" s="5">
        <v>7.8747272491455078E-2</v>
      </c>
      <c r="J41" s="5">
        <v>-2.9489602893590927E-2</v>
      </c>
      <c r="K41" s="5">
        <v>-1.856117881834507E-2</v>
      </c>
      <c r="L41" s="5">
        <v>8.7447009980678558E-2</v>
      </c>
      <c r="M41" s="5">
        <v>-6.1139430850744247E-2</v>
      </c>
      <c r="N41" s="5">
        <v>-7.7500328421592712E-2</v>
      </c>
      <c r="O41" s="5">
        <v>-9.6260078251361847E-2</v>
      </c>
      <c r="P41" s="5">
        <v>-3.4230027347803116E-2</v>
      </c>
      <c r="Q41" s="5">
        <v>4.1978493332862854E-2</v>
      </c>
      <c r="R41" s="5">
        <v>-4.1092351078987122E-2</v>
      </c>
      <c r="S41" s="5">
        <v>6.7882806062698364E-2</v>
      </c>
      <c r="T41" s="5">
        <v>2.3641735315322876E-2</v>
      </c>
      <c r="U41" s="5">
        <v>4.6151513233780861E-3</v>
      </c>
      <c r="V41" s="5">
        <v>1.4739301055669785E-2</v>
      </c>
      <c r="W41" s="5">
        <v>-3.5680282860994339E-2</v>
      </c>
      <c r="Y41" s="1">
        <f t="shared" si="17"/>
        <v>2.5919595426907175E-3</v>
      </c>
    </row>
    <row r="42" spans="1:25">
      <c r="A42" s="1" t="s">
        <v>19</v>
      </c>
      <c r="B42" s="1" t="s">
        <v>32</v>
      </c>
      <c r="C42" s="5">
        <v>-1.6375127015635371E-3</v>
      </c>
      <c r="D42" s="5">
        <v>-1.395083125680685E-2</v>
      </c>
      <c r="E42" s="5">
        <v>-4.4599608518183231E-3</v>
      </c>
      <c r="F42" s="5">
        <v>-1.6321194125339389E-3</v>
      </c>
      <c r="G42" s="5">
        <v>-2.3820901289582253E-2</v>
      </c>
      <c r="H42" s="5">
        <v>-1.0095628909766674E-2</v>
      </c>
      <c r="I42" s="5">
        <v>-6.216980516910553E-3</v>
      </c>
      <c r="J42" s="5">
        <v>2.3579872213304043E-3</v>
      </c>
      <c r="K42" s="5">
        <v>-4.4194719521328807E-4</v>
      </c>
      <c r="L42" s="5">
        <v>-3.2783247530460358E-2</v>
      </c>
      <c r="M42" s="5">
        <v>5.6007066741585732E-3</v>
      </c>
      <c r="N42" s="5">
        <v>-3.2025347463786602E-3</v>
      </c>
      <c r="O42" s="5">
        <v>1.1640028096735477E-2</v>
      </c>
      <c r="P42" s="5">
        <v>-1.5310985036194324E-3</v>
      </c>
      <c r="Q42" s="5">
        <v>1.3671396300196648E-2</v>
      </c>
      <c r="R42" s="5">
        <v>1.3064519502222538E-2</v>
      </c>
      <c r="S42" s="5">
        <v>6.3300251960754395E-2</v>
      </c>
      <c r="T42" s="5">
        <v>2.8453420847654343E-2</v>
      </c>
      <c r="U42" s="5">
        <v>1.0468878783285618E-2</v>
      </c>
      <c r="V42" s="5">
        <v>1.611697138287127E-3</v>
      </c>
      <c r="W42" s="5">
        <v>-1.0035943239927292E-2</v>
      </c>
      <c r="Y42" s="1">
        <f t="shared" si="17"/>
        <v>3.7486398472219801E-4</v>
      </c>
    </row>
    <row r="43" spans="1:25">
      <c r="A43" s="1" t="s">
        <v>20</v>
      </c>
      <c r="B43" s="1" t="s">
        <v>32</v>
      </c>
      <c r="C43" s="5">
        <v>4.6199695207178593E-3</v>
      </c>
      <c r="D43" s="5">
        <v>1.5869947150349617E-2</v>
      </c>
      <c r="E43" s="5">
        <v>-1.0456698015332222E-2</v>
      </c>
      <c r="F43" s="5">
        <v>-8.8425371795892715E-3</v>
      </c>
      <c r="G43" s="5">
        <v>1.4687128365039825E-2</v>
      </c>
      <c r="H43" s="5">
        <v>-2.7519809082150459E-2</v>
      </c>
      <c r="I43" s="5">
        <v>3.4520048648118973E-2</v>
      </c>
      <c r="J43" s="5">
        <v>2.3370223119854927E-2</v>
      </c>
      <c r="K43" s="5">
        <v>3.3001236617565155E-2</v>
      </c>
      <c r="L43" s="5">
        <v>1.7020313069224358E-2</v>
      </c>
      <c r="M43" s="5">
        <v>2.9225312173366547E-2</v>
      </c>
      <c r="N43" s="5">
        <v>-9.7085677087306976E-2</v>
      </c>
      <c r="O43" s="5">
        <v>3.5430070012807846E-2</v>
      </c>
      <c r="P43" s="5">
        <v>-3.6207716912031174E-3</v>
      </c>
      <c r="Q43" s="5">
        <v>1.2156435288488865E-2</v>
      </c>
      <c r="R43" s="5">
        <v>1.5431803651154041E-2</v>
      </c>
      <c r="S43" s="5">
        <v>-2.311331033706665E-2</v>
      </c>
      <c r="T43" s="5">
        <v>-4.185635969042778E-2</v>
      </c>
      <c r="U43" s="5">
        <v>3.1491057015955448E-3</v>
      </c>
      <c r="V43" s="5">
        <v>1.8271522596478462E-2</v>
      </c>
      <c r="W43" s="5">
        <v>4.10832253692206E-5</v>
      </c>
      <c r="Y43" s="1">
        <f t="shared" si="17"/>
        <v>9.5104619234413366E-4</v>
      </c>
    </row>
    <row r="44" spans="1:25">
      <c r="A44" s="1" t="s">
        <v>21</v>
      </c>
      <c r="B44" s="1" t="s">
        <v>32</v>
      </c>
      <c r="C44" s="3">
        <v>-1.1611223284228599E-2</v>
      </c>
      <c r="D44" s="3">
        <v>-1.6382952619537199E-3</v>
      </c>
      <c r="E44" s="3">
        <v>-1.3374216951909599E-2</v>
      </c>
      <c r="F44" s="3">
        <v>-3.2356170480585201E-5</v>
      </c>
      <c r="G44" s="3">
        <v>9.1433488208706101E-3</v>
      </c>
      <c r="H44" s="3">
        <v>-3.6581839564502498E-2</v>
      </c>
      <c r="I44" s="3">
        <v>-1.6247521444621001E-2</v>
      </c>
      <c r="J44" s="3">
        <v>-2.37036470719235E-2</v>
      </c>
      <c r="K44" s="3">
        <v>-4.5341609961580903E-2</v>
      </c>
      <c r="L44" s="3">
        <v>-2.4252207294585399E-2</v>
      </c>
      <c r="M44" s="3">
        <v>2.2641836849578101E-2</v>
      </c>
      <c r="N44" s="3">
        <v>-9.7650619523380298E-3</v>
      </c>
      <c r="O44" s="3">
        <v>-0.13706764365281901</v>
      </c>
      <c r="P44" s="3">
        <v>-7.58436080526008E-3</v>
      </c>
      <c r="Q44" s="3">
        <v>7.4156404599773004E-3</v>
      </c>
      <c r="R44" s="3">
        <v>1.05394115222425E-2</v>
      </c>
      <c r="S44" s="3">
        <v>-9.1302617605271801E-3</v>
      </c>
      <c r="T44" s="3">
        <v>-1.4178851911607599E-2</v>
      </c>
      <c r="U44" s="3">
        <v>-9.7492162551020896E-4</v>
      </c>
      <c r="V44" s="3">
        <v>2.00086122824845E-2</v>
      </c>
      <c r="W44" s="3">
        <v>-2.3330906832799698E-3</v>
      </c>
      <c r="Y44" s="1">
        <f t="shared" si="17"/>
        <v>1.0837878065364096E-3</v>
      </c>
    </row>
    <row r="45" spans="1:25">
      <c r="A45" s="1" t="s">
        <v>22</v>
      </c>
      <c r="B45" s="1" t="s">
        <v>32</v>
      </c>
      <c r="C45" s="5">
        <v>0.18198134005069733</v>
      </c>
      <c r="D45" s="5">
        <v>-3.4258861094713211E-2</v>
      </c>
      <c r="E45" s="5">
        <v>-1.4092486817389727E-3</v>
      </c>
      <c r="F45" s="5">
        <v>5.8463322930037975E-3</v>
      </c>
      <c r="G45" s="5">
        <v>1.081050094217062E-2</v>
      </c>
      <c r="H45" s="5">
        <v>-7.6877288520336151E-2</v>
      </c>
      <c r="I45" s="5">
        <v>-6.356704980134964E-2</v>
      </c>
      <c r="J45" s="5">
        <v>-0.11841005831956863</v>
      </c>
      <c r="K45" s="5">
        <v>3.6488059908151627E-2</v>
      </c>
      <c r="L45" s="5">
        <v>-7.7755865640938282E-3</v>
      </c>
      <c r="M45" s="5">
        <v>1.7361955717206001E-2</v>
      </c>
      <c r="N45" s="5">
        <v>1.8474340322427452E-4</v>
      </c>
      <c r="O45" s="5">
        <v>2.1925307810306549E-2</v>
      </c>
      <c r="P45" s="5">
        <v>-0.33524155616760254</v>
      </c>
      <c r="Q45" s="5">
        <v>9.8940795287489891E-3</v>
      </c>
      <c r="R45" s="5">
        <v>1.1846865527331829E-2</v>
      </c>
      <c r="S45" s="5">
        <v>1.0542772943153977E-3</v>
      </c>
      <c r="T45" s="5">
        <v>-1.6749935457482934E-3</v>
      </c>
      <c r="U45" s="5">
        <v>0.12328322231769562</v>
      </c>
      <c r="V45" s="5">
        <v>1.6562923789024353E-2</v>
      </c>
      <c r="W45" s="5">
        <v>4.4117365032434464E-3</v>
      </c>
      <c r="Y45" s="1">
        <f t="shared" si="17"/>
        <v>9.3426371534457049E-3</v>
      </c>
    </row>
    <row r="46" spans="1:25">
      <c r="A46" s="1" t="s">
        <v>23</v>
      </c>
      <c r="B46" s="1" t="s">
        <v>32</v>
      </c>
      <c r="C46" s="5">
        <v>1.9345216453075409E-2</v>
      </c>
      <c r="D46" s="5">
        <v>2.1952986717224121E-3</v>
      </c>
      <c r="E46" s="5">
        <v>5.023859441280365E-3</v>
      </c>
      <c r="F46" s="5">
        <v>-1.7435027286410332E-2</v>
      </c>
      <c r="G46" s="5">
        <v>-7.4873596429824829E-2</v>
      </c>
      <c r="H46" s="5">
        <v>-1.3767019845545292E-3</v>
      </c>
      <c r="I46" s="5">
        <v>1.5671567991375923E-2</v>
      </c>
      <c r="J46" s="5">
        <v>4.5971225947141647E-2</v>
      </c>
      <c r="K46" s="5">
        <v>9.9030710756778717E-2</v>
      </c>
      <c r="L46" s="5">
        <v>-6.3538886606693268E-2</v>
      </c>
      <c r="M46" s="5">
        <v>4.1711810976266861E-2</v>
      </c>
      <c r="N46" s="5">
        <v>-2.5044046342372894E-2</v>
      </c>
      <c r="O46" s="5">
        <v>-7.2084382176399231E-2</v>
      </c>
      <c r="P46" s="5">
        <v>-8.929758332669735E-3</v>
      </c>
      <c r="Q46" s="5">
        <v>-9.3492619693279266E-2</v>
      </c>
      <c r="R46" s="5">
        <v>3.9148177020251751E-3</v>
      </c>
      <c r="S46" s="5">
        <v>-1.370688620954752E-2</v>
      </c>
      <c r="T46" s="5">
        <v>-5.364435538649559E-2</v>
      </c>
      <c r="U46" s="5">
        <v>2.492840401828289E-3</v>
      </c>
      <c r="V46" s="5">
        <v>1.7012477619573474E-3</v>
      </c>
      <c r="W46" s="5">
        <v>-3.882119432091713E-2</v>
      </c>
      <c r="Y46" s="1">
        <f t="shared" si="17"/>
        <v>2.0535307257228885E-3</v>
      </c>
    </row>
    <row r="47" spans="1:25">
      <c r="A47" s="1" t="s">
        <v>24</v>
      </c>
      <c r="B47" s="1" t="s">
        <v>32</v>
      </c>
      <c r="C47" s="5">
        <v>9.7306515090167522E-4</v>
      </c>
      <c r="D47" s="5">
        <v>-4.6865144395269454E-4</v>
      </c>
      <c r="E47" s="5">
        <v>1.1682688491418958E-3</v>
      </c>
      <c r="F47" s="5">
        <v>-7.1805180050432682E-4</v>
      </c>
      <c r="G47" s="5">
        <v>-2.0026266574859619E-3</v>
      </c>
      <c r="H47" s="5">
        <v>-4.4179046526551247E-3</v>
      </c>
      <c r="I47" s="5">
        <v>1.599619397893548E-3</v>
      </c>
      <c r="J47" s="5">
        <v>-3.1439885497093201E-3</v>
      </c>
      <c r="K47" s="5">
        <v>-8.5387649014592171E-3</v>
      </c>
      <c r="L47" s="5">
        <v>3.0377521179616451E-3</v>
      </c>
      <c r="M47" s="5">
        <v>-3.6277386825531721E-3</v>
      </c>
      <c r="N47" s="5">
        <v>6.8431283580139279E-4</v>
      </c>
      <c r="O47" s="5">
        <v>-4.5964298769831657E-3</v>
      </c>
      <c r="P47" s="5">
        <v>4.6665332047268748E-4</v>
      </c>
      <c r="Q47" s="5">
        <v>-1.5644312370568514E-3</v>
      </c>
      <c r="R47" s="5">
        <v>-2.0931072067469358E-3</v>
      </c>
      <c r="S47" s="5">
        <v>5.762090440839529E-4</v>
      </c>
      <c r="T47" s="5">
        <v>7.3011050699278712E-4</v>
      </c>
      <c r="U47" s="5">
        <v>-1.1292272247374058E-3</v>
      </c>
      <c r="V47" s="5">
        <v>-3.7904153577983379E-3</v>
      </c>
      <c r="W47" s="5">
        <v>-3.8730769301764667E-4</v>
      </c>
      <c r="Y47" s="1">
        <f t="shared" si="17"/>
        <v>7.2137952264347309E-6</v>
      </c>
    </row>
    <row r="48" spans="1:25">
      <c r="A48" s="1" t="s">
        <v>25</v>
      </c>
      <c r="B48" s="1" t="s">
        <v>32</v>
      </c>
      <c r="C48" s="5">
        <v>2.0175380632281303E-2</v>
      </c>
      <c r="D48" s="5">
        <v>-1.0852093808352947E-2</v>
      </c>
      <c r="E48" s="5">
        <v>6.8849851377308369E-3</v>
      </c>
      <c r="F48" s="5">
        <v>-1.4626619406044483E-2</v>
      </c>
      <c r="G48" s="5">
        <v>3.6765206605195999E-2</v>
      </c>
      <c r="H48" s="5">
        <v>-2.5979092344641685E-2</v>
      </c>
      <c r="I48" s="5">
        <v>2.4340996518731117E-2</v>
      </c>
      <c r="J48" s="5">
        <v>1.3624159619212151E-2</v>
      </c>
      <c r="K48" s="5">
        <v>1.8744566477835178E-3</v>
      </c>
      <c r="L48" s="5">
        <v>-2.3730671033263206E-2</v>
      </c>
      <c r="M48" s="5">
        <v>6.5664269030094147E-2</v>
      </c>
      <c r="N48" s="5">
        <v>-1.8064973410218954E-3</v>
      </c>
      <c r="O48" s="5">
        <v>-2.3591052740812302E-2</v>
      </c>
      <c r="P48" s="5">
        <v>5.970710888504982E-2</v>
      </c>
      <c r="Q48" s="5">
        <v>-2.2151349112391472E-2</v>
      </c>
      <c r="R48" s="5">
        <v>-1.9814109429717064E-2</v>
      </c>
      <c r="S48" s="5">
        <v>-2.4344824254512787E-2</v>
      </c>
      <c r="T48" s="5">
        <v>7.0485807955265045E-2</v>
      </c>
      <c r="U48" s="5">
        <v>4.082595556974411E-2</v>
      </c>
      <c r="V48" s="5">
        <v>1.0727959685027599E-2</v>
      </c>
      <c r="W48" s="5">
        <v>3.1140753999352455E-2</v>
      </c>
      <c r="Y48" s="1">
        <f t="shared" si="17"/>
        <v>9.7910387230175908E-4</v>
      </c>
    </row>
    <row r="49" spans="1:25">
      <c r="A49" s="1" t="s">
        <v>26</v>
      </c>
      <c r="B49" s="1" t="s">
        <v>32</v>
      </c>
      <c r="C49" s="5">
        <v>8.8492073118686676E-3</v>
      </c>
      <c r="D49" s="5">
        <v>2.4384872987866402E-2</v>
      </c>
      <c r="E49" s="5">
        <v>-1.7164144665002823E-2</v>
      </c>
      <c r="F49" s="5">
        <v>3.8060478400439024E-3</v>
      </c>
      <c r="G49" s="5">
        <v>-1.5629447996616364E-2</v>
      </c>
      <c r="H49" s="5">
        <v>-8.7011829018592834E-2</v>
      </c>
      <c r="I49" s="5">
        <v>3.9922939613461494E-3</v>
      </c>
      <c r="J49" s="5">
        <v>-2.1419236436486244E-2</v>
      </c>
      <c r="K49" s="5">
        <v>9.2637941241264343E-2</v>
      </c>
      <c r="L49" s="5">
        <v>-3.5226929932832718E-2</v>
      </c>
      <c r="M49" s="5">
        <v>3.7074845284223557E-2</v>
      </c>
      <c r="N49" s="5">
        <v>-5.3847413510084152E-2</v>
      </c>
      <c r="O49" s="5">
        <v>5.1658138632774353E-2</v>
      </c>
      <c r="P49" s="5">
        <v>-9.4176577404141426E-3</v>
      </c>
      <c r="Q49" s="5">
        <v>1.6117161139845848E-2</v>
      </c>
      <c r="R49" s="5">
        <v>2.2183235734701157E-2</v>
      </c>
      <c r="S49" s="5">
        <v>-2.3168664425611496E-2</v>
      </c>
      <c r="T49" s="5">
        <v>-3.1306734308600426E-3</v>
      </c>
      <c r="U49" s="5">
        <v>3.0846416484564543E-3</v>
      </c>
      <c r="V49" s="5">
        <v>3.5607639700174332E-2</v>
      </c>
      <c r="W49" s="5">
        <v>-5.7644329965114594E-2</v>
      </c>
      <c r="Y49" s="1">
        <f t="shared" si="17"/>
        <v>1.5998425822385282E-3</v>
      </c>
    </row>
    <row r="50" spans="1:25">
      <c r="A50" s="1" t="s">
        <v>27</v>
      </c>
      <c r="B50" s="1" t="s">
        <v>32</v>
      </c>
      <c r="C50" s="5">
        <v>1.6547933220863342E-2</v>
      </c>
      <c r="D50" s="5">
        <v>-6.7094124853610992E-2</v>
      </c>
      <c r="E50" s="5">
        <v>-6.4621895551681519E-2</v>
      </c>
      <c r="F50" s="5">
        <v>-1.84930469840765E-2</v>
      </c>
      <c r="G50" s="5">
        <v>-2.6699358597397804E-2</v>
      </c>
      <c r="H50" s="5">
        <v>-0.10631487518548965</v>
      </c>
      <c r="I50" s="5">
        <v>-3.3350933343172073E-2</v>
      </c>
      <c r="J50" s="5">
        <v>5.9784483164548874E-2</v>
      </c>
      <c r="K50" s="5">
        <v>3.9735183119773865E-2</v>
      </c>
      <c r="L50" s="5">
        <v>-7.3586829006671906E-2</v>
      </c>
      <c r="M50" s="5">
        <v>-7.9245045781135559E-2</v>
      </c>
      <c r="N50" s="5">
        <v>0.15060253441333771</v>
      </c>
      <c r="O50" s="5">
        <v>-7.3486916720867157E-2</v>
      </c>
      <c r="P50" s="5">
        <v>-1.1072332039475441E-2</v>
      </c>
      <c r="Q50" s="5">
        <v>3.1841844320297241E-2</v>
      </c>
      <c r="R50" s="5">
        <v>4.1439879685640335E-2</v>
      </c>
      <c r="S50" s="5">
        <v>0.10540477931499481</v>
      </c>
      <c r="T50" s="5">
        <v>-2.7107398957014084E-2</v>
      </c>
      <c r="U50" s="5">
        <v>-2.3018814623355865E-2</v>
      </c>
      <c r="V50" s="5">
        <v>6.6689170897006989E-2</v>
      </c>
      <c r="W50" s="5">
        <v>3.3166140783578157E-3</v>
      </c>
      <c r="Y50" s="1">
        <f t="shared" si="17"/>
        <v>4.3331452056319334E-3</v>
      </c>
    </row>
    <row r="51" spans="1:25">
      <c r="A51" s="1" t="s">
        <v>28</v>
      </c>
      <c r="B51" s="1" t="s">
        <v>32</v>
      </c>
      <c r="C51" s="5">
        <v>-1.0723157785832882E-2</v>
      </c>
      <c r="D51" s="5">
        <v>2.4134947452694178E-3</v>
      </c>
      <c r="E51" s="5">
        <v>-1.2011777609586716E-2</v>
      </c>
      <c r="F51" s="5">
        <v>-6.6002174280583858E-3</v>
      </c>
      <c r="G51" s="5">
        <v>-9.9330618977546692E-3</v>
      </c>
      <c r="H51" s="5">
        <v>2.52255629748106E-2</v>
      </c>
      <c r="I51" s="5">
        <v>-5.8132953941822052E-2</v>
      </c>
      <c r="J51" s="5">
        <v>-4.0041264146566391E-2</v>
      </c>
      <c r="K51" s="5">
        <v>1.8227247521281242E-2</v>
      </c>
      <c r="L51" s="5">
        <v>1.3227734714746475E-2</v>
      </c>
      <c r="M51" s="5">
        <v>2.0838862285017967E-2</v>
      </c>
      <c r="N51" s="5">
        <v>-6.4860038459300995E-2</v>
      </c>
      <c r="O51" s="5">
        <v>2.0247943699359894E-2</v>
      </c>
      <c r="P51" s="5">
        <v>-2.6958945672959089E-3</v>
      </c>
      <c r="Q51" s="5">
        <v>8.9958254247903824E-3</v>
      </c>
      <c r="R51" s="5">
        <v>1.1317949742078781E-2</v>
      </c>
      <c r="S51" s="5">
        <v>-4.625207744538784E-3</v>
      </c>
      <c r="T51" s="5">
        <v>-7.2741612792015076E-2</v>
      </c>
      <c r="U51" s="5">
        <v>2.7061568107455969E-3</v>
      </c>
      <c r="V51" s="5">
        <v>-4.3275337666273117E-2</v>
      </c>
      <c r="W51" s="5">
        <v>-6.5878763794898987E-2</v>
      </c>
      <c r="Y51" s="1">
        <f t="shared" si="17"/>
        <v>9.9527252078183059E-4</v>
      </c>
    </row>
    <row r="52" spans="1:25">
      <c r="A52" s="1" t="s">
        <v>29</v>
      </c>
      <c r="B52" s="1" t="s">
        <v>32</v>
      </c>
      <c r="C52" s="5">
        <v>3.4724760800600052E-2</v>
      </c>
      <c r="D52" s="5">
        <v>8.1676490604877472E-2</v>
      </c>
      <c r="E52" s="5">
        <v>-7.7667832374572754E-2</v>
      </c>
      <c r="F52" s="5">
        <v>-1.7061106860637665E-2</v>
      </c>
      <c r="G52" s="5">
        <v>-1.3165821321308613E-2</v>
      </c>
      <c r="H52" s="5">
        <v>2.6448953896760941E-2</v>
      </c>
      <c r="I52" s="5">
        <v>4.1357360780239105E-2</v>
      </c>
      <c r="J52" s="5">
        <v>-5.3442460484802723E-3</v>
      </c>
      <c r="K52" s="5">
        <v>0.13130110502243042</v>
      </c>
      <c r="L52" s="5">
        <v>-6.7958243191242218E-2</v>
      </c>
      <c r="M52" s="5">
        <v>-4.5906282961368561E-2</v>
      </c>
      <c r="N52" s="5">
        <v>3.1299114227294922E-2</v>
      </c>
      <c r="O52" s="5">
        <v>-4.1528805159032345E-3</v>
      </c>
      <c r="P52" s="5">
        <v>-3.9740200154483318E-3</v>
      </c>
      <c r="Q52" s="5">
        <v>-4.286632314324379E-2</v>
      </c>
      <c r="R52" s="5">
        <v>-5.1415801048278809E-2</v>
      </c>
      <c r="S52" s="5">
        <v>8.5988389328122139E-3</v>
      </c>
      <c r="T52" s="5">
        <v>-3.8863047957420349E-2</v>
      </c>
      <c r="U52" s="5">
        <v>1.2019266374409199E-2</v>
      </c>
      <c r="V52" s="5">
        <v>9.7354181110858917E-2</v>
      </c>
      <c r="W52" s="5">
        <v>-4.1359949856996536E-2</v>
      </c>
      <c r="Y52" s="1">
        <f t="shared" si="17"/>
        <v>2.9522260127655261E-3</v>
      </c>
    </row>
  </sheetData>
  <conditionalFormatting sqref="C7:W7">
    <cfRule type="cellIs" dxfId="12" priority="3" operator="lessThan">
      <formula>0.1</formula>
    </cfRule>
  </conditionalFormatting>
  <conditionalFormatting sqref="C17:W17">
    <cfRule type="cellIs" dxfId="11" priority="2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AD1D-C9D5-4BE9-8FC0-FE6ABCA2F470}">
  <dimension ref="A1:Y52"/>
  <sheetViews>
    <sheetView workbookViewId="0">
      <selection activeCell="C9" sqref="C9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7">
        <v>-10</v>
      </c>
      <c r="D1" s="7">
        <v>-9</v>
      </c>
      <c r="E1" s="7">
        <v>-8</v>
      </c>
      <c r="F1" s="7">
        <v>-7</v>
      </c>
      <c r="G1" s="7">
        <v>-6</v>
      </c>
      <c r="H1" s="7">
        <v>-5</v>
      </c>
      <c r="I1" s="7">
        <v>-4</v>
      </c>
      <c r="J1" s="7">
        <v>-3</v>
      </c>
      <c r="K1" s="7">
        <v>-2</v>
      </c>
      <c r="L1" s="7">
        <v>-1</v>
      </c>
      <c r="M1" s="7">
        <v>0</v>
      </c>
      <c r="N1" s="7">
        <v>1</v>
      </c>
      <c r="O1" s="7">
        <v>2</v>
      </c>
      <c r="P1" s="7">
        <v>3</v>
      </c>
      <c r="Q1" s="7">
        <v>4</v>
      </c>
      <c r="R1" s="7">
        <v>5</v>
      </c>
      <c r="S1" s="7">
        <v>6</v>
      </c>
      <c r="T1" s="7">
        <v>7</v>
      </c>
      <c r="U1" s="7">
        <v>8</v>
      </c>
      <c r="V1" s="7">
        <v>9</v>
      </c>
      <c r="W1" s="7">
        <v>10</v>
      </c>
    </row>
    <row r="2" spans="2:25">
      <c r="C2" s="8">
        <v>10</v>
      </c>
      <c r="D2" s="8">
        <v>9</v>
      </c>
      <c r="E2" s="8">
        <v>8</v>
      </c>
      <c r="F2" s="8">
        <v>7</v>
      </c>
      <c r="G2" s="8">
        <v>6</v>
      </c>
      <c r="H2" s="8">
        <v>5</v>
      </c>
      <c r="I2" s="8">
        <v>4</v>
      </c>
      <c r="J2" s="8">
        <v>3</v>
      </c>
      <c r="K2" s="8">
        <v>2</v>
      </c>
      <c r="L2" s="8">
        <v>1</v>
      </c>
      <c r="M2" s="8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</row>
    <row r="3" spans="2:25">
      <c r="B3" s="9" t="s">
        <v>354</v>
      </c>
      <c r="C3" s="25">
        <f>1-EXP(SUM(D13:$L$13))</f>
        <v>-5.2810874571810773E-2</v>
      </c>
      <c r="D3" s="25">
        <f>1-EXP(SUM(E13:$L$13))</f>
        <v>-7.6907507928313024E-2</v>
      </c>
      <c r="E3" s="25">
        <f>1-EXP(SUM(F13:$L$13))</f>
        <v>-6.3209637395758689E-2</v>
      </c>
      <c r="F3" s="25">
        <f>1-EXP(SUM(G13:$L$13))</f>
        <v>-6.1765276099498001E-2</v>
      </c>
      <c r="G3" s="25">
        <f>1-EXP(SUM(H13:$L$13))</f>
        <v>-4.751966787813644E-2</v>
      </c>
      <c r="H3" s="25">
        <f>1-EXP(SUM(I13:$L$13))</f>
        <v>-2.9666028800379607E-2</v>
      </c>
      <c r="I3" s="25">
        <f>1-EXP(SUM(J13:$L$13))</f>
        <v>-1.9323640056839064E-2</v>
      </c>
      <c r="J3" s="25">
        <f>1-EXP(SUM(K13:$L$13))</f>
        <v>-2.1951678348503423E-2</v>
      </c>
      <c r="K3" s="25">
        <f>1-EXP(SUM(L13:$L$13))</f>
        <v>-1.2405942207334819E-2</v>
      </c>
      <c r="L3" s="26">
        <v>0</v>
      </c>
      <c r="M3" s="25">
        <f>EXP(SUM($M$13:M13))-1</f>
        <v>2.8959482173851026E-2</v>
      </c>
      <c r="N3" s="25">
        <f>EXP(SUM($M$13:N13))-1</f>
        <v>4.0775998097769994E-2</v>
      </c>
      <c r="O3" s="25">
        <f>EXP(SUM($M$13:O13))-1</f>
        <v>3.5933863460895443E-2</v>
      </c>
      <c r="P3" s="25">
        <f>EXP(SUM($M$13:P13))-1</f>
        <v>4.2925699664945194E-2</v>
      </c>
      <c r="Q3" s="25">
        <f>EXP(SUM($M$13:Q13))-1</f>
        <v>4.4839457958631757E-2</v>
      </c>
      <c r="R3" s="25">
        <f>EXP(SUM($M$13:R13))-1</f>
        <v>5.4416784765529025E-2</v>
      </c>
      <c r="S3" s="25">
        <f>EXP(SUM($M$13:S13))-1</f>
        <v>5.7484899491402341E-2</v>
      </c>
      <c r="T3" s="25">
        <f>EXP(SUM($M$13:T13))-1</f>
        <v>6.9894205516623842E-2</v>
      </c>
      <c r="U3" s="25">
        <f>EXP(SUM($M$13:U13))-1</f>
        <v>7.7837862019312087E-2</v>
      </c>
      <c r="V3" s="25">
        <f>EXP(SUM($M$13:V13))-1</f>
        <v>9.2414640234068868E-2</v>
      </c>
      <c r="W3" s="25">
        <f>EXP(SUM($M$13:W13))-1</f>
        <v>9.9078762155525579E-2</v>
      </c>
    </row>
    <row r="4" spans="2:25">
      <c r="B4" s="9" t="s">
        <v>355</v>
      </c>
      <c r="C4" s="1">
        <f t="shared" ref="C4:W4" si="0">SUM($Y$24:$Y$52)/(COUNT($Y$24:$Y$52)^2)*C2</f>
        <v>2.2700069211023031E-4</v>
      </c>
      <c r="D4" s="1">
        <f t="shared" si="0"/>
        <v>2.0430062289920729E-4</v>
      </c>
      <c r="E4" s="1">
        <f t="shared" si="0"/>
        <v>1.8160055368818425E-4</v>
      </c>
      <c r="F4" s="1">
        <f t="shared" si="0"/>
        <v>1.589004844771612E-4</v>
      </c>
      <c r="G4" s="1">
        <f t="shared" si="0"/>
        <v>1.3620041526613818E-4</v>
      </c>
      <c r="H4" s="1">
        <f t="shared" si="0"/>
        <v>1.1350034605511515E-4</v>
      </c>
      <c r="I4" s="1">
        <f t="shared" si="0"/>
        <v>9.0800276844092123E-5</v>
      </c>
      <c r="J4" s="1">
        <f t="shared" si="0"/>
        <v>6.8100207633069092E-5</v>
      </c>
      <c r="K4" s="1">
        <f t="shared" si="0"/>
        <v>4.5400138422046062E-5</v>
      </c>
      <c r="L4" s="1">
        <f t="shared" si="0"/>
        <v>2.2700069211023031E-5</v>
      </c>
      <c r="M4" s="1">
        <f t="shared" si="0"/>
        <v>0</v>
      </c>
      <c r="N4" s="1">
        <f t="shared" si="0"/>
        <v>2.2700069211023031E-5</v>
      </c>
      <c r="O4" s="1">
        <f t="shared" si="0"/>
        <v>4.5400138422046062E-5</v>
      </c>
      <c r="P4" s="1">
        <f t="shared" si="0"/>
        <v>6.8100207633069092E-5</v>
      </c>
      <c r="Q4" s="1">
        <f t="shared" si="0"/>
        <v>9.0800276844092123E-5</v>
      </c>
      <c r="R4" s="1">
        <f t="shared" si="0"/>
        <v>1.1350034605511515E-4</v>
      </c>
      <c r="S4" s="1">
        <f t="shared" si="0"/>
        <v>1.3620041526613818E-4</v>
      </c>
      <c r="T4" s="1">
        <f t="shared" si="0"/>
        <v>1.589004844771612E-4</v>
      </c>
      <c r="U4" s="1">
        <f t="shared" si="0"/>
        <v>1.8160055368818425E-4</v>
      </c>
      <c r="V4" s="1">
        <f t="shared" si="0"/>
        <v>2.0430062289920729E-4</v>
      </c>
      <c r="W4" s="1">
        <f t="shared" si="0"/>
        <v>2.2700069211023031E-4</v>
      </c>
    </row>
    <row r="5" spans="2:25">
      <c r="B5" s="9" t="s">
        <v>356</v>
      </c>
      <c r="C5" s="3">
        <f>SQRT(C4)</f>
        <v>1.5066542141786559E-2</v>
      </c>
      <c r="D5" s="3">
        <f t="shared" ref="D5:W5" si="1">SQRT(D4)</f>
        <v>1.4293376889287125E-2</v>
      </c>
      <c r="E5" s="3">
        <f t="shared" si="1"/>
        <v>1.3475924965960008E-2</v>
      </c>
      <c r="F5" s="3">
        <f t="shared" si="1"/>
        <v>1.2605573548123909E-2</v>
      </c>
      <c r="G5" s="3">
        <f t="shared" si="1"/>
        <v>1.1670493360014314E-2</v>
      </c>
      <c r="H5" s="3">
        <f t="shared" si="1"/>
        <v>1.0653654117490165E-2</v>
      </c>
      <c r="I5" s="3">
        <f t="shared" si="1"/>
        <v>9.5289179261914166E-3</v>
      </c>
      <c r="J5" s="3">
        <f t="shared" si="1"/>
        <v>8.2522849946586978E-3</v>
      </c>
      <c r="K5" s="3">
        <f t="shared" si="1"/>
        <v>6.7379624829800042E-3</v>
      </c>
      <c r="L5" s="3">
        <f t="shared" si="1"/>
        <v>4.7644589630957083E-3</v>
      </c>
      <c r="M5" s="3">
        <f t="shared" si="1"/>
        <v>0</v>
      </c>
      <c r="N5" s="3">
        <f t="shared" si="1"/>
        <v>4.7644589630957083E-3</v>
      </c>
      <c r="O5" s="3">
        <f t="shared" si="1"/>
        <v>6.7379624829800042E-3</v>
      </c>
      <c r="P5" s="3">
        <f t="shared" si="1"/>
        <v>8.2522849946586978E-3</v>
      </c>
      <c r="Q5" s="3">
        <f t="shared" si="1"/>
        <v>9.5289179261914166E-3</v>
      </c>
      <c r="R5" s="3">
        <f t="shared" si="1"/>
        <v>1.0653654117490165E-2</v>
      </c>
      <c r="S5" s="3">
        <f t="shared" si="1"/>
        <v>1.1670493360014314E-2</v>
      </c>
      <c r="T5" s="3">
        <f t="shared" si="1"/>
        <v>1.2605573548123909E-2</v>
      </c>
      <c r="U5" s="3">
        <f t="shared" si="1"/>
        <v>1.3475924965960008E-2</v>
      </c>
      <c r="V5" s="3">
        <f t="shared" si="1"/>
        <v>1.4293376889287125E-2</v>
      </c>
      <c r="W5" s="3">
        <f t="shared" si="1"/>
        <v>1.5066542141786559E-2</v>
      </c>
    </row>
    <row r="6" spans="2:25">
      <c r="B6" s="9" t="s">
        <v>357</v>
      </c>
      <c r="C6" s="14">
        <f>C3/C5</f>
        <v>-3.5051755123918946</v>
      </c>
      <c r="D6" s="14">
        <f t="shared" ref="D6:W6" si="2">D3/D5</f>
        <v>-5.3806394754730871</v>
      </c>
      <c r="E6" s="14">
        <f t="shared" si="2"/>
        <v>-4.6905602068448227</v>
      </c>
      <c r="F6" s="14">
        <f t="shared" si="2"/>
        <v>-4.8998386200912325</v>
      </c>
      <c r="G6" s="14">
        <f t="shared" si="2"/>
        <v>-4.0717788367841683</v>
      </c>
      <c r="H6" s="14">
        <f t="shared" si="2"/>
        <v>-2.7845871917013634</v>
      </c>
      <c r="I6" s="14">
        <f t="shared" si="2"/>
        <v>-2.0278944793642975</v>
      </c>
      <c r="J6" s="14">
        <f t="shared" si="2"/>
        <v>-2.6600727389700762</v>
      </c>
      <c r="K6" s="14">
        <f t="shared" si="2"/>
        <v>-1.8412008435297835</v>
      </c>
      <c r="L6" s="14">
        <f t="shared" si="2"/>
        <v>0</v>
      </c>
      <c r="M6" s="14" t="e">
        <f t="shared" si="2"/>
        <v>#DIV/0!</v>
      </c>
      <c r="N6" s="14">
        <f t="shared" si="2"/>
        <v>8.5583690432870849</v>
      </c>
      <c r="O6" s="14">
        <f t="shared" si="2"/>
        <v>5.3330459395794891</v>
      </c>
      <c r="P6" s="14">
        <f t="shared" si="2"/>
        <v>5.2016744080856281</v>
      </c>
      <c r="Q6" s="14">
        <f t="shared" si="2"/>
        <v>4.7056190751087197</v>
      </c>
      <c r="R6" s="14">
        <f t="shared" si="2"/>
        <v>5.1078047180255908</v>
      </c>
      <c r="S6" s="14">
        <f t="shared" si="2"/>
        <v>4.9256614710358599</v>
      </c>
      <c r="T6" s="14">
        <f t="shared" si="2"/>
        <v>5.5447064942972162</v>
      </c>
      <c r="U6" s="14">
        <f t="shared" si="2"/>
        <v>5.7760682265543482</v>
      </c>
      <c r="V6" s="14">
        <f t="shared" si="2"/>
        <v>6.4655568064768216</v>
      </c>
      <c r="W6" s="14">
        <f t="shared" si="2"/>
        <v>6.5760783876702469</v>
      </c>
    </row>
    <row r="7" spans="2:25">
      <c r="B7" s="9" t="s">
        <v>358</v>
      </c>
      <c r="C7" s="15">
        <f>(1-_xlfn.NORM.S.DIST(ABS(C6),1))*2</f>
        <v>4.5630636053028972E-4</v>
      </c>
      <c r="D7" s="15">
        <f t="shared" ref="D7:W7" si="3">(1-_xlfn.NORM.S.DIST(ABS(D6),1))*2</f>
        <v>7.4221707002664061E-8</v>
      </c>
      <c r="E7" s="15">
        <f t="shared" si="3"/>
        <v>2.7245804028463994E-6</v>
      </c>
      <c r="F7" s="15">
        <f t="shared" si="3"/>
        <v>9.591540630626838E-7</v>
      </c>
      <c r="G7" s="15">
        <f t="shared" si="3"/>
        <v>4.6655467803358164E-5</v>
      </c>
      <c r="H7" s="15">
        <f t="shared" si="3"/>
        <v>5.3595909075871973E-3</v>
      </c>
      <c r="I7" s="15">
        <f t="shared" si="3"/>
        <v>4.2571018712002973E-2</v>
      </c>
      <c r="J7" s="15">
        <f t="shared" si="3"/>
        <v>7.8123777491942992E-3</v>
      </c>
      <c r="K7" s="15">
        <f t="shared" si="3"/>
        <v>6.559213179762291E-2</v>
      </c>
      <c r="L7" s="15">
        <f t="shared" si="3"/>
        <v>1</v>
      </c>
      <c r="M7" s="15" t="e">
        <f t="shared" si="3"/>
        <v>#DIV/0!</v>
      </c>
      <c r="N7" s="15">
        <f t="shared" si="3"/>
        <v>0</v>
      </c>
      <c r="O7" s="15">
        <f t="shared" si="3"/>
        <v>9.6578865349528087E-8</v>
      </c>
      <c r="P7" s="15">
        <f t="shared" si="3"/>
        <v>1.9750100821447347E-7</v>
      </c>
      <c r="Q7" s="15">
        <f t="shared" si="3"/>
        <v>2.5309672264661742E-6</v>
      </c>
      <c r="R7" s="15">
        <f t="shared" si="3"/>
        <v>3.2592322951607855E-7</v>
      </c>
      <c r="S7" s="15">
        <f t="shared" si="3"/>
        <v>8.407544824784452E-7</v>
      </c>
      <c r="T7" s="15">
        <f t="shared" si="3"/>
        <v>2.9444766180830584E-8</v>
      </c>
      <c r="U7" s="15">
        <f t="shared" si="3"/>
        <v>7.6466377674222485E-9</v>
      </c>
      <c r="V7" s="15">
        <f t="shared" si="3"/>
        <v>1.0092637836578433E-10</v>
      </c>
      <c r="W7" s="15">
        <f t="shared" si="3"/>
        <v>4.8301806998551911E-11</v>
      </c>
    </row>
    <row r="8" spans="2:25">
      <c r="B8" s="9" t="s">
        <v>359</v>
      </c>
      <c r="C8" s="3">
        <f>_xlfn.NORM.INV(0.975,0,C5)</f>
        <v>2.9529879969456618E-2</v>
      </c>
      <c r="D8" s="3">
        <f t="shared" ref="D8:W8" si="4">_xlfn.NORM.INV(0.975,0,D5)</f>
        <v>2.8014503920459909E-2</v>
      </c>
      <c r="E8" s="3">
        <f t="shared" si="4"/>
        <v>2.6412327591645763E-2</v>
      </c>
      <c r="F8" s="3">
        <f t="shared" si="4"/>
        <v>2.4706470158793639E-2</v>
      </c>
      <c r="G8" s="3">
        <f t="shared" si="4"/>
        <v>2.2873746667441894E-2</v>
      </c>
      <c r="H8" s="3">
        <f t="shared" si="4"/>
        <v>2.0880778374027572E-2</v>
      </c>
      <c r="I8" s="3">
        <f t="shared" si="4"/>
        <v>1.8676335946973273E-2</v>
      </c>
      <c r="J8" s="3">
        <f t="shared" si="4"/>
        <v>1.6174181379691357E-2</v>
      </c>
      <c r="K8" s="3">
        <f t="shared" si="4"/>
        <v>1.3206163795822881E-2</v>
      </c>
      <c r="L8" s="3">
        <f t="shared" si="4"/>
        <v>9.3381679734866364E-3</v>
      </c>
      <c r="M8" s="3" t="e">
        <f t="shared" si="4"/>
        <v>#NUM!</v>
      </c>
      <c r="N8" s="3">
        <f t="shared" si="4"/>
        <v>9.3381679734866364E-3</v>
      </c>
      <c r="O8" s="3">
        <f t="shared" si="4"/>
        <v>1.3206163795822881E-2</v>
      </c>
      <c r="P8" s="3">
        <f t="shared" si="4"/>
        <v>1.6174181379691357E-2</v>
      </c>
      <c r="Q8" s="3">
        <f t="shared" si="4"/>
        <v>1.8676335946973273E-2</v>
      </c>
      <c r="R8" s="3">
        <f t="shared" si="4"/>
        <v>2.0880778374027572E-2</v>
      </c>
      <c r="S8" s="3">
        <f t="shared" si="4"/>
        <v>2.2873746667441894E-2</v>
      </c>
      <c r="T8" s="3">
        <f t="shared" si="4"/>
        <v>2.4706470158793639E-2</v>
      </c>
      <c r="U8" s="3">
        <f t="shared" si="4"/>
        <v>2.6412327591645763E-2</v>
      </c>
      <c r="V8" s="3">
        <f t="shared" si="4"/>
        <v>2.8014503920459909E-2</v>
      </c>
      <c r="W8" s="3">
        <f t="shared" si="4"/>
        <v>2.9529879969456618E-2</v>
      </c>
    </row>
    <row r="9" spans="2:25">
      <c r="B9" s="9" t="s">
        <v>360</v>
      </c>
      <c r="C9" s="3">
        <f>_xlfn.NORM.INV(0.995,0,C5)</f>
        <v>3.8808840751968221E-2</v>
      </c>
      <c r="D9" s="3">
        <f t="shared" ref="D9:W9" si="5">_xlfn.NORM.INV(0.995,0,D5)</f>
        <v>3.6817299038094393E-2</v>
      </c>
      <c r="E9" s="3">
        <f t="shared" si="5"/>
        <v>3.4711682419746002E-2</v>
      </c>
      <c r="F9" s="3">
        <f t="shared" si="5"/>
        <v>3.2469805733298447E-2</v>
      </c>
      <c r="G9" s="3">
        <f t="shared" si="5"/>
        <v>3.0061198783597733E-2</v>
      </c>
      <c r="H9" s="3">
        <f t="shared" si="5"/>
        <v>2.7441994465705562E-2</v>
      </c>
      <c r="I9" s="3">
        <f t="shared" si="5"/>
        <v>2.4544866025396263E-2</v>
      </c>
      <c r="J9" s="3">
        <f t="shared" si="5"/>
        <v>2.1256477510478752E-2</v>
      </c>
      <c r="K9" s="3">
        <f t="shared" si="5"/>
        <v>1.7355841209873001E-2</v>
      </c>
      <c r="L9" s="3">
        <f t="shared" si="5"/>
        <v>1.2272433012698132E-2</v>
      </c>
      <c r="M9" s="3" t="e">
        <f t="shared" si="5"/>
        <v>#NUM!</v>
      </c>
      <c r="N9" s="3">
        <f t="shared" si="5"/>
        <v>1.2272433012698132E-2</v>
      </c>
      <c r="O9" s="3">
        <f t="shared" si="5"/>
        <v>1.7355841209873001E-2</v>
      </c>
      <c r="P9" s="3">
        <f t="shared" si="5"/>
        <v>2.1256477510478752E-2</v>
      </c>
      <c r="Q9" s="3">
        <f t="shared" si="5"/>
        <v>2.4544866025396263E-2</v>
      </c>
      <c r="R9" s="3">
        <f t="shared" si="5"/>
        <v>2.7441994465705562E-2</v>
      </c>
      <c r="S9" s="3">
        <f t="shared" si="5"/>
        <v>3.0061198783597733E-2</v>
      </c>
      <c r="T9" s="3">
        <f t="shared" si="5"/>
        <v>3.2469805733298447E-2</v>
      </c>
      <c r="U9" s="3">
        <f t="shared" si="5"/>
        <v>3.4711682419746002E-2</v>
      </c>
      <c r="V9" s="3">
        <f t="shared" si="5"/>
        <v>3.6817299038094393E-2</v>
      </c>
      <c r="W9" s="3">
        <f t="shared" si="5"/>
        <v>3.8808840751968221E-2</v>
      </c>
    </row>
    <row r="10" spans="2:25">
      <c r="B10" s="9" t="s">
        <v>361</v>
      </c>
      <c r="C10" s="3">
        <f>_xlfn.NORM.INV(0.025,0,C5)</f>
        <v>-2.9529879969456621E-2</v>
      </c>
      <c r="D10" s="3">
        <f t="shared" ref="D10:W10" si="6">_xlfn.NORM.INV(0.025,0,D5)</f>
        <v>-2.8014503920459913E-2</v>
      </c>
      <c r="E10" s="3">
        <f t="shared" si="6"/>
        <v>-2.6412327591645766E-2</v>
      </c>
      <c r="F10" s="3">
        <f t="shared" si="6"/>
        <v>-2.4706470158793643E-2</v>
      </c>
      <c r="G10" s="3">
        <f t="shared" si="6"/>
        <v>-2.2873746667441897E-2</v>
      </c>
      <c r="H10" s="3">
        <f t="shared" si="6"/>
        <v>-2.0880778374027575E-2</v>
      </c>
      <c r="I10" s="3">
        <f t="shared" si="6"/>
        <v>-1.8676335946973276E-2</v>
      </c>
      <c r="J10" s="3">
        <f t="shared" si="6"/>
        <v>-1.6174181379691357E-2</v>
      </c>
      <c r="K10" s="3">
        <f t="shared" si="6"/>
        <v>-1.3206163795822883E-2</v>
      </c>
      <c r="L10" s="3">
        <f t="shared" si="6"/>
        <v>-9.3381679734866382E-3</v>
      </c>
      <c r="M10" s="3" t="e">
        <f t="shared" si="6"/>
        <v>#NUM!</v>
      </c>
      <c r="N10" s="3">
        <f t="shared" si="6"/>
        <v>-9.3381679734866382E-3</v>
      </c>
      <c r="O10" s="3">
        <f t="shared" si="6"/>
        <v>-1.3206163795822883E-2</v>
      </c>
      <c r="P10" s="3">
        <f t="shared" si="6"/>
        <v>-1.6174181379691357E-2</v>
      </c>
      <c r="Q10" s="3">
        <f t="shared" si="6"/>
        <v>-1.8676335946973276E-2</v>
      </c>
      <c r="R10" s="3">
        <f t="shared" si="6"/>
        <v>-2.0880778374027575E-2</v>
      </c>
      <c r="S10" s="3">
        <f t="shared" si="6"/>
        <v>-2.2873746667441897E-2</v>
      </c>
      <c r="T10" s="3">
        <f t="shared" si="6"/>
        <v>-2.4706470158793643E-2</v>
      </c>
      <c r="U10" s="3">
        <f t="shared" si="6"/>
        <v>-2.6412327591645766E-2</v>
      </c>
      <c r="V10" s="3">
        <f t="shared" si="6"/>
        <v>-2.8014503920459913E-2</v>
      </c>
      <c r="W10" s="3">
        <f t="shared" si="6"/>
        <v>-2.9529879969456621E-2</v>
      </c>
    </row>
    <row r="11" spans="2:25">
      <c r="B11" s="9" t="s">
        <v>362</v>
      </c>
      <c r="C11" s="3">
        <f>_xlfn.NORM.INV(0.005,0,C5)</f>
        <v>-3.8808840751968221E-2</v>
      </c>
      <c r="D11" s="3">
        <f t="shared" ref="D11:W11" si="7">_xlfn.NORM.INV(0.005,0,D5)</f>
        <v>-3.6817299038094393E-2</v>
      </c>
      <c r="E11" s="3">
        <f t="shared" si="7"/>
        <v>-3.4711682419746002E-2</v>
      </c>
      <c r="F11" s="3">
        <f t="shared" si="7"/>
        <v>-3.2469805733298447E-2</v>
      </c>
      <c r="G11" s="3">
        <f t="shared" si="7"/>
        <v>-3.0061198783597733E-2</v>
      </c>
      <c r="H11" s="3">
        <f t="shared" si="7"/>
        <v>-2.7441994465705562E-2</v>
      </c>
      <c r="I11" s="3">
        <f t="shared" si="7"/>
        <v>-2.4544866025396263E-2</v>
      </c>
      <c r="J11" s="3">
        <f t="shared" si="7"/>
        <v>-2.1256477510478752E-2</v>
      </c>
      <c r="K11" s="3">
        <f t="shared" si="7"/>
        <v>-1.7355841209873001E-2</v>
      </c>
      <c r="L11" s="3">
        <f t="shared" si="7"/>
        <v>-1.2272433012698132E-2</v>
      </c>
      <c r="M11" s="3" t="e">
        <f t="shared" si="7"/>
        <v>#NUM!</v>
      </c>
      <c r="N11" s="3">
        <f t="shared" si="7"/>
        <v>-1.2272433012698132E-2</v>
      </c>
      <c r="O11" s="3">
        <f t="shared" si="7"/>
        <v>-1.7355841209873001E-2</v>
      </c>
      <c r="P11" s="3">
        <f t="shared" si="7"/>
        <v>-2.1256477510478752E-2</v>
      </c>
      <c r="Q11" s="3">
        <f t="shared" si="7"/>
        <v>-2.4544866025396263E-2</v>
      </c>
      <c r="R11" s="3">
        <f t="shared" si="7"/>
        <v>-2.7441994465705562E-2</v>
      </c>
      <c r="S11" s="3">
        <f t="shared" si="7"/>
        <v>-3.0061198783597733E-2</v>
      </c>
      <c r="T11" s="3">
        <f t="shared" si="7"/>
        <v>-3.2469805733298447E-2</v>
      </c>
      <c r="U11" s="3">
        <f t="shared" si="7"/>
        <v>-3.4711682419746002E-2</v>
      </c>
      <c r="V11" s="3">
        <f t="shared" si="7"/>
        <v>-3.6817299038094393E-2</v>
      </c>
      <c r="W11" s="3">
        <f t="shared" si="7"/>
        <v>-3.8808840751968221E-2</v>
      </c>
    </row>
    <row r="13" spans="2:25">
      <c r="B13" s="10" t="s">
        <v>363</v>
      </c>
      <c r="C13" s="6">
        <f>AVERAGE(C24:C52)</f>
        <v>5.6439117817357557E-3</v>
      </c>
      <c r="D13" s="6">
        <f t="shared" ref="D13:W13" si="8">AVERAGE(D24:D52)</f>
        <v>-2.2629904399390485E-2</v>
      </c>
      <c r="E13" s="6">
        <f t="shared" si="8"/>
        <v>1.2801222231486225E-2</v>
      </c>
      <c r="F13" s="6">
        <f t="shared" si="8"/>
        <v>1.3594151248757533E-3</v>
      </c>
      <c r="G13" s="6">
        <f t="shared" si="8"/>
        <v>1.3507729113945675E-2</v>
      </c>
      <c r="H13" s="6">
        <f t="shared" si="8"/>
        <v>1.7190642875198437E-2</v>
      </c>
      <c r="I13" s="6">
        <f t="shared" si="8"/>
        <v>1.0095196414019668E-2</v>
      </c>
      <c r="J13" s="6">
        <f t="shared" si="8"/>
        <v>-2.5748998383347253E-3</v>
      </c>
      <c r="K13" s="6">
        <f t="shared" si="8"/>
        <v>9.3845901062654929E-3</v>
      </c>
      <c r="L13" s="6">
        <f t="shared" si="8"/>
        <v>1.2329619098053695E-2</v>
      </c>
      <c r="M13" s="6">
        <f t="shared" si="8"/>
        <v>2.8548080152317423E-2</v>
      </c>
      <c r="N13" s="6">
        <f t="shared" si="8"/>
        <v>1.1418506785028208E-2</v>
      </c>
      <c r="O13" s="6">
        <f t="shared" si="8"/>
        <v>-4.663283496018032E-3</v>
      </c>
      <c r="P13" s="6">
        <f t="shared" si="8"/>
        <v>6.7266329017066162E-3</v>
      </c>
      <c r="Q13" s="6">
        <f t="shared" si="8"/>
        <v>1.8333085239145637E-3</v>
      </c>
      <c r="R13" s="6">
        <f t="shared" si="8"/>
        <v>9.124558556150424E-3</v>
      </c>
      <c r="S13" s="6">
        <f t="shared" si="8"/>
        <v>2.905548972490412E-3</v>
      </c>
      <c r="T13" s="6">
        <f t="shared" si="8"/>
        <v>1.1666417840983751E-2</v>
      </c>
      <c r="U13" s="6">
        <f t="shared" si="8"/>
        <v>7.3972846480086446E-3</v>
      </c>
      <c r="V13" s="6">
        <f t="shared" si="8"/>
        <v>1.3433457541661279E-2</v>
      </c>
      <c r="W13" s="6">
        <f t="shared" si="8"/>
        <v>6.081827538764511E-3</v>
      </c>
      <c r="Y13" s="1">
        <f>_xlfn.VAR.S(C13:W13)</f>
        <v>9.7894006348167063E-5</v>
      </c>
    </row>
    <row r="14" spans="2:25">
      <c r="B14" s="10" t="s">
        <v>355</v>
      </c>
      <c r="C14" s="1">
        <f>$Y$13*C2</f>
        <v>9.7894006348167063E-4</v>
      </c>
      <c r="D14" s="1">
        <f t="shared" ref="D14:W14" si="9">$Y$13*D2</f>
        <v>8.8104605713350357E-4</v>
      </c>
      <c r="E14" s="1">
        <f t="shared" si="9"/>
        <v>7.8315205078533651E-4</v>
      </c>
      <c r="F14" s="1">
        <f t="shared" si="9"/>
        <v>6.8525804443716944E-4</v>
      </c>
      <c r="G14" s="1">
        <f t="shared" si="9"/>
        <v>5.8736403808900238E-4</v>
      </c>
      <c r="H14" s="1">
        <f t="shared" si="9"/>
        <v>4.8947003174083532E-4</v>
      </c>
      <c r="I14" s="1">
        <f t="shared" si="9"/>
        <v>3.9157602539266825E-4</v>
      </c>
      <c r="J14" s="1">
        <f t="shared" si="9"/>
        <v>2.9368201904450119E-4</v>
      </c>
      <c r="K14" s="1">
        <f t="shared" si="9"/>
        <v>1.9578801269633413E-4</v>
      </c>
      <c r="L14" s="1">
        <f t="shared" si="9"/>
        <v>9.7894006348167063E-5</v>
      </c>
      <c r="M14" s="1">
        <f t="shared" si="9"/>
        <v>0</v>
      </c>
      <c r="N14" s="1">
        <f t="shared" si="9"/>
        <v>9.7894006348167063E-5</v>
      </c>
      <c r="O14" s="1">
        <f t="shared" si="9"/>
        <v>1.9578801269633413E-4</v>
      </c>
      <c r="P14" s="1">
        <f t="shared" si="9"/>
        <v>2.9368201904450119E-4</v>
      </c>
      <c r="Q14" s="1">
        <f t="shared" si="9"/>
        <v>3.9157602539266825E-4</v>
      </c>
      <c r="R14" s="1">
        <f t="shared" si="9"/>
        <v>4.8947003174083532E-4</v>
      </c>
      <c r="S14" s="1">
        <f t="shared" si="9"/>
        <v>5.8736403808900238E-4</v>
      </c>
      <c r="T14" s="1">
        <f t="shared" si="9"/>
        <v>6.8525804443716944E-4</v>
      </c>
      <c r="U14" s="1">
        <f t="shared" si="9"/>
        <v>7.8315205078533651E-4</v>
      </c>
      <c r="V14" s="1">
        <f t="shared" si="9"/>
        <v>8.8104605713350357E-4</v>
      </c>
      <c r="W14" s="1">
        <f t="shared" si="9"/>
        <v>9.7894006348167063E-4</v>
      </c>
    </row>
    <row r="15" spans="2:25">
      <c r="B15" s="10" t="s">
        <v>356</v>
      </c>
      <c r="C15" s="3">
        <f>SQRT(C14)</f>
        <v>3.1288017889947436E-2</v>
      </c>
      <c r="D15" s="3">
        <f t="shared" ref="D15:W15" si="10">SQRT(D14)</f>
        <v>2.9682420001298809E-2</v>
      </c>
      <c r="E15" s="3">
        <f t="shared" si="10"/>
        <v>2.7984853953260797E-2</v>
      </c>
      <c r="F15" s="3">
        <f t="shared" si="10"/>
        <v>2.6177433878002049E-2</v>
      </c>
      <c r="G15" s="3">
        <f t="shared" si="10"/>
        <v>2.4235594444721228E-2</v>
      </c>
      <c r="H15" s="3">
        <f t="shared" si="10"/>
        <v>2.2123969619867845E-2</v>
      </c>
      <c r="I15" s="3">
        <f t="shared" si="10"/>
        <v>1.9788280000865872E-2</v>
      </c>
      <c r="J15" s="3">
        <f t="shared" si="10"/>
        <v>1.71371531779494E-2</v>
      </c>
      <c r="K15" s="3">
        <f t="shared" si="10"/>
        <v>1.3992426976630399E-2</v>
      </c>
      <c r="L15" s="3">
        <f t="shared" si="10"/>
        <v>9.8941400004329359E-3</v>
      </c>
      <c r="M15" s="3">
        <f t="shared" si="10"/>
        <v>0</v>
      </c>
      <c r="N15" s="3">
        <f t="shared" si="10"/>
        <v>9.8941400004329359E-3</v>
      </c>
      <c r="O15" s="3">
        <f t="shared" si="10"/>
        <v>1.3992426976630399E-2</v>
      </c>
      <c r="P15" s="3">
        <f t="shared" si="10"/>
        <v>1.71371531779494E-2</v>
      </c>
      <c r="Q15" s="3">
        <f t="shared" si="10"/>
        <v>1.9788280000865872E-2</v>
      </c>
      <c r="R15" s="3">
        <f t="shared" si="10"/>
        <v>2.2123969619867845E-2</v>
      </c>
      <c r="S15" s="3">
        <f t="shared" si="10"/>
        <v>2.4235594444721228E-2</v>
      </c>
      <c r="T15" s="3">
        <f t="shared" si="10"/>
        <v>2.6177433878002049E-2</v>
      </c>
      <c r="U15" s="3">
        <f t="shared" si="10"/>
        <v>2.7984853953260797E-2</v>
      </c>
      <c r="V15" s="3">
        <f t="shared" si="10"/>
        <v>2.9682420001298809E-2</v>
      </c>
      <c r="W15" s="3">
        <f t="shared" si="10"/>
        <v>3.1288017889947436E-2</v>
      </c>
    </row>
    <row r="16" spans="2:25">
      <c r="B16" s="10" t="s">
        <v>357</v>
      </c>
      <c r="C16" s="14">
        <f>C3/C15</f>
        <v>-1.6878945402539687</v>
      </c>
      <c r="D16" s="14">
        <f t="shared" ref="D16:W16" si="11">D3/D15</f>
        <v>-2.5910120510708965</v>
      </c>
      <c r="E16" s="14">
        <f t="shared" si="11"/>
        <v>-2.2587088537724349</v>
      </c>
      <c r="F16" s="14">
        <f t="shared" si="11"/>
        <v>-2.3594855166992454</v>
      </c>
      <c r="G16" s="14">
        <f t="shared" si="11"/>
        <v>-1.9607386972299634</v>
      </c>
      <c r="H16" s="14">
        <f t="shared" si="11"/>
        <v>-1.3408999067571858</v>
      </c>
      <c r="I16" s="14">
        <f t="shared" si="11"/>
        <v>-0.97651943756574722</v>
      </c>
      <c r="J16" s="14">
        <f t="shared" si="11"/>
        <v>-1.2809407794025518</v>
      </c>
      <c r="K16" s="14">
        <f t="shared" si="11"/>
        <v>-0.88661832776077631</v>
      </c>
      <c r="L16" s="14">
        <f t="shared" si="11"/>
        <v>0</v>
      </c>
      <c r="M16" s="14" t="e">
        <f t="shared" si="11"/>
        <v>#DIV/0!</v>
      </c>
      <c r="N16" s="14">
        <f t="shared" si="11"/>
        <v>4.1212271198897295</v>
      </c>
      <c r="O16" s="14">
        <f t="shared" si="11"/>
        <v>2.5680936924602693</v>
      </c>
      <c r="P16" s="14">
        <f t="shared" si="11"/>
        <v>2.5048325832891694</v>
      </c>
      <c r="Q16" s="14">
        <f t="shared" si="11"/>
        <v>2.2659603541424382</v>
      </c>
      <c r="R16" s="14">
        <f t="shared" si="11"/>
        <v>2.4596302426966576</v>
      </c>
      <c r="S16" s="14">
        <f t="shared" si="11"/>
        <v>2.3719203431349367</v>
      </c>
      <c r="T16" s="14">
        <f t="shared" si="11"/>
        <v>2.6700174601666649</v>
      </c>
      <c r="U16" s="14">
        <f t="shared" si="11"/>
        <v>2.7814282021737124</v>
      </c>
      <c r="V16" s="14">
        <f t="shared" si="11"/>
        <v>3.113446957155956</v>
      </c>
      <c r="W16" s="14">
        <f t="shared" si="11"/>
        <v>3.1666679079520312</v>
      </c>
    </row>
    <row r="17" spans="1:25">
      <c r="B17" s="10" t="s">
        <v>358</v>
      </c>
      <c r="C17" s="15">
        <f>(1-_xlfn.NORM.S.DIST(ABS(C16),1))*2</f>
        <v>9.1431474895322218E-2</v>
      </c>
      <c r="D17" s="15">
        <f t="shared" ref="D17:W17" si="12">(1-_xlfn.NORM.S.DIST(ABS(D16),1))*2</f>
        <v>9.5694140406450412E-3</v>
      </c>
      <c r="E17" s="15">
        <f t="shared" si="12"/>
        <v>2.3901501367439515E-2</v>
      </c>
      <c r="F17" s="15">
        <f t="shared" si="12"/>
        <v>1.8300295206278294E-2</v>
      </c>
      <c r="G17" s="15">
        <f t="shared" si="12"/>
        <v>4.9909512450512672E-2</v>
      </c>
      <c r="H17" s="15">
        <f t="shared" si="12"/>
        <v>0.17995295251294907</v>
      </c>
      <c r="I17" s="15">
        <f t="shared" si="12"/>
        <v>0.32880712032387072</v>
      </c>
      <c r="J17" s="15">
        <f t="shared" si="12"/>
        <v>0.20021446781167329</v>
      </c>
      <c r="K17" s="15">
        <f t="shared" si="12"/>
        <v>0.37528442300587317</v>
      </c>
      <c r="L17" s="15">
        <f t="shared" si="12"/>
        <v>1</v>
      </c>
      <c r="M17" s="15" t="e">
        <f t="shared" si="12"/>
        <v>#DIV/0!</v>
      </c>
      <c r="N17" s="15">
        <f t="shared" si="12"/>
        <v>3.7685966935763204E-5</v>
      </c>
      <c r="O17" s="15">
        <f t="shared" si="12"/>
        <v>1.0225951288077351E-2</v>
      </c>
      <c r="P17" s="15">
        <f t="shared" si="12"/>
        <v>1.2250936635749055E-2</v>
      </c>
      <c r="Q17" s="15">
        <f t="shared" si="12"/>
        <v>2.3453810747154913E-2</v>
      </c>
      <c r="R17" s="15">
        <f t="shared" si="12"/>
        <v>1.3908022338412485E-2</v>
      </c>
      <c r="S17" s="15">
        <f t="shared" si="12"/>
        <v>1.7695905328171557E-2</v>
      </c>
      <c r="T17" s="15">
        <f t="shared" si="12"/>
        <v>7.5847302767981795E-3</v>
      </c>
      <c r="U17" s="15">
        <f t="shared" si="12"/>
        <v>5.4120300348980965E-3</v>
      </c>
      <c r="V17" s="15">
        <f t="shared" si="12"/>
        <v>1.8491574550252299E-3</v>
      </c>
      <c r="W17" s="15">
        <f t="shared" si="12"/>
        <v>1.5419629877175822E-3</v>
      </c>
    </row>
    <row r="18" spans="1:25">
      <c r="B18" s="10" t="s">
        <v>359</v>
      </c>
      <c r="C18" s="3">
        <f>_xlfn.NORM.INV(0.975,0,C15)</f>
        <v>6.1323388211941859E-2</v>
      </c>
      <c r="D18" s="3">
        <f t="shared" ref="D18:W18" si="13">_xlfn.NORM.INV(0.975,0,D15)</f>
        <v>5.8176474176536999E-2</v>
      </c>
      <c r="E18" s="3">
        <f t="shared" si="13"/>
        <v>5.4849305861004505E-2</v>
      </c>
      <c r="F18" s="3">
        <f t="shared" si="13"/>
        <v>5.1306827608562686E-2</v>
      </c>
      <c r="G18" s="3">
        <f t="shared" si="13"/>
        <v>4.7500892255572608E-2</v>
      </c>
      <c r="H18" s="3">
        <f t="shared" si="13"/>
        <v>4.3362183649999275E-2</v>
      </c>
      <c r="I18" s="3">
        <f t="shared" si="13"/>
        <v>3.8784316117691328E-2</v>
      </c>
      <c r="J18" s="3">
        <f t="shared" si="13"/>
        <v>3.3588203026326952E-2</v>
      </c>
      <c r="K18" s="3">
        <f t="shared" si="13"/>
        <v>2.7424652930502252E-2</v>
      </c>
      <c r="L18" s="3">
        <f t="shared" si="13"/>
        <v>1.9392158058845664E-2</v>
      </c>
      <c r="M18" s="3" t="e">
        <f t="shared" si="13"/>
        <v>#NUM!</v>
      </c>
      <c r="N18" s="3">
        <f t="shared" si="13"/>
        <v>1.9392158058845664E-2</v>
      </c>
      <c r="O18" s="3">
        <f t="shared" si="13"/>
        <v>2.7424652930502252E-2</v>
      </c>
      <c r="P18" s="3">
        <f t="shared" si="13"/>
        <v>3.3588203026326952E-2</v>
      </c>
      <c r="Q18" s="3">
        <f t="shared" si="13"/>
        <v>3.8784316117691328E-2</v>
      </c>
      <c r="R18" s="3">
        <f t="shared" si="13"/>
        <v>4.3362183649999275E-2</v>
      </c>
      <c r="S18" s="3">
        <f t="shared" si="13"/>
        <v>4.7500892255572608E-2</v>
      </c>
      <c r="T18" s="3">
        <f t="shared" si="13"/>
        <v>5.1306827608562686E-2</v>
      </c>
      <c r="U18" s="3">
        <f t="shared" si="13"/>
        <v>5.4849305861004505E-2</v>
      </c>
      <c r="V18" s="3">
        <f t="shared" si="13"/>
        <v>5.8176474176536999E-2</v>
      </c>
      <c r="W18" s="3">
        <f t="shared" si="13"/>
        <v>6.1323388211941859E-2</v>
      </c>
    </row>
    <row r="19" spans="1:25">
      <c r="B19" s="10" t="s">
        <v>360</v>
      </c>
      <c r="C19" s="3">
        <f>_xlfn.NORM.INV(0.995,0,C15)</f>
        <v>8.059259333088882E-2</v>
      </c>
      <c r="D19" s="3">
        <f t="shared" ref="D19:W19" si="14">_xlfn.NORM.INV(0.995,0,D15)</f>
        <v>7.6456847239591452E-2</v>
      </c>
      <c r="E19" s="3">
        <f t="shared" si="14"/>
        <v>7.2084206868345435E-2</v>
      </c>
      <c r="F19" s="3">
        <f t="shared" si="14"/>
        <v>6.7428601274671401E-2</v>
      </c>
      <c r="G19" s="3">
        <f t="shared" si="14"/>
        <v>6.2426754359639867E-2</v>
      </c>
      <c r="H19" s="3">
        <f t="shared" si="14"/>
        <v>5.6987569257681212E-2</v>
      </c>
      <c r="I19" s="3">
        <f t="shared" si="14"/>
        <v>5.0971231493060966E-2</v>
      </c>
      <c r="J19" s="3">
        <f t="shared" si="14"/>
        <v>4.4142381335168221E-2</v>
      </c>
      <c r="K19" s="3">
        <f t="shared" si="14"/>
        <v>3.6042103434172718E-2</v>
      </c>
      <c r="L19" s="3">
        <f t="shared" si="14"/>
        <v>2.5485615746530483E-2</v>
      </c>
      <c r="M19" s="3" t="e">
        <f t="shared" si="14"/>
        <v>#NUM!</v>
      </c>
      <c r="N19" s="3">
        <f t="shared" si="14"/>
        <v>2.5485615746530483E-2</v>
      </c>
      <c r="O19" s="3">
        <f t="shared" si="14"/>
        <v>3.6042103434172718E-2</v>
      </c>
      <c r="P19" s="3">
        <f t="shared" si="14"/>
        <v>4.4142381335168221E-2</v>
      </c>
      <c r="Q19" s="3">
        <f t="shared" si="14"/>
        <v>5.0971231493060966E-2</v>
      </c>
      <c r="R19" s="3">
        <f t="shared" si="14"/>
        <v>5.6987569257681212E-2</v>
      </c>
      <c r="S19" s="3">
        <f t="shared" si="14"/>
        <v>6.2426754359639867E-2</v>
      </c>
      <c r="T19" s="3">
        <f t="shared" si="14"/>
        <v>6.7428601274671401E-2</v>
      </c>
      <c r="U19" s="3">
        <f t="shared" si="14"/>
        <v>7.2084206868345435E-2</v>
      </c>
      <c r="V19" s="3">
        <f t="shared" si="14"/>
        <v>7.6456847239591452E-2</v>
      </c>
      <c r="W19" s="3">
        <f t="shared" si="14"/>
        <v>8.059259333088882E-2</v>
      </c>
    </row>
    <row r="20" spans="1:25">
      <c r="B20" s="10" t="s">
        <v>361</v>
      </c>
      <c r="C20" s="3">
        <f>_xlfn.NORM.INV(0.025,0,C15)</f>
        <v>-6.1323388211941866E-2</v>
      </c>
      <c r="D20" s="3">
        <f t="shared" ref="D20:W20" si="15">_xlfn.NORM.INV(0.025,0,D15)</f>
        <v>-5.8176474176537006E-2</v>
      </c>
      <c r="E20" s="3">
        <f t="shared" si="15"/>
        <v>-5.4849305861004512E-2</v>
      </c>
      <c r="F20" s="3">
        <f t="shared" si="15"/>
        <v>-5.1306827608562693E-2</v>
      </c>
      <c r="G20" s="3">
        <f t="shared" si="15"/>
        <v>-4.7500892255572608E-2</v>
      </c>
      <c r="H20" s="3">
        <f t="shared" si="15"/>
        <v>-4.3362183649999282E-2</v>
      </c>
      <c r="I20" s="3">
        <f t="shared" si="15"/>
        <v>-3.8784316117691335E-2</v>
      </c>
      <c r="J20" s="3">
        <f t="shared" si="15"/>
        <v>-3.3588203026326952E-2</v>
      </c>
      <c r="K20" s="3">
        <f t="shared" si="15"/>
        <v>-2.7424652930502256E-2</v>
      </c>
      <c r="L20" s="3">
        <f t="shared" si="15"/>
        <v>-1.9392158058845668E-2</v>
      </c>
      <c r="M20" s="3" t="e">
        <f t="shared" si="15"/>
        <v>#NUM!</v>
      </c>
      <c r="N20" s="3">
        <f t="shared" si="15"/>
        <v>-1.9392158058845668E-2</v>
      </c>
      <c r="O20" s="3">
        <f t="shared" si="15"/>
        <v>-2.7424652930502256E-2</v>
      </c>
      <c r="P20" s="3">
        <f t="shared" si="15"/>
        <v>-3.3588203026326952E-2</v>
      </c>
      <c r="Q20" s="3">
        <f t="shared" si="15"/>
        <v>-3.8784316117691335E-2</v>
      </c>
      <c r="R20" s="3">
        <f t="shared" si="15"/>
        <v>-4.3362183649999282E-2</v>
      </c>
      <c r="S20" s="3">
        <f t="shared" si="15"/>
        <v>-4.7500892255572608E-2</v>
      </c>
      <c r="T20" s="3">
        <f t="shared" si="15"/>
        <v>-5.1306827608562693E-2</v>
      </c>
      <c r="U20" s="3">
        <f t="shared" si="15"/>
        <v>-5.4849305861004512E-2</v>
      </c>
      <c r="V20" s="3">
        <f t="shared" si="15"/>
        <v>-5.8176474176537006E-2</v>
      </c>
      <c r="W20" s="3">
        <f t="shared" si="15"/>
        <v>-6.1323388211941866E-2</v>
      </c>
    </row>
    <row r="21" spans="1:25">
      <c r="B21" s="10" t="s">
        <v>362</v>
      </c>
      <c r="C21" s="3">
        <f>_xlfn.NORM.INV(0.005,0,C15)</f>
        <v>-8.059259333088882E-2</v>
      </c>
      <c r="D21" s="3">
        <f t="shared" ref="D21:W21" si="16">_xlfn.NORM.INV(0.005,0,D15)</f>
        <v>-7.6456847239591452E-2</v>
      </c>
      <c r="E21" s="3">
        <f t="shared" si="16"/>
        <v>-7.2084206868345435E-2</v>
      </c>
      <c r="F21" s="3">
        <f t="shared" si="16"/>
        <v>-6.7428601274671401E-2</v>
      </c>
      <c r="G21" s="3">
        <f t="shared" si="16"/>
        <v>-6.2426754359639867E-2</v>
      </c>
      <c r="H21" s="3">
        <f t="shared" si="16"/>
        <v>-5.6987569257681212E-2</v>
      </c>
      <c r="I21" s="3">
        <f t="shared" si="16"/>
        <v>-5.0971231493060966E-2</v>
      </c>
      <c r="J21" s="3">
        <f t="shared" si="16"/>
        <v>-4.4142381335168221E-2</v>
      </c>
      <c r="K21" s="3">
        <f t="shared" si="16"/>
        <v>-3.6042103434172718E-2</v>
      </c>
      <c r="L21" s="3">
        <f t="shared" si="16"/>
        <v>-2.5485615746530483E-2</v>
      </c>
      <c r="M21" s="3" t="e">
        <f t="shared" si="16"/>
        <v>#NUM!</v>
      </c>
      <c r="N21" s="3">
        <f t="shared" si="16"/>
        <v>-2.5485615746530483E-2</v>
      </c>
      <c r="O21" s="3">
        <f t="shared" si="16"/>
        <v>-3.6042103434172718E-2</v>
      </c>
      <c r="P21" s="3">
        <f t="shared" si="16"/>
        <v>-4.4142381335168221E-2</v>
      </c>
      <c r="Q21" s="3">
        <f t="shared" si="16"/>
        <v>-5.0971231493060966E-2</v>
      </c>
      <c r="R21" s="3">
        <f t="shared" si="16"/>
        <v>-5.6987569257681212E-2</v>
      </c>
      <c r="S21" s="3">
        <f t="shared" si="16"/>
        <v>-6.2426754359639867E-2</v>
      </c>
      <c r="T21" s="3">
        <f t="shared" si="16"/>
        <v>-6.7428601274671401E-2</v>
      </c>
      <c r="U21" s="3">
        <f t="shared" si="16"/>
        <v>-7.2084206868345435E-2</v>
      </c>
      <c r="V21" s="3">
        <f t="shared" si="16"/>
        <v>-7.6456847239591452E-2</v>
      </c>
      <c r="W21" s="3">
        <f t="shared" si="16"/>
        <v>-8.059259333088882E-2</v>
      </c>
    </row>
    <row r="23" spans="1:25">
      <c r="A23" s="1" t="s">
        <v>0</v>
      </c>
      <c r="B23" s="1" t="s">
        <v>30</v>
      </c>
      <c r="C23" s="1" t="s">
        <v>118</v>
      </c>
      <c r="D23" s="1" t="s">
        <v>119</v>
      </c>
      <c r="E23" s="1" t="s">
        <v>120</v>
      </c>
      <c r="F23" s="1" t="s">
        <v>121</v>
      </c>
      <c r="G23" s="1" t="s">
        <v>122</v>
      </c>
      <c r="H23" s="1" t="s">
        <v>123</v>
      </c>
      <c r="I23" s="1" t="s">
        <v>124</v>
      </c>
      <c r="J23" s="1" t="s">
        <v>125</v>
      </c>
      <c r="K23" s="1" t="s">
        <v>126</v>
      </c>
      <c r="L23" s="1" t="s">
        <v>127</v>
      </c>
      <c r="M23" s="1" t="s">
        <v>128</v>
      </c>
      <c r="N23" s="1" t="s">
        <v>129</v>
      </c>
      <c r="O23" s="1" t="s">
        <v>130</v>
      </c>
      <c r="P23" s="1" t="s">
        <v>131</v>
      </c>
      <c r="Q23" s="1" t="s">
        <v>132</v>
      </c>
      <c r="R23" s="1" t="s">
        <v>133</v>
      </c>
      <c r="S23" s="1" t="s">
        <v>134</v>
      </c>
      <c r="T23" s="1" t="s">
        <v>135</v>
      </c>
      <c r="U23" s="1" t="s">
        <v>136</v>
      </c>
      <c r="V23" s="1" t="s">
        <v>137</v>
      </c>
      <c r="W23" s="1" t="s">
        <v>138</v>
      </c>
      <c r="Y23" s="13" t="s">
        <v>410</v>
      </c>
    </row>
    <row r="24" spans="1:25">
      <c r="A24" s="1" t="s">
        <v>1</v>
      </c>
      <c r="B24" s="1" t="s">
        <v>33</v>
      </c>
      <c r="C24" s="5">
        <v>1.673525758087635E-2</v>
      </c>
      <c r="D24" s="5">
        <v>-2.2325435653328896E-2</v>
      </c>
      <c r="E24" s="5">
        <v>1.6933396458625793E-2</v>
      </c>
      <c r="F24" s="5">
        <v>1.1947454186156392E-4</v>
      </c>
      <c r="G24" s="5">
        <v>7.7969256381038576E-5</v>
      </c>
      <c r="H24" s="5">
        <v>7.6032738434150815E-5</v>
      </c>
      <c r="I24" s="5">
        <v>7.6344709668774158E-5</v>
      </c>
      <c r="J24" s="5">
        <v>-1.6729533672332764E-2</v>
      </c>
      <c r="K24" s="5">
        <v>-8.6768617620691657E-5</v>
      </c>
      <c r="L24" s="5">
        <v>5.5458797141909599E-3</v>
      </c>
      <c r="M24" s="5">
        <v>1.6529317945241928E-2</v>
      </c>
      <c r="N24" s="5">
        <v>-1.1195603758096695E-2</v>
      </c>
      <c r="O24" s="5">
        <v>-3.9908993989229202E-2</v>
      </c>
      <c r="P24" s="5">
        <v>5.8415266685187817E-3</v>
      </c>
      <c r="Q24" s="5">
        <v>-5.7380259968340397E-3</v>
      </c>
      <c r="R24" s="5">
        <v>-2.4090545775834471E-4</v>
      </c>
      <c r="S24" s="5">
        <v>-2.610411902423948E-4</v>
      </c>
      <c r="T24" s="5">
        <v>-2.616562123876065E-4</v>
      </c>
      <c r="U24" s="5">
        <v>-3.5178792313672602E-4</v>
      </c>
      <c r="V24" s="5">
        <v>-2.6316530420444906E-4</v>
      </c>
      <c r="W24" s="5">
        <v>-3.5334221320226789E-4</v>
      </c>
      <c r="Y24" s="1">
        <f>_xlfn.VAR.S(C24:W24)</f>
        <v>1.6868950336055256E-4</v>
      </c>
    </row>
    <row r="25" spans="1:25">
      <c r="A25" s="1" t="s">
        <v>2</v>
      </c>
      <c r="B25" s="1" t="s">
        <v>33</v>
      </c>
      <c r="C25" s="5">
        <v>-2.488238678779453E-4</v>
      </c>
      <c r="D25" s="5">
        <v>-1.4810435241088271E-3</v>
      </c>
      <c r="E25" s="5">
        <v>3.0988731305114925E-4</v>
      </c>
      <c r="F25" s="5">
        <v>1.1327486485242844E-2</v>
      </c>
      <c r="G25" s="5">
        <v>2.6269087102264166E-3</v>
      </c>
      <c r="H25" s="5">
        <v>1.4066521544009447E-3</v>
      </c>
      <c r="I25" s="5">
        <v>-3.4968091640621424E-3</v>
      </c>
      <c r="J25" s="5">
        <v>3.8546558935195208E-3</v>
      </c>
      <c r="K25" s="5">
        <v>1.7680875957012177E-2</v>
      </c>
      <c r="L25" s="5">
        <v>6.6751223057508469E-3</v>
      </c>
      <c r="M25" s="5">
        <v>2.1628018002957106E-3</v>
      </c>
      <c r="N25" s="5">
        <v>-5.5090448586270213E-4</v>
      </c>
      <c r="O25" s="5">
        <v>-1.3702374417334795E-3</v>
      </c>
      <c r="P25" s="5">
        <v>2.3540367837995291E-3</v>
      </c>
      <c r="Q25" s="5">
        <v>6.0412585735321045E-3</v>
      </c>
      <c r="R25" s="5">
        <v>-7.9495413228869438E-3</v>
      </c>
      <c r="S25" s="5">
        <v>-6.2296213582158089E-4</v>
      </c>
      <c r="T25" s="5">
        <v>1.8130927346646786E-3</v>
      </c>
      <c r="U25" s="5">
        <v>-9.7051551565527916E-3</v>
      </c>
      <c r="V25" s="5">
        <v>5.5054044350981712E-3</v>
      </c>
      <c r="W25" s="5">
        <v>2.5694975629448891E-3</v>
      </c>
      <c r="Y25" s="1">
        <f t="shared" ref="Y25:Y52" si="17">_xlfn.VAR.S(C25:W25)</f>
        <v>3.4930153889766259E-5</v>
      </c>
    </row>
    <row r="26" spans="1:25">
      <c r="A26" s="1" t="s">
        <v>3</v>
      </c>
      <c r="B26" s="1" t="s">
        <v>33</v>
      </c>
      <c r="C26" s="5">
        <v>1.1913314461708069E-2</v>
      </c>
      <c r="D26" s="5">
        <v>-5.6218955665826797E-2</v>
      </c>
      <c r="E26" s="5">
        <v>2.5145148858428001E-2</v>
      </c>
      <c r="F26" s="5">
        <v>4.4481456279754639E-3</v>
      </c>
      <c r="G26" s="5">
        <v>-1.5356884337961674E-2</v>
      </c>
      <c r="H26" s="5">
        <v>7.3575019836425781E-2</v>
      </c>
      <c r="I26" s="5">
        <v>5.683102086186409E-2</v>
      </c>
      <c r="J26" s="5">
        <v>5.5403099395334721E-3</v>
      </c>
      <c r="K26" s="5">
        <v>6.9174631498754025E-3</v>
      </c>
      <c r="L26" s="5">
        <v>6.9211358204483986E-3</v>
      </c>
      <c r="M26" s="5">
        <v>3.9556022733449936E-2</v>
      </c>
      <c r="N26" s="5">
        <v>4.2635437101125717E-2</v>
      </c>
      <c r="O26" s="5">
        <v>3.2425776589661837E-4</v>
      </c>
      <c r="P26" s="5">
        <v>-2.1927081048488617E-2</v>
      </c>
      <c r="Q26" s="5">
        <v>1.3610814698040485E-2</v>
      </c>
      <c r="R26" s="5">
        <v>9.2313112691044807E-3</v>
      </c>
      <c r="S26" s="5">
        <v>9.6295587718486786E-3</v>
      </c>
      <c r="T26" s="5">
        <v>9.8259272053837776E-3</v>
      </c>
      <c r="U26" s="5">
        <v>7.9341931268572807E-3</v>
      </c>
      <c r="V26" s="5">
        <v>9.7092222422361374E-3</v>
      </c>
      <c r="W26" s="5">
        <v>3.1849484890699387E-2</v>
      </c>
      <c r="Y26" s="1">
        <f t="shared" si="17"/>
        <v>7.4645540023565422E-4</v>
      </c>
    </row>
    <row r="27" spans="1:25">
      <c r="A27" s="1" t="s">
        <v>4</v>
      </c>
      <c r="B27" s="1" t="s">
        <v>33</v>
      </c>
      <c r="C27" s="5">
        <v>3.9568442851305008E-2</v>
      </c>
      <c r="D27" s="5">
        <v>-4.6138730831444263E-3</v>
      </c>
      <c r="E27" s="5">
        <v>3.325565904378891E-2</v>
      </c>
      <c r="F27" s="5">
        <v>-2.5400013328180648E-5</v>
      </c>
      <c r="G27" s="5">
        <v>2.1225638687610626E-2</v>
      </c>
      <c r="H27" s="5">
        <v>4.3748795986175537E-2</v>
      </c>
      <c r="I27" s="5">
        <v>3.0078254640102386E-2</v>
      </c>
      <c r="J27" s="5">
        <v>2.1225178614258766E-2</v>
      </c>
      <c r="K27" s="5">
        <v>1.7984753474593163E-2</v>
      </c>
      <c r="L27" s="5">
        <v>2.2307446226477623E-2</v>
      </c>
      <c r="M27" s="5">
        <v>5.6934952735900879E-2</v>
      </c>
      <c r="N27" s="5">
        <v>3.046119213104248E-2</v>
      </c>
      <c r="O27" s="5">
        <v>1.7485598102211952E-2</v>
      </c>
      <c r="P27" s="5">
        <v>2.9176905751228333E-2</v>
      </c>
      <c r="Q27" s="5">
        <v>1.840912364423275E-2</v>
      </c>
      <c r="R27" s="5">
        <v>1.19037926197052E-2</v>
      </c>
      <c r="S27" s="5">
        <v>1.1931965127587318E-2</v>
      </c>
      <c r="T27" s="5">
        <v>1.1850254610180855E-2</v>
      </c>
      <c r="U27" s="5">
        <v>-5.8105271309614182E-3</v>
      </c>
      <c r="V27" s="5">
        <v>-1.1422119569033384E-3</v>
      </c>
      <c r="W27" s="5">
        <v>1.5359580516815186E-2</v>
      </c>
      <c r="Y27" s="1">
        <f t="shared" si="17"/>
        <v>2.5709223811596558E-4</v>
      </c>
    </row>
    <row r="28" spans="1:25">
      <c r="A28" s="1" t="s">
        <v>5</v>
      </c>
      <c r="B28" s="1" t="s">
        <v>33</v>
      </c>
      <c r="C28" s="5">
        <v>3.2197884138440713E-5</v>
      </c>
      <c r="D28" s="5">
        <v>-1.754063181579113E-2</v>
      </c>
      <c r="E28" s="5">
        <v>-3.0118944123387337E-3</v>
      </c>
      <c r="F28" s="5">
        <v>-1.6691798344254494E-2</v>
      </c>
      <c r="G28" s="5">
        <v>6.4558065496385098E-3</v>
      </c>
      <c r="H28" s="5">
        <v>6.5710544586181641E-3</v>
      </c>
      <c r="I28" s="5">
        <v>1.2513166293501854E-2</v>
      </c>
      <c r="J28" s="5">
        <v>-5.3824842907488346E-3</v>
      </c>
      <c r="K28" s="5">
        <v>1.1412118561565876E-2</v>
      </c>
      <c r="L28" s="5">
        <v>3.0667039100080729E-3</v>
      </c>
      <c r="M28" s="5">
        <v>3.4139648079872131E-2</v>
      </c>
      <c r="N28" s="5">
        <v>1.6571901738643646E-2</v>
      </c>
      <c r="O28" s="5">
        <v>-3.940427303314209E-2</v>
      </c>
      <c r="P28" s="5">
        <v>2.0635051652789116E-2</v>
      </c>
      <c r="Q28" s="5">
        <v>-4.0405582636594772E-2</v>
      </c>
      <c r="R28" s="5">
        <v>2.9465069994330406E-2</v>
      </c>
      <c r="S28" s="5">
        <v>1.5786904841661453E-2</v>
      </c>
      <c r="T28" s="5">
        <v>-4.4173356145620346E-2</v>
      </c>
      <c r="U28" s="5">
        <v>1.5454036183655262E-2</v>
      </c>
      <c r="V28" s="5">
        <v>-4.9668988212943077E-3</v>
      </c>
      <c r="W28" s="5">
        <v>3.4241550602018833E-3</v>
      </c>
      <c r="Y28" s="1">
        <f t="shared" si="17"/>
        <v>4.6999239368001038E-4</v>
      </c>
    </row>
    <row r="29" spans="1:25">
      <c r="A29" s="1" t="s">
        <v>6</v>
      </c>
      <c r="B29" s="1" t="s">
        <v>33</v>
      </c>
      <c r="C29" s="5">
        <v>1.2635095044970512E-2</v>
      </c>
      <c r="D29" s="5">
        <v>3.6333184689283371E-3</v>
      </c>
      <c r="E29" s="5">
        <v>6.3192881643772125E-2</v>
      </c>
      <c r="F29" s="5">
        <v>4.4224741868674755E-3</v>
      </c>
      <c r="G29" s="5">
        <v>-1.6303094103932381E-2</v>
      </c>
      <c r="H29" s="5">
        <v>4.1743968613445759E-3</v>
      </c>
      <c r="I29" s="5">
        <v>4.1758916340768337E-3</v>
      </c>
      <c r="J29" s="5">
        <v>4.182551521807909E-3</v>
      </c>
      <c r="K29" s="5">
        <v>1.5414095483720303E-2</v>
      </c>
      <c r="L29" s="5">
        <v>2.9805363155901432E-3</v>
      </c>
      <c r="M29" s="5">
        <v>1.5060683712363243E-2</v>
      </c>
      <c r="N29" s="5">
        <v>1.5122272074222565E-2</v>
      </c>
      <c r="O29" s="5">
        <v>5.704027134925127E-3</v>
      </c>
      <c r="P29" s="5">
        <v>2.1294238977134228E-3</v>
      </c>
      <c r="Q29" s="5">
        <v>-5.5229864083230495E-3</v>
      </c>
      <c r="R29" s="5">
        <v>6.2729609198868275E-3</v>
      </c>
      <c r="S29" s="5">
        <v>9.9138598889112473E-3</v>
      </c>
      <c r="T29" s="5">
        <v>3.7271838635206223E-2</v>
      </c>
      <c r="U29" s="5">
        <v>-3.3595897257328033E-2</v>
      </c>
      <c r="V29" s="5">
        <v>-1.7983630299568176E-2</v>
      </c>
      <c r="W29" s="5">
        <v>-2.5684188585728407E-3</v>
      </c>
      <c r="Y29" s="1">
        <f t="shared" si="17"/>
        <v>3.7251681232347149E-4</v>
      </c>
    </row>
    <row r="30" spans="1:25">
      <c r="A30" s="1" t="s">
        <v>7</v>
      </c>
      <c r="B30" s="1" t="s">
        <v>33</v>
      </c>
      <c r="C30" s="5">
        <v>3.2293959520757198E-3</v>
      </c>
      <c r="D30" s="5">
        <v>-4.440530389547348E-2</v>
      </c>
      <c r="E30" s="5">
        <v>6.1749469488859177E-2</v>
      </c>
      <c r="F30" s="5">
        <v>6.5117580816149712E-3</v>
      </c>
      <c r="G30" s="5">
        <v>9.2005953192710876E-2</v>
      </c>
      <c r="H30" s="5">
        <v>-6.9348208606243134E-2</v>
      </c>
      <c r="I30" s="5">
        <v>1.8869009800255299E-3</v>
      </c>
      <c r="J30" s="5">
        <v>-1.6970856115221977E-2</v>
      </c>
      <c r="K30" s="5">
        <v>-1.7617859411984682E-3</v>
      </c>
      <c r="L30" s="5">
        <v>-8.546292781829834E-3</v>
      </c>
      <c r="M30" s="5">
        <v>-1.196668017655611E-3</v>
      </c>
      <c r="N30" s="5">
        <v>3.9901994168758392E-3</v>
      </c>
      <c r="O30" s="5">
        <v>-2.2443894296884537E-2</v>
      </c>
      <c r="P30" s="5">
        <v>2.9520047828555107E-2</v>
      </c>
      <c r="Q30" s="5">
        <v>2.8685703873634338E-3</v>
      </c>
      <c r="R30" s="5">
        <v>3.8988366723060608E-3</v>
      </c>
      <c r="S30" s="5">
        <v>-8.0725979059934616E-3</v>
      </c>
      <c r="T30" s="5">
        <v>3.6250785924494267E-3</v>
      </c>
      <c r="U30" s="5">
        <v>4.9504831433296204E-2</v>
      </c>
      <c r="V30" s="5">
        <v>7.4924834072589874E-2</v>
      </c>
      <c r="W30" s="5">
        <v>-3.2777919841464609E-5</v>
      </c>
      <c r="Y30" s="1">
        <f t="shared" si="17"/>
        <v>1.3902490457156998E-3</v>
      </c>
    </row>
    <row r="31" spans="1:25">
      <c r="A31" s="1" t="s">
        <v>8</v>
      </c>
      <c r="B31" s="1" t="s">
        <v>33</v>
      </c>
      <c r="C31" s="5">
        <v>-1.9933154806494713E-2</v>
      </c>
      <c r="D31" s="5">
        <v>-3.6212753504514694E-2</v>
      </c>
      <c r="E31" s="5">
        <v>-5.4916031658649445E-3</v>
      </c>
      <c r="F31" s="5">
        <v>-5.7356846518814564E-3</v>
      </c>
      <c r="G31" s="5">
        <v>2.0821090787649155E-2</v>
      </c>
      <c r="H31" s="5">
        <v>1.5001739375293255E-2</v>
      </c>
      <c r="I31" s="5">
        <v>7.8171836212277412E-3</v>
      </c>
      <c r="J31" s="5">
        <v>-5.8463336899876595E-3</v>
      </c>
      <c r="K31" s="5">
        <v>1.4986474998295307E-3</v>
      </c>
      <c r="L31" s="5">
        <v>1.4380894135683775E-3</v>
      </c>
      <c r="M31" s="5">
        <v>3.3230718225240707E-2</v>
      </c>
      <c r="N31" s="5">
        <v>-1.5072541311383247E-2</v>
      </c>
      <c r="O31" s="5">
        <v>-1.6084311529994011E-2</v>
      </c>
      <c r="P31" s="5">
        <v>1.525022741407156E-2</v>
      </c>
      <c r="Q31" s="5">
        <v>-2.6963457930833101E-3</v>
      </c>
      <c r="R31" s="5">
        <v>-3.4778013825416565E-2</v>
      </c>
      <c r="S31" s="5">
        <v>5.2879946306347847E-3</v>
      </c>
      <c r="T31" s="5">
        <v>2.8904684586450458E-4</v>
      </c>
      <c r="U31" s="5">
        <v>1.8434830009937286E-2</v>
      </c>
      <c r="V31" s="5">
        <v>2.2724352777004242E-2</v>
      </c>
      <c r="W31" s="5">
        <v>-2.209780178964138E-2</v>
      </c>
      <c r="Y31" s="1">
        <f t="shared" si="17"/>
        <v>3.4593324399761734E-4</v>
      </c>
    </row>
    <row r="32" spans="1:25">
      <c r="A32" s="1" t="s">
        <v>9</v>
      </c>
      <c r="B32" s="1" t="s">
        <v>33</v>
      </c>
      <c r="C32" s="5">
        <v>-1.0117667261511087E-3</v>
      </c>
      <c r="D32" s="5">
        <v>-2.4728486314415932E-2</v>
      </c>
      <c r="E32" s="5">
        <v>-5.5461714509874582E-4</v>
      </c>
      <c r="F32" s="5">
        <v>-6.0401536757126451E-4</v>
      </c>
      <c r="G32" s="5">
        <v>-7.2001561056822538E-4</v>
      </c>
      <c r="H32" s="5">
        <v>2.2997478023171425E-2</v>
      </c>
      <c r="I32" s="5">
        <v>-7.1996712358668447E-4</v>
      </c>
      <c r="J32" s="5">
        <v>-7.2003924287855625E-4</v>
      </c>
      <c r="K32" s="5">
        <v>2.9436249285936356E-2</v>
      </c>
      <c r="L32" s="5">
        <v>-1.3366466155275702E-3</v>
      </c>
      <c r="M32" s="5">
        <v>-8.2187831867486238E-4</v>
      </c>
      <c r="N32" s="5">
        <v>2.1136287599802017E-2</v>
      </c>
      <c r="O32" s="5">
        <v>-1.020738622173667E-3</v>
      </c>
      <c r="P32" s="5">
        <v>-9.6396205481141806E-4</v>
      </c>
      <c r="Q32" s="5">
        <v>-9.1621105093508959E-4</v>
      </c>
      <c r="R32" s="5">
        <v>-1.4691384276375175E-3</v>
      </c>
      <c r="S32" s="5">
        <v>1.3302014209330082E-2</v>
      </c>
      <c r="T32" s="5">
        <v>-1.4054896309971809E-3</v>
      </c>
      <c r="U32" s="5">
        <v>-1.2224667007103562E-3</v>
      </c>
      <c r="V32" s="5">
        <v>-1.4043060364201665E-3</v>
      </c>
      <c r="W32" s="5">
        <v>-1.2218767078593373E-3</v>
      </c>
      <c r="Y32" s="1">
        <f t="shared" si="17"/>
        <v>1.2736415736111311E-4</v>
      </c>
    </row>
    <row r="33" spans="1:25">
      <c r="A33" s="1" t="s">
        <v>10</v>
      </c>
      <c r="B33" s="1" t="s">
        <v>33</v>
      </c>
      <c r="C33" s="5">
        <v>6.1094105243682861E-2</v>
      </c>
      <c r="D33" s="5">
        <v>-6.2655255198478699E-2</v>
      </c>
      <c r="E33" s="5">
        <v>1.0237471200525761E-2</v>
      </c>
      <c r="F33" s="5">
        <v>1.0076263919472694E-2</v>
      </c>
      <c r="G33" s="5">
        <v>9.8713971674442291E-3</v>
      </c>
      <c r="H33" s="5">
        <v>6.9191232323646545E-2</v>
      </c>
      <c r="I33" s="5">
        <v>-4.890929558314383E-4</v>
      </c>
      <c r="J33" s="5">
        <v>-1.0152711533010006E-2</v>
      </c>
      <c r="K33" s="5">
        <v>8.5224732756614685E-3</v>
      </c>
      <c r="L33" s="5">
        <v>1.791040413081646E-2</v>
      </c>
      <c r="M33" s="5">
        <v>8.2112424075603485E-2</v>
      </c>
      <c r="N33" s="5">
        <v>-1.1445420095697045E-3</v>
      </c>
      <c r="O33" s="5">
        <v>7.8686131164431572E-3</v>
      </c>
      <c r="P33" s="5">
        <v>-7.7427634096238762E-5</v>
      </c>
      <c r="Q33" s="5">
        <v>-8.6993137374520302E-3</v>
      </c>
      <c r="R33" s="5">
        <v>-3.0144347692839801E-4</v>
      </c>
      <c r="S33" s="5">
        <v>-1.4879590889904648E-4</v>
      </c>
      <c r="T33" s="5">
        <v>-1.4636550622526556E-4</v>
      </c>
      <c r="U33" s="5">
        <v>-2.578919380903244E-2</v>
      </c>
      <c r="V33" s="5">
        <v>2.6284679770469666E-2</v>
      </c>
      <c r="W33" s="5">
        <v>-8.0896159633994102E-3</v>
      </c>
      <c r="Y33" s="1">
        <f t="shared" si="17"/>
        <v>9.9554330097989009E-4</v>
      </c>
    </row>
    <row r="34" spans="1:25">
      <c r="A34" s="1" t="s">
        <v>11</v>
      </c>
      <c r="B34" s="1" t="s">
        <v>33</v>
      </c>
      <c r="C34" s="5">
        <v>8.8527081534266472E-3</v>
      </c>
      <c r="D34" s="5">
        <v>-9.7694052383303642E-3</v>
      </c>
      <c r="E34" s="5">
        <v>-1.0472733527421951E-2</v>
      </c>
      <c r="F34" s="5">
        <v>9.0924100950360298E-3</v>
      </c>
      <c r="G34" s="5">
        <v>2.4761756882071495E-2</v>
      </c>
      <c r="H34" s="5">
        <v>9.2463437467813492E-3</v>
      </c>
      <c r="I34" s="5">
        <v>1.7714858055114746E-2</v>
      </c>
      <c r="J34" s="5">
        <v>1.2587493285536766E-2</v>
      </c>
      <c r="K34" s="5">
        <v>1.7448263242840767E-2</v>
      </c>
      <c r="L34" s="5">
        <v>1.8941821530461311E-2</v>
      </c>
      <c r="M34" s="5">
        <v>1.5309960581362247E-2</v>
      </c>
      <c r="N34" s="5">
        <v>2.1842654794454575E-2</v>
      </c>
      <c r="O34" s="5">
        <v>-7.8107886947691441E-3</v>
      </c>
      <c r="P34" s="5">
        <v>-1.6724468441680074E-3</v>
      </c>
      <c r="Q34" s="5">
        <v>-4.9899150617420673E-3</v>
      </c>
      <c r="R34" s="5">
        <v>4.8058042302727699E-3</v>
      </c>
      <c r="S34" s="5">
        <v>1.3240687549114227E-2</v>
      </c>
      <c r="T34" s="5">
        <v>-3.2534501515328884E-3</v>
      </c>
      <c r="U34" s="5">
        <v>1.9694071263074875E-2</v>
      </c>
      <c r="V34" s="5">
        <v>5.0062322989106178E-3</v>
      </c>
      <c r="W34" s="5">
        <v>3.3354705665260553E-3</v>
      </c>
      <c r="Y34" s="1">
        <f t="shared" si="17"/>
        <v>1.1770770986602985E-4</v>
      </c>
    </row>
    <row r="35" spans="1:25">
      <c r="A35" s="1" t="s">
        <v>12</v>
      </c>
      <c r="B35" s="1" t="s">
        <v>33</v>
      </c>
      <c r="C35" s="5">
        <v>1.0568057186901569E-2</v>
      </c>
      <c r="D35" s="5">
        <v>-3.1205662526190281E-3</v>
      </c>
      <c r="E35" s="5">
        <v>2.2132415324449539E-2</v>
      </c>
      <c r="F35" s="5">
        <v>-2.7573669329285622E-2</v>
      </c>
      <c r="G35" s="5">
        <v>2.2632123902440071E-2</v>
      </c>
      <c r="H35" s="5">
        <v>-1.3588873669505119E-2</v>
      </c>
      <c r="I35" s="5">
        <v>6.7500518634915352E-3</v>
      </c>
      <c r="J35" s="5">
        <v>-6.8400749005377293E-3</v>
      </c>
      <c r="K35" s="5">
        <v>2.4954011663794518E-2</v>
      </c>
      <c r="L35" s="5">
        <v>1.3530932366847992E-2</v>
      </c>
      <c r="M35" s="5">
        <v>4.5363675802946091E-2</v>
      </c>
      <c r="N35" s="5">
        <v>2.532493881881237E-2</v>
      </c>
      <c r="O35" s="5">
        <v>-1.3291288167238235E-2</v>
      </c>
      <c r="P35" s="5">
        <v>9.1811770107597113E-4</v>
      </c>
      <c r="Q35" s="5">
        <v>3.3659051405265927E-4</v>
      </c>
      <c r="R35" s="5">
        <v>4.3412204831838608E-2</v>
      </c>
      <c r="S35" s="5">
        <v>-1.3407038524746895E-2</v>
      </c>
      <c r="T35" s="5">
        <v>2.5235511362552643E-2</v>
      </c>
      <c r="U35" s="5">
        <v>3.7529502063989639E-2</v>
      </c>
      <c r="V35" s="5">
        <v>3.8538627326488495E-2</v>
      </c>
      <c r="W35" s="5">
        <v>2.1104259416460991E-2</v>
      </c>
      <c r="Y35" s="1">
        <f t="shared" si="17"/>
        <v>4.3260070502983237E-4</v>
      </c>
    </row>
    <row r="36" spans="1:25">
      <c r="A36" s="1" t="s">
        <v>13</v>
      </c>
      <c r="B36" s="1" t="s">
        <v>33</v>
      </c>
      <c r="C36" s="5">
        <v>8.7884883396327496E-4</v>
      </c>
      <c r="D36" s="5">
        <v>-2.7508139610290527E-3</v>
      </c>
      <c r="E36" s="5">
        <v>2.8217053040862083E-3</v>
      </c>
      <c r="F36" s="5">
        <v>2.0814988762140274E-2</v>
      </c>
      <c r="G36" s="5">
        <v>-2.5265843141824007E-3</v>
      </c>
      <c r="H36" s="5">
        <v>7.0028252899646759E-2</v>
      </c>
      <c r="I36" s="5">
        <v>1.7565781250596046E-2</v>
      </c>
      <c r="J36" s="5">
        <v>-7.1939527988433838E-3</v>
      </c>
      <c r="K36" s="5">
        <v>8.6771172937005758E-4</v>
      </c>
      <c r="L36" s="5">
        <v>2.5360433384776115E-2</v>
      </c>
      <c r="M36" s="5">
        <v>1.7086142674088478E-2</v>
      </c>
      <c r="N36" s="5">
        <v>-7.0984712801873684E-3</v>
      </c>
      <c r="O36" s="5">
        <v>9.5554738072678447E-4</v>
      </c>
      <c r="P36" s="5">
        <v>1.0034388396888971E-3</v>
      </c>
      <c r="Q36" s="5">
        <v>1.0230966145172715E-3</v>
      </c>
      <c r="R36" s="5">
        <v>-1.5249357558786869E-2</v>
      </c>
      <c r="S36" s="5">
        <v>-1.8811030313372612E-2</v>
      </c>
      <c r="T36" s="5">
        <v>-1.7515130341053009E-2</v>
      </c>
      <c r="U36" s="5">
        <v>1.4425820671021938E-2</v>
      </c>
      <c r="V36" s="5">
        <v>8.9404499158263206E-4</v>
      </c>
      <c r="W36" s="5">
        <v>1.0020312620326877E-3</v>
      </c>
      <c r="Y36" s="1">
        <f t="shared" si="17"/>
        <v>3.6507874357381392E-4</v>
      </c>
    </row>
    <row r="37" spans="1:25">
      <c r="A37" s="1" t="s">
        <v>14</v>
      </c>
      <c r="B37" s="1" t="s">
        <v>33</v>
      </c>
      <c r="C37" s="5">
        <v>4.6079941093921661E-3</v>
      </c>
      <c r="D37" s="5">
        <v>9.1977100819349289E-3</v>
      </c>
      <c r="E37" s="5">
        <v>4.5354261994361877E-2</v>
      </c>
      <c r="F37" s="5">
        <v>8.2328676944598556E-4</v>
      </c>
      <c r="G37" s="5">
        <v>2.1894671022891998E-2</v>
      </c>
      <c r="H37" s="5">
        <v>4.8493646318092942E-4</v>
      </c>
      <c r="I37" s="5">
        <v>-3.8343805354088545E-3</v>
      </c>
      <c r="J37" s="5">
        <v>-8.208421990275383E-3</v>
      </c>
      <c r="K37" s="5">
        <v>3.8145401049405336E-3</v>
      </c>
      <c r="L37" s="5">
        <v>3.7933860439807177E-3</v>
      </c>
      <c r="M37" s="5">
        <v>2.5300271809101105E-2</v>
      </c>
      <c r="N37" s="5">
        <v>-5.4101139539852738E-4</v>
      </c>
      <c r="O37" s="5">
        <v>1.2570462189614773E-2</v>
      </c>
      <c r="P37" s="5">
        <v>3.7962470669299364E-3</v>
      </c>
      <c r="Q37" s="5">
        <v>-1.6359036788344383E-2</v>
      </c>
      <c r="R37" s="5">
        <v>-9.2068756930530071E-4</v>
      </c>
      <c r="S37" s="5">
        <v>-8.0662767868489027E-4</v>
      </c>
      <c r="T37" s="5">
        <v>-8.1515009514987469E-4</v>
      </c>
      <c r="U37" s="5">
        <v>1.9726183265447617E-2</v>
      </c>
      <c r="V37" s="5">
        <v>1.9648751243948936E-2</v>
      </c>
      <c r="W37" s="5">
        <v>-8.9347222819924355E-3</v>
      </c>
      <c r="Y37" s="1">
        <f t="shared" si="17"/>
        <v>1.9398326257827521E-4</v>
      </c>
    </row>
    <row r="38" spans="1:25">
      <c r="A38" s="1" t="s">
        <v>15</v>
      </c>
      <c r="B38" s="1" t="s">
        <v>33</v>
      </c>
      <c r="C38" s="5">
        <v>1.5177211724221706E-2</v>
      </c>
      <c r="D38" s="5">
        <v>-5.3546722047030926E-3</v>
      </c>
      <c r="E38" s="5">
        <v>1.6233839560300112E-3</v>
      </c>
      <c r="F38" s="5">
        <v>1.8093707039952278E-3</v>
      </c>
      <c r="G38" s="5">
        <v>1.4696511207148433E-3</v>
      </c>
      <c r="H38" s="5">
        <v>1.474398304708302E-3</v>
      </c>
      <c r="I38" s="5">
        <v>1.5075309202075005E-2</v>
      </c>
      <c r="J38" s="5">
        <v>1.4705872163176537E-3</v>
      </c>
      <c r="K38" s="5">
        <v>-8.2311620935797691E-3</v>
      </c>
      <c r="L38" s="5">
        <v>6.7116450518369675E-3</v>
      </c>
      <c r="M38" s="5">
        <v>-4.5697493478655815E-3</v>
      </c>
      <c r="N38" s="5">
        <v>1.0773290880024433E-2</v>
      </c>
      <c r="O38" s="5">
        <v>6.7728138528764248E-3</v>
      </c>
      <c r="P38" s="5">
        <v>1.2211776338517666E-3</v>
      </c>
      <c r="Q38" s="5">
        <v>-1.2342283502221107E-2</v>
      </c>
      <c r="R38" s="5">
        <v>9.5880310982465744E-4</v>
      </c>
      <c r="S38" s="5">
        <v>9.9085841793566942E-4</v>
      </c>
      <c r="T38" s="5">
        <v>9.7897159866988659E-4</v>
      </c>
      <c r="U38" s="5">
        <v>4.4483543024398386E-4</v>
      </c>
      <c r="V38" s="5">
        <v>2.349494956433773E-3</v>
      </c>
      <c r="W38" s="5">
        <v>7.2328830137848854E-3</v>
      </c>
      <c r="Y38" s="1">
        <f t="shared" si="17"/>
        <v>4.5404922243411983E-5</v>
      </c>
    </row>
    <row r="39" spans="1:25">
      <c r="A39" s="1" t="s">
        <v>16</v>
      </c>
      <c r="B39" s="1" t="s">
        <v>33</v>
      </c>
      <c r="C39" s="5">
        <v>1.5257797203958035E-2</v>
      </c>
      <c r="D39" s="5">
        <v>-2.7898306027054787E-2</v>
      </c>
      <c r="E39" s="5">
        <v>1.0429052636027336E-3</v>
      </c>
      <c r="F39" s="5">
        <v>8.1355497241020203E-4</v>
      </c>
      <c r="G39" s="5">
        <v>2.9864094685763121E-3</v>
      </c>
      <c r="H39" s="5">
        <v>2.9829065315425396E-3</v>
      </c>
      <c r="I39" s="5">
        <v>2.983578946441412E-3</v>
      </c>
      <c r="J39" s="5">
        <v>-2.1706657484173775E-2</v>
      </c>
      <c r="K39" s="5">
        <v>1.2648263014853001E-2</v>
      </c>
      <c r="L39" s="5">
        <v>-1.2267395853996277E-2</v>
      </c>
      <c r="M39" s="5">
        <v>2.2442253306508064E-2</v>
      </c>
      <c r="N39" s="5">
        <v>7.6173548586666584E-3</v>
      </c>
      <c r="O39" s="5">
        <v>-7.0333783514797688E-3</v>
      </c>
      <c r="P39" s="5">
        <v>-2.0289476960897446E-3</v>
      </c>
      <c r="Q39" s="5">
        <v>2.9604807496070862E-3</v>
      </c>
      <c r="R39" s="5">
        <v>2.7022527530789375E-2</v>
      </c>
      <c r="S39" s="5">
        <v>7.2565767914056778E-3</v>
      </c>
      <c r="T39" s="5">
        <v>2.4133026599884033E-3</v>
      </c>
      <c r="U39" s="5">
        <v>2.265723655000329E-3</v>
      </c>
      <c r="V39" s="5">
        <v>2.4103529285639524E-3</v>
      </c>
      <c r="W39" s="5">
        <v>7.0813256315886974E-3</v>
      </c>
      <c r="Y39" s="1">
        <f t="shared" si="17"/>
        <v>1.5897699159849105E-4</v>
      </c>
    </row>
    <row r="40" spans="1:25">
      <c r="A40" s="1" t="s">
        <v>17</v>
      </c>
      <c r="B40" s="1" t="s">
        <v>33</v>
      </c>
      <c r="C40" s="3">
        <v>1.6285647020809001E-4</v>
      </c>
      <c r="D40" s="3">
        <v>1.7280480180148101E-4</v>
      </c>
      <c r="E40" s="3">
        <v>8.1347679283539102E-4</v>
      </c>
      <c r="F40" s="3">
        <v>8.3298877915527101E-4</v>
      </c>
      <c r="G40" s="3">
        <v>8.1988729772876703E-4</v>
      </c>
      <c r="H40" s="3">
        <v>8.1661670313637404E-4</v>
      </c>
      <c r="I40" s="3">
        <v>8.1803848026441796E-4</v>
      </c>
      <c r="J40" s="3">
        <v>8.1633889056355595E-4</v>
      </c>
      <c r="K40" s="3">
        <v>-4.1525330047937398E-5</v>
      </c>
      <c r="L40" s="3">
        <v>-2.57724837745623E-5</v>
      </c>
      <c r="M40" s="3">
        <v>-1.1405542820911901E-4</v>
      </c>
      <c r="N40" s="3">
        <v>1.6228587684374601E-2</v>
      </c>
      <c r="O40" s="3">
        <v>4.1339753338930698E-4</v>
      </c>
      <c r="P40" s="3">
        <v>2.91121880767741E-4</v>
      </c>
      <c r="Q40" s="3">
        <v>3.14296550473155E-4</v>
      </c>
      <c r="R40" s="3">
        <v>-5.4630948079555401E-4</v>
      </c>
      <c r="S40" s="3">
        <v>-4.2781825918728199E-4</v>
      </c>
      <c r="T40" s="3">
        <v>-4.3718917641364502E-4</v>
      </c>
      <c r="U40" s="3">
        <v>-1.9021947702859901E-4</v>
      </c>
      <c r="V40" s="3">
        <v>-4.3307091212998599E-4</v>
      </c>
      <c r="W40" s="3">
        <v>-1.23462256260643E-2</v>
      </c>
      <c r="Y40" s="1">
        <f t="shared" si="17"/>
        <v>2.090742316305194E-5</v>
      </c>
    </row>
    <row r="41" spans="1:25">
      <c r="A41" s="1" t="s">
        <v>18</v>
      </c>
      <c r="B41" s="1" t="s">
        <v>33</v>
      </c>
      <c r="C41" s="5">
        <v>-6.0580046847462654E-3</v>
      </c>
      <c r="D41" s="5">
        <v>-1.8440820276737213E-2</v>
      </c>
      <c r="E41" s="5">
        <v>-2.5621684268116951E-2</v>
      </c>
      <c r="F41" s="5">
        <v>1.0298212990164757E-2</v>
      </c>
      <c r="G41" s="5">
        <v>2.8859132435172796E-3</v>
      </c>
      <c r="H41" s="5">
        <v>-7.2670192457735538E-3</v>
      </c>
      <c r="I41" s="5">
        <v>6.386931985616684E-3</v>
      </c>
      <c r="J41" s="5">
        <v>2.5715169031172991E-3</v>
      </c>
      <c r="K41" s="5">
        <v>1.2133276090025902E-2</v>
      </c>
      <c r="L41" s="5">
        <v>1.4422903768718243E-2</v>
      </c>
      <c r="M41" s="5">
        <v>1.578090526163578E-2</v>
      </c>
      <c r="N41" s="5">
        <v>-1.0207538492977619E-2</v>
      </c>
      <c r="O41" s="5">
        <v>-6.0317483730614185E-3</v>
      </c>
      <c r="P41" s="5">
        <v>-2.5633240584284067E-3</v>
      </c>
      <c r="Q41" s="5">
        <v>3.8054515607655048E-3</v>
      </c>
      <c r="R41" s="5">
        <v>5.7940136641263962E-2</v>
      </c>
      <c r="S41" s="5">
        <v>-1.630110782571137E-3</v>
      </c>
      <c r="T41" s="5">
        <v>-1.6231479123234749E-2</v>
      </c>
      <c r="U41" s="5">
        <v>1.6349552199244499E-2</v>
      </c>
      <c r="V41" s="5">
        <v>-4.5317765325307846E-3</v>
      </c>
      <c r="W41" s="5">
        <v>8.9464401826262474E-3</v>
      </c>
      <c r="Y41" s="1">
        <f t="shared" si="17"/>
        <v>2.935672862544636E-4</v>
      </c>
    </row>
    <row r="42" spans="1:25">
      <c r="A42" s="1" t="s">
        <v>19</v>
      </c>
      <c r="B42" s="1" t="s">
        <v>33</v>
      </c>
      <c r="C42" s="5">
        <v>-9.2577375471591949E-3</v>
      </c>
      <c r="D42" s="5">
        <v>-3.0444968491792679E-2</v>
      </c>
      <c r="E42" s="5">
        <v>-1.3302391744218767E-4</v>
      </c>
      <c r="F42" s="5">
        <v>-4.773399792611599E-3</v>
      </c>
      <c r="G42" s="5">
        <v>-2.2649403035757132E-5</v>
      </c>
      <c r="H42" s="5">
        <v>-2.2481537598650903E-5</v>
      </c>
      <c r="I42" s="5">
        <v>-2.2386555428965949E-5</v>
      </c>
      <c r="J42" s="5">
        <v>1.1673452099785209E-3</v>
      </c>
      <c r="K42" s="5">
        <v>1.7695609480142593E-2</v>
      </c>
      <c r="L42" s="5">
        <v>1.6239622607827187E-2</v>
      </c>
      <c r="M42" s="5">
        <v>9.2397266998887062E-3</v>
      </c>
      <c r="N42" s="5">
        <v>6.6009620204567909E-3</v>
      </c>
      <c r="O42" s="5">
        <v>-2.0349301397800446E-2</v>
      </c>
      <c r="P42" s="5">
        <v>-6.9496259093284607E-3</v>
      </c>
      <c r="Q42" s="5">
        <v>8.8108680529330741E-7</v>
      </c>
      <c r="R42" s="5">
        <v>3.8193276850506663E-5</v>
      </c>
      <c r="S42" s="5">
        <v>3.2429052225779742E-5</v>
      </c>
      <c r="T42" s="5">
        <v>3.4517950552981347E-5</v>
      </c>
      <c r="U42" s="5">
        <v>1.8690539582166821E-4</v>
      </c>
      <c r="V42" s="5">
        <v>3.4246331779286265E-5</v>
      </c>
      <c r="W42" s="5">
        <v>4.5645724982023239E-2</v>
      </c>
      <c r="Y42" s="1">
        <f t="shared" si="17"/>
        <v>2.1294585096072149E-4</v>
      </c>
    </row>
    <row r="43" spans="1:25">
      <c r="A43" s="1" t="s">
        <v>20</v>
      </c>
      <c r="B43" s="1" t="s">
        <v>33</v>
      </c>
      <c r="C43" s="5">
        <v>2.1997354924678802E-3</v>
      </c>
      <c r="D43" s="5">
        <v>-2.2506904788315296E-3</v>
      </c>
      <c r="E43" s="5">
        <v>9.3963351100683212E-3</v>
      </c>
      <c r="F43" s="5">
        <v>-3.9802622050046921E-3</v>
      </c>
      <c r="G43" s="5">
        <v>8.3515967708081007E-4</v>
      </c>
      <c r="H43" s="5">
        <v>8.4231584332883358E-4</v>
      </c>
      <c r="I43" s="5">
        <v>9.6909329295158386E-3</v>
      </c>
      <c r="J43" s="5">
        <v>8.3725037984549999E-4</v>
      </c>
      <c r="K43" s="5">
        <v>-5.8686602860689163E-3</v>
      </c>
      <c r="L43" s="5">
        <v>2.9851947911083698E-3</v>
      </c>
      <c r="M43" s="5">
        <v>7.627599686384201E-2</v>
      </c>
      <c r="N43" s="5">
        <v>-5.3404341451823711E-3</v>
      </c>
      <c r="O43" s="5">
        <v>2.2534206509590149E-2</v>
      </c>
      <c r="P43" s="5">
        <v>2.3175988346338272E-2</v>
      </c>
      <c r="Q43" s="5">
        <v>7.2280570864677429E-2</v>
      </c>
      <c r="R43" s="5">
        <v>8.4231115877628326E-2</v>
      </c>
      <c r="S43" s="5">
        <v>-1.5577308833599091E-2</v>
      </c>
      <c r="T43" s="5">
        <v>6.0145158320665359E-2</v>
      </c>
      <c r="U43" s="5">
        <v>2.2288454696536064E-2</v>
      </c>
      <c r="V43" s="5">
        <v>4.0763549506664276E-2</v>
      </c>
      <c r="W43" s="5">
        <v>2.5714791845530272E-3</v>
      </c>
      <c r="Y43" s="1">
        <f t="shared" si="17"/>
        <v>8.9724855520248242E-4</v>
      </c>
    </row>
    <row r="44" spans="1:25">
      <c r="A44" s="1" t="s">
        <v>21</v>
      </c>
      <c r="B44" s="1" t="s">
        <v>33</v>
      </c>
      <c r="C44" s="5">
        <v>-1.8961784662678838E-3</v>
      </c>
      <c r="D44" s="5">
        <v>1.3483691727742553E-3</v>
      </c>
      <c r="E44" s="5">
        <v>-2.616429328918457E-2</v>
      </c>
      <c r="F44" s="5">
        <v>2.64779943972826E-2</v>
      </c>
      <c r="G44" s="5">
        <v>6.8601332604885101E-3</v>
      </c>
      <c r="H44" s="5">
        <v>7.7953241765499115E-2</v>
      </c>
      <c r="I44" s="5">
        <v>3.9449238101951778E-4</v>
      </c>
      <c r="J44" s="5">
        <v>1.5203650109469891E-2</v>
      </c>
      <c r="K44" s="5">
        <v>1.9380206242203712E-2</v>
      </c>
      <c r="L44" s="5">
        <v>5.5345311760902405E-2</v>
      </c>
      <c r="M44" s="5">
        <v>4.1259840130805969E-2</v>
      </c>
      <c r="N44" s="5">
        <v>5.3170446306467056E-2</v>
      </c>
      <c r="O44" s="5">
        <v>2.602037601172924E-2</v>
      </c>
      <c r="P44" s="5">
        <v>-1.0920049622654915E-2</v>
      </c>
      <c r="Q44" s="5">
        <v>-1.1229519732296467E-2</v>
      </c>
      <c r="R44" s="5">
        <v>-4.9369774758815765E-2</v>
      </c>
      <c r="S44" s="5">
        <v>2.787478081882E-2</v>
      </c>
      <c r="T44" s="5">
        <v>1.9044585060328245E-3</v>
      </c>
      <c r="U44" s="5">
        <v>1.4169161207973957E-2</v>
      </c>
      <c r="V44" s="5">
        <v>1.9030243856832385E-3</v>
      </c>
      <c r="W44" s="5">
        <v>2.6434155181050301E-2</v>
      </c>
      <c r="Y44" s="1">
        <f t="shared" si="17"/>
        <v>8.2911536641292025E-4</v>
      </c>
    </row>
    <row r="45" spans="1:25">
      <c r="A45" s="1" t="s">
        <v>22</v>
      </c>
      <c r="B45" s="1" t="s">
        <v>33</v>
      </c>
      <c r="C45" s="5">
        <v>-4.8229333013296127E-2</v>
      </c>
      <c r="D45" s="5">
        <v>-3.7710501346737146E-3</v>
      </c>
      <c r="E45" s="5">
        <v>-4.1253026574850082E-3</v>
      </c>
      <c r="F45" s="5">
        <v>-4.0415721014142036E-3</v>
      </c>
      <c r="G45" s="5">
        <v>-3.3367103897035122E-3</v>
      </c>
      <c r="H45" s="5">
        <v>8.368431031703949E-2</v>
      </c>
      <c r="I45" s="5">
        <v>3.7493351846933365E-2</v>
      </c>
      <c r="J45" s="5">
        <v>1.2477584183216095E-2</v>
      </c>
      <c r="K45" s="5">
        <v>-2.6787645183503628E-3</v>
      </c>
      <c r="L45" s="5">
        <v>2.0673990249633789E-2</v>
      </c>
      <c r="M45" s="5">
        <v>0.10446222871541977</v>
      </c>
      <c r="N45" s="5">
        <v>3.118930384516716E-2</v>
      </c>
      <c r="O45" s="5">
        <v>-3.8251737132668495E-3</v>
      </c>
      <c r="P45" s="5">
        <v>-3.1031500548124313E-2</v>
      </c>
      <c r="Q45" s="5">
        <v>-3.0406037345528603E-2</v>
      </c>
      <c r="R45" s="5">
        <v>5.3949274122714996E-2</v>
      </c>
      <c r="S45" s="5">
        <v>-2.7190682012587786E-3</v>
      </c>
      <c r="T45" s="5">
        <v>-2.7154956478625536E-3</v>
      </c>
      <c r="U45" s="5">
        <v>-3.6238550674170256E-3</v>
      </c>
      <c r="V45" s="5">
        <v>-2.7138416189700365E-3</v>
      </c>
      <c r="W45" s="5">
        <v>5.4648898541927338E-2</v>
      </c>
      <c r="Y45" s="1">
        <f t="shared" si="17"/>
        <v>1.3999098270140778E-3</v>
      </c>
    </row>
    <row r="46" spans="1:25">
      <c r="A46" s="1" t="s">
        <v>23</v>
      </c>
      <c r="B46" s="1" t="s">
        <v>33</v>
      </c>
      <c r="C46" s="5">
        <v>2.8641624376177788E-3</v>
      </c>
      <c r="D46" s="5">
        <v>-2.5313457474112511E-2</v>
      </c>
      <c r="E46" s="5">
        <v>2.5535039603710175E-3</v>
      </c>
      <c r="F46" s="5">
        <v>2.661900594830513E-3</v>
      </c>
      <c r="G46" s="5">
        <v>3.133158665150404E-3</v>
      </c>
      <c r="H46" s="5">
        <v>5.8673378080129623E-2</v>
      </c>
      <c r="I46" s="5">
        <v>1.6527246683835983E-2</v>
      </c>
      <c r="J46" s="5">
        <v>3.0997598078101873E-3</v>
      </c>
      <c r="K46" s="5">
        <v>3.5431541036814451E-3</v>
      </c>
      <c r="L46" s="5">
        <v>2.984732948243618E-2</v>
      </c>
      <c r="M46" s="5">
        <v>3.0340055003762245E-2</v>
      </c>
      <c r="N46" s="5">
        <v>2.853071503341198E-2</v>
      </c>
      <c r="O46" s="5">
        <v>3.3009431790560484E-3</v>
      </c>
      <c r="P46" s="5">
        <v>9.8456591367721558E-2</v>
      </c>
      <c r="Q46" s="5">
        <v>3.7270728498697281E-2</v>
      </c>
      <c r="R46" s="5">
        <v>-1.7251726239919662E-2</v>
      </c>
      <c r="S46" s="5">
        <v>4.9679698422551155E-3</v>
      </c>
      <c r="T46" s="5">
        <v>0.26759201288223267</v>
      </c>
      <c r="U46" s="5">
        <v>0.1097753718495369</v>
      </c>
      <c r="V46" s="5">
        <v>-1.8061500042676926E-2</v>
      </c>
      <c r="W46" s="5">
        <v>2.0128024742007256E-2</v>
      </c>
      <c r="Y46" s="1">
        <f t="shared" si="17"/>
        <v>4.0965024468241377E-3</v>
      </c>
    </row>
    <row r="47" spans="1:25">
      <c r="A47" s="1" t="s">
        <v>24</v>
      </c>
      <c r="B47" s="1" t="s">
        <v>33</v>
      </c>
      <c r="C47" s="5">
        <v>-5.388711579144001E-4</v>
      </c>
      <c r="D47" s="5">
        <v>-5.4580828873440623E-4</v>
      </c>
      <c r="E47" s="5">
        <v>-1.5169985999818891E-4</v>
      </c>
      <c r="F47" s="5">
        <v>-1.9451777916401625E-4</v>
      </c>
      <c r="G47" s="5">
        <v>-3.9816059870645404E-4</v>
      </c>
      <c r="H47" s="5">
        <v>-3.9556343108415604E-4</v>
      </c>
      <c r="I47" s="5">
        <v>-3.9658270543441176E-4</v>
      </c>
      <c r="J47" s="5">
        <v>-3.9528930210508406E-4</v>
      </c>
      <c r="K47" s="5">
        <v>-3.2256439328193665E-2</v>
      </c>
      <c r="L47" s="5">
        <v>-9.4093428924679756E-4</v>
      </c>
      <c r="M47" s="5">
        <v>3.4811760997399688E-4</v>
      </c>
      <c r="N47" s="5">
        <v>-9.3594897771254182E-4</v>
      </c>
      <c r="O47" s="5">
        <v>-6.6886760760098696E-4</v>
      </c>
      <c r="P47" s="5">
        <v>-3.8375527947209775E-4</v>
      </c>
      <c r="Q47" s="5">
        <v>-2.9089694726280868E-4</v>
      </c>
      <c r="R47" s="5">
        <v>4.3772183358669281E-2</v>
      </c>
      <c r="S47" s="5">
        <v>1.6585243865847588E-2</v>
      </c>
      <c r="T47" s="5">
        <v>-6.4834568183869123E-4</v>
      </c>
      <c r="U47" s="5">
        <v>-1.7633737996220589E-2</v>
      </c>
      <c r="V47" s="5">
        <v>6.6597670316696167E-2</v>
      </c>
      <c r="W47" s="5">
        <v>-4.0558408363722265E-4</v>
      </c>
      <c r="Y47" s="1">
        <f t="shared" si="17"/>
        <v>3.8740130926428497E-4</v>
      </c>
    </row>
    <row r="48" spans="1:25">
      <c r="A48" s="1" t="s">
        <v>25</v>
      </c>
      <c r="B48" s="1" t="s">
        <v>33</v>
      </c>
      <c r="C48" s="5">
        <v>1.2503308244049549E-2</v>
      </c>
      <c r="D48" s="5">
        <v>-4.4189792242832482E-4</v>
      </c>
      <c r="E48" s="5">
        <v>-8.9292984921485186E-4</v>
      </c>
      <c r="F48" s="5">
        <v>-5.3581789135932922E-2</v>
      </c>
      <c r="G48" s="5">
        <v>2.3153135553002357E-2</v>
      </c>
      <c r="H48" s="5">
        <v>-7.6078800484538078E-3</v>
      </c>
      <c r="I48" s="5">
        <v>1.5049772337079048E-2</v>
      </c>
      <c r="J48" s="5">
        <v>1.2515644542872906E-2</v>
      </c>
      <c r="K48" s="5">
        <v>2.9496848583221436E-2</v>
      </c>
      <c r="L48" s="5">
        <v>2.7970112860202789E-3</v>
      </c>
      <c r="M48" s="5">
        <v>-1.530018076300621E-2</v>
      </c>
      <c r="N48" s="5">
        <v>9.5837721601128578E-3</v>
      </c>
      <c r="O48" s="5">
        <v>-1.116661075502634E-2</v>
      </c>
      <c r="P48" s="5">
        <v>1.5633067116141319E-2</v>
      </c>
      <c r="Q48" s="5">
        <v>6.7235072492621839E-5</v>
      </c>
      <c r="R48" s="5">
        <v>1.8759921193122864E-2</v>
      </c>
      <c r="S48" s="5">
        <v>1.4183654449880123E-2</v>
      </c>
      <c r="T48" s="5">
        <v>4.2177317664027214E-3</v>
      </c>
      <c r="U48" s="5">
        <v>5.5147226899862289E-2</v>
      </c>
      <c r="V48" s="5">
        <v>4.9053773283958435E-2</v>
      </c>
      <c r="W48" s="5">
        <v>-4.2389523237943649E-2</v>
      </c>
      <c r="Y48" s="1">
        <f t="shared" si="17"/>
        <v>6.2895684474389925E-4</v>
      </c>
    </row>
    <row r="49" spans="1:25">
      <c r="A49" s="1" t="s">
        <v>26</v>
      </c>
      <c r="B49" s="1" t="s">
        <v>33</v>
      </c>
      <c r="C49" s="5">
        <v>3.2002177089452744E-2</v>
      </c>
      <c r="D49" s="5">
        <v>-6.7300647497177124E-2</v>
      </c>
      <c r="E49" s="5">
        <v>3.2965607941150665E-2</v>
      </c>
      <c r="F49" s="5">
        <v>-1.2295687571167946E-2</v>
      </c>
      <c r="G49" s="5">
        <v>1.0721869766712189E-2</v>
      </c>
      <c r="H49" s="5">
        <v>2.0926263183355331E-2</v>
      </c>
      <c r="I49" s="5">
        <v>2.0468791946768761E-2</v>
      </c>
      <c r="J49" s="5">
        <v>-7.2804326191544533E-4</v>
      </c>
      <c r="K49" s="5">
        <v>1.0323666967451572E-2</v>
      </c>
      <c r="L49" s="5">
        <v>3.053082711994648E-2</v>
      </c>
      <c r="M49" s="5">
        <v>1.8415644764900208E-2</v>
      </c>
      <c r="N49" s="5">
        <v>-5.207723006606102E-4</v>
      </c>
      <c r="O49" s="5">
        <v>-6.2123627867549658E-4</v>
      </c>
      <c r="P49" s="5">
        <v>-2.0721781998872757E-2</v>
      </c>
      <c r="Q49" s="5">
        <v>1.9053524360060692E-2</v>
      </c>
      <c r="R49" s="5">
        <v>2.9556892812252045E-2</v>
      </c>
      <c r="S49" s="5">
        <v>-7.3401635745540261E-4</v>
      </c>
      <c r="T49" s="5">
        <v>8.4005240350961685E-3</v>
      </c>
      <c r="U49" s="5">
        <v>-3.0092358589172363E-2</v>
      </c>
      <c r="V49" s="5">
        <v>-7.3693308513611555E-4</v>
      </c>
      <c r="W49" s="5">
        <v>2.8381830081343651E-2</v>
      </c>
      <c r="Y49" s="1">
        <f t="shared" si="17"/>
        <v>5.9054636453407172E-4</v>
      </c>
    </row>
    <row r="50" spans="1:25">
      <c r="A50" s="1" t="s">
        <v>27</v>
      </c>
      <c r="B50" s="1" t="s">
        <v>33</v>
      </c>
      <c r="C50" s="5">
        <v>-3.2500248402357101E-2</v>
      </c>
      <c r="D50" s="5">
        <v>-9.2061005532741547E-2</v>
      </c>
      <c r="E50" s="5">
        <v>4.7536395490169525E-2</v>
      </c>
      <c r="F50" s="5">
        <v>1.8523016478866339E-3</v>
      </c>
      <c r="G50" s="5">
        <v>2.2861655801534653E-2</v>
      </c>
      <c r="H50" s="5">
        <v>1.0129456408321857E-2</v>
      </c>
      <c r="I50" s="5">
        <v>3.854074515402317E-3</v>
      </c>
      <c r="J50" s="5">
        <v>-8.8562490418553352E-3</v>
      </c>
      <c r="K50" s="5">
        <v>1.2276876717805862E-2</v>
      </c>
      <c r="L50" s="5">
        <v>-2.7943038730882108E-4</v>
      </c>
      <c r="M50" s="5">
        <v>7.5101152062416077E-2</v>
      </c>
      <c r="N50" s="5">
        <v>3.9257805794477463E-2</v>
      </c>
      <c r="O50" s="5">
        <v>-4.7432076185941696E-2</v>
      </c>
      <c r="P50" s="5">
        <v>3.2645072788000107E-2</v>
      </c>
      <c r="Q50" s="5">
        <v>7.9151568934321404E-3</v>
      </c>
      <c r="R50" s="5">
        <v>-1.732381759211421E-3</v>
      </c>
      <c r="S50" s="5">
        <v>-2.3172060027718544E-2</v>
      </c>
      <c r="T50" s="5">
        <v>-1.7876541242003441E-2</v>
      </c>
      <c r="U50" s="5">
        <v>-1.984689012169838E-2</v>
      </c>
      <c r="V50" s="5">
        <v>5.6477468460798264E-2</v>
      </c>
      <c r="W50" s="5">
        <v>-1.3509118929505348E-2</v>
      </c>
      <c r="Y50" s="1">
        <f t="shared" si="17"/>
        <v>1.3858575754637521E-3</v>
      </c>
    </row>
    <row r="51" spans="1:25">
      <c r="A51" s="1" t="s">
        <v>28</v>
      </c>
      <c r="B51" s="1" t="s">
        <v>33</v>
      </c>
      <c r="C51" s="5">
        <v>1.6078667715191841E-2</v>
      </c>
      <c r="D51" s="5">
        <v>-5.7458970695734024E-2</v>
      </c>
      <c r="E51" s="5">
        <v>2.2875930881127715E-5</v>
      </c>
      <c r="F51" s="5">
        <v>2.2579820826649666E-2</v>
      </c>
      <c r="G51" s="5">
        <v>-6.1437599360942841E-3</v>
      </c>
      <c r="H51" s="5">
        <v>-6.1994465067982674E-3</v>
      </c>
      <c r="I51" s="5">
        <v>1.6764534637331963E-2</v>
      </c>
      <c r="J51" s="5">
        <v>-3.5116463899612427E-2</v>
      </c>
      <c r="K51" s="5">
        <v>2.1960299462080002E-2</v>
      </c>
      <c r="L51" s="5">
        <v>3.2616473734378815E-2</v>
      </c>
      <c r="M51" s="5">
        <v>5.6465058587491512E-3</v>
      </c>
      <c r="N51" s="5">
        <v>4.2265653610229492E-3</v>
      </c>
      <c r="O51" s="5">
        <v>-8.4582134149968624E-4</v>
      </c>
      <c r="P51" s="5">
        <v>1.0401380248367786E-2</v>
      </c>
      <c r="Q51" s="5">
        <v>5.0100274384021759E-3</v>
      </c>
      <c r="R51" s="5">
        <v>-6.5388362854719162E-3</v>
      </c>
      <c r="S51" s="5">
        <v>3.1044051051139832E-2</v>
      </c>
      <c r="T51" s="5">
        <v>-6.3087367452681065E-3</v>
      </c>
      <c r="U51" s="5">
        <v>-1.6154808923602104E-2</v>
      </c>
      <c r="V51" s="5">
        <v>4.317152313888073E-3</v>
      </c>
      <c r="W51" s="5">
        <v>-5.5257212370634079E-3</v>
      </c>
      <c r="Y51" s="1">
        <f t="shared" si="17"/>
        <v>4.3513210609078543E-4</v>
      </c>
    </row>
    <row r="52" spans="1:25">
      <c r="A52" s="1" t="s">
        <v>29</v>
      </c>
      <c r="B52" s="1" t="s">
        <v>33</v>
      </c>
      <c r="C52" s="5">
        <v>1.6986226662993431E-2</v>
      </c>
      <c r="D52" s="5">
        <v>-5.3514610975980759E-2</v>
      </c>
      <c r="E52" s="5">
        <v>7.0768445730209351E-2</v>
      </c>
      <c r="F52" s="5">
        <v>3.3958401530981064E-2</v>
      </c>
      <c r="G52" s="5">
        <v>0.13843171298503876</v>
      </c>
      <c r="H52" s="5">
        <v>2.8973294422030449E-2</v>
      </c>
      <c r="I52" s="5">
        <v>8.034052443690598E-4</v>
      </c>
      <c r="J52" s="5">
        <v>-2.7374850586056709E-2</v>
      </c>
      <c r="K52" s="5">
        <v>2.7668815106153488E-2</v>
      </c>
      <c r="L52" s="5">
        <v>4.0313225239515305E-2</v>
      </c>
      <c r="M52" s="5">
        <v>6.7797809839248657E-2</v>
      </c>
      <c r="N52" s="5">
        <v>-5.1922269631177187E-4</v>
      </c>
      <c r="O52" s="5">
        <v>1.2327561853453517E-4</v>
      </c>
      <c r="P52" s="5">
        <v>1.8628338584676385E-3</v>
      </c>
      <c r="Q52" s="5">
        <v>1.7942946869879961E-3</v>
      </c>
      <c r="R52" s="5">
        <v>-2.425871416926384E-2</v>
      </c>
      <c r="S52" s="5">
        <v>-1.1377152986824512E-2</v>
      </c>
      <c r="T52" s="5">
        <v>1.4517075382173061E-2</v>
      </c>
      <c r="U52" s="5">
        <v>-2.4792546406388283E-2</v>
      </c>
      <c r="V52" s="5">
        <v>1.4664721675217152E-2</v>
      </c>
      <c r="W52" s="5">
        <v>1.4132486656308174E-2</v>
      </c>
      <c r="Y52" s="1">
        <f t="shared" si="17"/>
        <v>1.6901486659921263E-3</v>
      </c>
    </row>
  </sheetData>
  <conditionalFormatting sqref="C7:W7">
    <cfRule type="cellIs" dxfId="10" priority="3" operator="lessThan">
      <formula>0.1</formula>
    </cfRule>
  </conditionalFormatting>
  <conditionalFormatting sqref="C17:W17">
    <cfRule type="cellIs" dxfId="9" priority="2" operator="less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6"/>
  <sheetViews>
    <sheetView topLeftCell="A23" workbookViewId="0">
      <selection activeCell="C11" sqref="C1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3">
      <c r="C1" s="7">
        <v>-10</v>
      </c>
      <c r="D1" s="7">
        <v>-9</v>
      </c>
      <c r="E1" s="7">
        <v>-8</v>
      </c>
      <c r="F1" s="7">
        <v>-7</v>
      </c>
      <c r="G1" s="7">
        <v>-6</v>
      </c>
      <c r="H1" s="7">
        <v>-5</v>
      </c>
      <c r="I1" s="7">
        <v>-4</v>
      </c>
      <c r="J1" s="7">
        <v>-3</v>
      </c>
      <c r="K1" s="7">
        <v>-2</v>
      </c>
      <c r="L1" s="7">
        <v>-1</v>
      </c>
      <c r="M1" s="7">
        <v>0</v>
      </c>
      <c r="N1" s="7">
        <v>1</v>
      </c>
      <c r="O1" s="7">
        <v>2</v>
      </c>
      <c r="P1" s="7">
        <v>3</v>
      </c>
      <c r="Q1" s="7">
        <v>4</v>
      </c>
      <c r="R1" s="7">
        <v>5</v>
      </c>
      <c r="S1" s="7">
        <v>6</v>
      </c>
      <c r="T1" s="7">
        <v>7</v>
      </c>
      <c r="U1" s="7">
        <v>8</v>
      </c>
      <c r="V1" s="7">
        <v>9</v>
      </c>
      <c r="W1" s="7">
        <v>10</v>
      </c>
    </row>
    <row r="2" spans="2:23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3">
      <c r="B3" s="9" t="s">
        <v>354</v>
      </c>
    </row>
    <row r="4" spans="2:23">
      <c r="B4" s="9" t="s">
        <v>355</v>
      </c>
    </row>
    <row r="5" spans="2:23">
      <c r="B5" s="9" t="s">
        <v>356</v>
      </c>
    </row>
    <row r="6" spans="2:23">
      <c r="B6" s="9" t="s">
        <v>357</v>
      </c>
    </row>
    <row r="7" spans="2:23">
      <c r="B7" s="9" t="s">
        <v>358</v>
      </c>
    </row>
    <row r="8" spans="2:23">
      <c r="B8" s="9" t="s">
        <v>359</v>
      </c>
    </row>
    <row r="9" spans="2:23">
      <c r="B9" s="9" t="s">
        <v>360</v>
      </c>
    </row>
    <row r="10" spans="2:23">
      <c r="B10" s="9" t="s">
        <v>361</v>
      </c>
    </row>
    <row r="11" spans="2:23">
      <c r="B11" s="9" t="s">
        <v>362</v>
      </c>
    </row>
    <row r="13" spans="2:23">
      <c r="B13" s="10" t="s">
        <v>363</v>
      </c>
    </row>
    <row r="14" spans="2:23">
      <c r="B14" s="10" t="s">
        <v>355</v>
      </c>
    </row>
    <row r="15" spans="2:23">
      <c r="B15" s="10" t="s">
        <v>356</v>
      </c>
    </row>
    <row r="16" spans="2:23">
      <c r="B16" s="10" t="s">
        <v>357</v>
      </c>
    </row>
    <row r="17" spans="2:23">
      <c r="B17" s="10" t="s">
        <v>358</v>
      </c>
    </row>
    <row r="18" spans="2:23">
      <c r="B18" s="10" t="s">
        <v>359</v>
      </c>
    </row>
    <row r="19" spans="2:23">
      <c r="B19" s="10" t="s">
        <v>360</v>
      </c>
    </row>
    <row r="20" spans="2:23">
      <c r="B20" s="10" t="s">
        <v>361</v>
      </c>
    </row>
    <row r="21" spans="2:23">
      <c r="B21" s="10" t="s">
        <v>362</v>
      </c>
    </row>
    <row r="23" spans="2:23">
      <c r="C23" s="11" t="s">
        <v>364</v>
      </c>
      <c r="D23" s="11" t="s">
        <v>365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1" t="s">
        <v>370</v>
      </c>
      <c r="J23" s="11" t="s">
        <v>371</v>
      </c>
      <c r="K23" s="11" t="s">
        <v>372</v>
      </c>
      <c r="L23" s="11" t="s">
        <v>373</v>
      </c>
      <c r="M23" s="11" t="s">
        <v>374</v>
      </c>
      <c r="N23" s="11" t="s">
        <v>375</v>
      </c>
      <c r="O23" s="11" t="s">
        <v>376</v>
      </c>
      <c r="P23" s="11" t="s">
        <v>377</v>
      </c>
      <c r="Q23" s="11" t="s">
        <v>378</v>
      </c>
      <c r="R23" s="11" t="s">
        <v>379</v>
      </c>
      <c r="S23" s="11" t="s">
        <v>380</v>
      </c>
      <c r="T23" s="11" t="s">
        <v>381</v>
      </c>
      <c r="U23" s="11" t="s">
        <v>382</v>
      </c>
      <c r="V23" s="11" t="s">
        <v>383</v>
      </c>
      <c r="W23" s="11" t="s">
        <v>384</v>
      </c>
    </row>
    <row r="24" spans="2:23">
      <c r="B24" s="12" t="s">
        <v>385</v>
      </c>
    </row>
    <row r="25" spans="2:23">
      <c r="B25" s="12" t="s">
        <v>386</v>
      </c>
    </row>
    <row r="26" spans="2:23">
      <c r="B26" s="12" t="s">
        <v>387</v>
      </c>
    </row>
    <row r="27" spans="2:23">
      <c r="B27" s="12" t="s">
        <v>388</v>
      </c>
    </row>
    <row r="28" spans="2:23">
      <c r="B28" s="12" t="s">
        <v>358</v>
      </c>
    </row>
    <row r="29" spans="2:23">
      <c r="B29" s="12" t="s">
        <v>359</v>
      </c>
    </row>
    <row r="30" spans="2:23">
      <c r="B30" s="12" t="s">
        <v>360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2:23">
      <c r="B31" s="12" t="s">
        <v>361</v>
      </c>
    </row>
    <row r="32" spans="2:23">
      <c r="B32" s="12" t="s">
        <v>362</v>
      </c>
    </row>
    <row r="35" spans="1:23">
      <c r="A35" s="1" t="s">
        <v>0</v>
      </c>
      <c r="B35" s="1" t="s">
        <v>30</v>
      </c>
      <c r="C35" s="1" t="s">
        <v>118</v>
      </c>
      <c r="D35" s="1" t="s">
        <v>119</v>
      </c>
      <c r="E35" s="1" t="s">
        <v>120</v>
      </c>
      <c r="F35" s="1" t="s">
        <v>121</v>
      </c>
      <c r="G35" s="1" t="s">
        <v>122</v>
      </c>
      <c r="H35" s="1" t="s">
        <v>123</v>
      </c>
      <c r="I35" s="1" t="s">
        <v>124</v>
      </c>
      <c r="J35" s="1" t="s">
        <v>125</v>
      </c>
      <c r="K35" s="1" t="s">
        <v>126</v>
      </c>
      <c r="L35" s="1" t="s">
        <v>127</v>
      </c>
      <c r="M35" s="1" t="s">
        <v>128</v>
      </c>
      <c r="N35" s="1" t="s">
        <v>129</v>
      </c>
      <c r="O35" s="1" t="s">
        <v>130</v>
      </c>
      <c r="P35" s="1" t="s">
        <v>131</v>
      </c>
      <c r="Q35" s="1" t="s">
        <v>132</v>
      </c>
      <c r="R35" s="1" t="s">
        <v>133</v>
      </c>
      <c r="S35" s="1" t="s">
        <v>134</v>
      </c>
      <c r="T35" s="1" t="s">
        <v>135</v>
      </c>
      <c r="U35" s="1" t="s">
        <v>136</v>
      </c>
      <c r="V35" s="1" t="s">
        <v>137</v>
      </c>
      <c r="W35" s="1" t="s">
        <v>138</v>
      </c>
    </row>
    <row r="36" spans="1:23">
      <c r="A36" s="1" t="s">
        <v>1</v>
      </c>
      <c r="B36" s="1" t="s">
        <v>31</v>
      </c>
      <c r="C36" s="5">
        <v>-4.8191491514444351E-3</v>
      </c>
      <c r="D36" s="5">
        <v>-5.8428507298231125E-2</v>
      </c>
      <c r="E36" s="5">
        <v>2.9755184426903725E-2</v>
      </c>
      <c r="F36" s="5">
        <v>1.4292492531239986E-2</v>
      </c>
      <c r="G36" s="5">
        <v>2.0685445517301559E-2</v>
      </c>
      <c r="H36" s="5">
        <v>-1.7266837880015373E-2</v>
      </c>
      <c r="I36" s="5">
        <v>-5.145614966750145E-3</v>
      </c>
      <c r="J36" s="5">
        <v>-8.0550584243610501E-4</v>
      </c>
      <c r="K36" s="5">
        <v>-7.5864563696086407E-3</v>
      </c>
      <c r="L36" s="5">
        <v>1.3353481888771057E-2</v>
      </c>
      <c r="M36" s="5">
        <v>-2.0365914329886436E-2</v>
      </c>
      <c r="N36" s="5">
        <v>3.9237570017576218E-2</v>
      </c>
      <c r="O36" s="5">
        <v>8.5024368017911911E-3</v>
      </c>
      <c r="P36" s="5">
        <v>-6.4650677144527435E-2</v>
      </c>
      <c r="Q36" s="5">
        <v>1.7320724204182625E-2</v>
      </c>
      <c r="R36" s="5">
        <v>4.1682500392198563E-2</v>
      </c>
      <c r="S36" s="5">
        <v>3.4327011555433273E-2</v>
      </c>
      <c r="T36" s="5">
        <v>-3.8072436582297087E-3</v>
      </c>
      <c r="U36" s="5">
        <v>-6.6656015813350677E-2</v>
      </c>
      <c r="V36" s="5">
        <v>-2.1581975743174553E-2</v>
      </c>
      <c r="W36" s="5">
        <v>-4.4796396046876907E-2</v>
      </c>
    </row>
    <row r="37" spans="1:23">
      <c r="A37" s="1" t="s">
        <v>1</v>
      </c>
      <c r="B37" s="1" t="s">
        <v>32</v>
      </c>
      <c r="C37" s="5">
        <v>1.3906486332416534E-2</v>
      </c>
      <c r="D37" s="5">
        <v>2.0504605025053024E-2</v>
      </c>
      <c r="E37" s="5">
        <v>-1.7632672563195229E-2</v>
      </c>
      <c r="F37" s="5">
        <v>-5.2970596589148045E-3</v>
      </c>
      <c r="G37" s="5">
        <v>-8.0817472189664841E-4</v>
      </c>
      <c r="H37" s="5">
        <v>-7.3400586843490601E-3</v>
      </c>
      <c r="I37" s="5">
        <v>1.2822169810533524E-2</v>
      </c>
      <c r="J37" s="5">
        <v>-2.034563384950161E-2</v>
      </c>
      <c r="K37" s="5">
        <v>4.0009602904319763E-2</v>
      </c>
      <c r="L37" s="5">
        <v>8.0102281644940376E-3</v>
      </c>
      <c r="M37" s="5">
        <v>-6.4363017678260803E-2</v>
      </c>
      <c r="N37" s="5">
        <v>1.699143648147583E-2</v>
      </c>
      <c r="O37" s="5">
        <v>4.1953053325414658E-2</v>
      </c>
      <c r="P37" s="5">
        <v>3.4052934497594833E-2</v>
      </c>
      <c r="Q37" s="5">
        <v>-3.8754458073526621E-3</v>
      </c>
      <c r="R37" s="5">
        <v>-6.6863752901554108E-2</v>
      </c>
      <c r="S37" s="5">
        <v>-2.2043671458959579E-2</v>
      </c>
      <c r="T37" s="5">
        <v>-4.5522663742303848E-2</v>
      </c>
      <c r="U37" s="5">
        <v>-3.8942813873291016E-2</v>
      </c>
      <c r="V37" s="5">
        <v>-5.6067194789648056E-2</v>
      </c>
      <c r="W37" s="5">
        <v>4.9147836863994598E-2</v>
      </c>
    </row>
    <row r="38" spans="1:23">
      <c r="A38" s="1" t="s">
        <v>1</v>
      </c>
      <c r="B38" s="1" t="s">
        <v>33</v>
      </c>
      <c r="C38" s="5">
        <v>1.673525758087635E-2</v>
      </c>
      <c r="D38" s="5">
        <v>-2.2325435653328896E-2</v>
      </c>
      <c r="E38" s="5">
        <v>1.6933396458625793E-2</v>
      </c>
      <c r="F38" s="5">
        <v>1.1947454186156392E-4</v>
      </c>
      <c r="G38" s="5">
        <v>7.7969256381038576E-5</v>
      </c>
      <c r="H38" s="5">
        <v>7.6032738434150815E-5</v>
      </c>
      <c r="I38" s="5">
        <v>7.6344709668774158E-5</v>
      </c>
      <c r="J38" s="5">
        <v>-1.6729533672332764E-2</v>
      </c>
      <c r="K38" s="5">
        <v>-8.6768617620691657E-5</v>
      </c>
      <c r="L38" s="5">
        <v>5.5458797141909599E-3</v>
      </c>
      <c r="M38" s="5">
        <v>1.6529317945241928E-2</v>
      </c>
      <c r="N38" s="5">
        <v>-1.1195603758096695E-2</v>
      </c>
      <c r="O38" s="5">
        <v>-3.9908993989229202E-2</v>
      </c>
      <c r="P38" s="5">
        <v>5.8415266685187817E-3</v>
      </c>
      <c r="Q38" s="5">
        <v>-5.7380259968340397E-3</v>
      </c>
      <c r="R38" s="5">
        <v>-2.4090545775834471E-4</v>
      </c>
      <c r="S38" s="5">
        <v>-2.610411902423948E-4</v>
      </c>
      <c r="T38" s="5">
        <v>-2.616562123876065E-4</v>
      </c>
      <c r="U38" s="5">
        <v>-3.5178792313672602E-4</v>
      </c>
      <c r="V38" s="5">
        <v>-2.6316530420444906E-4</v>
      </c>
      <c r="W38" s="5">
        <v>-3.5334221320226789E-4</v>
      </c>
    </row>
    <row r="39" spans="1:23">
      <c r="A39" s="1" t="s">
        <v>2</v>
      </c>
      <c r="B39" s="1" t="s">
        <v>34</v>
      </c>
      <c r="C39" s="5">
        <v>-1.284421980381012E-2</v>
      </c>
      <c r="D39" s="5">
        <v>-2.4057729169726372E-2</v>
      </c>
      <c r="E39" s="5">
        <v>-4.8553966917097569E-3</v>
      </c>
      <c r="F39" s="5">
        <v>-7.5086142169311643E-4</v>
      </c>
      <c r="G39" s="5">
        <v>1.866447739303112E-2</v>
      </c>
      <c r="H39" s="5">
        <v>-3.0194323044270277E-3</v>
      </c>
      <c r="I39" s="5">
        <v>7.0494054816663265E-3</v>
      </c>
      <c r="J39" s="5">
        <v>-1.1423205956816673E-2</v>
      </c>
      <c r="K39" s="5">
        <v>-9.5111224800348282E-3</v>
      </c>
      <c r="L39" s="5">
        <v>-6.1885075410827994E-4</v>
      </c>
      <c r="M39" s="5">
        <v>-4.2473054490983486E-3</v>
      </c>
      <c r="N39" s="5">
        <v>-5.9225253760814667E-2</v>
      </c>
      <c r="O39" s="5">
        <v>-4.2060434818267822E-2</v>
      </c>
      <c r="P39" s="5">
        <v>-1.6414469107985497E-2</v>
      </c>
      <c r="Q39" s="5">
        <v>1.2752115726470947E-2</v>
      </c>
      <c r="R39" s="5">
        <v>3.242526575922966E-2</v>
      </c>
      <c r="S39" s="5">
        <v>6.9655538536608219E-3</v>
      </c>
      <c r="T39" s="5">
        <v>3.9544355124235153E-2</v>
      </c>
      <c r="U39" s="5">
        <v>3.8024589419364929E-2</v>
      </c>
      <c r="V39" s="5">
        <v>1.4135117642581463E-2</v>
      </c>
      <c r="W39" s="5">
        <v>-7.9468684270977974E-3</v>
      </c>
    </row>
    <row r="40" spans="1:23">
      <c r="A40" s="1" t="s">
        <v>2</v>
      </c>
      <c r="B40" s="1" t="s">
        <v>35</v>
      </c>
      <c r="C40" s="5">
        <v>-1.0018413886427879E-3</v>
      </c>
      <c r="D40" s="5">
        <v>1.8673636019229889E-2</v>
      </c>
      <c r="E40" s="5">
        <v>-3.3754126634448767E-3</v>
      </c>
      <c r="F40" s="5">
        <v>7.0973355323076248E-3</v>
      </c>
      <c r="G40" s="5">
        <v>-1.108410581946373E-2</v>
      </c>
      <c r="H40" s="5">
        <v>-8.6658839136362076E-3</v>
      </c>
      <c r="I40" s="5">
        <v>-1.0657965904101729E-3</v>
      </c>
      <c r="J40" s="5">
        <v>-3.7201771046966314E-3</v>
      </c>
      <c r="K40" s="5">
        <v>-5.7642124593257904E-2</v>
      </c>
      <c r="L40" s="5">
        <v>-4.2948182672262192E-2</v>
      </c>
      <c r="M40" s="5">
        <v>-1.5848536044359207E-2</v>
      </c>
      <c r="N40" s="5">
        <v>1.2339988723397255E-2</v>
      </c>
      <c r="O40" s="5">
        <v>3.3279702067375183E-2</v>
      </c>
      <c r="P40" s="5">
        <v>6.6118096001446247E-3</v>
      </c>
      <c r="Q40" s="5">
        <v>3.9666779339313507E-2</v>
      </c>
      <c r="R40" s="5">
        <v>3.845364972949028E-2</v>
      </c>
      <c r="S40" s="5">
        <v>1.3960341922938824E-2</v>
      </c>
      <c r="T40" s="5">
        <v>-8.2233641296625137E-3</v>
      </c>
      <c r="U40" s="5">
        <v>1.5887223184108734E-2</v>
      </c>
      <c r="V40" s="5">
        <v>2.0817952230572701E-2</v>
      </c>
      <c r="W40" s="5">
        <v>-5.0588235259056091E-2</v>
      </c>
    </row>
    <row r="41" spans="1:23">
      <c r="A41" s="1" t="s">
        <v>2</v>
      </c>
      <c r="B41" s="1" t="s">
        <v>36</v>
      </c>
      <c r="C41" s="5">
        <v>-2.488238678779453E-4</v>
      </c>
      <c r="D41" s="5">
        <v>-1.4810435241088271E-3</v>
      </c>
      <c r="E41" s="5">
        <v>3.0988731305114925E-4</v>
      </c>
      <c r="F41" s="5">
        <v>1.1327486485242844E-2</v>
      </c>
      <c r="G41" s="5">
        <v>2.6269087102264166E-3</v>
      </c>
      <c r="H41" s="5">
        <v>1.4066521544009447E-3</v>
      </c>
      <c r="I41" s="5">
        <v>-3.4968091640621424E-3</v>
      </c>
      <c r="J41" s="5">
        <v>3.8546558935195208E-3</v>
      </c>
      <c r="K41" s="5">
        <v>1.7680875957012177E-2</v>
      </c>
      <c r="L41" s="5">
        <v>6.6751223057508469E-3</v>
      </c>
      <c r="M41" s="5">
        <v>2.1628018002957106E-3</v>
      </c>
      <c r="N41" s="5">
        <v>-5.5090448586270213E-4</v>
      </c>
      <c r="O41" s="5">
        <v>-1.3702374417334795E-3</v>
      </c>
      <c r="P41" s="5">
        <v>2.3540367837995291E-3</v>
      </c>
      <c r="Q41" s="5">
        <v>6.0412585735321045E-3</v>
      </c>
      <c r="R41" s="5">
        <v>-7.9495413228869438E-3</v>
      </c>
      <c r="S41" s="5">
        <v>-6.2296213582158089E-4</v>
      </c>
      <c r="T41" s="5">
        <v>1.8130927346646786E-3</v>
      </c>
      <c r="U41" s="5">
        <v>-9.7051551565527916E-3</v>
      </c>
      <c r="V41" s="5">
        <v>5.5054044350981712E-3</v>
      </c>
      <c r="W41" s="5">
        <v>2.5694975629448891E-3</v>
      </c>
    </row>
    <row r="42" spans="1:23">
      <c r="A42" s="1" t="s">
        <v>3</v>
      </c>
      <c r="B42" s="1" t="s">
        <v>37</v>
      </c>
      <c r="C42" s="5">
        <v>3.2277193386107683E-3</v>
      </c>
      <c r="D42" s="5">
        <v>-7.5903505086898804E-2</v>
      </c>
      <c r="E42" s="5">
        <v>-1.4253807254135609E-2</v>
      </c>
      <c r="F42" s="5">
        <v>2.1463779732584953E-2</v>
      </c>
      <c r="G42" s="5">
        <v>8.3444349467754364E-2</v>
      </c>
      <c r="H42" s="5">
        <v>2.5663519278168678E-2</v>
      </c>
      <c r="I42" s="5">
        <v>1.3893567956984043E-2</v>
      </c>
      <c r="J42" s="5">
        <v>-3.8615494966506958E-2</v>
      </c>
      <c r="K42" s="5">
        <v>5.0113189965486526E-2</v>
      </c>
      <c r="L42" s="5">
        <v>-1.2678270228207111E-2</v>
      </c>
      <c r="M42" s="5">
        <v>3.505663201212883E-2</v>
      </c>
      <c r="N42" s="5">
        <v>3.9914488792419434E-2</v>
      </c>
      <c r="O42" s="5">
        <v>-3.840211033821106E-2</v>
      </c>
      <c r="P42" s="5">
        <v>-0.13733947277069092</v>
      </c>
      <c r="Q42" s="5">
        <v>2.1273467689752579E-2</v>
      </c>
      <c r="R42" s="5">
        <v>-0.11674170196056366</v>
      </c>
      <c r="S42" s="5">
        <v>2.7739103883504868E-2</v>
      </c>
      <c r="T42" s="5">
        <v>-7.9659394919872284E-2</v>
      </c>
      <c r="U42" s="5">
        <v>2.2475333884358406E-2</v>
      </c>
      <c r="V42" s="5">
        <v>-8.1944540143013E-3</v>
      </c>
      <c r="W42" s="5">
        <v>-1.208074763417244E-2</v>
      </c>
    </row>
    <row r="43" spans="1:23">
      <c r="A43" s="1" t="s">
        <v>3</v>
      </c>
      <c r="B43" s="1" t="s">
        <v>38</v>
      </c>
      <c r="C43" s="5">
        <v>2.1642193198204041E-2</v>
      </c>
      <c r="D43" s="5">
        <v>8.4001705050468445E-2</v>
      </c>
      <c r="E43" s="5">
        <v>2.6169747114181519E-2</v>
      </c>
      <c r="F43" s="5">
        <v>1.4521321281790733E-2</v>
      </c>
      <c r="G43" s="5">
        <v>-3.7932112812995911E-2</v>
      </c>
      <c r="H43" s="5">
        <v>5.0335340201854706E-2</v>
      </c>
      <c r="I43" s="5">
        <v>-1.2438156642019749E-2</v>
      </c>
      <c r="J43" s="5">
        <v>3.5663329064846039E-2</v>
      </c>
      <c r="K43" s="5">
        <v>4.0634017437696457E-2</v>
      </c>
      <c r="L43" s="5">
        <v>-3.8519162684679031E-2</v>
      </c>
      <c r="M43" s="5">
        <v>-0.13659799098968506</v>
      </c>
      <c r="N43" s="5">
        <v>2.1712949499487877E-2</v>
      </c>
      <c r="O43" s="5">
        <v>-0.11663269251585007</v>
      </c>
      <c r="P43" s="5">
        <v>2.8172483667731285E-2</v>
      </c>
      <c r="Q43" s="5">
        <v>-7.9690955579280853E-2</v>
      </c>
      <c r="R43" s="5">
        <v>2.2327715530991554E-2</v>
      </c>
      <c r="S43" s="5">
        <v>-8.6995065212249756E-3</v>
      </c>
      <c r="T43" s="5">
        <v>-1.2012183666229248E-2</v>
      </c>
      <c r="U43" s="5">
        <v>7.7621312811970711E-3</v>
      </c>
      <c r="V43" s="5">
        <v>3.6040127277374268E-2</v>
      </c>
      <c r="W43" s="5">
        <v>2.151896245777607E-3</v>
      </c>
    </row>
    <row r="44" spans="1:23">
      <c r="A44" s="1" t="s">
        <v>3</v>
      </c>
      <c r="B44" s="1" t="s">
        <v>39</v>
      </c>
      <c r="C44" s="5">
        <v>1.1913314461708069E-2</v>
      </c>
      <c r="D44" s="5">
        <v>-5.6218955665826797E-2</v>
      </c>
      <c r="E44" s="5">
        <v>2.5145148858428001E-2</v>
      </c>
      <c r="F44" s="5">
        <v>4.4481456279754639E-3</v>
      </c>
      <c r="G44" s="5">
        <v>-1.5356884337961674E-2</v>
      </c>
      <c r="H44" s="5">
        <v>7.3575019836425781E-2</v>
      </c>
      <c r="I44" s="5">
        <v>5.683102086186409E-2</v>
      </c>
      <c r="J44" s="5">
        <v>5.5403099395334721E-3</v>
      </c>
      <c r="K44" s="5">
        <v>6.9174631498754025E-3</v>
      </c>
      <c r="L44" s="5">
        <v>6.9211358204483986E-3</v>
      </c>
      <c r="M44" s="5">
        <v>3.9556022733449936E-2</v>
      </c>
      <c r="N44" s="5">
        <v>4.2635437101125717E-2</v>
      </c>
      <c r="O44" s="5">
        <v>3.2425776589661837E-4</v>
      </c>
      <c r="P44" s="5">
        <v>-2.1927081048488617E-2</v>
      </c>
      <c r="Q44" s="5">
        <v>1.3610814698040485E-2</v>
      </c>
      <c r="R44" s="5">
        <v>9.2313112691044807E-3</v>
      </c>
      <c r="S44" s="5">
        <v>9.6295587718486786E-3</v>
      </c>
      <c r="T44" s="5">
        <v>9.8259272053837776E-3</v>
      </c>
      <c r="U44" s="5">
        <v>7.9341931268572807E-3</v>
      </c>
      <c r="V44" s="5">
        <v>9.7092222422361374E-3</v>
      </c>
      <c r="W44" s="5">
        <v>3.1849484890699387E-2</v>
      </c>
    </row>
    <row r="45" spans="1:23">
      <c r="A45" s="1" t="s">
        <v>4</v>
      </c>
      <c r="B45" s="1" t="s">
        <v>40</v>
      </c>
      <c r="C45" s="3">
        <v>-2.2845523226386398E-3</v>
      </c>
      <c r="D45" s="3">
        <v>-8.0782826814410001E-5</v>
      </c>
      <c r="E45" s="3">
        <v>-3.5441773040069798E-2</v>
      </c>
      <c r="F45" s="3">
        <v>-3.9327038127666804E-3</v>
      </c>
      <c r="G45" s="3">
        <v>-1.44764065675365E-3</v>
      </c>
      <c r="H45" s="3">
        <v>-3.6800259169538002E-3</v>
      </c>
      <c r="I45" s="3">
        <v>-1.07676366424879E-3</v>
      </c>
      <c r="J45" s="3">
        <v>9.5705314484565503E-4</v>
      </c>
      <c r="K45" s="3">
        <v>5.3185421702663799E-3</v>
      </c>
      <c r="L45" s="3">
        <v>2.4088196852615402E-3</v>
      </c>
      <c r="M45" s="3">
        <v>-5.5852516995826495E-4</v>
      </c>
      <c r="N45" s="3">
        <v>1.1522868684196301E-2</v>
      </c>
      <c r="O45" s="3">
        <v>-1.0643286312633501E-2</v>
      </c>
      <c r="P45" s="3">
        <v>3.5898941660994698E-3</v>
      </c>
      <c r="Q45" s="3">
        <v>-3.3939687518451901E-3</v>
      </c>
      <c r="R45" s="3">
        <v>-1.2640761746637299E-2</v>
      </c>
      <c r="S45" s="3">
        <v>-2.9615683902251199E-3</v>
      </c>
      <c r="T45" s="3">
        <v>7.5057216143227697E-4</v>
      </c>
      <c r="U45" s="3">
        <v>1.59887730885878E-3</v>
      </c>
      <c r="V45" s="3">
        <v>-6.9075841806453001E-2</v>
      </c>
      <c r="W45" s="3">
        <v>-3.6831092231762397E-2</v>
      </c>
    </row>
    <row r="46" spans="1:23">
      <c r="A46" s="1" t="s">
        <v>4</v>
      </c>
      <c r="B46" s="1" t="s">
        <v>41</v>
      </c>
      <c r="C46" s="3">
        <v>-4.1568736874981497E-3</v>
      </c>
      <c r="D46" s="3">
        <v>-1.6413246810145E-3</v>
      </c>
      <c r="E46" s="3">
        <v>-3.7911980812321798E-3</v>
      </c>
      <c r="F46" s="3">
        <v>-1.2971195102299501E-3</v>
      </c>
      <c r="G46" s="3">
        <v>6.7783302866687299E-4</v>
      </c>
      <c r="H46" s="3">
        <v>4.7842685294097404E-3</v>
      </c>
      <c r="I46" s="3">
        <v>2.2868358688437102E-3</v>
      </c>
      <c r="J46" s="3">
        <v>-9.0466367764784495E-4</v>
      </c>
      <c r="K46" s="3">
        <v>1.08303742305247E-2</v>
      </c>
      <c r="L46" s="3">
        <v>-1.0646457215815501E-2</v>
      </c>
      <c r="M46" s="3">
        <v>3.4820693203383799E-3</v>
      </c>
      <c r="N46" s="3">
        <v>-3.4353465294805E-3</v>
      </c>
      <c r="O46" s="3">
        <v>-1.32124862335026E-2</v>
      </c>
      <c r="P46" s="3">
        <v>-3.0162812229629801E-3</v>
      </c>
      <c r="Q46" s="3">
        <v>3.2060275397352702E-4</v>
      </c>
      <c r="R46" s="3">
        <v>1.0209331462766101E-3</v>
      </c>
      <c r="S46" s="3">
        <v>-6.9588414136361604E-2</v>
      </c>
      <c r="T46" s="3">
        <v>-3.7281769626878798E-2</v>
      </c>
      <c r="U46" s="3">
        <v>-2.2714695799163701E-2</v>
      </c>
      <c r="V46" s="3">
        <v>2.38733884902478E-2</v>
      </c>
      <c r="W46" s="3">
        <v>-1.9571532293628899E-3</v>
      </c>
    </row>
    <row r="47" spans="1:23">
      <c r="A47" s="1" t="s">
        <v>4</v>
      </c>
      <c r="B47" s="1" t="s">
        <v>42</v>
      </c>
      <c r="C47" s="5">
        <v>3.9568442851305008E-2</v>
      </c>
      <c r="D47" s="5">
        <v>-4.6138730831444263E-3</v>
      </c>
      <c r="E47" s="5">
        <v>3.325565904378891E-2</v>
      </c>
      <c r="F47" s="5">
        <v>-2.5400013328180648E-5</v>
      </c>
      <c r="G47" s="5">
        <v>2.1225638687610626E-2</v>
      </c>
      <c r="H47" s="5">
        <v>4.3748795986175537E-2</v>
      </c>
      <c r="I47" s="5">
        <v>3.0078254640102386E-2</v>
      </c>
      <c r="J47" s="5">
        <v>2.1225178614258766E-2</v>
      </c>
      <c r="K47" s="5">
        <v>1.7984753474593163E-2</v>
      </c>
      <c r="L47" s="5">
        <v>2.2307446226477623E-2</v>
      </c>
      <c r="M47" s="5">
        <v>5.6934952735900879E-2</v>
      </c>
      <c r="N47" s="5">
        <v>3.046119213104248E-2</v>
      </c>
      <c r="O47" s="5">
        <v>1.7485598102211952E-2</v>
      </c>
      <c r="P47" s="5">
        <v>2.9176905751228333E-2</v>
      </c>
      <c r="Q47" s="5">
        <v>1.840912364423275E-2</v>
      </c>
      <c r="R47" s="5">
        <v>1.19037926197052E-2</v>
      </c>
      <c r="S47" s="5">
        <v>1.1931965127587318E-2</v>
      </c>
      <c r="T47" s="5">
        <v>1.1850254610180855E-2</v>
      </c>
      <c r="U47" s="5">
        <v>-5.8105271309614182E-3</v>
      </c>
      <c r="V47" s="5">
        <v>-1.1422119569033384E-3</v>
      </c>
      <c r="W47" s="5">
        <v>1.5359580516815186E-2</v>
      </c>
    </row>
    <row r="48" spans="1:23">
      <c r="A48" s="1" t="s">
        <v>5</v>
      </c>
      <c r="B48" s="1" t="s">
        <v>43</v>
      </c>
      <c r="C48" s="5">
        <v>3.6934434901922941E-3</v>
      </c>
      <c r="D48" s="5">
        <v>-5.3620655089616776E-3</v>
      </c>
      <c r="E48" s="5">
        <v>1.1158714070916176E-2</v>
      </c>
      <c r="F48" s="5">
        <v>2.7009746059775352E-2</v>
      </c>
      <c r="G48" s="5">
        <v>-8.3506666123867035E-3</v>
      </c>
      <c r="H48" s="5">
        <v>3.1126603484153748E-2</v>
      </c>
      <c r="I48" s="5">
        <v>-2.7081146836280823E-2</v>
      </c>
      <c r="J48" s="5">
        <v>9.3331709504127502E-3</v>
      </c>
      <c r="K48" s="5">
        <v>1.1609424836933613E-2</v>
      </c>
      <c r="L48" s="5">
        <v>-6.3877040520310402E-3</v>
      </c>
      <c r="M48" s="5">
        <v>7.5933854095637798E-3</v>
      </c>
      <c r="N48" s="5">
        <v>2.1214058622717857E-2</v>
      </c>
      <c r="O48" s="5">
        <v>8.1340320408344269E-2</v>
      </c>
      <c r="P48" s="5">
        <v>-8.5756108164787292E-2</v>
      </c>
      <c r="Q48" s="5">
        <v>-2.8919873759150505E-2</v>
      </c>
      <c r="R48" s="5">
        <v>8.8199274614453316E-4</v>
      </c>
      <c r="S48" s="5">
        <v>-1.7523448914289474E-2</v>
      </c>
      <c r="T48" s="5">
        <v>1.8286582082509995E-2</v>
      </c>
      <c r="U48" s="5">
        <v>-3.7145990878343582E-2</v>
      </c>
      <c r="V48" s="5">
        <v>-1.8153500277549028E-3</v>
      </c>
      <c r="W48" s="5">
        <v>-9.2244949191808701E-3</v>
      </c>
    </row>
    <row r="49" spans="1:23">
      <c r="A49" s="1" t="s">
        <v>5</v>
      </c>
      <c r="B49" s="1" t="s">
        <v>44</v>
      </c>
      <c r="C49" s="5">
        <v>2.6833659037947655E-2</v>
      </c>
      <c r="D49" s="5">
        <v>-8.2961097359657288E-3</v>
      </c>
      <c r="E49" s="5">
        <v>3.0961407348513603E-2</v>
      </c>
      <c r="F49" s="5">
        <v>-2.6992769911885262E-2</v>
      </c>
      <c r="G49" s="5">
        <v>9.5973806455731392E-3</v>
      </c>
      <c r="H49" s="5">
        <v>1.2138775549829006E-2</v>
      </c>
      <c r="I49" s="5">
        <v>-6.6508539021015167E-3</v>
      </c>
      <c r="J49" s="5">
        <v>7.9823341220617294E-3</v>
      </c>
      <c r="K49" s="5">
        <v>2.2348653525114059E-2</v>
      </c>
      <c r="L49" s="5">
        <v>8.0935046076774597E-2</v>
      </c>
      <c r="M49" s="5">
        <v>-8.5201829671859741E-2</v>
      </c>
      <c r="N49" s="5">
        <v>-2.9008811339735985E-2</v>
      </c>
      <c r="O49" s="5">
        <v>1.4338138280436397E-3</v>
      </c>
      <c r="P49" s="5">
        <v>-1.7572302371263504E-2</v>
      </c>
      <c r="Q49" s="5">
        <v>1.842864416539669E-2</v>
      </c>
      <c r="R49" s="5">
        <v>-3.6983147263526917E-2</v>
      </c>
      <c r="S49" s="5">
        <v>-2.0504775457084179E-3</v>
      </c>
      <c r="T49" s="5">
        <v>-9.4805099070072174E-3</v>
      </c>
      <c r="U49" s="5">
        <v>2.8811117634177208E-2</v>
      </c>
      <c r="V49" s="5">
        <v>1.8477803096175194E-2</v>
      </c>
      <c r="W49" s="5">
        <v>5.2710231393575668E-2</v>
      </c>
    </row>
    <row r="50" spans="1:23">
      <c r="A50" s="1" t="s">
        <v>5</v>
      </c>
      <c r="B50" s="1" t="s">
        <v>45</v>
      </c>
      <c r="C50" s="5">
        <v>3.2197884138440713E-5</v>
      </c>
      <c r="D50" s="5">
        <v>-1.754063181579113E-2</v>
      </c>
      <c r="E50" s="5">
        <v>-3.0118944123387337E-3</v>
      </c>
      <c r="F50" s="5">
        <v>-1.6691798344254494E-2</v>
      </c>
      <c r="G50" s="5">
        <v>6.4558065496385098E-3</v>
      </c>
      <c r="H50" s="5">
        <v>6.5710544586181641E-3</v>
      </c>
      <c r="I50" s="5">
        <v>1.2513166293501854E-2</v>
      </c>
      <c r="J50" s="5">
        <v>-5.3824842907488346E-3</v>
      </c>
      <c r="K50" s="5">
        <v>1.1412118561565876E-2</v>
      </c>
      <c r="L50" s="5">
        <v>3.0667039100080729E-3</v>
      </c>
      <c r="M50" s="5">
        <v>3.4139648079872131E-2</v>
      </c>
      <c r="N50" s="5">
        <v>1.6571901738643646E-2</v>
      </c>
      <c r="O50" s="5">
        <v>-3.940427303314209E-2</v>
      </c>
      <c r="P50" s="5">
        <v>2.0635051652789116E-2</v>
      </c>
      <c r="Q50" s="5">
        <v>-4.0405582636594772E-2</v>
      </c>
      <c r="R50" s="5">
        <v>2.9465069994330406E-2</v>
      </c>
      <c r="S50" s="5">
        <v>1.5786904841661453E-2</v>
      </c>
      <c r="T50" s="5">
        <v>-4.4173356145620346E-2</v>
      </c>
      <c r="U50" s="5">
        <v>1.5454036183655262E-2</v>
      </c>
      <c r="V50" s="5">
        <v>-4.9668988212943077E-3</v>
      </c>
      <c r="W50" s="5">
        <v>3.4241550602018833E-3</v>
      </c>
    </row>
    <row r="51" spans="1:23">
      <c r="A51" s="1" t="s">
        <v>6</v>
      </c>
      <c r="B51" s="1" t="s">
        <v>46</v>
      </c>
      <c r="C51" s="5">
        <v>1.5315635828301311E-3</v>
      </c>
      <c r="D51" s="5">
        <v>-2.717770985327661E-4</v>
      </c>
      <c r="E51" s="5">
        <v>-8.8202441111207008E-3</v>
      </c>
      <c r="F51" s="5">
        <v>-5.0640958361327648E-3</v>
      </c>
      <c r="G51" s="5">
        <v>-1.9902284257113934E-3</v>
      </c>
      <c r="H51" s="5">
        <v>-2.7090853545814753E-3</v>
      </c>
      <c r="I51" s="5">
        <v>2.1089178044348955E-3</v>
      </c>
      <c r="J51" s="5">
        <v>-7.8218886628746986E-3</v>
      </c>
      <c r="K51" s="5">
        <v>2.6579387485980988E-3</v>
      </c>
      <c r="L51" s="5">
        <v>-7.9370224848389626E-3</v>
      </c>
      <c r="M51" s="5">
        <v>-3.8568556774407625E-3</v>
      </c>
      <c r="N51" s="5">
        <v>-4.7393977642059326E-2</v>
      </c>
      <c r="O51" s="5">
        <v>3.7383884191513062E-2</v>
      </c>
      <c r="P51" s="5">
        <v>-7.0493094623088837E-2</v>
      </c>
      <c r="Q51" s="5">
        <v>-7.2359563782811165E-3</v>
      </c>
      <c r="R51" s="5">
        <v>-9.1233216226100922E-2</v>
      </c>
      <c r="S51" s="5">
        <v>-2.323206327855587E-2</v>
      </c>
      <c r="T51" s="5">
        <v>2.6013793423771858E-2</v>
      </c>
      <c r="U51" s="5">
        <v>-3.3320549875497818E-2</v>
      </c>
      <c r="V51" s="5">
        <v>-2.982591837644577E-2</v>
      </c>
      <c r="W51" s="5">
        <v>3.8901437073945999E-2</v>
      </c>
    </row>
    <row r="52" spans="1:23">
      <c r="A52" s="1" t="s">
        <v>6</v>
      </c>
      <c r="B52" s="1" t="s">
        <v>47</v>
      </c>
      <c r="C52" s="5">
        <v>-5.118807777762413E-3</v>
      </c>
      <c r="D52" s="5">
        <v>-1.8116568680852652E-3</v>
      </c>
      <c r="E52" s="5">
        <v>-2.9039043001830578E-3</v>
      </c>
      <c r="F52" s="5">
        <v>2.246825722977519E-3</v>
      </c>
      <c r="G52" s="5">
        <v>-7.3735280893743038E-3</v>
      </c>
      <c r="H52" s="5">
        <v>3.4494115971028805E-3</v>
      </c>
      <c r="I52" s="5">
        <v>-8.5125509649515152E-3</v>
      </c>
      <c r="J52" s="5">
        <v>-3.6097639240324497E-3</v>
      </c>
      <c r="K52" s="5">
        <v>-4.594871774315834E-2</v>
      </c>
      <c r="L52" s="5">
        <v>3.6519348621368408E-2</v>
      </c>
      <c r="M52" s="5">
        <v>-7.0172548294067383E-2</v>
      </c>
      <c r="N52" s="5">
        <v>-7.6308464631438255E-3</v>
      </c>
      <c r="O52" s="5">
        <v>-9.0738803148269653E-2</v>
      </c>
      <c r="P52" s="5">
        <v>-2.3609355092048645E-2</v>
      </c>
      <c r="Q52" s="5">
        <v>2.5957098230719566E-2</v>
      </c>
      <c r="R52" s="5">
        <v>-3.3208973705768585E-2</v>
      </c>
      <c r="S52" s="5">
        <v>-3.0232615768909454E-2</v>
      </c>
      <c r="T52" s="5">
        <v>3.8617618381977081E-2</v>
      </c>
      <c r="U52" s="5">
        <v>2.1665371954441071E-2</v>
      </c>
      <c r="V52" s="5">
        <v>-4.8383500427007675E-2</v>
      </c>
      <c r="W52" s="5">
        <v>-3.487430140376091E-2</v>
      </c>
    </row>
    <row r="53" spans="1:23">
      <c r="A53" s="1" t="s">
        <v>6</v>
      </c>
      <c r="B53" s="1" t="s">
        <v>48</v>
      </c>
      <c r="C53" s="5">
        <v>1.2635095044970512E-2</v>
      </c>
      <c r="D53" s="5">
        <v>3.6333184689283371E-3</v>
      </c>
      <c r="E53" s="5">
        <v>6.3192881643772125E-2</v>
      </c>
      <c r="F53" s="5">
        <v>4.4224741868674755E-3</v>
      </c>
      <c r="G53" s="5">
        <v>-1.6303094103932381E-2</v>
      </c>
      <c r="H53" s="5">
        <v>4.1743968613445759E-3</v>
      </c>
      <c r="I53" s="5">
        <v>4.1758916340768337E-3</v>
      </c>
      <c r="J53" s="5">
        <v>4.182551521807909E-3</v>
      </c>
      <c r="K53" s="5">
        <v>1.5414095483720303E-2</v>
      </c>
      <c r="L53" s="5">
        <v>2.9805363155901432E-3</v>
      </c>
      <c r="M53" s="5">
        <v>1.5060683712363243E-2</v>
      </c>
      <c r="N53" s="5">
        <v>1.5122272074222565E-2</v>
      </c>
      <c r="O53" s="5">
        <v>5.704027134925127E-3</v>
      </c>
      <c r="P53" s="5">
        <v>2.1294238977134228E-3</v>
      </c>
      <c r="Q53" s="5">
        <v>-5.5229864083230495E-3</v>
      </c>
      <c r="R53" s="5">
        <v>6.2729609198868275E-3</v>
      </c>
      <c r="S53" s="5">
        <v>9.9138598889112473E-3</v>
      </c>
      <c r="T53" s="5">
        <v>3.7271838635206223E-2</v>
      </c>
      <c r="U53" s="5">
        <v>-3.3595897257328033E-2</v>
      </c>
      <c r="V53" s="5">
        <v>-1.7983630299568176E-2</v>
      </c>
      <c r="W53" s="5">
        <v>-2.5684188585728407E-3</v>
      </c>
    </row>
    <row r="54" spans="1:23">
      <c r="A54" s="1" t="s">
        <v>7</v>
      </c>
      <c r="B54" s="1" t="s">
        <v>49</v>
      </c>
      <c r="C54" s="5">
        <v>4.1326288133859634E-2</v>
      </c>
      <c r="D54" s="5">
        <v>2.8054177761077881E-2</v>
      </c>
      <c r="E54" s="5">
        <v>-6.6423468291759491E-2</v>
      </c>
      <c r="F54" s="5">
        <v>-6.4380042254924774E-2</v>
      </c>
      <c r="G54" s="5">
        <v>3.729039803147316E-2</v>
      </c>
      <c r="H54" s="5">
        <v>-4.5304268598556519E-2</v>
      </c>
      <c r="I54" s="5">
        <v>2.0462775602936745E-2</v>
      </c>
      <c r="J54" s="5">
        <v>-2.1773969754576683E-2</v>
      </c>
      <c r="K54" s="5">
        <v>-5.0610867328941822E-3</v>
      </c>
      <c r="L54" s="5">
        <v>-4.5220676809549332E-2</v>
      </c>
      <c r="M54" s="5">
        <v>-3.4613344818353653E-2</v>
      </c>
      <c r="N54" s="5">
        <v>-8.1119202077388763E-2</v>
      </c>
      <c r="O54" s="5">
        <v>-0.14444556832313538</v>
      </c>
      <c r="P54" s="5">
        <v>0.12689907848834991</v>
      </c>
      <c r="Q54" s="5">
        <v>0.17288503050804138</v>
      </c>
      <c r="R54" s="5">
        <v>-1.1499897576868534E-2</v>
      </c>
      <c r="S54" s="5">
        <v>2.4015560746192932E-2</v>
      </c>
      <c r="T54" s="5">
        <v>-2.0744949579238892E-2</v>
      </c>
      <c r="U54" s="5">
        <v>0.11278171092271805</v>
      </c>
      <c r="V54" s="5">
        <v>1.385797280818224E-2</v>
      </c>
      <c r="W54" s="5">
        <v>4.4057935476303101E-2</v>
      </c>
    </row>
    <row r="55" spans="1:23">
      <c r="A55" s="1" t="s">
        <v>7</v>
      </c>
      <c r="B55" s="1" t="s">
        <v>50</v>
      </c>
      <c r="C55" s="5">
        <v>-6.4810127019882202E-2</v>
      </c>
      <c r="D55" s="5">
        <v>3.6764122545719147E-2</v>
      </c>
      <c r="E55" s="5">
        <v>-4.5846804976463318E-2</v>
      </c>
      <c r="F55" s="5">
        <v>1.9934169948101044E-2</v>
      </c>
      <c r="G55" s="5">
        <v>-2.2208834066987038E-2</v>
      </c>
      <c r="H55" s="5">
        <v>-5.2378792315721512E-3</v>
      </c>
      <c r="I55" s="5">
        <v>-4.5574437826871872E-2</v>
      </c>
      <c r="J55" s="5">
        <v>-3.4934226423501968E-2</v>
      </c>
      <c r="K55" s="5">
        <v>-8.0905675888061523E-2</v>
      </c>
      <c r="L55" s="5">
        <v>-0.14433562755584717</v>
      </c>
      <c r="M55" s="5">
        <v>0.1269090324640274</v>
      </c>
      <c r="N55" s="5">
        <v>0.17295132577419281</v>
      </c>
      <c r="O55" s="5">
        <v>-1.142547931522131E-2</v>
      </c>
      <c r="P55" s="5">
        <v>2.4093002080917358E-2</v>
      </c>
      <c r="Q55" s="5">
        <v>-2.0903071388602257E-2</v>
      </c>
      <c r="R55" s="5">
        <v>0.11284853518009186</v>
      </c>
      <c r="S55" s="5">
        <v>1.3884145766496658E-2</v>
      </c>
      <c r="T55" s="5">
        <v>4.394800215959549E-2</v>
      </c>
      <c r="U55" s="5">
        <v>-1.8030224367976189E-2</v>
      </c>
      <c r="V55" s="5">
        <v>-4.8071641474962234E-2</v>
      </c>
      <c r="W55" s="5">
        <v>-9.7585909068584442E-2</v>
      </c>
    </row>
    <row r="56" spans="1:23">
      <c r="A56" s="1" t="s">
        <v>7</v>
      </c>
      <c r="B56" s="1" t="s">
        <v>51</v>
      </c>
      <c r="C56" s="5">
        <v>3.2293959520757198E-3</v>
      </c>
      <c r="D56" s="5">
        <v>-4.440530389547348E-2</v>
      </c>
      <c r="E56" s="5">
        <v>6.1749469488859177E-2</v>
      </c>
      <c r="F56" s="5">
        <v>6.5117580816149712E-3</v>
      </c>
      <c r="G56" s="5">
        <v>9.2005953192710876E-2</v>
      </c>
      <c r="H56" s="5">
        <v>-6.9348208606243134E-2</v>
      </c>
      <c r="I56" s="5">
        <v>1.8869009800255299E-3</v>
      </c>
      <c r="J56" s="5">
        <v>-1.6970856115221977E-2</v>
      </c>
      <c r="K56" s="5">
        <v>-1.7617859411984682E-3</v>
      </c>
      <c r="L56" s="5">
        <v>-8.546292781829834E-3</v>
      </c>
      <c r="M56" s="5">
        <v>-1.196668017655611E-3</v>
      </c>
      <c r="N56" s="5">
        <v>3.9901994168758392E-3</v>
      </c>
      <c r="O56" s="5">
        <v>-2.2443894296884537E-2</v>
      </c>
      <c r="P56" s="5">
        <v>2.9520047828555107E-2</v>
      </c>
      <c r="Q56" s="5">
        <v>2.8685703873634338E-3</v>
      </c>
      <c r="R56" s="5">
        <v>3.8988366723060608E-3</v>
      </c>
      <c r="S56" s="5">
        <v>-8.0725979059934616E-3</v>
      </c>
      <c r="T56" s="5">
        <v>3.6250785924494267E-3</v>
      </c>
      <c r="U56" s="5">
        <v>4.9504831433296204E-2</v>
      </c>
      <c r="V56" s="5">
        <v>7.4924834072589874E-2</v>
      </c>
      <c r="W56" s="5">
        <v>-3.2777919841464609E-5</v>
      </c>
    </row>
    <row r="57" spans="1:23">
      <c r="A57" s="1" t="s">
        <v>8</v>
      </c>
      <c r="B57" s="1" t="s">
        <v>52</v>
      </c>
      <c r="C57" s="5">
        <v>-2.3470039013773203E-3</v>
      </c>
      <c r="D57" s="5">
        <v>-2.9229884967207909E-2</v>
      </c>
      <c r="E57" s="5">
        <v>-2.2902907803654671E-2</v>
      </c>
      <c r="F57" s="5">
        <v>-3.0112411826848984E-2</v>
      </c>
      <c r="G57" s="5">
        <v>2.46239323168993E-2</v>
      </c>
      <c r="H57" s="5">
        <v>2.1131046116352081E-2</v>
      </c>
      <c r="I57" s="5">
        <v>-2.3199480026960373E-2</v>
      </c>
      <c r="J57" s="5">
        <v>-5.1439408212900162E-2</v>
      </c>
      <c r="K57" s="5">
        <v>-2.9674472287297249E-2</v>
      </c>
      <c r="L57" s="5">
        <v>-1.9776076078414917E-2</v>
      </c>
      <c r="M57" s="5">
        <v>9.7822584211826324E-3</v>
      </c>
      <c r="N57" s="5">
        <v>2.3203698918223381E-2</v>
      </c>
      <c r="O57" s="5">
        <v>-1.2819808907806873E-2</v>
      </c>
      <c r="P57" s="5">
        <v>-4.8539463430643082E-2</v>
      </c>
      <c r="Q57" s="5">
        <v>-4.9244500696659088E-3</v>
      </c>
      <c r="R57" s="5">
        <v>-7.0819541811943054E-2</v>
      </c>
      <c r="S57" s="5">
        <v>-3.9065387099981308E-3</v>
      </c>
      <c r="T57" s="5">
        <v>-4.2197741568088531E-2</v>
      </c>
      <c r="U57" s="5">
        <v>5.2704229950904846E-2</v>
      </c>
      <c r="V57" s="5">
        <v>6.1355523765087128E-2</v>
      </c>
      <c r="W57" s="5">
        <v>-7.2896458208560944E-2</v>
      </c>
    </row>
    <row r="58" spans="1:23">
      <c r="A58" s="1" t="s">
        <v>8</v>
      </c>
      <c r="B58" s="1" t="s">
        <v>53</v>
      </c>
      <c r="C58" s="5">
        <v>-3.0559921637177467E-2</v>
      </c>
      <c r="D58" s="5">
        <v>2.444600872695446E-2</v>
      </c>
      <c r="E58" s="5">
        <v>2.0579343661665916E-2</v>
      </c>
      <c r="F58" s="5">
        <v>-2.3326622322201729E-2</v>
      </c>
      <c r="G58" s="5">
        <v>-5.1283437758684158E-2</v>
      </c>
      <c r="H58" s="5">
        <v>-2.8902078047394753E-2</v>
      </c>
      <c r="I58" s="5">
        <v>-2.0457729697227478E-2</v>
      </c>
      <c r="J58" s="5">
        <v>1.0148960165679455E-2</v>
      </c>
      <c r="K58" s="5">
        <v>2.4879660457372665E-2</v>
      </c>
      <c r="L58" s="5">
        <v>-1.375224906951189E-2</v>
      </c>
      <c r="M58" s="5">
        <v>-4.813559353351593E-2</v>
      </c>
      <c r="N58" s="5">
        <v>-5.4757534526288509E-3</v>
      </c>
      <c r="O58" s="5">
        <v>-7.0013143122196198E-2</v>
      </c>
      <c r="P58" s="5">
        <v>-4.4021136127412319E-3</v>
      </c>
      <c r="Q58" s="5">
        <v>-4.2098905891180038E-2</v>
      </c>
      <c r="R58" s="5">
        <v>5.2950702607631683E-2</v>
      </c>
      <c r="S58" s="5">
        <v>6.0981776565313339E-2</v>
      </c>
      <c r="T58" s="5">
        <v>-7.3474608361721039E-2</v>
      </c>
      <c r="U58" s="5">
        <v>3.5015877983823884E-6</v>
      </c>
      <c r="V58" s="5">
        <v>1.1546400375664234E-2</v>
      </c>
      <c r="W58" s="5">
        <v>-1.3281634310260415E-3</v>
      </c>
    </row>
    <row r="59" spans="1:23">
      <c r="A59" s="1" t="s">
        <v>8</v>
      </c>
      <c r="B59" s="1" t="s">
        <v>54</v>
      </c>
      <c r="C59" s="5">
        <v>-1.9933154806494713E-2</v>
      </c>
      <c r="D59" s="5">
        <v>-3.6212753504514694E-2</v>
      </c>
      <c r="E59" s="5">
        <v>-5.4916031658649445E-3</v>
      </c>
      <c r="F59" s="5">
        <v>-5.7356846518814564E-3</v>
      </c>
      <c r="G59" s="5">
        <v>2.0821090787649155E-2</v>
      </c>
      <c r="H59" s="5">
        <v>1.5001739375293255E-2</v>
      </c>
      <c r="I59" s="5">
        <v>7.8171836212277412E-3</v>
      </c>
      <c r="J59" s="5">
        <v>-5.8463336899876595E-3</v>
      </c>
      <c r="K59" s="5">
        <v>1.4986474998295307E-3</v>
      </c>
      <c r="L59" s="5">
        <v>1.4380894135683775E-3</v>
      </c>
      <c r="M59" s="5">
        <v>3.3230718225240707E-2</v>
      </c>
      <c r="N59" s="5">
        <v>-1.5072541311383247E-2</v>
      </c>
      <c r="O59" s="5">
        <v>-1.6084311529994011E-2</v>
      </c>
      <c r="P59" s="5">
        <v>1.525022741407156E-2</v>
      </c>
      <c r="Q59" s="5">
        <v>-2.6963457930833101E-3</v>
      </c>
      <c r="R59" s="5">
        <v>-3.4778013825416565E-2</v>
      </c>
      <c r="S59" s="5">
        <v>5.2879946306347847E-3</v>
      </c>
      <c r="T59" s="5">
        <v>2.8904684586450458E-4</v>
      </c>
      <c r="U59" s="5">
        <v>1.8434830009937286E-2</v>
      </c>
      <c r="V59" s="5">
        <v>2.2724352777004242E-2</v>
      </c>
      <c r="W59" s="5">
        <v>-2.209780178964138E-2</v>
      </c>
    </row>
    <row r="60" spans="1:23">
      <c r="A60" s="1" t="s">
        <v>9</v>
      </c>
      <c r="B60" s="1" t="s">
        <v>55</v>
      </c>
      <c r="C60" s="5">
        <v>-4.8895674990490079E-4</v>
      </c>
      <c r="D60" s="5">
        <v>-8.7003167718648911E-3</v>
      </c>
      <c r="E60" s="5">
        <v>4.2297679465264082E-4</v>
      </c>
      <c r="F60" s="5">
        <v>-9.0158183593302965E-4</v>
      </c>
      <c r="G60" s="5">
        <v>-1.8645705655217171E-2</v>
      </c>
      <c r="H60" s="5">
        <v>-9.6356612630188465E-4</v>
      </c>
      <c r="I60" s="5">
        <v>-2.1771880710730329E-5</v>
      </c>
      <c r="J60" s="5">
        <v>6.3819153001531959E-4</v>
      </c>
      <c r="K60" s="5">
        <v>1.8288276623934507E-3</v>
      </c>
      <c r="L60" s="5">
        <v>-1.2518245493993163E-3</v>
      </c>
      <c r="M60" s="5">
        <v>-1.7744842916727066E-2</v>
      </c>
      <c r="N60" s="5">
        <v>3.9241425693035126E-3</v>
      </c>
      <c r="O60" s="5">
        <v>-1.8022834556177258E-3</v>
      </c>
      <c r="P60" s="5">
        <v>1.6212224727496505E-3</v>
      </c>
      <c r="Q60" s="5">
        <v>-6.845229072496295E-4</v>
      </c>
      <c r="R60" s="5">
        <v>2.0441049709916115E-3</v>
      </c>
      <c r="S60" s="5">
        <v>-5.3144927369430661E-4</v>
      </c>
      <c r="T60" s="5">
        <v>3.7749321199953556E-4</v>
      </c>
      <c r="U60" s="5">
        <v>-4.8138540238142014E-2</v>
      </c>
      <c r="V60" s="5">
        <v>-7.4042618507519364E-4</v>
      </c>
      <c r="W60" s="5">
        <v>-1.1127814650535583E-3</v>
      </c>
    </row>
    <row r="61" spans="1:23">
      <c r="A61" s="1" t="s">
        <v>9</v>
      </c>
      <c r="B61" s="1" t="s">
        <v>56</v>
      </c>
      <c r="C61" s="5">
        <v>-9.5642812084406614E-4</v>
      </c>
      <c r="D61" s="5">
        <v>-1.8572773784399033E-2</v>
      </c>
      <c r="E61" s="5">
        <v>-1.0517289629206061E-3</v>
      </c>
      <c r="F61" s="5">
        <v>9.962403419194743E-5</v>
      </c>
      <c r="G61" s="5">
        <v>8.845922420732677E-4</v>
      </c>
      <c r="H61" s="5">
        <v>2.3550945334136486E-3</v>
      </c>
      <c r="I61" s="5">
        <v>-1.3252045027911663E-3</v>
      </c>
      <c r="J61" s="5">
        <v>-1.7290893942117691E-2</v>
      </c>
      <c r="K61" s="5">
        <v>4.9086459912359715E-3</v>
      </c>
      <c r="L61" s="5">
        <v>-2.1235747262835503E-3</v>
      </c>
      <c r="M61" s="5">
        <v>1.988701056689024E-3</v>
      </c>
      <c r="N61" s="5">
        <v>-7.7349820639938116E-4</v>
      </c>
      <c r="O61" s="5">
        <v>2.4032976943999529E-3</v>
      </c>
      <c r="P61" s="5">
        <v>-6.1889708740636706E-4</v>
      </c>
      <c r="Q61" s="5">
        <v>5.8441999135538936E-4</v>
      </c>
      <c r="R61" s="5">
        <v>-4.799821600317955E-2</v>
      </c>
      <c r="S61" s="5">
        <v>-1.0009355610236526E-3</v>
      </c>
      <c r="T61" s="5">
        <v>-1.1648458894342184E-3</v>
      </c>
      <c r="U61" s="5">
        <v>-2.6143376089748926E-5</v>
      </c>
      <c r="V61" s="5">
        <v>1.6687619499862194E-3</v>
      </c>
      <c r="W61" s="5">
        <v>-3.1438647420145571E-4</v>
      </c>
    </row>
    <row r="62" spans="1:23">
      <c r="A62" s="1" t="s">
        <v>9</v>
      </c>
      <c r="B62" s="1" t="s">
        <v>57</v>
      </c>
      <c r="C62" s="5">
        <v>-1.0117667261511087E-3</v>
      </c>
      <c r="D62" s="5">
        <v>-2.4728486314415932E-2</v>
      </c>
      <c r="E62" s="5">
        <v>-5.5461714509874582E-4</v>
      </c>
      <c r="F62" s="5">
        <v>-6.0401536757126451E-4</v>
      </c>
      <c r="G62" s="5">
        <v>-7.2001561056822538E-4</v>
      </c>
      <c r="H62" s="5">
        <v>2.2997478023171425E-2</v>
      </c>
      <c r="I62" s="5">
        <v>-7.1996712358668447E-4</v>
      </c>
      <c r="J62" s="5">
        <v>-7.2003924287855625E-4</v>
      </c>
      <c r="K62" s="5">
        <v>2.9436249285936356E-2</v>
      </c>
      <c r="L62" s="5">
        <v>-1.3366466155275702E-3</v>
      </c>
      <c r="M62" s="5">
        <v>-8.2187831867486238E-4</v>
      </c>
      <c r="N62" s="5">
        <v>2.1136287599802017E-2</v>
      </c>
      <c r="O62" s="5">
        <v>-1.020738622173667E-3</v>
      </c>
      <c r="P62" s="5">
        <v>-9.6396205481141806E-4</v>
      </c>
      <c r="Q62" s="5">
        <v>-9.1621105093508959E-4</v>
      </c>
      <c r="R62" s="5">
        <v>-1.4691384276375175E-3</v>
      </c>
      <c r="S62" s="5">
        <v>1.3302014209330082E-2</v>
      </c>
      <c r="T62" s="5">
        <v>-1.4054896309971809E-3</v>
      </c>
      <c r="U62" s="5">
        <v>-1.2224667007103562E-3</v>
      </c>
      <c r="V62" s="5">
        <v>-1.4043060364201665E-3</v>
      </c>
      <c r="W62" s="5">
        <v>-1.2218767078593373E-3</v>
      </c>
    </row>
    <row r="63" spans="1:23">
      <c r="A63" s="1" t="s">
        <v>10</v>
      </c>
      <c r="B63" s="1" t="s">
        <v>58</v>
      </c>
      <c r="C63" s="5">
        <v>-3.6284585949033499E-3</v>
      </c>
      <c r="D63" s="5">
        <v>1.9997784402221441E-3</v>
      </c>
      <c r="E63" s="5">
        <v>-2.0509321242570877E-2</v>
      </c>
      <c r="F63" s="5">
        <v>-1.1579385027289391E-2</v>
      </c>
      <c r="G63" s="5">
        <v>-9.2435050755739212E-3</v>
      </c>
      <c r="H63" s="5">
        <v>-1.3520984910428524E-2</v>
      </c>
      <c r="I63" s="5">
        <v>4.6102381311357021E-3</v>
      </c>
      <c r="J63" s="5">
        <v>1.7130656167864799E-2</v>
      </c>
      <c r="K63" s="5">
        <v>1.7563479021191597E-2</v>
      </c>
      <c r="L63" s="5">
        <v>5.7501094415783882E-3</v>
      </c>
      <c r="M63" s="5">
        <v>3.5731522366404533E-3</v>
      </c>
      <c r="N63" s="5">
        <v>1.8685365095734596E-2</v>
      </c>
      <c r="O63" s="5">
        <v>8.0747455358505249E-3</v>
      </c>
      <c r="P63" s="5">
        <v>-4.2251266539096832E-2</v>
      </c>
      <c r="Q63" s="5">
        <v>-3.5891354084014893E-2</v>
      </c>
      <c r="R63" s="5">
        <v>-4.1620787233114243E-2</v>
      </c>
      <c r="S63" s="5">
        <v>8.6821941658854485E-3</v>
      </c>
      <c r="T63" s="5">
        <v>-3.1656615436077118E-2</v>
      </c>
      <c r="U63" s="5">
        <v>2.6026465930044651E-3</v>
      </c>
      <c r="V63" s="5">
        <v>-2.4892222136259079E-2</v>
      </c>
      <c r="W63" s="5">
        <v>-1.49226114153862E-2</v>
      </c>
    </row>
    <row r="64" spans="1:23">
      <c r="A64" s="1" t="s">
        <v>10</v>
      </c>
      <c r="B64" s="1" t="s">
        <v>59</v>
      </c>
      <c r="C64" s="5">
        <v>-1.1808641254901886E-2</v>
      </c>
      <c r="D64" s="5">
        <v>-9.4373095780611038E-3</v>
      </c>
      <c r="E64" s="5">
        <v>-1.3814534991979599E-2</v>
      </c>
      <c r="F64" s="5">
        <v>4.4355322606861591E-3</v>
      </c>
      <c r="G64" s="5">
        <v>1.7029019072651863E-2</v>
      </c>
      <c r="H64" s="5">
        <v>1.7724422737956047E-2</v>
      </c>
      <c r="I64" s="5">
        <v>5.4797804914414883E-3</v>
      </c>
      <c r="J64" s="5">
        <v>3.5799737088382244E-3</v>
      </c>
      <c r="K64" s="5">
        <v>1.9035454839468002E-2</v>
      </c>
      <c r="L64" s="5">
        <v>7.6885642483830452E-3</v>
      </c>
      <c r="M64" s="5">
        <v>-4.232851043343544E-2</v>
      </c>
      <c r="N64" s="5">
        <v>-3.6206547170877457E-2</v>
      </c>
      <c r="O64" s="5">
        <v>-4.1507538408041E-2</v>
      </c>
      <c r="P64" s="5">
        <v>8.3745885640382767E-3</v>
      </c>
      <c r="Q64" s="5">
        <v>-3.1687762588262558E-2</v>
      </c>
      <c r="R64" s="5">
        <v>2.6147561147809029E-3</v>
      </c>
      <c r="S64" s="5">
        <v>-2.5041762739419937E-2</v>
      </c>
      <c r="T64" s="5">
        <v>-1.5175031498074532E-2</v>
      </c>
      <c r="U64" s="5">
        <v>2.8820636216551065E-3</v>
      </c>
      <c r="V64" s="5">
        <v>-1.7572294920682907E-2</v>
      </c>
      <c r="W64" s="5">
        <v>-8.363475208170712E-4</v>
      </c>
    </row>
    <row r="65" spans="1:23">
      <c r="A65" s="1" t="s">
        <v>10</v>
      </c>
      <c r="B65" s="1" t="s">
        <v>60</v>
      </c>
      <c r="C65" s="5">
        <v>6.1094105243682861E-2</v>
      </c>
      <c r="D65" s="5">
        <v>-6.2655255198478699E-2</v>
      </c>
      <c r="E65" s="5">
        <v>1.0237471200525761E-2</v>
      </c>
      <c r="F65" s="5">
        <v>1.0076263919472694E-2</v>
      </c>
      <c r="G65" s="5">
        <v>9.8713971674442291E-3</v>
      </c>
      <c r="H65" s="5">
        <v>6.9191232323646545E-2</v>
      </c>
      <c r="I65" s="5">
        <v>-4.890929558314383E-4</v>
      </c>
      <c r="J65" s="5">
        <v>-1.0152711533010006E-2</v>
      </c>
      <c r="K65" s="5">
        <v>8.5224732756614685E-3</v>
      </c>
      <c r="L65" s="5">
        <v>1.791040413081646E-2</v>
      </c>
      <c r="M65" s="5">
        <v>8.2112424075603485E-2</v>
      </c>
      <c r="N65" s="5">
        <v>-1.1445420095697045E-3</v>
      </c>
      <c r="O65" s="5">
        <v>7.8686131164431572E-3</v>
      </c>
      <c r="P65" s="5">
        <v>-7.7427634096238762E-5</v>
      </c>
      <c r="Q65" s="5">
        <v>-8.6993137374520302E-3</v>
      </c>
      <c r="R65" s="5">
        <v>-3.0144347692839801E-4</v>
      </c>
      <c r="S65" s="5">
        <v>-1.4879590889904648E-4</v>
      </c>
      <c r="T65" s="5">
        <v>-1.4636550622526556E-4</v>
      </c>
      <c r="U65" s="5">
        <v>-2.578919380903244E-2</v>
      </c>
      <c r="V65" s="5">
        <v>2.6284679770469666E-2</v>
      </c>
      <c r="W65" s="5">
        <v>-8.0896159633994102E-3</v>
      </c>
    </row>
    <row r="66" spans="1:23">
      <c r="A66" s="1" t="s">
        <v>11</v>
      </c>
      <c r="B66" s="1" t="s">
        <v>61</v>
      </c>
      <c r="C66" s="5">
        <v>-8.8941054418683052E-3</v>
      </c>
      <c r="D66" s="5">
        <v>-7.6161307515576482E-4</v>
      </c>
      <c r="E66" s="5">
        <v>-8.9780958369374275E-3</v>
      </c>
      <c r="F66" s="5">
        <v>4.5432556420564651E-2</v>
      </c>
      <c r="G66" s="5">
        <v>-5.9008309617638588E-3</v>
      </c>
      <c r="H66" s="5">
        <v>-5.6585618294775486E-3</v>
      </c>
      <c r="I66" s="5">
        <v>3.2981077674776316E-3</v>
      </c>
      <c r="J66" s="5">
        <v>-6.9422456435859203E-3</v>
      </c>
      <c r="K66" s="5">
        <v>-1.3293622061610222E-2</v>
      </c>
      <c r="L66" s="5">
        <v>2.5883855298161507E-2</v>
      </c>
      <c r="M66" s="5">
        <v>-2.4980769958347082E-3</v>
      </c>
      <c r="N66" s="5">
        <v>5.1528094336390495E-3</v>
      </c>
      <c r="O66" s="5">
        <v>-1.5020668506622314E-2</v>
      </c>
      <c r="P66" s="5">
        <v>-2.1894428879022598E-2</v>
      </c>
      <c r="Q66" s="5">
        <v>-1.9118448719382286E-2</v>
      </c>
      <c r="R66" s="5">
        <v>2.6600898709148169E-3</v>
      </c>
      <c r="S66" s="5">
        <v>-3.1290880870074034E-3</v>
      </c>
      <c r="T66" s="5">
        <v>6.0775531455874443E-3</v>
      </c>
      <c r="U66" s="5">
        <v>-5.0939023494720459E-2</v>
      </c>
      <c r="V66" s="5">
        <v>7.5558670796453953E-3</v>
      </c>
      <c r="W66" s="5">
        <v>-3.3073566854000092E-2</v>
      </c>
    </row>
    <row r="67" spans="1:23">
      <c r="A67" s="1" t="s">
        <v>11</v>
      </c>
      <c r="B67" s="1" t="s">
        <v>62</v>
      </c>
      <c r="C67" s="5">
        <v>4.536878690123558E-2</v>
      </c>
      <c r="D67" s="5">
        <v>-5.8890166692435741E-3</v>
      </c>
      <c r="E67" s="5">
        <v>-5.4979170672595501E-3</v>
      </c>
      <c r="F67" s="5">
        <v>3.3177351579070091E-3</v>
      </c>
      <c r="G67" s="5">
        <v>-7.0370757021009922E-3</v>
      </c>
      <c r="H67" s="5">
        <v>-1.3770392164587975E-2</v>
      </c>
      <c r="I67" s="5">
        <v>2.5989925488829613E-2</v>
      </c>
      <c r="J67" s="5">
        <v>-2.6349984109401703E-3</v>
      </c>
      <c r="K67" s="5">
        <v>4.7253770753741264E-3</v>
      </c>
      <c r="L67" s="5">
        <v>-1.4574047178030014E-2</v>
      </c>
      <c r="M67" s="5">
        <v>-2.1769365295767784E-2</v>
      </c>
      <c r="N67" s="5">
        <v>-1.8697025254368782E-2</v>
      </c>
      <c r="O67" s="5">
        <v>2.2005080245435238E-3</v>
      </c>
      <c r="P67" s="5">
        <v>-2.7264915406703949E-3</v>
      </c>
      <c r="Q67" s="5">
        <v>5.9811505489051342E-3</v>
      </c>
      <c r="R67" s="5">
        <v>-5.102156475186348E-2</v>
      </c>
      <c r="S67" s="5">
        <v>7.6037268154323101E-3</v>
      </c>
      <c r="T67" s="5">
        <v>-3.2979190349578857E-2</v>
      </c>
      <c r="U67" s="5">
        <v>1.7213040264323354E-3</v>
      </c>
      <c r="V67" s="5">
        <v>4.175995010882616E-3</v>
      </c>
      <c r="W67" s="5">
        <v>-1.8429625779390335E-2</v>
      </c>
    </row>
    <row r="68" spans="1:23">
      <c r="A68" s="1" t="s">
        <v>11</v>
      </c>
      <c r="B68" s="1" t="s">
        <v>63</v>
      </c>
      <c r="C68" s="5">
        <v>8.8527081534266472E-3</v>
      </c>
      <c r="D68" s="5">
        <v>-9.7694052383303642E-3</v>
      </c>
      <c r="E68" s="5">
        <v>-1.0472733527421951E-2</v>
      </c>
      <c r="F68" s="5">
        <v>9.0924100950360298E-3</v>
      </c>
      <c r="G68" s="5">
        <v>2.4761756882071495E-2</v>
      </c>
      <c r="H68" s="5">
        <v>9.2463437467813492E-3</v>
      </c>
      <c r="I68" s="5">
        <v>1.7714858055114746E-2</v>
      </c>
      <c r="J68" s="5">
        <v>1.2587493285536766E-2</v>
      </c>
      <c r="K68" s="5">
        <v>1.7448263242840767E-2</v>
      </c>
      <c r="L68" s="5">
        <v>1.8941821530461311E-2</v>
      </c>
      <c r="M68" s="5">
        <v>1.5309960581362247E-2</v>
      </c>
      <c r="N68" s="5">
        <v>2.1842654794454575E-2</v>
      </c>
      <c r="O68" s="5">
        <v>-7.8107886947691441E-3</v>
      </c>
      <c r="P68" s="5">
        <v>-1.6724468441680074E-3</v>
      </c>
      <c r="Q68" s="5">
        <v>-4.9899150617420673E-3</v>
      </c>
      <c r="R68" s="5">
        <v>4.8058042302727699E-3</v>
      </c>
      <c r="S68" s="5">
        <v>1.3240687549114227E-2</v>
      </c>
      <c r="T68" s="5">
        <v>-3.2534501515328884E-3</v>
      </c>
      <c r="U68" s="5">
        <v>1.9694071263074875E-2</v>
      </c>
      <c r="V68" s="5">
        <v>5.0062322989106178E-3</v>
      </c>
      <c r="W68" s="5">
        <v>3.3354705665260553E-3</v>
      </c>
    </row>
    <row r="69" spans="1:23">
      <c r="A69" s="1" t="s">
        <v>12</v>
      </c>
      <c r="B69" s="1" t="s">
        <v>64</v>
      </c>
      <c r="C69" s="5">
        <v>-4.3182498775422573E-3</v>
      </c>
      <c r="D69" s="5">
        <v>4.6750660985708237E-2</v>
      </c>
      <c r="E69" s="5">
        <v>-1.2590367347002029E-2</v>
      </c>
      <c r="F69" s="5">
        <v>1.5069138258695602E-2</v>
      </c>
      <c r="G69" s="5">
        <v>3.0088070780038834E-3</v>
      </c>
      <c r="H69" s="5">
        <v>-1.711835153400898E-2</v>
      </c>
      <c r="I69" s="5">
        <v>-2.4003740400075912E-2</v>
      </c>
      <c r="J69" s="5">
        <v>6.3876123167574406E-3</v>
      </c>
      <c r="K69" s="5">
        <v>3.6942359060049057E-2</v>
      </c>
      <c r="L69" s="5">
        <v>-2.2443775087594986E-2</v>
      </c>
      <c r="M69" s="5">
        <v>3.2039325684309006E-2</v>
      </c>
      <c r="N69" s="5">
        <v>4.0963321924209595E-2</v>
      </c>
      <c r="O69" s="5">
        <v>-4.4197063893079758E-2</v>
      </c>
      <c r="P69" s="5">
        <v>4.4232882559299469E-2</v>
      </c>
      <c r="Q69" s="5">
        <v>-3.8376461714506149E-2</v>
      </c>
      <c r="R69" s="5">
        <v>5.4963145405054092E-2</v>
      </c>
      <c r="S69" s="5">
        <v>-2.5224646553397179E-2</v>
      </c>
      <c r="T69" s="5">
        <v>1.3461418449878693E-2</v>
      </c>
      <c r="U69" s="5">
        <v>2.2349968552589417E-2</v>
      </c>
      <c r="V69" s="5">
        <v>-1.2590514495968819E-2</v>
      </c>
      <c r="W69" s="5">
        <v>-3.366633877158165E-2</v>
      </c>
    </row>
    <row r="70" spans="1:23">
      <c r="A70" s="1" t="s">
        <v>12</v>
      </c>
      <c r="B70" s="1" t="s">
        <v>65</v>
      </c>
      <c r="C70" s="5">
        <v>1.5108309686183929E-2</v>
      </c>
      <c r="D70" s="5">
        <v>3.0885583255439997E-3</v>
      </c>
      <c r="E70" s="5">
        <v>-1.7032258212566376E-2</v>
      </c>
      <c r="F70" s="5">
        <v>-2.3922605440020561E-2</v>
      </c>
      <c r="G70" s="5">
        <v>6.4691905863583088E-3</v>
      </c>
      <c r="H70" s="5">
        <v>3.6939304322004318E-2</v>
      </c>
      <c r="I70" s="5">
        <v>-2.2376369684934616E-2</v>
      </c>
      <c r="J70" s="5">
        <v>3.2113052904605865E-2</v>
      </c>
      <c r="K70" s="5">
        <v>4.1002582758665085E-2</v>
      </c>
      <c r="L70" s="5">
        <v>-4.4115714728832245E-2</v>
      </c>
      <c r="M70" s="5">
        <v>4.439251497387886E-2</v>
      </c>
      <c r="N70" s="5">
        <v>-3.8250505924224854E-2</v>
      </c>
      <c r="O70" s="5">
        <v>5.4956942796707153E-2</v>
      </c>
      <c r="P70" s="5">
        <v>-2.5098396465182304E-2</v>
      </c>
      <c r="Q70" s="5">
        <v>1.3467347249388695E-2</v>
      </c>
      <c r="R70" s="5">
        <v>2.2318089380860329E-2</v>
      </c>
      <c r="S70" s="5">
        <v>-1.2649502605199814E-2</v>
      </c>
      <c r="T70" s="5">
        <v>-3.3648073673248291E-2</v>
      </c>
      <c r="U70" s="5">
        <v>1.7428262159228325E-2</v>
      </c>
      <c r="V70" s="5">
        <v>3.8523063063621521E-2</v>
      </c>
      <c r="W70" s="5">
        <v>-1.5293437987565994E-2</v>
      </c>
    </row>
    <row r="71" spans="1:23">
      <c r="A71" s="1" t="s">
        <v>12</v>
      </c>
      <c r="B71" s="1" t="s">
        <v>66</v>
      </c>
      <c r="C71" s="5">
        <v>1.0568057186901569E-2</v>
      </c>
      <c r="D71" s="5">
        <v>-3.1205662526190281E-3</v>
      </c>
      <c r="E71" s="5">
        <v>2.2132415324449539E-2</v>
      </c>
      <c r="F71" s="5">
        <v>-2.7573669329285622E-2</v>
      </c>
      <c r="G71" s="5">
        <v>2.2632123902440071E-2</v>
      </c>
      <c r="H71" s="5">
        <v>-1.3588873669505119E-2</v>
      </c>
      <c r="I71" s="5">
        <v>6.7500518634915352E-3</v>
      </c>
      <c r="J71" s="5">
        <v>-6.8400749005377293E-3</v>
      </c>
      <c r="K71" s="5">
        <v>2.4954011663794518E-2</v>
      </c>
      <c r="L71" s="5">
        <v>1.3530932366847992E-2</v>
      </c>
      <c r="M71" s="5">
        <v>4.5363675802946091E-2</v>
      </c>
      <c r="N71" s="5">
        <v>2.532493881881237E-2</v>
      </c>
      <c r="O71" s="5">
        <v>-1.3291288167238235E-2</v>
      </c>
      <c r="P71" s="5">
        <v>9.1811770107597113E-4</v>
      </c>
      <c r="Q71" s="5">
        <v>3.3659051405265927E-4</v>
      </c>
      <c r="R71" s="5">
        <v>4.3412204831838608E-2</v>
      </c>
      <c r="S71" s="5">
        <v>-1.3407038524746895E-2</v>
      </c>
      <c r="T71" s="5">
        <v>2.5235511362552643E-2</v>
      </c>
      <c r="U71" s="5">
        <v>3.7529502063989639E-2</v>
      </c>
      <c r="V71" s="5">
        <v>3.8538627326488495E-2</v>
      </c>
      <c r="W71" s="5">
        <v>2.1104259416460991E-2</v>
      </c>
    </row>
    <row r="72" spans="1:23">
      <c r="A72" s="1" t="s">
        <v>13</v>
      </c>
      <c r="B72" s="1" t="s">
        <v>67</v>
      </c>
      <c r="C72" s="5">
        <v>-8.3744591102004051E-3</v>
      </c>
      <c r="D72" s="5">
        <v>-1.260852999985218E-2</v>
      </c>
      <c r="E72" s="5">
        <v>-4.7128499136306345E-4</v>
      </c>
      <c r="F72" s="5">
        <v>1.1243714019656181E-2</v>
      </c>
      <c r="G72" s="5">
        <v>-5.5322452681139112E-4</v>
      </c>
      <c r="H72" s="5">
        <v>2.0002922043204308E-2</v>
      </c>
      <c r="I72" s="5">
        <v>-5.6194548960775137E-4</v>
      </c>
      <c r="J72" s="5">
        <v>-2.1130844950675964E-2</v>
      </c>
      <c r="K72" s="5">
        <v>-1.2433630763553083E-4</v>
      </c>
      <c r="L72" s="5">
        <v>-9.5856655389070511E-4</v>
      </c>
      <c r="M72" s="5">
        <v>-1.5073987015057355E-4</v>
      </c>
      <c r="N72" s="5">
        <v>-3.341887891292572E-2</v>
      </c>
      <c r="O72" s="5">
        <v>-4.4885170646011829E-3</v>
      </c>
      <c r="P72" s="5">
        <v>-3.3451649360358715E-3</v>
      </c>
      <c r="Q72" s="5">
        <v>-4.2566731572151184E-3</v>
      </c>
      <c r="R72" s="5">
        <v>-2.1614909637719393E-3</v>
      </c>
      <c r="S72" s="5">
        <v>-4.2165582999587059E-3</v>
      </c>
      <c r="T72" s="5">
        <v>-3.5078898072242737E-3</v>
      </c>
      <c r="U72" s="5">
        <v>-8.0298451939597726E-4</v>
      </c>
      <c r="V72" s="5">
        <v>-1.0835920693352818E-3</v>
      </c>
      <c r="W72" s="5">
        <v>-2.4483658373355865E-2</v>
      </c>
    </row>
    <row r="73" spans="1:23">
      <c r="A73" s="1" t="s">
        <v>13</v>
      </c>
      <c r="B73" s="1" t="s">
        <v>68</v>
      </c>
      <c r="C73" s="5">
        <v>1.1202733963727951E-2</v>
      </c>
      <c r="D73" s="5">
        <v>-5.4335128515958786E-4</v>
      </c>
      <c r="E73" s="5">
        <v>1.995600201189518E-2</v>
      </c>
      <c r="F73" s="5">
        <v>-5.4507743334397674E-4</v>
      </c>
      <c r="G73" s="5">
        <v>-2.106848731637001E-2</v>
      </c>
      <c r="H73" s="5">
        <v>1.9886336303898133E-5</v>
      </c>
      <c r="I73" s="5">
        <v>-1.0219033574685454E-3</v>
      </c>
      <c r="J73" s="5">
        <v>-5.1426279242150486E-5</v>
      </c>
      <c r="K73" s="5">
        <v>-3.3207088708877563E-2</v>
      </c>
      <c r="L73" s="5">
        <v>-4.6650739386677742E-3</v>
      </c>
      <c r="M73" s="5">
        <v>-3.2925340346992016E-3</v>
      </c>
      <c r="N73" s="5">
        <v>-4.3622804805636406E-3</v>
      </c>
      <c r="O73" s="5">
        <v>-2.0540931727737188E-3</v>
      </c>
      <c r="P73" s="5">
        <v>-4.3129459954798222E-3</v>
      </c>
      <c r="Q73" s="5">
        <v>-3.5249846987426281E-3</v>
      </c>
      <c r="R73" s="5">
        <v>-7.4852898251265287E-4</v>
      </c>
      <c r="S73" s="5">
        <v>-1.122694811783731E-3</v>
      </c>
      <c r="T73" s="5">
        <v>-2.4537652730941772E-2</v>
      </c>
      <c r="U73" s="5">
        <v>-6.7874905653297901E-4</v>
      </c>
      <c r="V73" s="5">
        <v>-4.1500438004732132E-2</v>
      </c>
      <c r="W73" s="5">
        <v>-1.4728512614965439E-2</v>
      </c>
    </row>
    <row r="74" spans="1:23">
      <c r="A74" s="1" t="s">
        <v>13</v>
      </c>
      <c r="B74" s="1" t="s">
        <v>69</v>
      </c>
      <c r="C74" s="5">
        <v>8.7884883396327496E-4</v>
      </c>
      <c r="D74" s="5">
        <v>-2.7508139610290527E-3</v>
      </c>
      <c r="E74" s="5">
        <v>2.8217053040862083E-3</v>
      </c>
      <c r="F74" s="5">
        <v>2.0814988762140274E-2</v>
      </c>
      <c r="G74" s="5">
        <v>-2.5265843141824007E-3</v>
      </c>
      <c r="H74" s="5">
        <v>7.0028252899646759E-2</v>
      </c>
      <c r="I74" s="5">
        <v>1.7565781250596046E-2</v>
      </c>
      <c r="J74" s="5">
        <v>-7.1939527988433838E-3</v>
      </c>
      <c r="K74" s="5">
        <v>8.6771172937005758E-4</v>
      </c>
      <c r="L74" s="5">
        <v>2.5360433384776115E-2</v>
      </c>
      <c r="M74" s="5">
        <v>1.7086142674088478E-2</v>
      </c>
      <c r="N74" s="5">
        <v>-7.0984712801873684E-3</v>
      </c>
      <c r="O74" s="5">
        <v>9.5554738072678447E-4</v>
      </c>
      <c r="P74" s="5">
        <v>1.0034388396888971E-3</v>
      </c>
      <c r="Q74" s="5">
        <v>1.0230966145172715E-3</v>
      </c>
      <c r="R74" s="5">
        <v>-1.5249357558786869E-2</v>
      </c>
      <c r="S74" s="5">
        <v>-1.8811030313372612E-2</v>
      </c>
      <c r="T74" s="5">
        <v>-1.7515130341053009E-2</v>
      </c>
      <c r="U74" s="5">
        <v>1.4425820671021938E-2</v>
      </c>
      <c r="V74" s="5">
        <v>8.9404499158263206E-4</v>
      </c>
      <c r="W74" s="5">
        <v>1.0020312620326877E-3</v>
      </c>
    </row>
    <row r="75" spans="1:23">
      <c r="A75" s="1" t="s">
        <v>14</v>
      </c>
      <c r="B75" s="1" t="s">
        <v>70</v>
      </c>
      <c r="C75" s="5">
        <v>-1.878937822766602E-3</v>
      </c>
      <c r="D75" s="5">
        <v>-1.8828192725777626E-2</v>
      </c>
      <c r="E75" s="5">
        <v>-1.0085537098348141E-2</v>
      </c>
      <c r="F75" s="5">
        <v>-4.2629442177712917E-3</v>
      </c>
      <c r="G75" s="5">
        <v>2.4097868299577385E-4</v>
      </c>
      <c r="H75" s="5">
        <v>-4.3392134830355644E-3</v>
      </c>
      <c r="I75" s="5">
        <v>1.000506803393364E-3</v>
      </c>
      <c r="J75" s="5">
        <v>-4.626058042049408E-3</v>
      </c>
      <c r="K75" s="5">
        <v>1.1940636672079563E-2</v>
      </c>
      <c r="L75" s="5">
        <v>-5.6303371675312519E-3</v>
      </c>
      <c r="M75" s="5">
        <v>-1.1639839503914118E-3</v>
      </c>
      <c r="N75" s="5">
        <v>2.4753596633672714E-2</v>
      </c>
      <c r="O75" s="5">
        <v>-7.7728624455630779E-3</v>
      </c>
      <c r="P75" s="5">
        <v>1.0980244725942612E-2</v>
      </c>
      <c r="Q75" s="5">
        <v>-1.6164717962965369E-3</v>
      </c>
      <c r="R75" s="5">
        <v>8.1870481371879578E-3</v>
      </c>
      <c r="S75" s="5">
        <v>-8.4225786849856377E-4</v>
      </c>
      <c r="T75" s="5">
        <v>4.6667028218507767E-3</v>
      </c>
      <c r="U75" s="5">
        <v>4.1435169987380505E-3</v>
      </c>
      <c r="V75" s="5">
        <v>-4.0070624090731144E-3</v>
      </c>
      <c r="W75" s="5">
        <v>-5.6780404411256313E-3</v>
      </c>
    </row>
    <row r="76" spans="1:23">
      <c r="A76" s="1" t="s">
        <v>14</v>
      </c>
      <c r="B76" s="1" t="s">
        <v>71</v>
      </c>
      <c r="C76" s="5">
        <v>-4.4962838292121887E-3</v>
      </c>
      <c r="D76" s="5">
        <v>1.7753068823367357E-4</v>
      </c>
      <c r="E76" s="5">
        <v>-4.6238377690315247E-3</v>
      </c>
      <c r="F76" s="5">
        <v>9.7334885504096746E-4</v>
      </c>
      <c r="G76" s="5">
        <v>-4.4905105605721474E-3</v>
      </c>
      <c r="H76" s="5">
        <v>1.2574790045619011E-2</v>
      </c>
      <c r="I76" s="5">
        <v>-5.9322654269635677E-3</v>
      </c>
      <c r="J76" s="5">
        <v>-8.2272797590121627E-4</v>
      </c>
      <c r="K76" s="5">
        <v>2.5954391807317734E-2</v>
      </c>
      <c r="L76" s="5">
        <v>-8.1418557092547417E-3</v>
      </c>
      <c r="M76" s="5">
        <v>1.1393904685974121E-2</v>
      </c>
      <c r="N76" s="5">
        <v>-1.7598087433725595E-3</v>
      </c>
      <c r="O76" s="5">
        <v>8.8803404942154884E-3</v>
      </c>
      <c r="P76" s="5">
        <v>-9.481057059019804E-4</v>
      </c>
      <c r="Q76" s="5">
        <v>4.9757575616240501E-3</v>
      </c>
      <c r="R76" s="5">
        <v>4.4137546792626381E-3</v>
      </c>
      <c r="S76" s="5">
        <v>-4.0941527113318443E-3</v>
      </c>
      <c r="T76" s="5">
        <v>-5.9816408902406693E-3</v>
      </c>
      <c r="U76" s="5">
        <v>-4.5743945520371199E-4</v>
      </c>
      <c r="V76" s="5">
        <v>8.2276556640863419E-3</v>
      </c>
      <c r="W76" s="5">
        <v>-1.4437147183343768E-3</v>
      </c>
    </row>
    <row r="77" spans="1:23">
      <c r="A77" s="1" t="s">
        <v>14</v>
      </c>
      <c r="B77" s="1" t="s">
        <v>72</v>
      </c>
      <c r="C77" s="5">
        <v>4.6079941093921661E-3</v>
      </c>
      <c r="D77" s="5">
        <v>9.1977100819349289E-3</v>
      </c>
      <c r="E77" s="5">
        <v>4.5354261994361877E-2</v>
      </c>
      <c r="F77" s="5">
        <v>8.2328676944598556E-4</v>
      </c>
      <c r="G77" s="5">
        <v>2.1894671022891998E-2</v>
      </c>
      <c r="H77" s="5">
        <v>4.8493646318092942E-4</v>
      </c>
      <c r="I77" s="5">
        <v>-3.8343805354088545E-3</v>
      </c>
      <c r="J77" s="5">
        <v>-8.208421990275383E-3</v>
      </c>
      <c r="K77" s="5">
        <v>3.8145401049405336E-3</v>
      </c>
      <c r="L77" s="5">
        <v>3.7933860439807177E-3</v>
      </c>
      <c r="M77" s="5">
        <v>2.5300271809101105E-2</v>
      </c>
      <c r="N77" s="5">
        <v>-5.4101139539852738E-4</v>
      </c>
      <c r="O77" s="5">
        <v>1.2570462189614773E-2</v>
      </c>
      <c r="P77" s="5">
        <v>3.7962470669299364E-3</v>
      </c>
      <c r="Q77" s="5">
        <v>-1.6359036788344383E-2</v>
      </c>
      <c r="R77" s="5">
        <v>-9.2068756930530071E-4</v>
      </c>
      <c r="S77" s="5">
        <v>-8.0662767868489027E-4</v>
      </c>
      <c r="T77" s="5">
        <v>-8.1515009514987469E-4</v>
      </c>
      <c r="U77" s="5">
        <v>1.9726183265447617E-2</v>
      </c>
      <c r="V77" s="5">
        <v>1.9648751243948936E-2</v>
      </c>
      <c r="W77" s="5">
        <v>-8.9347222819924355E-3</v>
      </c>
    </row>
    <row r="78" spans="1:23">
      <c r="A78" s="1" t="s">
        <v>15</v>
      </c>
      <c r="B78" s="1" t="s">
        <v>73</v>
      </c>
      <c r="C78" s="5">
        <v>-2.5418763980269432E-3</v>
      </c>
      <c r="D78" s="5">
        <v>2.5268539320677519E-3</v>
      </c>
      <c r="E78" s="5">
        <v>2.6193400844931602E-3</v>
      </c>
      <c r="F78" s="5">
        <v>-4.9443501047790051E-3</v>
      </c>
      <c r="G78" s="5">
        <v>-6.9511379115283489E-4</v>
      </c>
      <c r="H78" s="5">
        <v>-1.1997166089713573E-2</v>
      </c>
      <c r="I78" s="5">
        <v>1.7055830539902672E-5</v>
      </c>
      <c r="J78" s="5">
        <v>3.7021725438535213E-3</v>
      </c>
      <c r="K78" s="5">
        <v>5.5222404189407825E-3</v>
      </c>
      <c r="L78" s="5">
        <v>-6.603817455470562E-3</v>
      </c>
      <c r="M78" s="5">
        <v>7.0152771659195423E-3</v>
      </c>
      <c r="N78" s="5">
        <v>-5.5888318456709385E-3</v>
      </c>
      <c r="O78" s="5">
        <v>-3.8103349506855011E-2</v>
      </c>
      <c r="P78" s="5">
        <v>8.9554963633418083E-3</v>
      </c>
      <c r="Q78" s="5">
        <v>-4.0969331748783588E-3</v>
      </c>
      <c r="R78" s="5">
        <v>1.1396165937185287E-2</v>
      </c>
      <c r="S78" s="5">
        <v>-3.3217184245586395E-3</v>
      </c>
      <c r="T78" s="5">
        <v>2.4894790258258581E-3</v>
      </c>
      <c r="U78" s="5">
        <v>3.9405170828104019E-3</v>
      </c>
      <c r="V78" s="5">
        <v>-2.5715693831443787E-2</v>
      </c>
      <c r="W78" s="5">
        <v>-5.937858484685421E-3</v>
      </c>
    </row>
    <row r="79" spans="1:23">
      <c r="A79" s="1" t="s">
        <v>15</v>
      </c>
      <c r="B79" s="1" t="s">
        <v>74</v>
      </c>
      <c r="C79" s="5">
        <v>-4.8531326465308666E-3</v>
      </c>
      <c r="D79" s="5">
        <v>-6.4067734638229012E-4</v>
      </c>
      <c r="E79" s="5">
        <v>-1.1827480979263783E-2</v>
      </c>
      <c r="F79" s="5">
        <v>8.1472666352055967E-5</v>
      </c>
      <c r="G79" s="5">
        <v>3.6758198402822018E-3</v>
      </c>
      <c r="H79" s="5">
        <v>5.3109638392925262E-3</v>
      </c>
      <c r="I79" s="5">
        <v>-6.3537536188960075E-3</v>
      </c>
      <c r="J79" s="5">
        <v>7.0229205302894115E-3</v>
      </c>
      <c r="K79" s="5">
        <v>-5.9517761692404747E-3</v>
      </c>
      <c r="L79" s="5">
        <v>-3.7866979837417603E-2</v>
      </c>
      <c r="M79" s="5">
        <v>8.8799810037016869E-3</v>
      </c>
      <c r="N79" s="5">
        <v>-3.9646811783313751E-3</v>
      </c>
      <c r="O79" s="5">
        <v>1.1157596483826637E-2</v>
      </c>
      <c r="P79" s="5">
        <v>-3.2073729671537876E-3</v>
      </c>
      <c r="Q79" s="5">
        <v>2.4414516519755125E-3</v>
      </c>
      <c r="R79" s="5">
        <v>3.9540557190775871E-3</v>
      </c>
      <c r="S79" s="5">
        <v>-2.5607666000723839E-2</v>
      </c>
      <c r="T79" s="5">
        <v>-5.8035627007484436E-3</v>
      </c>
      <c r="U79" s="5">
        <v>-5.4846436250954866E-4</v>
      </c>
      <c r="V79" s="5">
        <v>-1.4067019335925579E-2</v>
      </c>
      <c r="W79" s="5">
        <v>-2.4104900658130646E-2</v>
      </c>
    </row>
    <row r="80" spans="1:23">
      <c r="A80" s="1" t="s">
        <v>15</v>
      </c>
      <c r="B80" s="1" t="s">
        <v>75</v>
      </c>
      <c r="C80" s="5">
        <v>1.5177211724221706E-2</v>
      </c>
      <c r="D80" s="5">
        <v>-5.3546722047030926E-3</v>
      </c>
      <c r="E80" s="5">
        <v>1.6233839560300112E-3</v>
      </c>
      <c r="F80" s="5">
        <v>1.8093707039952278E-3</v>
      </c>
      <c r="G80" s="5">
        <v>1.4696511207148433E-3</v>
      </c>
      <c r="H80" s="5">
        <v>1.474398304708302E-3</v>
      </c>
      <c r="I80" s="5">
        <v>1.5075309202075005E-2</v>
      </c>
      <c r="J80" s="5">
        <v>1.4705872163176537E-3</v>
      </c>
      <c r="K80" s="5">
        <v>-8.2311620935797691E-3</v>
      </c>
      <c r="L80" s="5">
        <v>6.7116450518369675E-3</v>
      </c>
      <c r="M80" s="5">
        <v>-4.5697493478655815E-3</v>
      </c>
      <c r="N80" s="5">
        <v>1.0773290880024433E-2</v>
      </c>
      <c r="O80" s="5">
        <v>6.7728138528764248E-3</v>
      </c>
      <c r="P80" s="5">
        <v>1.2211776338517666E-3</v>
      </c>
      <c r="Q80" s="5">
        <v>-1.2342283502221107E-2</v>
      </c>
      <c r="R80" s="5">
        <v>9.5880310982465744E-4</v>
      </c>
      <c r="S80" s="5">
        <v>9.9085841793566942E-4</v>
      </c>
      <c r="T80" s="5">
        <v>9.7897159866988659E-4</v>
      </c>
      <c r="U80" s="5">
        <v>4.4483543024398386E-4</v>
      </c>
      <c r="V80" s="5">
        <v>2.349494956433773E-3</v>
      </c>
      <c r="W80" s="5">
        <v>7.2328830137848854E-3</v>
      </c>
    </row>
    <row r="81" spans="1:23">
      <c r="A81" s="1" t="s">
        <v>16</v>
      </c>
      <c r="B81" s="1" t="s">
        <v>76</v>
      </c>
      <c r="C81" s="5">
        <v>-1.8228970468044281E-2</v>
      </c>
      <c r="D81" s="5">
        <v>1.5425935387611389E-2</v>
      </c>
      <c r="E81" s="5">
        <v>1.1030824854969978E-2</v>
      </c>
      <c r="F81" s="5">
        <v>-7.3223784565925598E-3</v>
      </c>
      <c r="G81" s="5">
        <v>4.2573120445013046E-2</v>
      </c>
      <c r="H81" s="5">
        <v>-4.8917490057647228E-3</v>
      </c>
      <c r="I81" s="5">
        <v>1.1013834737241268E-3</v>
      </c>
      <c r="J81" s="5">
        <v>-2.4149369448423386E-2</v>
      </c>
      <c r="K81" s="5">
        <v>6.028417032212019E-3</v>
      </c>
      <c r="L81" s="5">
        <v>-1.4123064465820789E-2</v>
      </c>
      <c r="M81" s="5">
        <v>1.0767571628093719E-2</v>
      </c>
      <c r="N81" s="5">
        <v>3.1239362433552742E-2</v>
      </c>
      <c r="O81" s="5">
        <v>-5.1605198532342911E-3</v>
      </c>
      <c r="P81" s="5">
        <v>3.3760491758584976E-2</v>
      </c>
      <c r="Q81" s="5">
        <v>-2.6037897914648056E-2</v>
      </c>
      <c r="R81" s="5">
        <v>2.6492366567254066E-2</v>
      </c>
      <c r="S81" s="5">
        <v>-3.5498924553394318E-2</v>
      </c>
      <c r="T81" s="5">
        <v>-4.5100666582584381E-2</v>
      </c>
      <c r="U81" s="5">
        <v>-5.7530522346496582E-2</v>
      </c>
      <c r="V81" s="5">
        <v>-1.7176955938339233E-2</v>
      </c>
      <c r="W81" s="5">
        <v>-5.0511132925748825E-2</v>
      </c>
    </row>
    <row r="82" spans="1:23">
      <c r="A82" s="1" t="s">
        <v>16</v>
      </c>
      <c r="B82" s="1" t="s">
        <v>77</v>
      </c>
      <c r="C82" s="3">
        <v>-5.6288123117224599E-3</v>
      </c>
      <c r="D82" s="3">
        <v>4.3430043148081798E-2</v>
      </c>
      <c r="E82" s="3">
        <v>-2.94263880309971E-3</v>
      </c>
      <c r="F82" s="3">
        <v>1.81359802158161E-3</v>
      </c>
      <c r="G82" s="3">
        <v>-2.4348643264760099E-2</v>
      </c>
      <c r="H82" s="3">
        <v>4.0940117895837099E-3</v>
      </c>
      <c r="I82" s="3">
        <v>-1.21274471342794E-2</v>
      </c>
      <c r="J82" s="3">
        <v>9.70673099354088E-3</v>
      </c>
      <c r="K82" s="3">
        <v>2.6795188365382701E-2</v>
      </c>
      <c r="L82" s="3">
        <v>-1.9807240833195198E-3</v>
      </c>
      <c r="M82" s="3">
        <v>3.2657182791975797E-2</v>
      </c>
      <c r="N82" s="3">
        <v>-2.45121047768402E-2</v>
      </c>
      <c r="O82" s="3">
        <v>2.4339162312816801E-2</v>
      </c>
      <c r="P82" s="3">
        <v>-3.4084431275110003E-2</v>
      </c>
      <c r="Q82" s="3">
        <v>-4.5183945019921602E-2</v>
      </c>
      <c r="R82" s="3">
        <v>-5.8136756587166702E-2</v>
      </c>
      <c r="S82" s="3">
        <v>-1.5833117782727502E-2</v>
      </c>
      <c r="T82" s="3">
        <v>-4.9465181748722199E-2</v>
      </c>
      <c r="U82" s="3">
        <v>-3.0423168265671201E-3</v>
      </c>
      <c r="V82" s="3">
        <v>-0.11118373276580799</v>
      </c>
      <c r="W82" s="3">
        <v>-8.3931485533609695E-3</v>
      </c>
    </row>
    <row r="83" spans="1:23">
      <c r="A83" s="1" t="s">
        <v>16</v>
      </c>
      <c r="B83" s="1" t="s">
        <v>78</v>
      </c>
      <c r="C83" s="5">
        <v>1.5257797203958035E-2</v>
      </c>
      <c r="D83" s="5">
        <v>-2.7898306027054787E-2</v>
      </c>
      <c r="E83" s="5">
        <v>1.0429052636027336E-3</v>
      </c>
      <c r="F83" s="5">
        <v>8.1355497241020203E-4</v>
      </c>
      <c r="G83" s="5">
        <v>2.9864094685763121E-3</v>
      </c>
      <c r="H83" s="5">
        <v>2.9829065315425396E-3</v>
      </c>
      <c r="I83" s="5">
        <v>2.983578946441412E-3</v>
      </c>
      <c r="J83" s="5">
        <v>-2.1706657484173775E-2</v>
      </c>
      <c r="K83" s="5">
        <v>1.2648263014853001E-2</v>
      </c>
      <c r="L83" s="5">
        <v>-1.2267395853996277E-2</v>
      </c>
      <c r="M83" s="5">
        <v>2.2442253306508064E-2</v>
      </c>
      <c r="N83" s="5">
        <v>7.6173548586666584E-3</v>
      </c>
      <c r="O83" s="5">
        <v>-7.0333783514797688E-3</v>
      </c>
      <c r="P83" s="5">
        <v>-2.0289476960897446E-3</v>
      </c>
      <c r="Q83" s="5">
        <v>2.9604807496070862E-3</v>
      </c>
      <c r="R83" s="5">
        <v>2.7022527530789375E-2</v>
      </c>
      <c r="S83" s="5">
        <v>7.2565767914056778E-3</v>
      </c>
      <c r="T83" s="5">
        <v>2.4133026599884033E-3</v>
      </c>
      <c r="U83" s="5">
        <v>2.265723655000329E-3</v>
      </c>
      <c r="V83" s="5">
        <v>2.4103529285639524E-3</v>
      </c>
      <c r="W83" s="5">
        <v>7.0813256315886974E-3</v>
      </c>
    </row>
    <row r="84" spans="1:23">
      <c r="A84" s="1" t="s">
        <v>17</v>
      </c>
      <c r="B84" s="1" t="s">
        <v>79</v>
      </c>
      <c r="C84" s="5">
        <v>-1.6923234798014164E-3</v>
      </c>
      <c r="D84" s="5">
        <v>-2.9155987431295216E-4</v>
      </c>
      <c r="E84" s="5">
        <v>-4.853508248925209E-2</v>
      </c>
      <c r="F84" s="5">
        <v>-4.272795282304287E-3</v>
      </c>
      <c r="G84" s="5">
        <v>9.2022564786020666E-5</v>
      </c>
      <c r="H84" s="5">
        <v>-5.6825275532901287E-3</v>
      </c>
      <c r="I84" s="5">
        <v>8.8015367509797215E-4</v>
      </c>
      <c r="J84" s="5">
        <v>5.2286651916801929E-3</v>
      </c>
      <c r="K84" s="5">
        <v>-0.10441213846206665</v>
      </c>
      <c r="L84" s="5">
        <v>-5.7678963057696819E-3</v>
      </c>
      <c r="M84" s="5">
        <v>1.0597264394164085E-2</v>
      </c>
      <c r="N84" s="5">
        <v>2.8664950281381607E-2</v>
      </c>
      <c r="O84" s="5">
        <v>-1.1476840823888779E-2</v>
      </c>
      <c r="P84" s="5">
        <v>1.0211251676082611E-2</v>
      </c>
      <c r="Q84" s="5">
        <v>-4.9237911589443684E-3</v>
      </c>
      <c r="R84" s="5">
        <v>-3.5146547015756369E-3</v>
      </c>
      <c r="S84" s="5">
        <v>-4.0072784759104252E-3</v>
      </c>
      <c r="T84" s="5">
        <v>4.7877239994704723E-3</v>
      </c>
      <c r="U84" s="5">
        <v>6.8887947127223015E-3</v>
      </c>
      <c r="V84" s="5">
        <v>-2.7026764582842588E-3</v>
      </c>
      <c r="W84" s="5">
        <v>-5.7903476990759373E-3</v>
      </c>
    </row>
    <row r="85" spans="1:23">
      <c r="A85" s="1" t="s">
        <v>17</v>
      </c>
      <c r="B85" s="1" t="s">
        <v>80</v>
      </c>
      <c r="C85" s="3">
        <v>-3.1323769922674302E-3</v>
      </c>
      <c r="D85" s="3">
        <v>5.2635535252002201E-4</v>
      </c>
      <c r="E85" s="3">
        <v>-4.0188043776327601E-3</v>
      </c>
      <c r="F85" s="3">
        <v>1.15977579587768E-3</v>
      </c>
      <c r="G85" s="3">
        <v>4.6129664356809501E-3</v>
      </c>
      <c r="H85" s="3">
        <v>-0.10796594052527</v>
      </c>
      <c r="I85" s="3">
        <v>-4.3230530997036901E-3</v>
      </c>
      <c r="J85" s="3">
        <v>8.6748619348100599E-3</v>
      </c>
      <c r="K85" s="3">
        <v>2.2964396624177801E-2</v>
      </c>
      <c r="L85" s="3">
        <v>-8.6948115594431708E-3</v>
      </c>
      <c r="M85" s="3">
        <v>8.8504550537974493E-3</v>
      </c>
      <c r="N85" s="3">
        <v>-3.25534220068445E-3</v>
      </c>
      <c r="O85" s="3">
        <v>-6.7878774752735899E-3</v>
      </c>
      <c r="P85" s="3">
        <v>-2.5298537468839998E-3</v>
      </c>
      <c r="Q85" s="3">
        <v>3.8566492883223501E-3</v>
      </c>
      <c r="R85" s="3">
        <v>5.3499893530671704E-3</v>
      </c>
      <c r="S85" s="3">
        <v>-2.3463579372896498E-3</v>
      </c>
      <c r="T85" s="3">
        <v>-4.3388663833499397E-3</v>
      </c>
      <c r="U85" s="3">
        <v>7.8385383059951998E-4</v>
      </c>
      <c r="V85" s="3">
        <v>8.6026465470214492E-3</v>
      </c>
      <c r="W85" s="3">
        <v>6.8599105183454704E-5</v>
      </c>
    </row>
    <row r="86" spans="1:23">
      <c r="A86" s="1" t="s">
        <v>17</v>
      </c>
      <c r="B86" s="1" t="s">
        <v>81</v>
      </c>
      <c r="C86" s="3">
        <v>1.6285647020809001E-4</v>
      </c>
      <c r="D86" s="3">
        <v>1.7280480180148101E-4</v>
      </c>
      <c r="E86" s="3">
        <v>8.1347679283539102E-4</v>
      </c>
      <c r="F86" s="3">
        <v>8.3298877915527101E-4</v>
      </c>
      <c r="G86" s="3">
        <v>8.1988729772876703E-4</v>
      </c>
      <c r="H86" s="3">
        <v>8.1661670313637404E-4</v>
      </c>
      <c r="I86" s="3">
        <v>8.1803848026441796E-4</v>
      </c>
      <c r="J86" s="3">
        <v>8.1633889056355595E-4</v>
      </c>
      <c r="K86" s="3">
        <v>-4.1525330047937398E-5</v>
      </c>
      <c r="L86" s="3">
        <v>-2.57724837745623E-5</v>
      </c>
      <c r="M86" s="3">
        <v>-1.1405542820911901E-4</v>
      </c>
      <c r="N86" s="3">
        <v>1.6228587684374601E-2</v>
      </c>
      <c r="O86" s="3">
        <v>4.1339753338930698E-4</v>
      </c>
      <c r="P86" s="3">
        <v>2.91121880767741E-4</v>
      </c>
      <c r="Q86" s="3">
        <v>3.14296550473155E-4</v>
      </c>
      <c r="R86" s="3">
        <v>-5.4630948079555401E-4</v>
      </c>
      <c r="S86" s="3">
        <v>-4.2781825918728199E-4</v>
      </c>
      <c r="T86" s="3">
        <v>-4.3718917641364502E-4</v>
      </c>
      <c r="U86" s="3">
        <v>-1.9021947702859901E-4</v>
      </c>
      <c r="V86" s="3">
        <v>-4.3307091212998599E-4</v>
      </c>
      <c r="W86" s="3">
        <v>-1.23462256260643E-2</v>
      </c>
    </row>
    <row r="87" spans="1:23">
      <c r="A87" s="1" t="s">
        <v>18</v>
      </c>
      <c r="B87" s="1" t="s">
        <v>82</v>
      </c>
      <c r="C87" s="5">
        <v>-1.9386736676096916E-2</v>
      </c>
      <c r="D87" s="5">
        <v>-2.6133328676223755E-2</v>
      </c>
      <c r="E87" s="5">
        <v>-2.6667139027267694E-3</v>
      </c>
      <c r="F87" s="5">
        <v>3.069487027823925E-2</v>
      </c>
      <c r="G87" s="5">
        <v>-2.3489959537982941E-2</v>
      </c>
      <c r="H87" s="5">
        <v>8.5265180096030235E-3</v>
      </c>
      <c r="I87" s="5">
        <v>-1.8530666828155518E-2</v>
      </c>
      <c r="J87" s="5">
        <v>-3.4786440432071686E-2</v>
      </c>
      <c r="K87" s="5">
        <v>-7.0080794394016266E-2</v>
      </c>
      <c r="L87" s="5">
        <v>7.8687623143196106E-2</v>
      </c>
      <c r="M87" s="5">
        <v>-2.9407870024442673E-2</v>
      </c>
      <c r="N87" s="5">
        <v>-1.8287450075149536E-2</v>
      </c>
      <c r="O87" s="5">
        <v>8.7401725351810455E-2</v>
      </c>
      <c r="P87" s="5">
        <v>-6.0934398323297501E-2</v>
      </c>
      <c r="Q87" s="5">
        <v>-7.7474147081375122E-2</v>
      </c>
      <c r="R87" s="5">
        <v>-9.6150264143943787E-2</v>
      </c>
      <c r="S87" s="5">
        <v>-3.4188553690910339E-2</v>
      </c>
      <c r="T87" s="5">
        <v>4.2001314461231232E-2</v>
      </c>
      <c r="U87" s="5">
        <v>-4.11081463098526E-2</v>
      </c>
      <c r="V87" s="5">
        <v>6.7786768078804016E-2</v>
      </c>
      <c r="W87" s="5">
        <v>2.3543311282992363E-2</v>
      </c>
    </row>
    <row r="88" spans="1:23">
      <c r="A88" s="1" t="s">
        <v>18</v>
      </c>
      <c r="B88" s="1" t="s">
        <v>83</v>
      </c>
      <c r="C88" s="5">
        <v>3.0731538310647011E-2</v>
      </c>
      <c r="D88" s="5">
        <v>-2.353193610906601E-2</v>
      </c>
      <c r="E88" s="5">
        <v>8.5292896255850792E-3</v>
      </c>
      <c r="F88" s="5">
        <v>-1.8582694232463837E-2</v>
      </c>
      <c r="G88" s="5">
        <v>-3.4878082573413849E-2</v>
      </c>
      <c r="H88" s="5">
        <v>-7.0171788334846497E-2</v>
      </c>
      <c r="I88" s="5">
        <v>7.8747272491455078E-2</v>
      </c>
      <c r="J88" s="5">
        <v>-2.9489602893590927E-2</v>
      </c>
      <c r="K88" s="5">
        <v>-1.856117881834507E-2</v>
      </c>
      <c r="L88" s="5">
        <v>8.7447009980678558E-2</v>
      </c>
      <c r="M88" s="5">
        <v>-6.1139430850744247E-2</v>
      </c>
      <c r="N88" s="5">
        <v>-7.7500328421592712E-2</v>
      </c>
      <c r="O88" s="5">
        <v>-9.6260078251361847E-2</v>
      </c>
      <c r="P88" s="5">
        <v>-3.4230027347803116E-2</v>
      </c>
      <c r="Q88" s="5">
        <v>4.1978493332862854E-2</v>
      </c>
      <c r="R88" s="5">
        <v>-4.1092351078987122E-2</v>
      </c>
      <c r="S88" s="5">
        <v>6.7882806062698364E-2</v>
      </c>
      <c r="T88" s="5">
        <v>2.3641735315322876E-2</v>
      </c>
      <c r="U88" s="5">
        <v>4.6151513233780861E-3</v>
      </c>
      <c r="V88" s="5">
        <v>1.4739301055669785E-2</v>
      </c>
      <c r="W88" s="5">
        <v>-3.5680282860994339E-2</v>
      </c>
    </row>
    <row r="89" spans="1:23">
      <c r="A89" s="1" t="s">
        <v>18</v>
      </c>
      <c r="B89" s="1" t="s">
        <v>84</v>
      </c>
      <c r="C89" s="5">
        <v>-6.0580046847462654E-3</v>
      </c>
      <c r="D89" s="5">
        <v>-1.8440820276737213E-2</v>
      </c>
      <c r="E89" s="5">
        <v>-2.5621684268116951E-2</v>
      </c>
      <c r="F89" s="5">
        <v>1.0298212990164757E-2</v>
      </c>
      <c r="G89" s="5">
        <v>2.8859132435172796E-3</v>
      </c>
      <c r="H89" s="5">
        <v>-7.2670192457735538E-3</v>
      </c>
      <c r="I89" s="5">
        <v>6.386931985616684E-3</v>
      </c>
      <c r="J89" s="5">
        <v>2.5715169031172991E-3</v>
      </c>
      <c r="K89" s="5">
        <v>1.2133276090025902E-2</v>
      </c>
      <c r="L89" s="5">
        <v>1.4422903768718243E-2</v>
      </c>
      <c r="M89" s="5">
        <v>1.578090526163578E-2</v>
      </c>
      <c r="N89" s="5">
        <v>-1.0207538492977619E-2</v>
      </c>
      <c r="O89" s="5">
        <v>-6.0317483730614185E-3</v>
      </c>
      <c r="P89" s="5">
        <v>-2.5633240584284067E-3</v>
      </c>
      <c r="Q89" s="5">
        <v>3.8054515607655048E-3</v>
      </c>
      <c r="R89" s="5">
        <v>5.7940136641263962E-2</v>
      </c>
      <c r="S89" s="5">
        <v>-1.630110782571137E-3</v>
      </c>
      <c r="T89" s="5">
        <v>-1.6231479123234749E-2</v>
      </c>
      <c r="U89" s="5">
        <v>1.6349552199244499E-2</v>
      </c>
      <c r="V89" s="5">
        <v>-4.5317765325307846E-3</v>
      </c>
      <c r="W89" s="5">
        <v>8.9464401826262474E-3</v>
      </c>
    </row>
    <row r="90" spans="1:23">
      <c r="A90" s="1" t="s">
        <v>19</v>
      </c>
      <c r="B90" s="1" t="s">
        <v>85</v>
      </c>
      <c r="C90" s="5">
        <v>-1.5029603615403175E-2</v>
      </c>
      <c r="D90" s="5">
        <v>-1.66766457259655E-2</v>
      </c>
      <c r="E90" s="5">
        <v>-1.5002967789769173E-2</v>
      </c>
      <c r="F90" s="5">
        <v>-1.6743101878091693E-3</v>
      </c>
      <c r="G90" s="5">
        <v>-1.3932469300925732E-2</v>
      </c>
      <c r="H90" s="5">
        <v>-4.6356567181646824E-3</v>
      </c>
      <c r="I90" s="5">
        <v>-1.6736658290028572E-3</v>
      </c>
      <c r="J90" s="5">
        <v>-2.3699007928371429E-2</v>
      </c>
      <c r="K90" s="5">
        <v>-9.7658010199666023E-3</v>
      </c>
      <c r="L90" s="5">
        <v>-6.197215523570776E-3</v>
      </c>
      <c r="M90" s="5">
        <v>2.6891347952187061E-3</v>
      </c>
      <c r="N90" s="5">
        <v>1.7083424609154463E-4</v>
      </c>
      <c r="O90" s="5">
        <v>-3.281852975487709E-2</v>
      </c>
      <c r="P90" s="5">
        <v>5.9686126187443733E-3</v>
      </c>
      <c r="Q90" s="5">
        <v>-3.1064471695572138E-3</v>
      </c>
      <c r="R90" s="5">
        <v>1.2217666022479534E-2</v>
      </c>
      <c r="S90" s="5">
        <v>-1.4110071351751685E-3</v>
      </c>
      <c r="T90" s="5">
        <v>1.3985767029225826E-2</v>
      </c>
      <c r="U90" s="5">
        <v>1.3244273141026497E-2</v>
      </c>
      <c r="V90" s="5">
        <v>6.3281461596488953E-2</v>
      </c>
      <c r="W90" s="5">
        <v>2.8383661061525345E-2</v>
      </c>
    </row>
    <row r="91" spans="1:23">
      <c r="A91" s="1" t="s">
        <v>19</v>
      </c>
      <c r="B91" s="1" t="s">
        <v>86</v>
      </c>
      <c r="C91" s="5">
        <v>-1.6375127015635371E-3</v>
      </c>
      <c r="D91" s="5">
        <v>-1.395083125680685E-2</v>
      </c>
      <c r="E91" s="5">
        <v>-4.4599608518183231E-3</v>
      </c>
      <c r="F91" s="5">
        <v>-1.6321194125339389E-3</v>
      </c>
      <c r="G91" s="5">
        <v>-2.3820901289582253E-2</v>
      </c>
      <c r="H91" s="5">
        <v>-1.0095628909766674E-2</v>
      </c>
      <c r="I91" s="5">
        <v>-6.216980516910553E-3</v>
      </c>
      <c r="J91" s="5">
        <v>2.3579872213304043E-3</v>
      </c>
      <c r="K91" s="5">
        <v>-4.4194719521328807E-4</v>
      </c>
      <c r="L91" s="5">
        <v>-3.2783247530460358E-2</v>
      </c>
      <c r="M91" s="5">
        <v>5.6007066741585732E-3</v>
      </c>
      <c r="N91" s="5">
        <v>-3.2025347463786602E-3</v>
      </c>
      <c r="O91" s="5">
        <v>1.1640028096735477E-2</v>
      </c>
      <c r="P91" s="5">
        <v>-1.5310985036194324E-3</v>
      </c>
      <c r="Q91" s="5">
        <v>1.3671396300196648E-2</v>
      </c>
      <c r="R91" s="5">
        <v>1.3064519502222538E-2</v>
      </c>
      <c r="S91" s="5">
        <v>6.3300251960754395E-2</v>
      </c>
      <c r="T91" s="5">
        <v>2.8453420847654343E-2</v>
      </c>
      <c r="U91" s="5">
        <v>1.0468878783285618E-2</v>
      </c>
      <c r="V91" s="5">
        <v>1.611697138287127E-3</v>
      </c>
      <c r="W91" s="5">
        <v>-1.0035943239927292E-2</v>
      </c>
    </row>
    <row r="92" spans="1:23">
      <c r="A92" s="1" t="s">
        <v>19</v>
      </c>
      <c r="B92" s="1" t="s">
        <v>87</v>
      </c>
      <c r="C92" s="5">
        <v>-9.2577375471591949E-3</v>
      </c>
      <c r="D92" s="5">
        <v>-3.0444968491792679E-2</v>
      </c>
      <c r="E92" s="5">
        <v>-1.3302391744218767E-4</v>
      </c>
      <c r="F92" s="5">
        <v>-4.773399792611599E-3</v>
      </c>
      <c r="G92" s="5">
        <v>-2.2649403035757132E-5</v>
      </c>
      <c r="H92" s="5">
        <v>-2.2481537598650903E-5</v>
      </c>
      <c r="I92" s="5">
        <v>-2.2386555428965949E-5</v>
      </c>
      <c r="J92" s="5">
        <v>1.1673452099785209E-3</v>
      </c>
      <c r="K92" s="5">
        <v>1.7695609480142593E-2</v>
      </c>
      <c r="L92" s="5">
        <v>1.6239622607827187E-2</v>
      </c>
      <c r="M92" s="5">
        <v>9.2397266998887062E-3</v>
      </c>
      <c r="N92" s="5">
        <v>6.6009620204567909E-3</v>
      </c>
      <c r="O92" s="5">
        <v>-2.0349301397800446E-2</v>
      </c>
      <c r="P92" s="5">
        <v>-6.9496259093284607E-3</v>
      </c>
      <c r="Q92" s="5">
        <v>8.8108680529330741E-7</v>
      </c>
      <c r="R92" s="5">
        <v>3.8193276850506663E-5</v>
      </c>
      <c r="S92" s="5">
        <v>3.2429052225779742E-5</v>
      </c>
      <c r="T92" s="5">
        <v>3.4517950552981347E-5</v>
      </c>
      <c r="U92" s="5">
        <v>1.8690539582166821E-4</v>
      </c>
      <c r="V92" s="5">
        <v>3.4246331779286265E-5</v>
      </c>
      <c r="W92" s="5">
        <v>4.5645724982023239E-2</v>
      </c>
    </row>
    <row r="93" spans="1:23">
      <c r="A93" s="1" t="s">
        <v>20</v>
      </c>
      <c r="B93" s="1" t="s">
        <v>88</v>
      </c>
      <c r="C93" s="5">
        <v>-1.5045504085719585E-2</v>
      </c>
      <c r="D93" s="5">
        <v>-2.7824267745018005E-2</v>
      </c>
      <c r="E93" s="5">
        <v>-1.5121856704354286E-2</v>
      </c>
      <c r="F93" s="5">
        <v>4.5218905434012413E-3</v>
      </c>
      <c r="G93" s="5">
        <v>1.5478882007300854E-2</v>
      </c>
      <c r="H93" s="5">
        <v>-1.0673387907445431E-2</v>
      </c>
      <c r="I93" s="5">
        <v>-9.2795770615339279E-3</v>
      </c>
      <c r="J93" s="5">
        <v>1.4105919748544693E-2</v>
      </c>
      <c r="K93" s="5">
        <v>-2.8154764324426651E-2</v>
      </c>
      <c r="L93" s="5">
        <v>3.446505218744278E-2</v>
      </c>
      <c r="M93" s="5">
        <v>2.2709961980581284E-2</v>
      </c>
      <c r="N93" s="5">
        <v>3.1818557530641556E-2</v>
      </c>
      <c r="O93" s="5">
        <v>1.7030160874128342E-2</v>
      </c>
      <c r="P93" s="5">
        <v>2.8346110135316849E-2</v>
      </c>
      <c r="Q93" s="5">
        <v>-9.7244225442409515E-2</v>
      </c>
      <c r="R93" s="5">
        <v>3.4683439880609512E-2</v>
      </c>
      <c r="S93" s="5">
        <v>-3.8052930030971766E-3</v>
      </c>
      <c r="T93" s="5">
        <v>1.1976057663559914E-2</v>
      </c>
      <c r="U93" s="5">
        <v>1.5239626169204712E-2</v>
      </c>
      <c r="V93" s="5">
        <v>-2.3120913654565811E-2</v>
      </c>
      <c r="W93" s="5">
        <v>-4.1874036192893982E-2</v>
      </c>
    </row>
    <row r="94" spans="1:23">
      <c r="A94" s="1" t="s">
        <v>20</v>
      </c>
      <c r="B94" s="1" t="s">
        <v>89</v>
      </c>
      <c r="C94" s="5">
        <v>4.6199695207178593E-3</v>
      </c>
      <c r="D94" s="5">
        <v>1.5869947150349617E-2</v>
      </c>
      <c r="E94" s="5">
        <v>-1.0456698015332222E-2</v>
      </c>
      <c r="F94" s="5">
        <v>-8.8425371795892715E-3</v>
      </c>
      <c r="G94" s="5">
        <v>1.4687128365039825E-2</v>
      </c>
      <c r="H94" s="5">
        <v>-2.7519809082150459E-2</v>
      </c>
      <c r="I94" s="5">
        <v>3.4520048648118973E-2</v>
      </c>
      <c r="J94" s="5">
        <v>2.3370223119854927E-2</v>
      </c>
      <c r="K94" s="5">
        <v>3.3001236617565155E-2</v>
      </c>
      <c r="L94" s="5">
        <v>1.7020313069224358E-2</v>
      </c>
      <c r="M94" s="5">
        <v>2.9225312173366547E-2</v>
      </c>
      <c r="N94" s="5">
        <v>-9.7085677087306976E-2</v>
      </c>
      <c r="O94" s="5">
        <v>3.5430070012807846E-2</v>
      </c>
      <c r="P94" s="5">
        <v>-3.6207716912031174E-3</v>
      </c>
      <c r="Q94" s="5">
        <v>1.2156435288488865E-2</v>
      </c>
      <c r="R94" s="5">
        <v>1.5431803651154041E-2</v>
      </c>
      <c r="S94" s="5">
        <v>-2.311331033706665E-2</v>
      </c>
      <c r="T94" s="5">
        <v>-4.185635969042778E-2</v>
      </c>
      <c r="U94" s="5">
        <v>3.1491057015955448E-3</v>
      </c>
      <c r="V94" s="5">
        <v>1.8271522596478462E-2</v>
      </c>
      <c r="W94" s="5">
        <v>4.10832253692206E-5</v>
      </c>
    </row>
    <row r="95" spans="1:23">
      <c r="A95" s="1" t="s">
        <v>20</v>
      </c>
      <c r="B95" s="1" t="s">
        <v>90</v>
      </c>
      <c r="C95" s="5">
        <v>2.1997354924678802E-3</v>
      </c>
      <c r="D95" s="5">
        <v>-2.2506904788315296E-3</v>
      </c>
      <c r="E95" s="5">
        <v>9.3963351100683212E-3</v>
      </c>
      <c r="F95" s="5">
        <v>-3.9802622050046921E-3</v>
      </c>
      <c r="G95" s="5">
        <v>8.3515967708081007E-4</v>
      </c>
      <c r="H95" s="5">
        <v>8.4231584332883358E-4</v>
      </c>
      <c r="I95" s="5">
        <v>9.6909329295158386E-3</v>
      </c>
      <c r="J95" s="5">
        <v>8.3725037984549999E-4</v>
      </c>
      <c r="K95" s="5">
        <v>-5.8686602860689163E-3</v>
      </c>
      <c r="L95" s="5">
        <v>2.9851947911083698E-3</v>
      </c>
      <c r="M95" s="5">
        <v>7.627599686384201E-2</v>
      </c>
      <c r="N95" s="5">
        <v>-5.3404341451823711E-3</v>
      </c>
      <c r="O95" s="5">
        <v>2.2534206509590149E-2</v>
      </c>
      <c r="P95" s="5">
        <v>2.3175988346338272E-2</v>
      </c>
      <c r="Q95" s="5">
        <v>7.2280570864677429E-2</v>
      </c>
      <c r="R95" s="5">
        <v>8.4231115877628326E-2</v>
      </c>
      <c r="S95" s="5">
        <v>-1.5577308833599091E-2</v>
      </c>
      <c r="T95" s="5">
        <v>6.0145158320665359E-2</v>
      </c>
      <c r="U95" s="5">
        <v>2.2288454696536064E-2</v>
      </c>
      <c r="V95" s="5">
        <v>4.0763549506664276E-2</v>
      </c>
      <c r="W95" s="5">
        <v>2.5714791845530272E-3</v>
      </c>
    </row>
    <row r="96" spans="1:23">
      <c r="A96" s="1" t="s">
        <v>21</v>
      </c>
      <c r="B96" s="1" t="s">
        <v>91</v>
      </c>
      <c r="C96" s="3">
        <v>-4.3703792175854104E-3</v>
      </c>
      <c r="D96" s="3">
        <v>-2.3004785104060899E-2</v>
      </c>
      <c r="E96" s="3">
        <v>-7.9225544001021199E-3</v>
      </c>
      <c r="F96" s="3">
        <v>-9.8988594089224995E-3</v>
      </c>
      <c r="G96" s="3">
        <v>-1.34303426535666E-4</v>
      </c>
      <c r="H96" s="3">
        <v>-1.11082353428309E-2</v>
      </c>
      <c r="I96" s="3">
        <v>1.4113072827637099E-3</v>
      </c>
      <c r="J96" s="3">
        <v>1.0030572055243801E-2</v>
      </c>
      <c r="K96" s="3">
        <v>-3.7922723780260202E-2</v>
      </c>
      <c r="L96" s="3">
        <v>-1.4163314356248499E-2</v>
      </c>
      <c r="M96" s="3">
        <v>-2.3502151904076798E-2</v>
      </c>
      <c r="N96" s="3">
        <v>-4.8031903087571097E-2</v>
      </c>
      <c r="O96" s="3">
        <v>-2.20171809098571E-2</v>
      </c>
      <c r="P96" s="3">
        <v>2.26579610969543E-2</v>
      </c>
      <c r="Q96" s="3">
        <v>-7.7318710483353899E-3</v>
      </c>
      <c r="R96" s="3">
        <v>-0.13883148932188599</v>
      </c>
      <c r="S96" s="3">
        <v>-5.8095811445766799E-3</v>
      </c>
      <c r="T96" s="3">
        <v>7.3534898254604799E-3</v>
      </c>
      <c r="U96" s="3">
        <v>1.01203072539821E-2</v>
      </c>
      <c r="V96" s="3">
        <v>-8.7464771911107894E-3</v>
      </c>
      <c r="W96" s="3">
        <v>-1.23470506190531E-2</v>
      </c>
    </row>
    <row r="97" spans="1:23">
      <c r="A97" s="1" t="s">
        <v>21</v>
      </c>
      <c r="B97" s="1" t="s">
        <v>92</v>
      </c>
      <c r="C97" s="3">
        <v>-1.1611223284228599E-2</v>
      </c>
      <c r="D97" s="3">
        <v>-1.6382952619537199E-3</v>
      </c>
      <c r="E97" s="3">
        <v>-1.3374216951909599E-2</v>
      </c>
      <c r="F97" s="3">
        <v>-3.2356170480585201E-5</v>
      </c>
      <c r="G97" s="3">
        <v>9.1433488208706101E-3</v>
      </c>
      <c r="H97" s="3">
        <v>-3.6581839564502498E-2</v>
      </c>
      <c r="I97" s="3">
        <v>-1.6247521444621001E-2</v>
      </c>
      <c r="J97" s="3">
        <v>-2.37036470719235E-2</v>
      </c>
      <c r="K97" s="3">
        <v>-4.5341609961580903E-2</v>
      </c>
      <c r="L97" s="3">
        <v>-2.4252207294585399E-2</v>
      </c>
      <c r="M97" s="3">
        <v>2.2641836849578101E-2</v>
      </c>
      <c r="N97" s="3">
        <v>-9.7650619523380298E-3</v>
      </c>
      <c r="O97" s="3">
        <v>-0.13706764365281901</v>
      </c>
      <c r="P97" s="3">
        <v>-7.58436080526008E-3</v>
      </c>
      <c r="Q97" s="3">
        <v>7.4156404599773004E-3</v>
      </c>
      <c r="R97" s="3">
        <v>1.05394115222425E-2</v>
      </c>
      <c r="S97" s="3">
        <v>-9.1302617605271801E-3</v>
      </c>
      <c r="T97" s="3">
        <v>-1.4178851911607599E-2</v>
      </c>
      <c r="U97" s="3">
        <v>-9.7492162551020896E-4</v>
      </c>
      <c r="V97" s="3">
        <v>2.00086122824845E-2</v>
      </c>
      <c r="W97" s="3">
        <v>-2.3330906832799698E-3</v>
      </c>
    </row>
    <row r="98" spans="1:23">
      <c r="A98" s="1" t="s">
        <v>21</v>
      </c>
      <c r="B98" s="1" t="s">
        <v>93</v>
      </c>
      <c r="C98" s="5">
        <v>-1.8961784662678838E-3</v>
      </c>
      <c r="D98" s="5">
        <v>1.3483691727742553E-3</v>
      </c>
      <c r="E98" s="5">
        <v>-2.616429328918457E-2</v>
      </c>
      <c r="F98" s="5">
        <v>2.64779943972826E-2</v>
      </c>
      <c r="G98" s="5">
        <v>6.8601332604885101E-3</v>
      </c>
      <c r="H98" s="5">
        <v>7.7953241765499115E-2</v>
      </c>
      <c r="I98" s="5">
        <v>3.9449238101951778E-4</v>
      </c>
      <c r="J98" s="5">
        <v>1.5203650109469891E-2</v>
      </c>
      <c r="K98" s="5">
        <v>1.9380206242203712E-2</v>
      </c>
      <c r="L98" s="5">
        <v>5.5345311760902405E-2</v>
      </c>
      <c r="M98" s="5">
        <v>4.1259840130805969E-2</v>
      </c>
      <c r="N98" s="5">
        <v>5.3170446306467056E-2</v>
      </c>
      <c r="O98" s="5">
        <v>2.602037601172924E-2</v>
      </c>
      <c r="P98" s="5">
        <v>-1.0920049622654915E-2</v>
      </c>
      <c r="Q98" s="5">
        <v>-1.1229519732296467E-2</v>
      </c>
      <c r="R98" s="5">
        <v>-4.9369774758815765E-2</v>
      </c>
      <c r="S98" s="5">
        <v>2.787478081882E-2</v>
      </c>
      <c r="T98" s="5">
        <v>1.9044585060328245E-3</v>
      </c>
      <c r="U98" s="5">
        <v>1.4169161207973957E-2</v>
      </c>
      <c r="V98" s="5">
        <v>1.9030243856832385E-3</v>
      </c>
      <c r="W98" s="5">
        <v>2.6434155181050301E-2</v>
      </c>
    </row>
    <row r="99" spans="1:23">
      <c r="A99" s="1" t="s">
        <v>22</v>
      </c>
      <c r="B99" s="1" t="s">
        <v>94</v>
      </c>
      <c r="C99" s="5">
        <v>-0.11510314047336578</v>
      </c>
      <c r="D99" s="5">
        <v>-0.12442778050899506</v>
      </c>
      <c r="E99" s="5">
        <v>-6.4333215355873108E-2</v>
      </c>
      <c r="F99" s="5">
        <v>0.18179909884929657</v>
      </c>
      <c r="G99" s="5">
        <v>-3.4430861473083496E-2</v>
      </c>
      <c r="H99" s="5">
        <v>-1.7195225227624178E-3</v>
      </c>
      <c r="I99" s="5">
        <v>5.6586582213640213E-3</v>
      </c>
      <c r="J99" s="5">
        <v>1.0729542933404446E-2</v>
      </c>
      <c r="K99" s="5">
        <v>-7.6564803719520569E-2</v>
      </c>
      <c r="L99" s="5">
        <v>-6.3851691782474518E-2</v>
      </c>
      <c r="M99" s="5">
        <v>-0.11841613799333572</v>
      </c>
      <c r="N99" s="5">
        <v>3.6935865879058838E-2</v>
      </c>
      <c r="O99" s="5">
        <v>-8.1656435504555702E-3</v>
      </c>
      <c r="P99" s="5">
        <v>1.7262546345591545E-2</v>
      </c>
      <c r="Q99" s="5">
        <v>-1.7293187556788325E-4</v>
      </c>
      <c r="R99" s="5">
        <v>2.2143196314573288E-2</v>
      </c>
      <c r="S99" s="5">
        <v>-0.33558771014213562</v>
      </c>
      <c r="T99" s="5">
        <v>9.9051874130964279E-3</v>
      </c>
      <c r="U99" s="5">
        <v>1.2045766226947308E-2</v>
      </c>
      <c r="V99" s="5">
        <v>1.1249308008700609E-3</v>
      </c>
      <c r="W99" s="5">
        <v>-1.8434288213029504E-3</v>
      </c>
    </row>
    <row r="100" spans="1:23">
      <c r="A100" s="1" t="s">
        <v>22</v>
      </c>
      <c r="B100" s="1" t="s">
        <v>95</v>
      </c>
      <c r="C100" s="5">
        <v>0.18198134005069733</v>
      </c>
      <c r="D100" s="5">
        <v>-3.4258861094713211E-2</v>
      </c>
      <c r="E100" s="5">
        <v>-1.4092486817389727E-3</v>
      </c>
      <c r="F100" s="5">
        <v>5.8463322930037975E-3</v>
      </c>
      <c r="G100" s="5">
        <v>1.081050094217062E-2</v>
      </c>
      <c r="H100" s="5">
        <v>-7.6877288520336151E-2</v>
      </c>
      <c r="I100" s="5">
        <v>-6.356704980134964E-2</v>
      </c>
      <c r="J100" s="5">
        <v>-0.11841005831956863</v>
      </c>
      <c r="K100" s="5">
        <v>3.6488059908151627E-2</v>
      </c>
      <c r="L100" s="5">
        <v>-7.7755865640938282E-3</v>
      </c>
      <c r="M100" s="5">
        <v>1.7361955717206001E-2</v>
      </c>
      <c r="N100" s="5">
        <v>1.8474340322427452E-4</v>
      </c>
      <c r="O100" s="5">
        <v>2.1925307810306549E-2</v>
      </c>
      <c r="P100" s="5">
        <v>-0.33524155616760254</v>
      </c>
      <c r="Q100" s="5">
        <v>9.8940795287489891E-3</v>
      </c>
      <c r="R100" s="5">
        <v>1.1846865527331829E-2</v>
      </c>
      <c r="S100" s="5">
        <v>1.0542772943153977E-3</v>
      </c>
      <c r="T100" s="5">
        <v>-1.6749935457482934E-3</v>
      </c>
      <c r="U100" s="5">
        <v>0.12328322231769562</v>
      </c>
      <c r="V100" s="5">
        <v>1.6562923789024353E-2</v>
      </c>
      <c r="W100" s="5">
        <v>4.4117365032434464E-3</v>
      </c>
    </row>
    <row r="101" spans="1:23">
      <c r="A101" s="1" t="s">
        <v>22</v>
      </c>
      <c r="B101" s="1" t="s">
        <v>96</v>
      </c>
      <c r="C101" s="5">
        <v>-4.8229333013296127E-2</v>
      </c>
      <c r="D101" s="5">
        <v>-3.7710501346737146E-3</v>
      </c>
      <c r="E101" s="5">
        <v>-4.1253026574850082E-3</v>
      </c>
      <c r="F101" s="5">
        <v>-4.0415721014142036E-3</v>
      </c>
      <c r="G101" s="5">
        <v>-3.3367103897035122E-3</v>
      </c>
      <c r="H101" s="5">
        <v>8.368431031703949E-2</v>
      </c>
      <c r="I101" s="5">
        <v>3.7493351846933365E-2</v>
      </c>
      <c r="J101" s="5">
        <v>1.2477584183216095E-2</v>
      </c>
      <c r="K101" s="5">
        <v>-2.6787645183503628E-3</v>
      </c>
      <c r="L101" s="5">
        <v>2.0673990249633789E-2</v>
      </c>
      <c r="M101" s="5">
        <v>0.10446222871541977</v>
      </c>
      <c r="N101" s="5">
        <v>3.118930384516716E-2</v>
      </c>
      <c r="O101" s="5">
        <v>-3.8251737132668495E-3</v>
      </c>
      <c r="P101" s="5">
        <v>-3.1031500548124313E-2</v>
      </c>
      <c r="Q101" s="5">
        <v>-3.0406037345528603E-2</v>
      </c>
      <c r="R101" s="5">
        <v>5.3949274122714996E-2</v>
      </c>
      <c r="S101" s="5">
        <v>-2.7190682012587786E-3</v>
      </c>
      <c r="T101" s="5">
        <v>-2.7154956478625536E-3</v>
      </c>
      <c r="U101" s="5">
        <v>-3.6238550674170256E-3</v>
      </c>
      <c r="V101" s="5">
        <v>-2.7138416189700365E-3</v>
      </c>
      <c r="W101" s="5">
        <v>5.4648898541927338E-2</v>
      </c>
    </row>
    <row r="102" spans="1:23">
      <c r="A102" s="1" t="s">
        <v>23</v>
      </c>
      <c r="B102" s="1" t="s">
        <v>97</v>
      </c>
      <c r="C102" s="5">
        <v>-2.419728972017765E-2</v>
      </c>
      <c r="D102" s="5">
        <v>-0.11751636862754822</v>
      </c>
      <c r="E102" s="5">
        <v>4.1863474994897842E-2</v>
      </c>
      <c r="F102" s="5">
        <v>2.1143088117241859E-2</v>
      </c>
      <c r="G102" s="5">
        <v>3.930321428924799E-3</v>
      </c>
      <c r="H102" s="5">
        <v>6.616298109292984E-3</v>
      </c>
      <c r="I102" s="5">
        <v>-1.5676576644182205E-2</v>
      </c>
      <c r="J102" s="5">
        <v>-7.3031775653362274E-2</v>
      </c>
      <c r="K102" s="5">
        <v>1.1007040739059448E-3</v>
      </c>
      <c r="L102" s="5">
        <v>1.7361680045723915E-2</v>
      </c>
      <c r="M102" s="5">
        <v>4.7960612922906876E-2</v>
      </c>
      <c r="N102" s="5">
        <v>0.10151052474975586</v>
      </c>
      <c r="O102" s="5">
        <v>-6.2115658074617386E-2</v>
      </c>
      <c r="P102" s="5">
        <v>4.3317094445228577E-2</v>
      </c>
      <c r="Q102" s="5">
        <v>-2.3633254691958427E-2</v>
      </c>
      <c r="R102" s="5">
        <v>-6.9619618356227875E-2</v>
      </c>
      <c r="S102" s="5">
        <v>-7.5050410814583302E-3</v>
      </c>
      <c r="T102" s="5">
        <v>-9.1334126889705658E-2</v>
      </c>
      <c r="U102" s="5">
        <v>6.2861768528819084E-3</v>
      </c>
      <c r="V102" s="5">
        <v>-1.1467467993497849E-2</v>
      </c>
      <c r="W102" s="5">
        <v>-5.1865983754396439E-2</v>
      </c>
    </row>
    <row r="103" spans="1:23">
      <c r="A103" s="1" t="s">
        <v>23</v>
      </c>
      <c r="B103" s="1" t="s">
        <v>98</v>
      </c>
      <c r="C103" s="5">
        <v>1.9345216453075409E-2</v>
      </c>
      <c r="D103" s="5">
        <v>2.1952986717224121E-3</v>
      </c>
      <c r="E103" s="5">
        <v>5.023859441280365E-3</v>
      </c>
      <c r="F103" s="5">
        <v>-1.7435027286410332E-2</v>
      </c>
      <c r="G103" s="5">
        <v>-7.4873596429824829E-2</v>
      </c>
      <c r="H103" s="5">
        <v>-1.3767019845545292E-3</v>
      </c>
      <c r="I103" s="5">
        <v>1.5671567991375923E-2</v>
      </c>
      <c r="J103" s="5">
        <v>4.5971225947141647E-2</v>
      </c>
      <c r="K103" s="5">
        <v>9.9030710756778717E-2</v>
      </c>
      <c r="L103" s="5">
        <v>-6.3538886606693268E-2</v>
      </c>
      <c r="M103" s="5">
        <v>4.1711810976266861E-2</v>
      </c>
      <c r="N103" s="5">
        <v>-2.5044046342372894E-2</v>
      </c>
      <c r="O103" s="5">
        <v>-7.2084382176399231E-2</v>
      </c>
      <c r="P103" s="5">
        <v>-8.929758332669735E-3</v>
      </c>
      <c r="Q103" s="5">
        <v>-9.3492619693279266E-2</v>
      </c>
      <c r="R103" s="5">
        <v>3.9148177020251751E-3</v>
      </c>
      <c r="S103" s="5">
        <v>-1.370688620954752E-2</v>
      </c>
      <c r="T103" s="5">
        <v>-5.364435538649559E-2</v>
      </c>
      <c r="U103" s="5">
        <v>2.492840401828289E-3</v>
      </c>
      <c r="V103" s="5">
        <v>1.7012477619573474E-3</v>
      </c>
      <c r="W103" s="5">
        <v>-3.882119432091713E-2</v>
      </c>
    </row>
    <row r="104" spans="1:23">
      <c r="A104" s="1" t="s">
        <v>23</v>
      </c>
      <c r="B104" s="1" t="s">
        <v>99</v>
      </c>
      <c r="C104" s="5">
        <v>2.8641624376177788E-3</v>
      </c>
      <c r="D104" s="5">
        <v>-2.5313457474112511E-2</v>
      </c>
      <c r="E104" s="5">
        <v>2.5535039603710175E-3</v>
      </c>
      <c r="F104" s="5">
        <v>2.661900594830513E-3</v>
      </c>
      <c r="G104" s="5">
        <v>3.133158665150404E-3</v>
      </c>
      <c r="H104" s="5">
        <v>5.8673378080129623E-2</v>
      </c>
      <c r="I104" s="5">
        <v>1.6527246683835983E-2</v>
      </c>
      <c r="J104" s="5">
        <v>3.0997598078101873E-3</v>
      </c>
      <c r="K104" s="5">
        <v>3.5431541036814451E-3</v>
      </c>
      <c r="L104" s="5">
        <v>2.984732948243618E-2</v>
      </c>
      <c r="M104" s="5">
        <v>3.0340055003762245E-2</v>
      </c>
      <c r="N104" s="5">
        <v>2.853071503341198E-2</v>
      </c>
      <c r="O104" s="5">
        <v>3.3009431790560484E-3</v>
      </c>
      <c r="P104" s="5">
        <v>9.8456591367721558E-2</v>
      </c>
      <c r="Q104" s="5">
        <v>3.7270728498697281E-2</v>
      </c>
      <c r="R104" s="5">
        <v>-1.7251726239919662E-2</v>
      </c>
      <c r="S104" s="5">
        <v>4.9679698422551155E-3</v>
      </c>
      <c r="T104" s="5">
        <v>0.26759201288223267</v>
      </c>
      <c r="U104" s="5">
        <v>0.1097753718495369</v>
      </c>
      <c r="V104" s="5">
        <v>-1.8061500042676926E-2</v>
      </c>
      <c r="W104" s="5">
        <v>2.0128024742007256E-2</v>
      </c>
    </row>
    <row r="105" spans="1:23">
      <c r="A105" s="1" t="s">
        <v>24</v>
      </c>
      <c r="B105" s="1" t="s">
        <v>100</v>
      </c>
      <c r="C105" s="5">
        <v>-2.062300918623805E-4</v>
      </c>
      <c r="D105" s="5">
        <v>-1.7297123558819294E-3</v>
      </c>
      <c r="E105" s="5">
        <v>-1.5847779577597976E-3</v>
      </c>
      <c r="F105" s="5">
        <v>6.6029949812218547E-4</v>
      </c>
      <c r="G105" s="5">
        <v>-6.2894879374653101E-4</v>
      </c>
      <c r="H105" s="5">
        <v>7.6967471977695823E-4</v>
      </c>
      <c r="I105" s="5">
        <v>-8.454014896415174E-4</v>
      </c>
      <c r="J105" s="5">
        <v>-1.9486928358674049E-3</v>
      </c>
      <c r="K105" s="5">
        <v>-3.8989647291600704E-3</v>
      </c>
      <c r="L105" s="5">
        <v>1.1803493835031986E-3</v>
      </c>
      <c r="M105" s="5">
        <v>-2.9069534502923489E-3</v>
      </c>
      <c r="N105" s="5">
        <v>-7.5088054873049259E-3</v>
      </c>
      <c r="O105" s="5">
        <v>2.3989772889763117E-3</v>
      </c>
      <c r="P105" s="5">
        <v>-3.4138394985347986E-3</v>
      </c>
      <c r="Q105" s="5">
        <v>3.221033257432282E-4</v>
      </c>
      <c r="R105" s="5">
        <v>-4.0479027666151524E-3</v>
      </c>
      <c r="S105" s="5">
        <v>1.3462851347867399E-4</v>
      </c>
      <c r="T105" s="5">
        <v>-1.4603147283196449E-3</v>
      </c>
      <c r="U105" s="5">
        <v>-1.869437750428915E-3</v>
      </c>
      <c r="V105" s="5">
        <v>4.5438981032930315E-4</v>
      </c>
      <c r="W105" s="5">
        <v>4.7474127495661378E-4</v>
      </c>
    </row>
    <row r="106" spans="1:23">
      <c r="A106" s="1" t="s">
        <v>24</v>
      </c>
      <c r="B106" s="1" t="s">
        <v>101</v>
      </c>
      <c r="C106" s="5">
        <v>9.7306515090167522E-4</v>
      </c>
      <c r="D106" s="5">
        <v>-4.6865144395269454E-4</v>
      </c>
      <c r="E106" s="5">
        <v>1.1682688491418958E-3</v>
      </c>
      <c r="F106" s="5">
        <v>-7.1805180050432682E-4</v>
      </c>
      <c r="G106" s="5">
        <v>-2.0026266574859619E-3</v>
      </c>
      <c r="H106" s="5">
        <v>-4.4179046526551247E-3</v>
      </c>
      <c r="I106" s="5">
        <v>1.599619397893548E-3</v>
      </c>
      <c r="J106" s="5">
        <v>-3.1439885497093201E-3</v>
      </c>
      <c r="K106" s="5">
        <v>-8.5387649014592171E-3</v>
      </c>
      <c r="L106" s="5">
        <v>3.0377521179616451E-3</v>
      </c>
      <c r="M106" s="5">
        <v>-3.6277386825531721E-3</v>
      </c>
      <c r="N106" s="5">
        <v>6.8431283580139279E-4</v>
      </c>
      <c r="O106" s="5">
        <v>-4.5964298769831657E-3</v>
      </c>
      <c r="P106" s="5">
        <v>4.6665332047268748E-4</v>
      </c>
      <c r="Q106" s="5">
        <v>-1.5644312370568514E-3</v>
      </c>
      <c r="R106" s="5">
        <v>-2.0931072067469358E-3</v>
      </c>
      <c r="S106" s="5">
        <v>5.762090440839529E-4</v>
      </c>
      <c r="T106" s="5">
        <v>7.3011050699278712E-4</v>
      </c>
      <c r="U106" s="5">
        <v>-1.1292272247374058E-3</v>
      </c>
      <c r="V106" s="5">
        <v>-3.7904153577983379E-3</v>
      </c>
      <c r="W106" s="5">
        <v>-3.8730769301764667E-4</v>
      </c>
    </row>
    <row r="107" spans="1:23">
      <c r="A107" s="1" t="s">
        <v>24</v>
      </c>
      <c r="B107" s="1" t="s">
        <v>102</v>
      </c>
      <c r="C107" s="5">
        <v>-5.388711579144001E-4</v>
      </c>
      <c r="D107" s="5">
        <v>-5.4580828873440623E-4</v>
      </c>
      <c r="E107" s="5">
        <v>-1.5169985999818891E-4</v>
      </c>
      <c r="F107" s="5">
        <v>-1.9451777916401625E-4</v>
      </c>
      <c r="G107" s="5">
        <v>-3.9816059870645404E-4</v>
      </c>
      <c r="H107" s="5">
        <v>-3.9556343108415604E-4</v>
      </c>
      <c r="I107" s="5">
        <v>-3.9658270543441176E-4</v>
      </c>
      <c r="J107" s="5">
        <v>-3.9528930210508406E-4</v>
      </c>
      <c r="K107" s="5">
        <v>-3.2256439328193665E-2</v>
      </c>
      <c r="L107" s="5">
        <v>-9.4093428924679756E-4</v>
      </c>
      <c r="M107" s="5">
        <v>3.4811760997399688E-4</v>
      </c>
      <c r="N107" s="5">
        <v>-9.3594897771254182E-4</v>
      </c>
      <c r="O107" s="5">
        <v>-6.6886760760098696E-4</v>
      </c>
      <c r="P107" s="5">
        <v>-3.8375527947209775E-4</v>
      </c>
      <c r="Q107" s="5">
        <v>-2.9089694726280868E-4</v>
      </c>
      <c r="R107" s="5">
        <v>4.3772183358669281E-2</v>
      </c>
      <c r="S107" s="5">
        <v>1.6585243865847588E-2</v>
      </c>
      <c r="T107" s="5">
        <v>-6.4834568183869123E-4</v>
      </c>
      <c r="U107" s="5">
        <v>-1.7633737996220589E-2</v>
      </c>
      <c r="V107" s="5">
        <v>6.6597670316696167E-2</v>
      </c>
      <c r="W107" s="5">
        <v>-4.0558408363722265E-4</v>
      </c>
    </row>
    <row r="108" spans="1:23">
      <c r="A108" s="1" t="s">
        <v>25</v>
      </c>
      <c r="B108" s="1" t="s">
        <v>103</v>
      </c>
      <c r="C108" s="5">
        <v>-1.245973352342844E-2</v>
      </c>
      <c r="D108" s="5">
        <v>-3.9240452460944653E-3</v>
      </c>
      <c r="E108" s="5">
        <v>6.7141139879822731E-3</v>
      </c>
      <c r="F108" s="5">
        <v>1.9317353144288063E-2</v>
      </c>
      <c r="G108" s="5">
        <v>-1.1321008205413818E-2</v>
      </c>
      <c r="H108" s="5">
        <v>5.8714705519378185E-3</v>
      </c>
      <c r="I108" s="5">
        <v>-1.502421498298645E-2</v>
      </c>
      <c r="J108" s="5">
        <v>3.6785591393709183E-2</v>
      </c>
      <c r="K108" s="5">
        <v>-2.4951038882136345E-2</v>
      </c>
      <c r="L108" s="5">
        <v>2.3242922499775887E-2</v>
      </c>
      <c r="M108" s="5">
        <v>1.4030487276613712E-2</v>
      </c>
      <c r="N108" s="5">
        <v>4.1279084980487823E-3</v>
      </c>
      <c r="O108" s="5">
        <v>-2.5190521031618118E-2</v>
      </c>
      <c r="P108" s="5">
        <v>6.6295146942138672E-2</v>
      </c>
      <c r="Q108" s="5">
        <v>-2.6975949294865131E-3</v>
      </c>
      <c r="R108" s="5">
        <v>-2.2488892078399658E-2</v>
      </c>
      <c r="S108" s="5">
        <v>5.8927755802869797E-2</v>
      </c>
      <c r="T108" s="5">
        <v>-2.2081725299358368E-2</v>
      </c>
      <c r="U108" s="5">
        <v>-1.9531315192580223E-2</v>
      </c>
      <c r="V108" s="5">
        <v>-2.4939581751823425E-2</v>
      </c>
      <c r="W108" s="5">
        <v>6.9550067186355591E-2</v>
      </c>
    </row>
    <row r="109" spans="1:23">
      <c r="A109" s="1" t="s">
        <v>25</v>
      </c>
      <c r="B109" s="1" t="s">
        <v>104</v>
      </c>
      <c r="C109" s="5">
        <v>2.0175380632281303E-2</v>
      </c>
      <c r="D109" s="5">
        <v>-1.0852093808352947E-2</v>
      </c>
      <c r="E109" s="5">
        <v>6.8849851377308369E-3</v>
      </c>
      <c r="F109" s="5">
        <v>-1.4626619406044483E-2</v>
      </c>
      <c r="G109" s="5">
        <v>3.6765206605195999E-2</v>
      </c>
      <c r="H109" s="5">
        <v>-2.5979092344641685E-2</v>
      </c>
      <c r="I109" s="5">
        <v>2.4340996518731117E-2</v>
      </c>
      <c r="J109" s="5">
        <v>1.3624159619212151E-2</v>
      </c>
      <c r="K109" s="5">
        <v>1.8744566477835178E-3</v>
      </c>
      <c r="L109" s="5">
        <v>-2.3730671033263206E-2</v>
      </c>
      <c r="M109" s="5">
        <v>6.5664269030094147E-2</v>
      </c>
      <c r="N109" s="5">
        <v>-1.8064973410218954E-3</v>
      </c>
      <c r="O109" s="5">
        <v>-2.3591052740812302E-2</v>
      </c>
      <c r="P109" s="5">
        <v>5.970710888504982E-2</v>
      </c>
      <c r="Q109" s="5">
        <v>-2.2151349112391472E-2</v>
      </c>
      <c r="R109" s="5">
        <v>-1.9814109429717064E-2</v>
      </c>
      <c r="S109" s="5">
        <v>-2.4344824254512787E-2</v>
      </c>
      <c r="T109" s="5">
        <v>7.0485807955265045E-2</v>
      </c>
      <c r="U109" s="5">
        <v>4.082595556974411E-2</v>
      </c>
      <c r="V109" s="5">
        <v>1.0727959685027599E-2</v>
      </c>
      <c r="W109" s="5">
        <v>3.1140753999352455E-2</v>
      </c>
    </row>
    <row r="110" spans="1:23">
      <c r="A110" s="1" t="s">
        <v>25</v>
      </c>
      <c r="B110" s="1" t="s">
        <v>105</v>
      </c>
      <c r="C110" s="5">
        <v>1.2503308244049549E-2</v>
      </c>
      <c r="D110" s="5">
        <v>-4.4189792242832482E-4</v>
      </c>
      <c r="E110" s="5">
        <v>-8.9292984921485186E-4</v>
      </c>
      <c r="F110" s="5">
        <v>-5.3581789135932922E-2</v>
      </c>
      <c r="G110" s="5">
        <v>2.3153135553002357E-2</v>
      </c>
      <c r="H110" s="5">
        <v>-7.6078800484538078E-3</v>
      </c>
      <c r="I110" s="5">
        <v>1.5049772337079048E-2</v>
      </c>
      <c r="J110" s="5">
        <v>1.2515644542872906E-2</v>
      </c>
      <c r="K110" s="5">
        <v>2.9496848583221436E-2</v>
      </c>
      <c r="L110" s="5">
        <v>2.7970112860202789E-3</v>
      </c>
      <c r="M110" s="5">
        <v>-1.530018076300621E-2</v>
      </c>
      <c r="N110" s="5">
        <v>9.5837721601128578E-3</v>
      </c>
      <c r="O110" s="5">
        <v>-1.116661075502634E-2</v>
      </c>
      <c r="P110" s="5">
        <v>1.5633067116141319E-2</v>
      </c>
      <c r="Q110" s="5">
        <v>6.7235072492621839E-5</v>
      </c>
      <c r="R110" s="5">
        <v>1.8759921193122864E-2</v>
      </c>
      <c r="S110" s="5">
        <v>1.4183654449880123E-2</v>
      </c>
      <c r="T110" s="5">
        <v>4.2177317664027214E-3</v>
      </c>
      <c r="U110" s="5">
        <v>5.5147226899862289E-2</v>
      </c>
      <c r="V110" s="5">
        <v>4.9053773283958435E-2</v>
      </c>
      <c r="W110" s="5">
        <v>-4.2389523237943649E-2</v>
      </c>
    </row>
    <row r="111" spans="1:23">
      <c r="A111" s="1" t="s">
        <v>26</v>
      </c>
      <c r="B111" s="1" t="s">
        <v>106</v>
      </c>
      <c r="C111" s="5">
        <v>6.2027727253735065E-3</v>
      </c>
      <c r="D111" s="5">
        <v>-8.9365839958190918E-3</v>
      </c>
      <c r="E111" s="5">
        <v>1.559691596776247E-2</v>
      </c>
      <c r="F111" s="5">
        <v>8.986140601336956E-3</v>
      </c>
      <c r="G111" s="5">
        <v>2.4527003988623619E-2</v>
      </c>
      <c r="H111" s="5">
        <v>-1.6984391957521439E-2</v>
      </c>
      <c r="I111" s="5">
        <v>3.9442330598831177E-3</v>
      </c>
      <c r="J111" s="5">
        <v>-1.5516936779022217E-2</v>
      </c>
      <c r="K111" s="5">
        <v>-8.7033338844776154E-2</v>
      </c>
      <c r="L111" s="5">
        <v>4.1527114808559418E-3</v>
      </c>
      <c r="M111" s="5">
        <v>-2.1346038207411766E-2</v>
      </c>
      <c r="N111" s="5">
        <v>9.257960319519043E-2</v>
      </c>
      <c r="O111" s="5">
        <v>-3.5028919577598572E-2</v>
      </c>
      <c r="P111" s="5">
        <v>3.719710186123848E-2</v>
      </c>
      <c r="Q111" s="5">
        <v>-5.3653445094823837E-2</v>
      </c>
      <c r="R111" s="5">
        <v>5.1636788994073868E-2</v>
      </c>
      <c r="S111" s="5">
        <v>-9.2285983264446259E-3</v>
      </c>
      <c r="T111" s="5">
        <v>1.6163136810064316E-2</v>
      </c>
      <c r="U111" s="5">
        <v>2.2193731740117073E-2</v>
      </c>
      <c r="V111" s="5">
        <v>-2.3115862160921097E-2</v>
      </c>
      <c r="W111" s="5">
        <v>-2.9930230230093002E-3</v>
      </c>
    </row>
    <row r="112" spans="1:23">
      <c r="A112" s="1" t="s">
        <v>26</v>
      </c>
      <c r="B112" s="1" t="s">
        <v>107</v>
      </c>
      <c r="C112" s="5">
        <v>8.8492073118686676E-3</v>
      </c>
      <c r="D112" s="5">
        <v>2.4384872987866402E-2</v>
      </c>
      <c r="E112" s="5">
        <v>-1.7164144665002823E-2</v>
      </c>
      <c r="F112" s="5">
        <v>3.8060478400439024E-3</v>
      </c>
      <c r="G112" s="5">
        <v>-1.5629447996616364E-2</v>
      </c>
      <c r="H112" s="5">
        <v>-8.7011829018592834E-2</v>
      </c>
      <c r="I112" s="5">
        <v>3.9922939613461494E-3</v>
      </c>
      <c r="J112" s="5">
        <v>-2.1419236436486244E-2</v>
      </c>
      <c r="K112" s="5">
        <v>9.2637941241264343E-2</v>
      </c>
      <c r="L112" s="5">
        <v>-3.5226929932832718E-2</v>
      </c>
      <c r="M112" s="5">
        <v>3.7074845284223557E-2</v>
      </c>
      <c r="N112" s="5">
        <v>-5.3847413510084152E-2</v>
      </c>
      <c r="O112" s="5">
        <v>5.1658138632774353E-2</v>
      </c>
      <c r="P112" s="5">
        <v>-9.4176577404141426E-3</v>
      </c>
      <c r="Q112" s="5">
        <v>1.6117161139845848E-2</v>
      </c>
      <c r="R112" s="5">
        <v>2.2183235734701157E-2</v>
      </c>
      <c r="S112" s="5">
        <v>-2.3168664425611496E-2</v>
      </c>
      <c r="T112" s="5">
        <v>-3.1306734308600426E-3</v>
      </c>
      <c r="U112" s="5">
        <v>3.0846416484564543E-3</v>
      </c>
      <c r="V112" s="5">
        <v>3.5607639700174332E-2</v>
      </c>
      <c r="W112" s="5">
        <v>-5.7644329965114594E-2</v>
      </c>
    </row>
    <row r="113" spans="1:23">
      <c r="A113" s="1" t="s">
        <v>26</v>
      </c>
      <c r="B113" s="1" t="s">
        <v>108</v>
      </c>
      <c r="C113" s="5">
        <v>3.2002177089452744E-2</v>
      </c>
      <c r="D113" s="5">
        <v>-6.7300647497177124E-2</v>
      </c>
      <c r="E113" s="5">
        <v>3.2965607941150665E-2</v>
      </c>
      <c r="F113" s="5">
        <v>-1.2295687571167946E-2</v>
      </c>
      <c r="G113" s="5">
        <v>1.0721869766712189E-2</v>
      </c>
      <c r="H113" s="5">
        <v>2.0926263183355331E-2</v>
      </c>
      <c r="I113" s="5">
        <v>2.0468791946768761E-2</v>
      </c>
      <c r="J113" s="5">
        <v>-7.2804326191544533E-4</v>
      </c>
      <c r="K113" s="5">
        <v>1.0323666967451572E-2</v>
      </c>
      <c r="L113" s="5">
        <v>3.053082711994648E-2</v>
      </c>
      <c r="M113" s="5">
        <v>1.8415644764900208E-2</v>
      </c>
      <c r="N113" s="5">
        <v>-5.207723006606102E-4</v>
      </c>
      <c r="O113" s="5">
        <v>-6.2123627867549658E-4</v>
      </c>
      <c r="P113" s="5">
        <v>-2.0721781998872757E-2</v>
      </c>
      <c r="Q113" s="5">
        <v>1.9053524360060692E-2</v>
      </c>
      <c r="R113" s="5">
        <v>2.9556892812252045E-2</v>
      </c>
      <c r="S113" s="5">
        <v>-7.3401635745540261E-4</v>
      </c>
      <c r="T113" s="5">
        <v>8.4005240350961685E-3</v>
      </c>
      <c r="U113" s="5">
        <v>-3.0092358589172363E-2</v>
      </c>
      <c r="V113" s="5">
        <v>-7.3693308513611555E-4</v>
      </c>
      <c r="W113" s="5">
        <v>2.8381830081343651E-2</v>
      </c>
    </row>
    <row r="114" spans="1:23">
      <c r="A114" s="1" t="s">
        <v>27</v>
      </c>
      <c r="B114" s="1" t="s">
        <v>109</v>
      </c>
      <c r="C114" s="5">
        <v>-2.7835024520754814E-2</v>
      </c>
      <c r="D114" s="5">
        <v>-6.628822535276413E-2</v>
      </c>
      <c r="E114" s="5">
        <v>1.3645146042108536E-2</v>
      </c>
      <c r="F114" s="5">
        <v>1.7423827201128006E-2</v>
      </c>
      <c r="G114" s="5">
        <v>-6.6641800105571747E-2</v>
      </c>
      <c r="H114" s="5">
        <v>-6.3809074461460114E-2</v>
      </c>
      <c r="I114" s="5">
        <v>-1.8106084316968918E-2</v>
      </c>
      <c r="J114" s="5">
        <v>-2.6606779545545578E-2</v>
      </c>
      <c r="K114" s="5">
        <v>-0.1065274104475975</v>
      </c>
      <c r="L114" s="5">
        <v>-3.2359287142753601E-2</v>
      </c>
      <c r="M114" s="5">
        <v>5.9655662626028061E-2</v>
      </c>
      <c r="N114" s="5">
        <v>3.8448460400104523E-2</v>
      </c>
      <c r="O114" s="5">
        <v>-7.2242669761180878E-2</v>
      </c>
      <c r="P114" s="5">
        <v>-7.9570263624191284E-2</v>
      </c>
      <c r="Q114" s="5">
        <v>0.1512610912322998</v>
      </c>
      <c r="R114" s="5">
        <v>-7.3722966015338898E-2</v>
      </c>
      <c r="S114" s="5">
        <v>-1.0443819686770439E-2</v>
      </c>
      <c r="T114" s="5">
        <v>3.2260976731777191E-2</v>
      </c>
      <c r="U114" s="5">
        <v>4.1808594018220901E-2</v>
      </c>
      <c r="V114" s="5">
        <v>0.10658080875873566</v>
      </c>
      <c r="W114" s="5">
        <v>-2.6073336601257324E-2</v>
      </c>
    </row>
    <row r="115" spans="1:23">
      <c r="A115" s="1" t="s">
        <v>27</v>
      </c>
      <c r="B115" s="1" t="s">
        <v>110</v>
      </c>
      <c r="C115" s="5">
        <v>1.6547933220863342E-2</v>
      </c>
      <c r="D115" s="5">
        <v>-6.7094124853610992E-2</v>
      </c>
      <c r="E115" s="5">
        <v>-6.4621895551681519E-2</v>
      </c>
      <c r="F115" s="5">
        <v>-1.84930469840765E-2</v>
      </c>
      <c r="G115" s="5">
        <v>-2.6699358597397804E-2</v>
      </c>
      <c r="H115" s="5">
        <v>-0.10631487518548965</v>
      </c>
      <c r="I115" s="5">
        <v>-3.3350933343172073E-2</v>
      </c>
      <c r="J115" s="5">
        <v>5.9784483164548874E-2</v>
      </c>
      <c r="K115" s="5">
        <v>3.9735183119773865E-2</v>
      </c>
      <c r="L115" s="5">
        <v>-7.3586829006671906E-2</v>
      </c>
      <c r="M115" s="5">
        <v>-7.9245045781135559E-2</v>
      </c>
      <c r="N115" s="5">
        <v>0.15060253441333771</v>
      </c>
      <c r="O115" s="5">
        <v>-7.3486916720867157E-2</v>
      </c>
      <c r="P115" s="5">
        <v>-1.1072332039475441E-2</v>
      </c>
      <c r="Q115" s="5">
        <v>3.1841844320297241E-2</v>
      </c>
      <c r="R115" s="5">
        <v>4.1439879685640335E-2</v>
      </c>
      <c r="S115" s="5">
        <v>0.10540477931499481</v>
      </c>
      <c r="T115" s="5">
        <v>-2.7107398957014084E-2</v>
      </c>
      <c r="U115" s="5">
        <v>-2.3018814623355865E-2</v>
      </c>
      <c r="V115" s="5">
        <v>6.6689170897006989E-2</v>
      </c>
      <c r="W115" s="5">
        <v>3.3166140783578157E-3</v>
      </c>
    </row>
    <row r="116" spans="1:23">
      <c r="A116" s="1" t="s">
        <v>27</v>
      </c>
      <c r="B116" s="1" t="s">
        <v>111</v>
      </c>
      <c r="C116" s="5">
        <v>-3.2500248402357101E-2</v>
      </c>
      <c r="D116" s="5">
        <v>-9.2061005532741547E-2</v>
      </c>
      <c r="E116" s="5">
        <v>4.7536395490169525E-2</v>
      </c>
      <c r="F116" s="5">
        <v>1.8523016478866339E-3</v>
      </c>
      <c r="G116" s="5">
        <v>2.2861655801534653E-2</v>
      </c>
      <c r="H116" s="5">
        <v>1.0129456408321857E-2</v>
      </c>
      <c r="I116" s="5">
        <v>3.854074515402317E-3</v>
      </c>
      <c r="J116" s="5">
        <v>-8.8562490418553352E-3</v>
      </c>
      <c r="K116" s="5">
        <v>1.2276876717805862E-2</v>
      </c>
      <c r="L116" s="5">
        <v>-2.7943038730882108E-4</v>
      </c>
      <c r="M116" s="5">
        <v>7.5101152062416077E-2</v>
      </c>
      <c r="N116" s="5">
        <v>3.9257805794477463E-2</v>
      </c>
      <c r="O116" s="5">
        <v>-4.7432076185941696E-2</v>
      </c>
      <c r="P116" s="5">
        <v>3.2645072788000107E-2</v>
      </c>
      <c r="Q116" s="5">
        <v>7.9151568934321404E-3</v>
      </c>
      <c r="R116" s="5">
        <v>-1.732381759211421E-3</v>
      </c>
      <c r="S116" s="5">
        <v>-2.3172060027718544E-2</v>
      </c>
      <c r="T116" s="5">
        <v>-1.7876541242003441E-2</v>
      </c>
      <c r="U116" s="5">
        <v>-1.984689012169838E-2</v>
      </c>
      <c r="V116" s="5">
        <v>5.6477468460798264E-2</v>
      </c>
      <c r="W116" s="5">
        <v>-1.3509118929505348E-2</v>
      </c>
    </row>
    <row r="117" spans="1:23">
      <c r="A117" s="1" t="s">
        <v>28</v>
      </c>
      <c r="B117" s="1" t="s">
        <v>112</v>
      </c>
      <c r="C117" s="5">
        <v>-6.1486312188208103E-3</v>
      </c>
      <c r="D117" s="5">
        <v>-6.9851628504693508E-3</v>
      </c>
      <c r="E117" s="5">
        <v>3.9972610771656036E-2</v>
      </c>
      <c r="F117" s="5">
        <v>-1.0736195370554924E-2</v>
      </c>
      <c r="G117" s="5">
        <v>2.3662911262363195E-3</v>
      </c>
      <c r="H117" s="5">
        <v>-1.1979677714407444E-2</v>
      </c>
      <c r="I117" s="5">
        <v>-6.649501621723175E-3</v>
      </c>
      <c r="J117" s="5">
        <v>-1.0049176402390003E-2</v>
      </c>
      <c r="K117" s="5">
        <v>2.5033198297023773E-2</v>
      </c>
      <c r="L117" s="5">
        <v>-5.8112069964408875E-2</v>
      </c>
      <c r="M117" s="5">
        <v>-4.0165528655052185E-2</v>
      </c>
      <c r="N117" s="5">
        <v>1.7940927296876907E-2</v>
      </c>
      <c r="O117" s="5">
        <v>1.3443701900541782E-2</v>
      </c>
      <c r="P117" s="5">
        <v>2.0747572183609009E-2</v>
      </c>
      <c r="Q117" s="5">
        <v>-6.4908124506473541E-2</v>
      </c>
      <c r="R117" s="5">
        <v>1.9978964701294899E-2</v>
      </c>
      <c r="S117" s="5">
        <v>-2.7615416329354048E-3</v>
      </c>
      <c r="T117" s="5">
        <v>8.8619459420442581E-3</v>
      </c>
      <c r="U117" s="5">
        <v>1.1305136606097221E-2</v>
      </c>
      <c r="V117" s="5">
        <v>-4.5436942018568516E-3</v>
      </c>
      <c r="W117" s="5">
        <v>-7.2668664157390594E-2</v>
      </c>
    </row>
    <row r="118" spans="1:23">
      <c r="A118" s="1" t="s">
        <v>28</v>
      </c>
      <c r="B118" s="1" t="s">
        <v>113</v>
      </c>
      <c r="C118" s="5">
        <v>-1.0723157785832882E-2</v>
      </c>
      <c r="D118" s="5">
        <v>2.4134947452694178E-3</v>
      </c>
      <c r="E118" s="5">
        <v>-1.2011777609586716E-2</v>
      </c>
      <c r="F118" s="5">
        <v>-6.6002174280583858E-3</v>
      </c>
      <c r="G118" s="5">
        <v>-9.9330618977546692E-3</v>
      </c>
      <c r="H118" s="5">
        <v>2.52255629748106E-2</v>
      </c>
      <c r="I118" s="5">
        <v>-5.8132953941822052E-2</v>
      </c>
      <c r="J118" s="5">
        <v>-4.0041264146566391E-2</v>
      </c>
      <c r="K118" s="5">
        <v>1.8227247521281242E-2</v>
      </c>
      <c r="L118" s="5">
        <v>1.3227734714746475E-2</v>
      </c>
      <c r="M118" s="5">
        <v>2.0838862285017967E-2</v>
      </c>
      <c r="N118" s="5">
        <v>-6.4860038459300995E-2</v>
      </c>
      <c r="O118" s="5">
        <v>2.0247943699359894E-2</v>
      </c>
      <c r="P118" s="5">
        <v>-2.6958945672959089E-3</v>
      </c>
      <c r="Q118" s="5">
        <v>8.9958254247903824E-3</v>
      </c>
      <c r="R118" s="5">
        <v>1.1317949742078781E-2</v>
      </c>
      <c r="S118" s="5">
        <v>-4.625207744538784E-3</v>
      </c>
      <c r="T118" s="5">
        <v>-7.2741612792015076E-2</v>
      </c>
      <c r="U118" s="5">
        <v>2.7061568107455969E-3</v>
      </c>
      <c r="V118" s="5">
        <v>-4.3275337666273117E-2</v>
      </c>
      <c r="W118" s="5">
        <v>-6.5878763794898987E-2</v>
      </c>
    </row>
    <row r="119" spans="1:23">
      <c r="A119" s="1" t="s">
        <v>28</v>
      </c>
      <c r="B119" s="1" t="s">
        <v>114</v>
      </c>
      <c r="C119" s="5">
        <v>1.6078667715191841E-2</v>
      </c>
      <c r="D119" s="5">
        <v>-5.7458970695734024E-2</v>
      </c>
      <c r="E119" s="5">
        <v>2.2875930881127715E-5</v>
      </c>
      <c r="F119" s="5">
        <v>2.2579820826649666E-2</v>
      </c>
      <c r="G119" s="5">
        <v>-6.1437599360942841E-3</v>
      </c>
      <c r="H119" s="5">
        <v>-6.1994465067982674E-3</v>
      </c>
      <c r="I119" s="5">
        <v>1.6764534637331963E-2</v>
      </c>
      <c r="J119" s="5">
        <v>-3.5116463899612427E-2</v>
      </c>
      <c r="K119" s="5">
        <v>2.1960299462080002E-2</v>
      </c>
      <c r="L119" s="5">
        <v>3.2616473734378815E-2</v>
      </c>
      <c r="M119" s="5">
        <v>5.6465058587491512E-3</v>
      </c>
      <c r="N119" s="5">
        <v>4.2265653610229492E-3</v>
      </c>
      <c r="O119" s="5">
        <v>-8.4582134149968624E-4</v>
      </c>
      <c r="P119" s="5">
        <v>1.0401380248367786E-2</v>
      </c>
      <c r="Q119" s="5">
        <v>5.0100274384021759E-3</v>
      </c>
      <c r="R119" s="5">
        <v>-6.5388362854719162E-3</v>
      </c>
      <c r="S119" s="5">
        <v>3.1044051051139832E-2</v>
      </c>
      <c r="T119" s="5">
        <v>-6.3087367452681065E-3</v>
      </c>
      <c r="U119" s="5">
        <v>-1.6154808923602104E-2</v>
      </c>
      <c r="V119" s="5">
        <v>4.317152313888073E-3</v>
      </c>
      <c r="W119" s="5">
        <v>-5.5257212370634079E-3</v>
      </c>
    </row>
    <row r="120" spans="1:23">
      <c r="A120" s="1" t="s">
        <v>29</v>
      </c>
      <c r="B120" s="1" t="s">
        <v>115</v>
      </c>
      <c r="C120" s="5">
        <v>-3.6119505763053894E-2</v>
      </c>
      <c r="D120" s="5">
        <v>-2.4717390537261963E-2</v>
      </c>
      <c r="E120" s="5">
        <v>2.6948856189846992E-2</v>
      </c>
      <c r="F120" s="5">
        <v>3.5223506391048431E-2</v>
      </c>
      <c r="G120" s="5">
        <v>8.1098467111587524E-2</v>
      </c>
      <c r="H120" s="5">
        <v>-7.7370576560497284E-2</v>
      </c>
      <c r="I120" s="5">
        <v>-1.7821867018938065E-2</v>
      </c>
      <c r="J120" s="5">
        <v>-1.4619759283959866E-2</v>
      </c>
      <c r="K120" s="5">
        <v>2.4013936519622803E-2</v>
      </c>
      <c r="L120" s="5">
        <v>4.2160052806138992E-2</v>
      </c>
      <c r="M120" s="5">
        <v>-7.2860005311667919E-3</v>
      </c>
      <c r="N120" s="5">
        <v>0.12660127878189087</v>
      </c>
      <c r="O120" s="5">
        <v>-6.596752256155014E-2</v>
      </c>
      <c r="P120" s="5">
        <v>-4.7864660620689392E-2</v>
      </c>
      <c r="Q120" s="5">
        <v>3.1698096543550491E-2</v>
      </c>
      <c r="R120" s="5">
        <v>-6.4301448874175549E-3</v>
      </c>
      <c r="S120" s="5">
        <v>-3.7006856873631477E-3</v>
      </c>
      <c r="T120" s="5">
        <v>-4.3438628315925598E-2</v>
      </c>
      <c r="U120" s="5">
        <v>-5.2166663110256195E-2</v>
      </c>
      <c r="V120" s="5">
        <v>9.5490012317895889E-3</v>
      </c>
      <c r="W120" s="5">
        <v>-3.7997938692569733E-2</v>
      </c>
    </row>
    <row r="121" spans="1:23">
      <c r="A121" s="1" t="s">
        <v>29</v>
      </c>
      <c r="B121" s="1" t="s">
        <v>116</v>
      </c>
      <c r="C121" s="5">
        <v>3.4724760800600052E-2</v>
      </c>
      <c r="D121" s="5">
        <v>8.1676490604877472E-2</v>
      </c>
      <c r="E121" s="5">
        <v>-7.7667832374572754E-2</v>
      </c>
      <c r="F121" s="5">
        <v>-1.7061106860637665E-2</v>
      </c>
      <c r="G121" s="5">
        <v>-1.3165821321308613E-2</v>
      </c>
      <c r="H121" s="5">
        <v>2.6448953896760941E-2</v>
      </c>
      <c r="I121" s="5">
        <v>4.1357360780239105E-2</v>
      </c>
      <c r="J121" s="5">
        <v>-5.3442460484802723E-3</v>
      </c>
      <c r="K121" s="5">
        <v>0.13130110502243042</v>
      </c>
      <c r="L121" s="5">
        <v>-6.7958243191242218E-2</v>
      </c>
      <c r="M121" s="5">
        <v>-4.5906282961368561E-2</v>
      </c>
      <c r="N121" s="5">
        <v>3.1299114227294922E-2</v>
      </c>
      <c r="O121" s="5">
        <v>-4.1528805159032345E-3</v>
      </c>
      <c r="P121" s="5">
        <v>-3.9740200154483318E-3</v>
      </c>
      <c r="Q121" s="5">
        <v>-4.286632314324379E-2</v>
      </c>
      <c r="R121" s="5">
        <v>-5.1415801048278809E-2</v>
      </c>
      <c r="S121" s="5">
        <v>8.5988389328122139E-3</v>
      </c>
      <c r="T121" s="5">
        <v>-3.8863047957420349E-2</v>
      </c>
      <c r="U121" s="5">
        <v>1.2019266374409199E-2</v>
      </c>
      <c r="V121" s="5">
        <v>9.7354181110858917E-2</v>
      </c>
      <c r="W121" s="5">
        <v>-4.1359949856996536E-2</v>
      </c>
    </row>
    <row r="122" spans="1:23">
      <c r="A122" s="1" t="s">
        <v>29</v>
      </c>
      <c r="B122" s="1" t="s">
        <v>117</v>
      </c>
      <c r="C122" s="5">
        <v>1.6986226662993431E-2</v>
      </c>
      <c r="D122" s="5">
        <v>-5.3514610975980759E-2</v>
      </c>
      <c r="E122" s="5">
        <v>7.0768445730209351E-2</v>
      </c>
      <c r="F122" s="5">
        <v>3.3958401530981064E-2</v>
      </c>
      <c r="G122" s="5">
        <v>0.13843171298503876</v>
      </c>
      <c r="H122" s="5">
        <v>2.8973294422030449E-2</v>
      </c>
      <c r="I122" s="5">
        <v>8.034052443690598E-4</v>
      </c>
      <c r="J122" s="5">
        <v>-2.7374850586056709E-2</v>
      </c>
      <c r="K122" s="5">
        <v>2.7668815106153488E-2</v>
      </c>
      <c r="L122" s="5">
        <v>4.0313225239515305E-2</v>
      </c>
      <c r="M122" s="5">
        <v>6.7797809839248657E-2</v>
      </c>
      <c r="N122" s="5">
        <v>-5.1922269631177187E-4</v>
      </c>
      <c r="O122" s="5">
        <v>1.2327561853453517E-4</v>
      </c>
      <c r="P122" s="5">
        <v>1.8628338584676385E-3</v>
      </c>
      <c r="Q122" s="5">
        <v>1.7942946869879961E-3</v>
      </c>
      <c r="R122" s="5">
        <v>-2.425871416926384E-2</v>
      </c>
      <c r="S122" s="5">
        <v>-1.1377152986824512E-2</v>
      </c>
      <c r="T122" s="5">
        <v>1.4517075382173061E-2</v>
      </c>
      <c r="U122" s="5">
        <v>-2.4792546406388283E-2</v>
      </c>
      <c r="V122" s="5">
        <v>1.4664721675217152E-2</v>
      </c>
      <c r="W122" s="5">
        <v>1.4132486656308174E-2</v>
      </c>
    </row>
    <row r="126" spans="1:23">
      <c r="C126" s="4"/>
      <c r="F126" s="4"/>
      <c r="G126" s="4"/>
      <c r="I126" s="3"/>
    </row>
    <row r="127" spans="1:23">
      <c r="C127" s="4"/>
      <c r="F127" s="4"/>
      <c r="G127" s="4"/>
      <c r="I127" s="3"/>
    </row>
    <row r="128" spans="1:23">
      <c r="C128" s="4"/>
      <c r="F128" s="4"/>
      <c r="G128" s="4"/>
      <c r="I128" s="3"/>
    </row>
    <row r="129" spans="3:9">
      <c r="C129" s="4"/>
      <c r="F129" s="4"/>
      <c r="G129" s="4"/>
      <c r="I129" s="3"/>
    </row>
    <row r="130" spans="3:9">
      <c r="C130" s="4"/>
      <c r="F130" s="4"/>
      <c r="G130" s="4"/>
      <c r="I130" s="3"/>
    </row>
    <row r="131" spans="3:9">
      <c r="C131" s="4"/>
      <c r="F131" s="4"/>
      <c r="G131" s="4"/>
      <c r="I131" s="3"/>
    </row>
    <row r="132" spans="3:9">
      <c r="C132" s="4"/>
      <c r="F132" s="4"/>
      <c r="G132" s="4"/>
      <c r="I132" s="3"/>
    </row>
    <row r="133" spans="3:9">
      <c r="C133" s="4"/>
      <c r="F133" s="4"/>
      <c r="G133" s="4"/>
      <c r="I133" s="3"/>
    </row>
    <row r="134" spans="3:9">
      <c r="C134" s="4"/>
      <c r="F134" s="4"/>
      <c r="G134" s="4"/>
      <c r="I134" s="3"/>
    </row>
    <row r="135" spans="3:9">
      <c r="C135" s="4"/>
      <c r="F135" s="4"/>
      <c r="G135" s="4"/>
      <c r="I135" s="3"/>
    </row>
    <row r="136" spans="3:9">
      <c r="C136" s="4"/>
      <c r="F136" s="4"/>
      <c r="G136" s="4"/>
      <c r="I136" s="3"/>
    </row>
    <row r="137" spans="3:9">
      <c r="C137" s="4"/>
      <c r="F137" s="4"/>
      <c r="G137" s="4"/>
      <c r="I137" s="3"/>
    </row>
    <row r="138" spans="3:9">
      <c r="C138" s="4"/>
      <c r="F138" s="4"/>
      <c r="G138" s="4"/>
      <c r="I138" s="3"/>
    </row>
    <row r="139" spans="3:9">
      <c r="C139" s="4"/>
      <c r="F139" s="4"/>
      <c r="G139" s="4"/>
      <c r="I139" s="3"/>
    </row>
    <row r="140" spans="3:9">
      <c r="C140" s="4"/>
      <c r="F140" s="4"/>
      <c r="G140" s="4"/>
      <c r="I140" s="3"/>
    </row>
    <row r="141" spans="3:9">
      <c r="C141" s="4"/>
      <c r="F141" s="4"/>
      <c r="G141" s="4"/>
      <c r="I141" s="3"/>
    </row>
    <row r="142" spans="3:9">
      <c r="C142" s="4"/>
      <c r="F142" s="4"/>
      <c r="G142" s="4"/>
      <c r="I142" s="3"/>
    </row>
    <row r="143" spans="3:9">
      <c r="C143" s="4"/>
      <c r="F143" s="4"/>
      <c r="G143" s="4"/>
      <c r="I143" s="3"/>
    </row>
    <row r="144" spans="3:9">
      <c r="C144" s="4"/>
      <c r="F144" s="4"/>
      <c r="G144" s="4"/>
      <c r="I144" s="3"/>
    </row>
    <row r="145" spans="3:9">
      <c r="C145" s="4"/>
      <c r="F145" s="4"/>
      <c r="G145" s="4"/>
      <c r="I145" s="3"/>
    </row>
    <row r="146" spans="3:9">
      <c r="C146" s="4"/>
      <c r="F146" s="4"/>
      <c r="G146" s="4"/>
      <c r="I14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6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24" width="8.88671875" style="1"/>
    <col min="25" max="25" width="12" style="1" bestFit="1" customWidth="1"/>
    <col min="26" max="16384" width="8.88671875" style="1"/>
  </cols>
  <sheetData>
    <row r="1" spans="2:25">
      <c r="C1" s="7">
        <v>-10</v>
      </c>
      <c r="D1" s="7">
        <v>-9</v>
      </c>
      <c r="E1" s="7">
        <v>-8</v>
      </c>
      <c r="F1" s="7">
        <v>-7</v>
      </c>
      <c r="G1" s="7">
        <v>-6</v>
      </c>
      <c r="H1" s="7">
        <v>-5</v>
      </c>
      <c r="I1" s="7">
        <v>-4</v>
      </c>
      <c r="J1" s="7">
        <v>-3</v>
      </c>
      <c r="K1" s="7">
        <v>-2</v>
      </c>
      <c r="L1" s="7">
        <v>-1</v>
      </c>
      <c r="M1" s="7">
        <v>0</v>
      </c>
      <c r="N1" s="7">
        <v>1</v>
      </c>
      <c r="O1" s="7">
        <v>2</v>
      </c>
      <c r="P1" s="7">
        <v>3</v>
      </c>
      <c r="Q1" s="7">
        <v>4</v>
      </c>
      <c r="R1" s="7">
        <v>5</v>
      </c>
      <c r="S1" s="7">
        <v>6</v>
      </c>
      <c r="T1" s="7">
        <v>7</v>
      </c>
      <c r="U1" s="7">
        <v>8</v>
      </c>
      <c r="V1" s="7">
        <v>9</v>
      </c>
      <c r="W1" s="7">
        <v>10</v>
      </c>
    </row>
    <row r="2" spans="2:25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5">
      <c r="B3" s="9" t="s">
        <v>354</v>
      </c>
      <c r="C3" s="6">
        <f>AVERAGE(C36:C64)</f>
        <v>-9.7513218669417964E-3</v>
      </c>
      <c r="D3" s="6">
        <f t="shared" ref="D3:W3" si="0">AVERAGE(D36:D64)</f>
        <v>-2.8460083000277393E-2</v>
      </c>
      <c r="E3" s="6">
        <f t="shared" si="0"/>
        <v>-3.3634225117221389E-2</v>
      </c>
      <c r="F3" s="6">
        <f t="shared" si="0"/>
        <v>-2.4690196020294274E-2</v>
      </c>
      <c r="G3" s="6">
        <f t="shared" si="0"/>
        <v>-1.8777766895605022E-2</v>
      </c>
      <c r="H3" s="6">
        <f t="shared" si="0"/>
        <v>-2.5840160715550103E-2</v>
      </c>
      <c r="I3" s="6">
        <f t="shared" si="0"/>
        <v>-2.9820887847624607E-2</v>
      </c>
      <c r="J3" s="6">
        <f t="shared" si="0"/>
        <v>-3.862686627922686E-2</v>
      </c>
      <c r="K3" s="6">
        <f t="shared" si="0"/>
        <v>-5.0469332434090915E-2</v>
      </c>
      <c r="L3" s="6">
        <f t="shared" si="0"/>
        <v>-5.2363821790006711E-2</v>
      </c>
      <c r="M3" s="6">
        <f t="shared" si="0"/>
        <v>-5.3651478631554742E-2</v>
      </c>
      <c r="N3" s="6">
        <f t="shared" si="0"/>
        <v>-3.8012301198832046E-2</v>
      </c>
      <c r="O3" s="6">
        <f t="shared" si="0"/>
        <v>-5.1203405149336106E-2</v>
      </c>
      <c r="P3" s="6">
        <f t="shared" si="0"/>
        <v>-5.8422979170500225E-2</v>
      </c>
      <c r="Q3" s="6">
        <f t="shared" si="0"/>
        <v>-6.4017892719701416E-2</v>
      </c>
      <c r="R3" s="6">
        <f t="shared" si="0"/>
        <v>-7.5569391843579053E-2</v>
      </c>
      <c r="S3" s="6">
        <f t="shared" si="0"/>
        <v>-8.3573316835502079E-2</v>
      </c>
      <c r="T3" s="6">
        <f t="shared" si="0"/>
        <v>-8.7980405348063853E-2</v>
      </c>
      <c r="U3" s="6">
        <f t="shared" si="0"/>
        <v>-8.9047257917592951E-2</v>
      </c>
      <c r="V3" s="6">
        <f t="shared" si="0"/>
        <v>-8.9220945209872268E-2</v>
      </c>
      <c r="W3" s="6">
        <f t="shared" si="0"/>
        <v>-0.10105745197205784</v>
      </c>
    </row>
    <row r="4" spans="2:25">
      <c r="B4" s="9" t="s">
        <v>355</v>
      </c>
      <c r="C4" s="1">
        <f>SUM($Y$68:$Y$96)/(COUNT($Y$68:$Y$96)^2)*C2</f>
        <v>5.2731040452599306E-5</v>
      </c>
      <c r="D4" s="1">
        <f t="shared" ref="D4:W4" si="1">SUM($Y$68:$Y$96)/(COUNT($Y$68:$Y$96)^2)*D2</f>
        <v>1.0546208090519861E-4</v>
      </c>
      <c r="E4" s="1">
        <f t="shared" si="1"/>
        <v>1.5819312135779791E-4</v>
      </c>
      <c r="F4" s="1">
        <f t="shared" si="1"/>
        <v>2.1092416181039722E-4</v>
      </c>
      <c r="G4" s="1">
        <f t="shared" si="1"/>
        <v>2.6365520226299651E-4</v>
      </c>
      <c r="H4" s="1">
        <f t="shared" si="1"/>
        <v>3.1638624271559582E-4</v>
      </c>
      <c r="I4" s="1">
        <f t="shared" si="1"/>
        <v>3.6911728316819513E-4</v>
      </c>
      <c r="J4" s="1">
        <f t="shared" si="1"/>
        <v>4.2184832362079445E-4</v>
      </c>
      <c r="K4" s="1">
        <f t="shared" si="1"/>
        <v>4.7457936407339376E-4</v>
      </c>
      <c r="L4" s="1">
        <f t="shared" si="1"/>
        <v>5.2731040452599302E-4</v>
      </c>
      <c r="M4" s="1">
        <f t="shared" si="1"/>
        <v>5.8004144497859238E-4</v>
      </c>
      <c r="N4" s="1">
        <f t="shared" si="1"/>
        <v>6.3277248543119164E-4</v>
      </c>
      <c r="O4" s="1">
        <f t="shared" si="1"/>
        <v>6.8550352588379101E-4</v>
      </c>
      <c r="P4" s="1">
        <f t="shared" si="1"/>
        <v>7.3823456633639027E-4</v>
      </c>
      <c r="Q4" s="1">
        <f t="shared" si="1"/>
        <v>7.9096560678898963E-4</v>
      </c>
      <c r="R4" s="1">
        <f t="shared" si="1"/>
        <v>8.4369664724158889E-4</v>
      </c>
      <c r="S4" s="1">
        <f t="shared" si="1"/>
        <v>8.9642768769418815E-4</v>
      </c>
      <c r="T4" s="1">
        <f t="shared" si="1"/>
        <v>9.4915872814678752E-4</v>
      </c>
      <c r="U4" s="1">
        <f t="shared" si="1"/>
        <v>1.0018897685993868E-3</v>
      </c>
      <c r="V4" s="1">
        <f t="shared" si="1"/>
        <v>1.054620809051986E-3</v>
      </c>
      <c r="W4" s="1">
        <f t="shared" si="1"/>
        <v>1.1073518495045855E-3</v>
      </c>
    </row>
    <row r="5" spans="2:25">
      <c r="B5" s="9" t="s">
        <v>356</v>
      </c>
      <c r="C5" s="3">
        <f>SQRT(C4)</f>
        <v>7.2616141767928776E-3</v>
      </c>
      <c r="D5" s="3">
        <f t="shared" ref="D5:W5" si="2">SQRT(D4)</f>
        <v>1.0269473253541226E-2</v>
      </c>
      <c r="E5" s="3">
        <f t="shared" si="2"/>
        <v>1.2577484699167711E-2</v>
      </c>
      <c r="F5" s="3">
        <f t="shared" si="2"/>
        <v>1.4523228353585755E-2</v>
      </c>
      <c r="G5" s="3">
        <f t="shared" si="2"/>
        <v>1.6237462925685051E-2</v>
      </c>
      <c r="H5" s="3">
        <f t="shared" si="2"/>
        <v>1.7787249442103064E-2</v>
      </c>
      <c r="I5" s="3">
        <f t="shared" si="2"/>
        <v>1.9212425228694974E-2</v>
      </c>
      <c r="J5" s="3">
        <f t="shared" si="2"/>
        <v>2.0538946507082451E-2</v>
      </c>
      <c r="K5" s="3">
        <f t="shared" si="2"/>
        <v>2.1784842530378636E-2</v>
      </c>
      <c r="L5" s="3">
        <f t="shared" si="2"/>
        <v>2.2963240288034113E-2</v>
      </c>
      <c r="M5" s="3">
        <f t="shared" si="2"/>
        <v>2.4084049596747478E-2</v>
      </c>
      <c r="N5" s="3">
        <f t="shared" si="2"/>
        <v>2.5154969398335423E-2</v>
      </c>
      <c r="O5" s="3">
        <f t="shared" si="2"/>
        <v>2.6182122257062949E-2</v>
      </c>
      <c r="P5" s="3">
        <f t="shared" si="2"/>
        <v>2.7170472324499446E-2</v>
      </c>
      <c r="Q5" s="3">
        <f t="shared" si="2"/>
        <v>2.8124110773302499E-2</v>
      </c>
      <c r="R5" s="3">
        <f t="shared" si="2"/>
        <v>2.9046456707171511E-2</v>
      </c>
      <c r="S5" s="3">
        <f t="shared" si="2"/>
        <v>2.9940402263399672E-2</v>
      </c>
      <c r="T5" s="3">
        <f t="shared" si="2"/>
        <v>3.0808419760623679E-2</v>
      </c>
      <c r="U5" s="3">
        <f t="shared" si="2"/>
        <v>3.1652642363622453E-2</v>
      </c>
      <c r="V5" s="3">
        <f t="shared" si="2"/>
        <v>3.2474925851370101E-2</v>
      </c>
      <c r="W5" s="3">
        <f t="shared" si="2"/>
        <v>3.3276896632717802E-2</v>
      </c>
    </row>
    <row r="6" spans="2:25">
      <c r="B6" s="9" t="s">
        <v>357</v>
      </c>
      <c r="C6" s="14">
        <f>C3/C5</f>
        <v>-1.342858712888614</v>
      </c>
      <c r="D6" s="14">
        <f t="shared" ref="D6:W6" si="3">D3/D5</f>
        <v>-2.7713284116557286</v>
      </c>
      <c r="E6" s="14">
        <f t="shared" si="3"/>
        <v>-2.6741614815438468</v>
      </c>
      <c r="F6" s="14">
        <f t="shared" si="3"/>
        <v>-1.7000487370425679</v>
      </c>
      <c r="G6" s="14">
        <f t="shared" si="3"/>
        <v>-1.1564470990047109</v>
      </c>
      <c r="H6" s="14">
        <f t="shared" si="3"/>
        <v>-1.4527350504449275</v>
      </c>
      <c r="I6" s="14">
        <f t="shared" si="3"/>
        <v>-1.5521667614916841</v>
      </c>
      <c r="J6" s="14">
        <f t="shared" si="3"/>
        <v>-1.8806644374825723</v>
      </c>
      <c r="K6" s="14">
        <f t="shared" si="3"/>
        <v>-2.3167177987957541</v>
      </c>
      <c r="L6" s="14">
        <f t="shared" si="3"/>
        <v>-2.2803324414670221</v>
      </c>
      <c r="M6" s="14">
        <f t="shared" si="3"/>
        <v>-2.2276768039375034</v>
      </c>
      <c r="N6" s="14">
        <f t="shared" si="3"/>
        <v>-1.5111249231472899</v>
      </c>
      <c r="O6" s="14">
        <f t="shared" si="3"/>
        <v>-1.9556629003030248</v>
      </c>
      <c r="P6" s="14">
        <f t="shared" si="3"/>
        <v>-2.1502378932816928</v>
      </c>
      <c r="Q6" s="14">
        <f t="shared" si="3"/>
        <v>-2.2762637096591147</v>
      </c>
      <c r="R6" s="14">
        <f t="shared" si="3"/>
        <v>-2.6016733333577697</v>
      </c>
      <c r="S6" s="14">
        <f t="shared" si="3"/>
        <v>-2.7913224445105533</v>
      </c>
      <c r="T6" s="14">
        <f t="shared" si="3"/>
        <v>-2.855726000608179</v>
      </c>
      <c r="U6" s="14">
        <f t="shared" si="3"/>
        <v>-2.8132645892442967</v>
      </c>
      <c r="V6" s="14">
        <f t="shared" si="3"/>
        <v>-2.7473794895857502</v>
      </c>
      <c r="W6" s="14">
        <f t="shared" si="3"/>
        <v>-3.0368652788583144</v>
      </c>
    </row>
    <row r="7" spans="2:25">
      <c r="B7" s="9" t="s">
        <v>358</v>
      </c>
      <c r="C7" s="15">
        <f>(1-_xlfn.NORM.S.DIST(ABS(C6),1))*2</f>
        <v>0.17931772756537545</v>
      </c>
      <c r="D7" s="15">
        <f t="shared" ref="D7:W7" si="4">(1-_xlfn.NORM.S.DIST(ABS(D6),1))*2</f>
        <v>5.5828087866054421E-3</v>
      </c>
      <c r="E7" s="15">
        <f t="shared" si="4"/>
        <v>7.4916368188080451E-3</v>
      </c>
      <c r="F7" s="15">
        <f t="shared" si="4"/>
        <v>8.9121758549075114E-2</v>
      </c>
      <c r="G7" s="15">
        <f t="shared" si="4"/>
        <v>0.24749832598100352</v>
      </c>
      <c r="H7" s="15">
        <f t="shared" si="4"/>
        <v>0.14629733126970468</v>
      </c>
      <c r="I7" s="15">
        <f t="shared" si="4"/>
        <v>0.12062232697905118</v>
      </c>
      <c r="J7" s="15">
        <f t="shared" si="4"/>
        <v>6.001758018408454E-2</v>
      </c>
      <c r="K7" s="15">
        <f t="shared" si="4"/>
        <v>2.0519109358928533E-2</v>
      </c>
      <c r="L7" s="15">
        <f t="shared" si="4"/>
        <v>2.2587979120547663E-2</v>
      </c>
      <c r="M7" s="15">
        <f t="shared" si="4"/>
        <v>2.5902074917076412E-2</v>
      </c>
      <c r="N7" s="15">
        <f t="shared" si="4"/>
        <v>0.13075662586138925</v>
      </c>
      <c r="O7" s="15">
        <f t="shared" si="4"/>
        <v>5.0504877846274221E-2</v>
      </c>
      <c r="P7" s="15">
        <f t="shared" si="4"/>
        <v>3.1536402215436077E-2</v>
      </c>
      <c r="Q7" s="15">
        <f t="shared" si="4"/>
        <v>2.283023078272528E-2</v>
      </c>
      <c r="R7" s="15">
        <f t="shared" si="4"/>
        <v>9.2770171398879331E-3</v>
      </c>
      <c r="S7" s="15">
        <f t="shared" si="4"/>
        <v>5.2493149378709525E-3</v>
      </c>
      <c r="T7" s="15">
        <f t="shared" si="4"/>
        <v>4.2938551361666466E-3</v>
      </c>
      <c r="U7" s="15">
        <f t="shared" si="4"/>
        <v>4.9041279999193499E-3</v>
      </c>
      <c r="V7" s="15">
        <f t="shared" si="4"/>
        <v>6.0073581059771897E-3</v>
      </c>
      <c r="W7" s="15">
        <f t="shared" si="4"/>
        <v>2.3905227157632325E-3</v>
      </c>
    </row>
    <row r="8" spans="2:25">
      <c r="B8" s="9" t="s">
        <v>359</v>
      </c>
      <c r="C8" s="3">
        <f>_xlfn.NORM.INV(0.975,0,C5)</f>
        <v>1.423250225613951E-2</v>
      </c>
      <c r="D8" s="3">
        <f t="shared" ref="D8:W8" si="5">_xlfn.NORM.INV(0.975,0,D5)</f>
        <v>2.0127797717138168E-2</v>
      </c>
      <c r="E8" s="3">
        <f t="shared" si="5"/>
        <v>2.4651417026472305E-2</v>
      </c>
      <c r="F8" s="3">
        <f t="shared" si="5"/>
        <v>2.846500451227902E-2</v>
      </c>
      <c r="G8" s="3">
        <f t="shared" si="5"/>
        <v>3.1824842534647069E-2</v>
      </c>
      <c r="H8" s="3">
        <f t="shared" si="5"/>
        <v>3.4862368290552163E-2</v>
      </c>
      <c r="I8" s="3">
        <f t="shared" si="5"/>
        <v>3.7655661503910851E-2</v>
      </c>
      <c r="J8" s="3">
        <f t="shared" si="5"/>
        <v>4.0255595434276335E-2</v>
      </c>
      <c r="K8" s="3">
        <f t="shared" si="5"/>
        <v>4.2697506768418533E-2</v>
      </c>
      <c r="L8" s="3">
        <f t="shared" si="5"/>
        <v>4.5007123932886028E-2</v>
      </c>
      <c r="M8" s="3">
        <f t="shared" si="5"/>
        <v>4.7203869811501459E-2</v>
      </c>
      <c r="N8" s="3">
        <f t="shared" si="5"/>
        <v>4.9302834052944611E-2</v>
      </c>
      <c r="O8" s="3">
        <f t="shared" si="5"/>
        <v>5.131601666266792E-2</v>
      </c>
      <c r="P8" s="3">
        <f t="shared" si="5"/>
        <v>5.3253147198961188E-2</v>
      </c>
      <c r="Q8" s="3">
        <f t="shared" si="5"/>
        <v>5.5122244212887812E-2</v>
      </c>
      <c r="R8" s="3">
        <f t="shared" si="5"/>
        <v>5.693000902455804E-2</v>
      </c>
      <c r="S8" s="3">
        <f t="shared" si="5"/>
        <v>5.8682110118904861E-2</v>
      </c>
      <c r="T8" s="3">
        <f t="shared" si="5"/>
        <v>6.0383393151414506E-2</v>
      </c>
      <c r="U8" s="3">
        <f t="shared" si="5"/>
        <v>6.2038039048226766E-2</v>
      </c>
      <c r="V8" s="3">
        <f t="shared" si="5"/>
        <v>6.3649685069294137E-2</v>
      </c>
      <c r="W8" s="3">
        <f t="shared" si="5"/>
        <v>6.5221518917389074E-2</v>
      </c>
    </row>
    <row r="9" spans="2:25">
      <c r="B9" s="9" t="s">
        <v>360</v>
      </c>
      <c r="C9" s="3">
        <f>_xlfn.NORM.INV(0.995,0,C5)</f>
        <v>1.8704678587649216E-2</v>
      </c>
      <c r="D9" s="3">
        <f t="shared" ref="D9:W9" si="6">_xlfn.NORM.INV(0.995,0,D5)</f>
        <v>2.6452410138483151E-2</v>
      </c>
      <c r="E9" s="3">
        <f t="shared" si="6"/>
        <v>3.239745365305411E-2</v>
      </c>
      <c r="F9" s="3">
        <f t="shared" si="6"/>
        <v>3.7409357175298433E-2</v>
      </c>
      <c r="G9" s="3">
        <f t="shared" si="6"/>
        <v>4.1824932819268405E-2</v>
      </c>
      <c r="H9" s="3">
        <f t="shared" si="6"/>
        <v>4.5816918342502892E-2</v>
      </c>
      <c r="I9" s="3">
        <f t="shared" si="6"/>
        <v>4.948792789631469E-2</v>
      </c>
      <c r="J9" s="3">
        <f t="shared" si="6"/>
        <v>5.2904820276966302E-2</v>
      </c>
      <c r="K9" s="3">
        <f t="shared" si="6"/>
        <v>5.6114035762947656E-2</v>
      </c>
      <c r="L9" s="3">
        <f t="shared" si="6"/>
        <v>5.9149387238352953E-2</v>
      </c>
      <c r="M9" s="3">
        <f t="shared" si="6"/>
        <v>6.2036400699427223E-2</v>
      </c>
      <c r="N9" s="3">
        <f t="shared" si="6"/>
        <v>6.4794907306108221E-2</v>
      </c>
      <c r="O9" s="3">
        <f t="shared" si="6"/>
        <v>6.7440677738842603E-2</v>
      </c>
      <c r="P9" s="3">
        <f t="shared" si="6"/>
        <v>6.9986498804710071E-2</v>
      </c>
      <c r="Q9" s="3">
        <f t="shared" si="6"/>
        <v>7.2442908666127889E-2</v>
      </c>
      <c r="R9" s="3">
        <f t="shared" si="6"/>
        <v>7.4818714350596865E-2</v>
      </c>
      <c r="S9" s="3">
        <f t="shared" si="6"/>
        <v>7.7121365510106676E-2</v>
      </c>
      <c r="T9" s="3">
        <f t="shared" si="6"/>
        <v>7.9357230415449453E-2</v>
      </c>
      <c r="U9" s="3">
        <f t="shared" si="6"/>
        <v>8.1531803734972028E-2</v>
      </c>
      <c r="V9" s="3">
        <f t="shared" si="6"/>
        <v>8.3649865638536811E-2</v>
      </c>
      <c r="W9" s="3">
        <f t="shared" si="6"/>
        <v>8.5715605477722223E-2</v>
      </c>
    </row>
    <row r="10" spans="2:25">
      <c r="B10" s="9" t="s">
        <v>361</v>
      </c>
      <c r="C10" s="3">
        <f>_xlfn.NORM.INV(0.025,0,C5)</f>
        <v>-1.4232502256139512E-2</v>
      </c>
      <c r="D10" s="3">
        <f t="shared" ref="D10:W10" si="7">_xlfn.NORM.INV(0.025,0,D5)</f>
        <v>-2.0127797717138171E-2</v>
      </c>
      <c r="E10" s="3">
        <f t="shared" si="7"/>
        <v>-2.4651417026472309E-2</v>
      </c>
      <c r="F10" s="3">
        <f t="shared" si="7"/>
        <v>-2.8465004512279023E-2</v>
      </c>
      <c r="G10" s="3">
        <f t="shared" si="7"/>
        <v>-3.1824842534647069E-2</v>
      </c>
      <c r="H10" s="3">
        <f t="shared" si="7"/>
        <v>-3.486236829055217E-2</v>
      </c>
      <c r="I10" s="3">
        <f t="shared" si="7"/>
        <v>-3.7655661503910857E-2</v>
      </c>
      <c r="J10" s="3">
        <f t="shared" si="7"/>
        <v>-4.0255595434276342E-2</v>
      </c>
      <c r="K10" s="3">
        <f t="shared" si="7"/>
        <v>-4.269750676841854E-2</v>
      </c>
      <c r="L10" s="3">
        <f t="shared" si="7"/>
        <v>-4.5007123932886035E-2</v>
      </c>
      <c r="M10" s="3">
        <f t="shared" si="7"/>
        <v>-4.7203869811501466E-2</v>
      </c>
      <c r="N10" s="3">
        <f t="shared" si="7"/>
        <v>-4.9302834052944618E-2</v>
      </c>
      <c r="O10" s="3">
        <f t="shared" si="7"/>
        <v>-5.1316016662667926E-2</v>
      </c>
      <c r="P10" s="3">
        <f t="shared" si="7"/>
        <v>-5.3253147198961195E-2</v>
      </c>
      <c r="Q10" s="3">
        <f t="shared" si="7"/>
        <v>-5.5122244212887819E-2</v>
      </c>
      <c r="R10" s="3">
        <f t="shared" si="7"/>
        <v>-5.6930009024558047E-2</v>
      </c>
      <c r="S10" s="3">
        <f t="shared" si="7"/>
        <v>-5.8682110118904868E-2</v>
      </c>
      <c r="T10" s="3">
        <f t="shared" si="7"/>
        <v>-6.0383393151414513E-2</v>
      </c>
      <c r="U10" s="3">
        <f t="shared" si="7"/>
        <v>-6.2038039048226773E-2</v>
      </c>
      <c r="V10" s="3">
        <f t="shared" si="7"/>
        <v>-6.3649685069294137E-2</v>
      </c>
      <c r="W10" s="3">
        <f t="shared" si="7"/>
        <v>-6.5221518917389087E-2</v>
      </c>
    </row>
    <row r="11" spans="2:25">
      <c r="B11" s="9" t="s">
        <v>362</v>
      </c>
      <c r="C11" s="3">
        <f>_xlfn.NORM.INV(0.005,0,C5)</f>
        <v>-1.8704678587649216E-2</v>
      </c>
      <c r="D11" s="3">
        <f t="shared" ref="D11:W11" si="8">_xlfn.NORM.INV(0.005,0,D5)</f>
        <v>-2.6452410138483151E-2</v>
      </c>
      <c r="E11" s="3">
        <f t="shared" si="8"/>
        <v>-3.239745365305411E-2</v>
      </c>
      <c r="F11" s="3">
        <f t="shared" si="8"/>
        <v>-3.7409357175298433E-2</v>
      </c>
      <c r="G11" s="3">
        <f t="shared" si="8"/>
        <v>-4.1824932819268405E-2</v>
      </c>
      <c r="H11" s="3">
        <f t="shared" si="8"/>
        <v>-4.5816918342502892E-2</v>
      </c>
      <c r="I11" s="3">
        <f t="shared" si="8"/>
        <v>-4.948792789631469E-2</v>
      </c>
      <c r="J11" s="3">
        <f t="shared" si="8"/>
        <v>-5.2904820276966302E-2</v>
      </c>
      <c r="K11" s="3">
        <f t="shared" si="8"/>
        <v>-5.6114035762947656E-2</v>
      </c>
      <c r="L11" s="3">
        <f t="shared" si="8"/>
        <v>-5.9149387238352953E-2</v>
      </c>
      <c r="M11" s="3">
        <f t="shared" si="8"/>
        <v>-6.2036400699427223E-2</v>
      </c>
      <c r="N11" s="3">
        <f t="shared" si="8"/>
        <v>-6.4794907306108221E-2</v>
      </c>
      <c r="O11" s="3">
        <f t="shared" si="8"/>
        <v>-6.7440677738842603E-2</v>
      </c>
      <c r="P11" s="3">
        <f t="shared" si="8"/>
        <v>-6.9986498804710071E-2</v>
      </c>
      <c r="Q11" s="3">
        <f t="shared" si="8"/>
        <v>-7.2442908666127889E-2</v>
      </c>
      <c r="R11" s="3">
        <f t="shared" si="8"/>
        <v>-7.4818714350596865E-2</v>
      </c>
      <c r="S11" s="3">
        <f t="shared" si="8"/>
        <v>-7.7121365510106676E-2</v>
      </c>
      <c r="T11" s="3">
        <f t="shared" si="8"/>
        <v>-7.9357230415449453E-2</v>
      </c>
      <c r="U11" s="3">
        <f t="shared" si="8"/>
        <v>-8.1531803734972028E-2</v>
      </c>
      <c r="V11" s="3">
        <f t="shared" si="8"/>
        <v>-8.3649865638536811E-2</v>
      </c>
      <c r="W11" s="3">
        <f t="shared" si="8"/>
        <v>-8.5715605477722223E-2</v>
      </c>
    </row>
    <row r="13" spans="2:25">
      <c r="B13" s="10" t="s">
        <v>363</v>
      </c>
      <c r="C13" s="6">
        <f>AVERAGE(C68:C96)</f>
        <v>-1.0077974301990741E-2</v>
      </c>
      <c r="D13" s="6">
        <f t="shared" ref="D13:W13" si="9">AVERAGE(D68:D96)</f>
        <v>-2.0273494986991426E-2</v>
      </c>
      <c r="E13" s="6">
        <f t="shared" si="9"/>
        <v>-5.5438349697351412E-3</v>
      </c>
      <c r="F13" s="6">
        <f t="shared" si="9"/>
        <v>1.0153399538010234E-2</v>
      </c>
      <c r="G13" s="6">
        <f t="shared" si="9"/>
        <v>5.5385596762517406E-3</v>
      </c>
      <c r="H13" s="6">
        <f t="shared" si="9"/>
        <v>-7.404284188246733E-3</v>
      </c>
      <c r="I13" s="6">
        <f t="shared" si="9"/>
        <v>-4.1124726884953656E-3</v>
      </c>
      <c r="J13" s="6">
        <f t="shared" si="9"/>
        <v>-9.4468073229346423E-3</v>
      </c>
      <c r="K13" s="6">
        <f t="shared" si="9"/>
        <v>-1.4306551047044966E-2</v>
      </c>
      <c r="L13" s="6">
        <f t="shared" si="9"/>
        <v>-2.60120010005772E-3</v>
      </c>
      <c r="M13" s="6">
        <f t="shared" si="9"/>
        <v>-2.2330877031127181E-3</v>
      </c>
      <c r="N13" s="6">
        <f t="shared" si="9"/>
        <v>1.5104685899841425E-2</v>
      </c>
      <c r="O13" s="6">
        <f t="shared" si="9"/>
        <v>-1.5322896797183299E-2</v>
      </c>
      <c r="P13" s="6">
        <f t="shared" si="9"/>
        <v>-6.9111930973558295E-3</v>
      </c>
      <c r="Q13" s="6">
        <f t="shared" si="9"/>
        <v>-3.537455730897397E-3</v>
      </c>
      <c r="R13" s="6">
        <f t="shared" si="9"/>
        <v>-1.5176917037628019E-2</v>
      </c>
      <c r="S13" s="6">
        <f t="shared" si="9"/>
        <v>-1.3036053925494112E-2</v>
      </c>
      <c r="T13" s="6">
        <f t="shared" si="9"/>
        <v>-4.34571542971044E-3</v>
      </c>
      <c r="U13" s="6">
        <f t="shared" si="9"/>
        <v>-3.2604800325923051E-4</v>
      </c>
      <c r="V13" s="6">
        <f t="shared" si="9"/>
        <v>1.0463848664424033E-3</v>
      </c>
      <c r="W13" s="6">
        <f t="shared" si="9"/>
        <v>-1.3851886289774447E-2</v>
      </c>
      <c r="Y13" s="1">
        <f>_xlfn.VAR.S(C13:W13)</f>
        <v>7.7091075871211844E-5</v>
      </c>
    </row>
    <row r="14" spans="2:25">
      <c r="B14" s="10" t="s">
        <v>355</v>
      </c>
      <c r="C14" s="1">
        <f>$Y$13*C2</f>
        <v>7.7091075871211844E-5</v>
      </c>
      <c r="D14" s="1">
        <f t="shared" ref="D14:W14" si="10">$Y$13*D2</f>
        <v>1.5418215174242369E-4</v>
      </c>
      <c r="E14" s="1">
        <f t="shared" si="10"/>
        <v>2.3127322761363553E-4</v>
      </c>
      <c r="F14" s="1">
        <f t="shared" si="10"/>
        <v>3.0836430348484738E-4</v>
      </c>
      <c r="G14" s="1">
        <f t="shared" si="10"/>
        <v>3.854553793560592E-4</v>
      </c>
      <c r="H14" s="1">
        <f t="shared" si="10"/>
        <v>4.6254645522727107E-4</v>
      </c>
      <c r="I14" s="1">
        <f t="shared" si="10"/>
        <v>5.3963753109848294E-4</v>
      </c>
      <c r="J14" s="1">
        <f t="shared" si="10"/>
        <v>6.1672860696969476E-4</v>
      </c>
      <c r="K14" s="1">
        <f t="shared" si="10"/>
        <v>6.9381968284090657E-4</v>
      </c>
      <c r="L14" s="1">
        <f t="shared" si="10"/>
        <v>7.7091075871211839E-4</v>
      </c>
      <c r="M14" s="1">
        <f t="shared" si="10"/>
        <v>8.4800183458333032E-4</v>
      </c>
      <c r="N14" s="1">
        <f t="shared" si="10"/>
        <v>9.2509291045454213E-4</v>
      </c>
      <c r="O14" s="1">
        <f t="shared" si="10"/>
        <v>1.002183986325754E-3</v>
      </c>
      <c r="P14" s="1">
        <f t="shared" si="10"/>
        <v>1.0792750621969659E-3</v>
      </c>
      <c r="Q14" s="1">
        <f t="shared" si="10"/>
        <v>1.1563661380681776E-3</v>
      </c>
      <c r="R14" s="1">
        <f t="shared" si="10"/>
        <v>1.2334572139393895E-3</v>
      </c>
      <c r="S14" s="1">
        <f t="shared" si="10"/>
        <v>1.3105482898106014E-3</v>
      </c>
      <c r="T14" s="1">
        <f t="shared" si="10"/>
        <v>1.3876393656818131E-3</v>
      </c>
      <c r="U14" s="1">
        <f t="shared" si="10"/>
        <v>1.4647304415530251E-3</v>
      </c>
      <c r="V14" s="1">
        <f t="shared" si="10"/>
        <v>1.5418215174242368E-3</v>
      </c>
      <c r="W14" s="1">
        <f t="shared" si="10"/>
        <v>1.6189125932954487E-3</v>
      </c>
    </row>
    <row r="15" spans="2:25">
      <c r="B15" s="10" t="s">
        <v>356</v>
      </c>
      <c r="C15" s="3">
        <f>SQRT(C14)</f>
        <v>8.780152383143008E-3</v>
      </c>
      <c r="D15" s="3">
        <f t="shared" ref="D15:W15" si="11">SQRT(D14)</f>
        <v>1.2417010579943294E-2</v>
      </c>
      <c r="E15" s="3">
        <f t="shared" si="11"/>
        <v>1.5207670025800649E-2</v>
      </c>
      <c r="F15" s="3">
        <f t="shared" si="11"/>
        <v>1.7560304766286016E-2</v>
      </c>
      <c r="G15" s="3">
        <f t="shared" si="11"/>
        <v>1.9633017581514544E-2</v>
      </c>
      <c r="H15" s="3">
        <f t="shared" si="11"/>
        <v>2.1506893202582075E-2</v>
      </c>
      <c r="I15" s="3">
        <f t="shared" si="11"/>
        <v>2.3230099679047503E-2</v>
      </c>
      <c r="J15" s="3">
        <f t="shared" si="11"/>
        <v>2.4834021159886588E-2</v>
      </c>
      <c r="K15" s="3">
        <f t="shared" si="11"/>
        <v>2.6340457149429022E-2</v>
      </c>
      <c r="L15" s="3">
        <f t="shared" si="11"/>
        <v>2.7765279734087291E-2</v>
      </c>
      <c r="M15" s="3">
        <f t="shared" si="11"/>
        <v>2.9120471057030143E-2</v>
      </c>
      <c r="N15" s="3">
        <f t="shared" si="11"/>
        <v>3.0415340051601299E-2</v>
      </c>
      <c r="O15" s="3">
        <f t="shared" si="11"/>
        <v>3.1657289623809461E-2</v>
      </c>
      <c r="P15" s="3">
        <f t="shared" si="11"/>
        <v>3.285232202138786E-2</v>
      </c>
      <c r="Q15" s="3">
        <f t="shared" si="11"/>
        <v>3.4005383957076231E-2</v>
      </c>
      <c r="R15" s="3">
        <f t="shared" si="11"/>
        <v>3.5120609532572032E-2</v>
      </c>
      <c r="S15" s="3">
        <f t="shared" si="11"/>
        <v>3.6201495684717248E-2</v>
      </c>
      <c r="T15" s="3">
        <f t="shared" si="11"/>
        <v>3.7251031739829882E-2</v>
      </c>
      <c r="U15" s="3">
        <f t="shared" si="11"/>
        <v>3.8271796947008184E-2</v>
      </c>
      <c r="V15" s="3">
        <f t="shared" si="11"/>
        <v>3.9266035163029088E-2</v>
      </c>
      <c r="W15" s="3">
        <f t="shared" si="11"/>
        <v>4.0235712908999743E-2</v>
      </c>
    </row>
    <row r="16" spans="2:25">
      <c r="B16" s="10" t="s">
        <v>357</v>
      </c>
      <c r="C16" s="14">
        <f>C3/C15</f>
        <v>-1.1106096388102937</v>
      </c>
      <c r="D16" s="14">
        <f t="shared" ref="D16:W16" si="12">D3/D15</f>
        <v>-2.2920237376819053</v>
      </c>
      <c r="E16" s="14">
        <f t="shared" si="12"/>
        <v>-2.2116619482247493</v>
      </c>
      <c r="F16" s="14">
        <f t="shared" si="12"/>
        <v>-1.4060232068236604</v>
      </c>
      <c r="G16" s="14">
        <f t="shared" si="12"/>
        <v>-0.95643814393999305</v>
      </c>
      <c r="H16" s="14">
        <f t="shared" si="12"/>
        <v>-1.2014827279863827</v>
      </c>
      <c r="I16" s="14">
        <f t="shared" si="12"/>
        <v>-1.2837176017166081</v>
      </c>
      <c r="J16" s="14">
        <f t="shared" si="12"/>
        <v>-1.555401198643549</v>
      </c>
      <c r="K16" s="14">
        <f t="shared" si="12"/>
        <v>-1.9160385921846057</v>
      </c>
      <c r="L16" s="14">
        <f t="shared" si="12"/>
        <v>-1.8859461273757641</v>
      </c>
      <c r="M16" s="14">
        <f t="shared" si="12"/>
        <v>-1.8423973474358488</v>
      </c>
      <c r="N16" s="14">
        <f t="shared" si="12"/>
        <v>-1.2497740000388649</v>
      </c>
      <c r="O16" s="14">
        <f t="shared" si="12"/>
        <v>-1.6174285846260825</v>
      </c>
      <c r="P16" s="14">
        <f t="shared" si="12"/>
        <v>-1.7783515920873139</v>
      </c>
      <c r="Q16" s="14">
        <f t="shared" si="12"/>
        <v>-1.8825810877627169</v>
      </c>
      <c r="R16" s="14">
        <f t="shared" si="12"/>
        <v>-2.1517107148579941</v>
      </c>
      <c r="S16" s="14">
        <f t="shared" si="12"/>
        <v>-2.3085597778431906</v>
      </c>
      <c r="T16" s="14">
        <f t="shared" si="12"/>
        <v>-2.3618246593152117</v>
      </c>
      <c r="U16" s="14">
        <f t="shared" si="12"/>
        <v>-2.326707001526199</v>
      </c>
      <c r="V16" s="14">
        <f t="shared" si="12"/>
        <v>-2.272216811283208</v>
      </c>
      <c r="W16" s="14">
        <f t="shared" si="12"/>
        <v>-2.5116356755158615</v>
      </c>
    </row>
    <row r="17" spans="2:23">
      <c r="B17" s="10" t="s">
        <v>358</v>
      </c>
      <c r="C17" s="15">
        <f>(1-_xlfn.NORM.S.DIST(ABS(C16),1))*2</f>
        <v>0.26673641205243892</v>
      </c>
      <c r="D17" s="15">
        <f t="shared" ref="D17:W17" si="13">(1-_xlfn.NORM.S.DIST(ABS(D16),1))*2</f>
        <v>2.1904273448636769E-2</v>
      </c>
      <c r="E17" s="15">
        <f t="shared" si="13"/>
        <v>2.6990031579652962E-2</v>
      </c>
      <c r="F17" s="15">
        <f t="shared" si="13"/>
        <v>0.15971723374070312</v>
      </c>
      <c r="G17" s="15">
        <f t="shared" si="13"/>
        <v>0.33885092133583727</v>
      </c>
      <c r="H17" s="15">
        <f t="shared" si="13"/>
        <v>0.22956400245137409</v>
      </c>
      <c r="I17" s="15">
        <f t="shared" si="13"/>
        <v>0.1992407833612293</v>
      </c>
      <c r="J17" s="15">
        <f t="shared" si="13"/>
        <v>0.11985054882755009</v>
      </c>
      <c r="K17" s="15">
        <f t="shared" si="13"/>
        <v>5.5360183629716619E-2</v>
      </c>
      <c r="L17" s="15">
        <f t="shared" si="13"/>
        <v>5.9302214688114141E-2</v>
      </c>
      <c r="M17" s="15">
        <f t="shared" si="13"/>
        <v>6.5417049522340287E-2</v>
      </c>
      <c r="N17" s="15">
        <f t="shared" si="13"/>
        <v>0.21138211636773119</v>
      </c>
      <c r="O17" s="15">
        <f t="shared" si="13"/>
        <v>0.10578579966721402</v>
      </c>
      <c r="P17" s="15">
        <f t="shared" si="13"/>
        <v>7.5346127845429489E-2</v>
      </c>
      <c r="Q17" s="15">
        <f t="shared" si="13"/>
        <v>5.9757161353601429E-2</v>
      </c>
      <c r="R17" s="15">
        <f t="shared" si="13"/>
        <v>3.1420145707351077E-2</v>
      </c>
      <c r="S17" s="15">
        <f t="shared" si="13"/>
        <v>2.0968022092229921E-2</v>
      </c>
      <c r="T17" s="15">
        <f t="shared" si="13"/>
        <v>1.818524101966168E-2</v>
      </c>
      <c r="U17" s="15">
        <f t="shared" si="13"/>
        <v>1.9980864961142819E-2</v>
      </c>
      <c r="V17" s="15">
        <f t="shared" si="13"/>
        <v>2.3073418379045751E-2</v>
      </c>
      <c r="W17" s="15">
        <f t="shared" si="13"/>
        <v>1.2017308157437068E-2</v>
      </c>
    </row>
    <row r="18" spans="2:23">
      <c r="B18" s="10" t="s">
        <v>359</v>
      </c>
      <c r="C18" s="3">
        <f>_xlfn.NORM.INV(0.975,0,C15)</f>
        <v>1.7208782449733818E-2</v>
      </c>
      <c r="D18" s="3">
        <f t="shared" ref="D18:W18" si="14">_xlfn.NORM.INV(0.975,0,D15)</f>
        <v>2.4336893532341659E-2</v>
      </c>
      <c r="E18" s="3">
        <f t="shared" si="14"/>
        <v>2.9806485539338581E-2</v>
      </c>
      <c r="F18" s="3">
        <f t="shared" si="14"/>
        <v>3.4417564899467637E-2</v>
      </c>
      <c r="G18" s="3">
        <f t="shared" si="14"/>
        <v>3.8480007367610175E-2</v>
      </c>
      <c r="H18" s="3">
        <f t="shared" si="14"/>
        <v>4.2152736096410161E-2</v>
      </c>
      <c r="I18" s="3">
        <f t="shared" si="14"/>
        <v>4.5530158728208564E-2</v>
      </c>
      <c r="J18" s="3">
        <f t="shared" si="14"/>
        <v>4.8673787064683317E-2</v>
      </c>
      <c r="K18" s="3">
        <f t="shared" si="14"/>
        <v>5.1626347349201449E-2</v>
      </c>
      <c r="L18" s="3">
        <f t="shared" si="14"/>
        <v>5.4418948299490927E-2</v>
      </c>
      <c r="M18" s="3">
        <f t="shared" si="14"/>
        <v>5.7075074484620104E-2</v>
      </c>
      <c r="N18" s="3">
        <f t="shared" si="14"/>
        <v>5.9612971078677163E-2</v>
      </c>
      <c r="O18" s="3">
        <f t="shared" si="14"/>
        <v>6.2047147510820085E-2</v>
      </c>
      <c r="P18" s="3">
        <f t="shared" si="14"/>
        <v>6.4389367970432293E-2</v>
      </c>
      <c r="Q18" s="3">
        <f t="shared" si="14"/>
        <v>6.6649327836325545E-2</v>
      </c>
      <c r="R18" s="3">
        <f t="shared" si="14"/>
        <v>6.8835129798935274E-2</v>
      </c>
      <c r="S18" s="3">
        <f t="shared" si="14"/>
        <v>7.0953627728527979E-2</v>
      </c>
      <c r="T18" s="3">
        <f t="shared" si="14"/>
        <v>7.3010680597024979E-2</v>
      </c>
      <c r="U18" s="3">
        <f t="shared" si="14"/>
        <v>7.5011343639766012E-2</v>
      </c>
      <c r="V18" s="3">
        <f t="shared" si="14"/>
        <v>7.696001473522035E-2</v>
      </c>
      <c r="W18" s="3">
        <f t="shared" si="14"/>
        <v>7.8860548193932803E-2</v>
      </c>
    </row>
    <row r="19" spans="2:23">
      <c r="B19" s="10" t="s">
        <v>360</v>
      </c>
      <c r="C19" s="3">
        <f>_xlfn.NORM.INV(0.995,0,C15)</f>
        <v>2.2616173798124469E-2</v>
      </c>
      <c r="D19" s="3">
        <f t="shared" ref="D19:W19" si="15">_xlfn.NORM.INV(0.995,0,D15)</f>
        <v>3.198409971429466E-2</v>
      </c>
      <c r="E19" s="3">
        <f t="shared" si="15"/>
        <v>3.9172362091159568E-2</v>
      </c>
      <c r="F19" s="3">
        <f t="shared" si="15"/>
        <v>4.5232347596248938E-2</v>
      </c>
      <c r="G19" s="3">
        <f t="shared" si="15"/>
        <v>5.0571302003555918E-2</v>
      </c>
      <c r="H19" s="3">
        <f t="shared" si="15"/>
        <v>5.5398085739507559E-2</v>
      </c>
      <c r="I19" s="3">
        <f t="shared" si="15"/>
        <v>5.9836771477652456E-2</v>
      </c>
      <c r="J19" s="3">
        <f t="shared" si="15"/>
        <v>6.396819942858932E-2</v>
      </c>
      <c r="K19" s="3">
        <f t="shared" si="15"/>
        <v>6.7848521394373404E-2</v>
      </c>
      <c r="L19" s="3">
        <f t="shared" si="15"/>
        <v>7.1518621160294449E-2</v>
      </c>
      <c r="M19" s="3">
        <f t="shared" si="15"/>
        <v>7.5009362681845854E-2</v>
      </c>
      <c r="N19" s="3">
        <f t="shared" si="15"/>
        <v>7.8344724182319136E-2</v>
      </c>
      <c r="O19" s="3">
        <f t="shared" si="15"/>
        <v>8.1543774283942938E-2</v>
      </c>
      <c r="P19" s="3">
        <f t="shared" si="15"/>
        <v>8.4621973752315685E-2</v>
      </c>
      <c r="Q19" s="3">
        <f t="shared" si="15"/>
        <v>8.7592064475068607E-2</v>
      </c>
      <c r="R19" s="3">
        <f t="shared" si="15"/>
        <v>9.0464695192497876E-2</v>
      </c>
      <c r="S19" s="3">
        <f t="shared" si="15"/>
        <v>9.3248873416993741E-2</v>
      </c>
      <c r="T19" s="3">
        <f t="shared" si="15"/>
        <v>9.5952299142883973E-2</v>
      </c>
      <c r="U19" s="3">
        <f t="shared" si="15"/>
        <v>9.8581616075577E-2</v>
      </c>
      <c r="V19" s="3">
        <f t="shared" si="15"/>
        <v>0.10114260400711184</v>
      </c>
      <c r="W19" s="3">
        <f t="shared" si="15"/>
        <v>0.10364032836018229</v>
      </c>
    </row>
    <row r="20" spans="2:23">
      <c r="B20" s="10" t="s">
        <v>361</v>
      </c>
      <c r="C20" s="3">
        <f>_xlfn.NORM.INV(0.025,0,C15)</f>
        <v>-1.7208782449733818E-2</v>
      </c>
      <c r="D20" s="3">
        <f t="shared" ref="D20:W20" si="16">_xlfn.NORM.INV(0.025,0,D15)</f>
        <v>-2.4336893532341662E-2</v>
      </c>
      <c r="E20" s="3">
        <f t="shared" si="16"/>
        <v>-2.9806485539338585E-2</v>
      </c>
      <c r="F20" s="3">
        <f t="shared" si="16"/>
        <v>-3.4417564899467637E-2</v>
      </c>
      <c r="G20" s="3">
        <f t="shared" si="16"/>
        <v>-3.8480007367610175E-2</v>
      </c>
      <c r="H20" s="3">
        <f t="shared" si="16"/>
        <v>-4.2152736096410161E-2</v>
      </c>
      <c r="I20" s="3">
        <f t="shared" si="16"/>
        <v>-4.5530158728208571E-2</v>
      </c>
      <c r="J20" s="3">
        <f t="shared" si="16"/>
        <v>-4.8673787064683324E-2</v>
      </c>
      <c r="K20" s="3">
        <f t="shared" si="16"/>
        <v>-5.1626347349201455E-2</v>
      </c>
      <c r="L20" s="3">
        <f t="shared" si="16"/>
        <v>-5.4418948299490934E-2</v>
      </c>
      <c r="M20" s="3">
        <f t="shared" si="16"/>
        <v>-5.7075074484620111E-2</v>
      </c>
      <c r="N20" s="3">
        <f t="shared" si="16"/>
        <v>-5.961297107867717E-2</v>
      </c>
      <c r="O20" s="3">
        <f t="shared" si="16"/>
        <v>-6.2047147510820091E-2</v>
      </c>
      <c r="P20" s="3">
        <f t="shared" si="16"/>
        <v>-6.4389367970432307E-2</v>
      </c>
      <c r="Q20" s="3">
        <f t="shared" si="16"/>
        <v>-6.6649327836325559E-2</v>
      </c>
      <c r="R20" s="3">
        <f t="shared" si="16"/>
        <v>-6.8835129798935274E-2</v>
      </c>
      <c r="S20" s="3">
        <f t="shared" si="16"/>
        <v>-7.0953627728527979E-2</v>
      </c>
      <c r="T20" s="3">
        <f t="shared" si="16"/>
        <v>-7.3010680597024993E-2</v>
      </c>
      <c r="U20" s="3">
        <f t="shared" si="16"/>
        <v>-7.5011343639766026E-2</v>
      </c>
      <c r="V20" s="3">
        <f t="shared" si="16"/>
        <v>-7.696001473522035E-2</v>
      </c>
      <c r="W20" s="3">
        <f t="shared" si="16"/>
        <v>-7.8860548193932817E-2</v>
      </c>
    </row>
    <row r="21" spans="2:23">
      <c r="B21" s="10" t="s">
        <v>362</v>
      </c>
      <c r="C21" s="3">
        <f>_xlfn.NORM.INV(0.005,0,C15)</f>
        <v>-2.2616173798124469E-2</v>
      </c>
      <c r="D21" s="3">
        <f t="shared" ref="D21:W21" si="17">_xlfn.NORM.INV(0.005,0,D15)</f>
        <v>-3.198409971429466E-2</v>
      </c>
      <c r="E21" s="3">
        <f t="shared" si="17"/>
        <v>-3.9172362091159568E-2</v>
      </c>
      <c r="F21" s="3">
        <f t="shared" si="17"/>
        <v>-4.5232347596248938E-2</v>
      </c>
      <c r="G21" s="3">
        <f t="shared" si="17"/>
        <v>-5.0571302003555918E-2</v>
      </c>
      <c r="H21" s="3">
        <f t="shared" si="17"/>
        <v>-5.5398085739507559E-2</v>
      </c>
      <c r="I21" s="3">
        <f t="shared" si="17"/>
        <v>-5.9836771477652456E-2</v>
      </c>
      <c r="J21" s="3">
        <f t="shared" si="17"/>
        <v>-6.396819942858932E-2</v>
      </c>
      <c r="K21" s="3">
        <f t="shared" si="17"/>
        <v>-6.7848521394373404E-2</v>
      </c>
      <c r="L21" s="3">
        <f t="shared" si="17"/>
        <v>-7.1518621160294449E-2</v>
      </c>
      <c r="M21" s="3">
        <f t="shared" si="17"/>
        <v>-7.5009362681845854E-2</v>
      </c>
      <c r="N21" s="3">
        <f t="shared" si="17"/>
        <v>-7.8344724182319136E-2</v>
      </c>
      <c r="O21" s="3">
        <f t="shared" si="17"/>
        <v>-8.1543774283942938E-2</v>
      </c>
      <c r="P21" s="3">
        <f t="shared" si="17"/>
        <v>-8.4621973752315685E-2</v>
      </c>
      <c r="Q21" s="3">
        <f t="shared" si="17"/>
        <v>-8.7592064475068607E-2</v>
      </c>
      <c r="R21" s="3">
        <f t="shared" si="17"/>
        <v>-9.0464695192497876E-2</v>
      </c>
      <c r="S21" s="3">
        <f t="shared" si="17"/>
        <v>-9.3248873416993741E-2</v>
      </c>
      <c r="T21" s="3">
        <f t="shared" si="17"/>
        <v>-9.5952299142883973E-2</v>
      </c>
      <c r="U21" s="3">
        <f t="shared" si="17"/>
        <v>-9.8581616075577E-2</v>
      </c>
      <c r="V21" s="3">
        <f t="shared" si="17"/>
        <v>-0.10114260400711184</v>
      </c>
      <c r="W21" s="3">
        <f t="shared" si="17"/>
        <v>-0.10364032836018229</v>
      </c>
    </row>
    <row r="23" spans="2:23">
      <c r="C23" s="11" t="s">
        <v>364</v>
      </c>
      <c r="D23" s="11" t="s">
        <v>365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1" t="s">
        <v>370</v>
      </c>
      <c r="J23" s="11" t="s">
        <v>371</v>
      </c>
      <c r="K23" s="11" t="s">
        <v>372</v>
      </c>
      <c r="L23" s="11" t="s">
        <v>373</v>
      </c>
      <c r="M23" s="11" t="s">
        <v>374</v>
      </c>
      <c r="N23" s="11" t="s">
        <v>375</v>
      </c>
      <c r="O23" s="11" t="s">
        <v>376</v>
      </c>
      <c r="P23" s="11" t="s">
        <v>377</v>
      </c>
      <c r="Q23" s="11" t="s">
        <v>378</v>
      </c>
      <c r="R23" s="11" t="s">
        <v>379</v>
      </c>
      <c r="S23" s="11" t="s">
        <v>380</v>
      </c>
      <c r="T23" s="11" t="s">
        <v>381</v>
      </c>
      <c r="U23" s="11" t="s">
        <v>382</v>
      </c>
      <c r="V23" s="11" t="s">
        <v>383</v>
      </c>
      <c r="W23" s="11" t="s">
        <v>384</v>
      </c>
    </row>
    <row r="24" spans="2:23">
      <c r="B24" s="12" t="s">
        <v>385</v>
      </c>
      <c r="C24" s="1">
        <f>COUNTIF(C68:C96,"&gt;0")</f>
        <v>5</v>
      </c>
      <c r="D24" s="1">
        <f t="shared" ref="D24:W24" si="18">COUNTIF(D68:D96,"&gt;0")</f>
        <v>5</v>
      </c>
      <c r="E24" s="1">
        <f t="shared" si="18"/>
        <v>11</v>
      </c>
      <c r="F24" s="1">
        <f t="shared" si="18"/>
        <v>15</v>
      </c>
      <c r="G24" s="1">
        <f t="shared" si="18"/>
        <v>14</v>
      </c>
      <c r="H24" s="1">
        <f t="shared" si="18"/>
        <v>8</v>
      </c>
      <c r="I24" s="1">
        <f t="shared" si="18"/>
        <v>13</v>
      </c>
      <c r="J24" s="1">
        <f t="shared" si="18"/>
        <v>11</v>
      </c>
      <c r="K24" s="1">
        <f t="shared" si="18"/>
        <v>13</v>
      </c>
      <c r="L24" s="1">
        <f t="shared" si="18"/>
        <v>11</v>
      </c>
      <c r="M24" s="1">
        <f t="shared" si="18"/>
        <v>13</v>
      </c>
      <c r="N24" s="1">
        <f t="shared" si="18"/>
        <v>21</v>
      </c>
      <c r="O24" s="1">
        <f t="shared" si="18"/>
        <v>8</v>
      </c>
      <c r="P24" s="1">
        <f t="shared" si="18"/>
        <v>16</v>
      </c>
      <c r="Q24" s="1">
        <f t="shared" si="18"/>
        <v>7</v>
      </c>
      <c r="R24" s="1">
        <f t="shared" si="18"/>
        <v>14</v>
      </c>
      <c r="S24" s="1">
        <f t="shared" si="18"/>
        <v>7</v>
      </c>
      <c r="T24" s="1">
        <f t="shared" si="18"/>
        <v>18</v>
      </c>
      <c r="U24" s="1">
        <f t="shared" si="18"/>
        <v>18</v>
      </c>
      <c r="V24" s="1">
        <f t="shared" si="18"/>
        <v>10</v>
      </c>
      <c r="W24" s="1">
        <f t="shared" si="18"/>
        <v>6</v>
      </c>
    </row>
    <row r="25" spans="2:23">
      <c r="B25" s="12" t="s">
        <v>386</v>
      </c>
      <c r="C25" s="1">
        <f>COUNTIF(C68:C96,"=0")</f>
        <v>0</v>
      </c>
      <c r="D25" s="1">
        <f t="shared" ref="D25:W25" si="19">COUNTIF(D68:D96,"=0")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</row>
    <row r="26" spans="2:23">
      <c r="B26" s="12" t="s">
        <v>387</v>
      </c>
      <c r="C26" s="1">
        <f>COUNTIF(C68:C96,"&lt;0")</f>
        <v>24</v>
      </c>
      <c r="D26" s="1">
        <f t="shared" ref="D26:W26" si="20">COUNTIF(D68:D96,"&lt;0")</f>
        <v>24</v>
      </c>
      <c r="E26" s="1">
        <f t="shared" si="20"/>
        <v>18</v>
      </c>
      <c r="F26" s="1">
        <f t="shared" si="20"/>
        <v>14</v>
      </c>
      <c r="G26" s="1">
        <f t="shared" si="20"/>
        <v>15</v>
      </c>
      <c r="H26" s="1">
        <f t="shared" si="20"/>
        <v>21</v>
      </c>
      <c r="I26" s="1">
        <f t="shared" si="20"/>
        <v>16</v>
      </c>
      <c r="J26" s="1">
        <f t="shared" si="20"/>
        <v>18</v>
      </c>
      <c r="K26" s="1">
        <f t="shared" si="20"/>
        <v>16</v>
      </c>
      <c r="L26" s="1">
        <f t="shared" si="20"/>
        <v>18</v>
      </c>
      <c r="M26" s="1">
        <f t="shared" si="20"/>
        <v>16</v>
      </c>
      <c r="N26" s="1">
        <f t="shared" si="20"/>
        <v>8</v>
      </c>
      <c r="O26" s="1">
        <f t="shared" si="20"/>
        <v>21</v>
      </c>
      <c r="P26" s="1">
        <f t="shared" si="20"/>
        <v>13</v>
      </c>
      <c r="Q26" s="1">
        <f t="shared" si="20"/>
        <v>22</v>
      </c>
      <c r="R26" s="1">
        <f t="shared" si="20"/>
        <v>15</v>
      </c>
      <c r="S26" s="1">
        <f t="shared" si="20"/>
        <v>22</v>
      </c>
      <c r="T26" s="1">
        <f t="shared" si="20"/>
        <v>11</v>
      </c>
      <c r="U26" s="1">
        <f t="shared" si="20"/>
        <v>11</v>
      </c>
      <c r="V26" s="1">
        <f t="shared" si="20"/>
        <v>19</v>
      </c>
      <c r="W26" s="1">
        <f t="shared" si="20"/>
        <v>23</v>
      </c>
    </row>
    <row r="27" spans="2:23">
      <c r="B27" s="12" t="s">
        <v>388</v>
      </c>
      <c r="C27" s="16">
        <f t="shared" ref="C27:W27" si="21">(C24/SUM(C24:C26)-0.5)*(SQRT(SUM(C24:C26))/0.5)</f>
        <v>-3.5282114253639851</v>
      </c>
      <c r="D27" s="16">
        <f t="shared" si="21"/>
        <v>-3.5282114253639851</v>
      </c>
      <c r="E27" s="16">
        <f t="shared" si="21"/>
        <v>-1.2998673672393632</v>
      </c>
      <c r="F27" s="16">
        <f t="shared" si="21"/>
        <v>0.18569533817705222</v>
      </c>
      <c r="G27" s="16">
        <f t="shared" si="21"/>
        <v>-0.18569533817705164</v>
      </c>
      <c r="H27" s="16">
        <f t="shared" si="21"/>
        <v>-2.414039396301674</v>
      </c>
      <c r="I27" s="16">
        <f t="shared" si="21"/>
        <v>-0.55708601453115547</v>
      </c>
      <c r="J27" s="16">
        <f t="shared" si="21"/>
        <v>-1.2998673672393632</v>
      </c>
      <c r="K27" s="16">
        <f t="shared" si="21"/>
        <v>-0.55708601453115547</v>
      </c>
      <c r="L27" s="16">
        <f t="shared" si="21"/>
        <v>-1.2998673672393632</v>
      </c>
      <c r="M27" s="16">
        <f t="shared" si="21"/>
        <v>-0.55708601453115547</v>
      </c>
      <c r="N27" s="16">
        <f t="shared" si="21"/>
        <v>2.414039396301674</v>
      </c>
      <c r="O27" s="16">
        <f t="shared" si="21"/>
        <v>-2.414039396301674</v>
      </c>
      <c r="P27" s="16">
        <f t="shared" si="21"/>
        <v>0.55708601453115547</v>
      </c>
      <c r="Q27" s="16">
        <f t="shared" si="21"/>
        <v>-2.7854300726557772</v>
      </c>
      <c r="R27" s="16">
        <f t="shared" si="21"/>
        <v>-0.18569533817705164</v>
      </c>
      <c r="S27" s="16">
        <f t="shared" si="21"/>
        <v>-2.7854300726557772</v>
      </c>
      <c r="T27" s="16">
        <f t="shared" si="21"/>
        <v>1.2998673672393632</v>
      </c>
      <c r="U27" s="16">
        <f t="shared" si="21"/>
        <v>1.2998673672393632</v>
      </c>
      <c r="V27" s="16">
        <f t="shared" si="21"/>
        <v>-1.6712580435934665</v>
      </c>
      <c r="W27" s="16">
        <f t="shared" si="21"/>
        <v>-3.1568207490098819</v>
      </c>
    </row>
    <row r="28" spans="2:23">
      <c r="B28" s="12" t="s">
        <v>358</v>
      </c>
      <c r="C28" s="15">
        <f>(1-_xlfn.NORM.S.DIST(ABS(C27),1))*2</f>
        <v>4.183778458646259E-4</v>
      </c>
      <c r="D28" s="15">
        <f t="shared" ref="D28:W28" si="22">(1-_xlfn.NORM.S.DIST(ABS(D27),1))*2</f>
        <v>4.183778458646259E-4</v>
      </c>
      <c r="E28" s="15">
        <f t="shared" si="22"/>
        <v>0.19364643126922054</v>
      </c>
      <c r="F28" s="15">
        <f t="shared" si="22"/>
        <v>0.85268368433464214</v>
      </c>
      <c r="G28" s="15">
        <f t="shared" si="22"/>
        <v>0.85268368433464259</v>
      </c>
      <c r="H28" s="15">
        <f t="shared" si="22"/>
        <v>1.577675638892817E-2</v>
      </c>
      <c r="I28" s="15">
        <f t="shared" si="22"/>
        <v>0.57746866242729977</v>
      </c>
      <c r="J28" s="15">
        <f t="shared" si="22"/>
        <v>0.19364643126922054</v>
      </c>
      <c r="K28" s="15">
        <f t="shared" si="22"/>
        <v>0.57746866242729977</v>
      </c>
      <c r="L28" s="15">
        <f t="shared" si="22"/>
        <v>0.19364643126922054</v>
      </c>
      <c r="M28" s="15">
        <f t="shared" si="22"/>
        <v>0.57746866242729977</v>
      </c>
      <c r="N28" s="15">
        <f t="shared" si="22"/>
        <v>1.577675638892817E-2</v>
      </c>
      <c r="O28" s="15">
        <f t="shared" si="22"/>
        <v>1.577675638892817E-2</v>
      </c>
      <c r="P28" s="15">
        <f t="shared" si="22"/>
        <v>0.57746866242729977</v>
      </c>
      <c r="Q28" s="15">
        <f t="shared" si="22"/>
        <v>5.3456768726543036E-3</v>
      </c>
      <c r="R28" s="15">
        <f t="shared" si="22"/>
        <v>0.85268368433464259</v>
      </c>
      <c r="S28" s="15">
        <f t="shared" si="22"/>
        <v>5.3456768726543036E-3</v>
      </c>
      <c r="T28" s="15">
        <f t="shared" si="22"/>
        <v>0.19364643126922054</v>
      </c>
      <c r="U28" s="15">
        <f t="shared" si="22"/>
        <v>0.19364643126922054</v>
      </c>
      <c r="V28" s="15">
        <f t="shared" si="22"/>
        <v>9.4670719845508788E-2</v>
      </c>
      <c r="W28" s="15">
        <f t="shared" si="22"/>
        <v>1.5949936169505907E-3</v>
      </c>
    </row>
    <row r="29" spans="2:23">
      <c r="B29" s="12" t="s">
        <v>359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2" t="s">
        <v>360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2" t="s">
        <v>361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2" t="s">
        <v>362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139</v>
      </c>
      <c r="B35" s="1" t="s">
        <v>169</v>
      </c>
      <c r="C35" s="13" t="s">
        <v>389</v>
      </c>
      <c r="D35" s="13" t="s">
        <v>390</v>
      </c>
      <c r="E35" s="13" t="s">
        <v>391</v>
      </c>
      <c r="F35" s="13" t="s">
        <v>392</v>
      </c>
      <c r="G35" s="13" t="s">
        <v>393</v>
      </c>
      <c r="H35" s="13" t="s">
        <v>394</v>
      </c>
      <c r="I35" s="13" t="s">
        <v>395</v>
      </c>
      <c r="J35" s="13" t="s">
        <v>396</v>
      </c>
      <c r="K35" s="13" t="s">
        <v>397</v>
      </c>
      <c r="L35" s="13" t="s">
        <v>398</v>
      </c>
      <c r="M35" s="13" t="s">
        <v>399</v>
      </c>
      <c r="N35" s="13" t="s">
        <v>400</v>
      </c>
      <c r="O35" s="13" t="s">
        <v>401</v>
      </c>
      <c r="P35" s="13" t="s">
        <v>402</v>
      </c>
      <c r="Q35" s="13" t="s">
        <v>403</v>
      </c>
      <c r="R35" s="13" t="s">
        <v>404</v>
      </c>
      <c r="S35" s="13" t="s">
        <v>405</v>
      </c>
      <c r="T35" s="13" t="s">
        <v>406</v>
      </c>
      <c r="U35" s="13" t="s">
        <v>407</v>
      </c>
      <c r="V35" s="13" t="s">
        <v>408</v>
      </c>
      <c r="W35" s="13" t="s">
        <v>409</v>
      </c>
    </row>
    <row r="36" spans="1:23">
      <c r="A36" s="1" t="s">
        <v>140</v>
      </c>
      <c r="B36" s="1" t="s">
        <v>170</v>
      </c>
      <c r="C36" s="6">
        <f>EXP(SUM($C68:C68))-1</f>
        <v>-4.8075556832001265E-3</v>
      </c>
      <c r="D36" s="6">
        <f>EXP(SUM($C68:D68))-1</f>
        <v>-6.1289032925936904E-2</v>
      </c>
      <c r="E36" s="6">
        <f>EXP(SUM($C68:E68))-1</f>
        <v>-3.2937808773845223E-2</v>
      </c>
      <c r="F36" s="6">
        <f>EXP(SUM($C68:F68))-1</f>
        <v>-1.901683388890163E-2</v>
      </c>
      <c r="G36" s="6">
        <f>EXP(SUM($C68:G68))-1</f>
        <v>1.4865698769366276E-3</v>
      </c>
      <c r="H36" s="6">
        <f>EXP(SUM($C68:H68))-1</f>
        <v>-1.5657498492041122E-2</v>
      </c>
      <c r="I36" s="6">
        <f>EXP(SUM($C68:I68))-1</f>
        <v>-2.0709536930861416E-2</v>
      </c>
      <c r="J36" s="6">
        <f>EXP(SUM($C68:J68))-1</f>
        <v>-2.1498043504345143E-2</v>
      </c>
      <c r="K36" s="6">
        <f>EXP(SUM($C68:K68))-1</f>
        <v>-2.8893318470306184E-2</v>
      </c>
      <c r="L36" s="6">
        <f>EXP(SUM($C68:L68))-1</f>
        <v>-1.5838694631149397E-2</v>
      </c>
      <c r="M36" s="6">
        <f>EXP(SUM($C68:M68))-1</f>
        <v>-3.567931747986075E-2</v>
      </c>
      <c r="N36" s="6">
        <f>EXP(SUM($C68:N68))-1</f>
        <v>2.9104156032309092E-3</v>
      </c>
      <c r="O36" s="6">
        <f>EXP(SUM($C68:O68))-1</f>
        <v>1.1473951903723467E-2</v>
      </c>
      <c r="P36" s="6">
        <f>EXP(SUM($C68:P68))-1</f>
        <v>-5.1849516826046771E-2</v>
      </c>
      <c r="Q36" s="6">
        <f>EXP(SUM($C68:Q68))-1</f>
        <v>-3.5283812959832184E-2</v>
      </c>
      <c r="R36" s="6">
        <f>EXP(SUM($C68:R68))-1</f>
        <v>5.7778002689743424E-3</v>
      </c>
      <c r="S36" s="6">
        <f>EXP(SUM($C68:S68))-1</f>
        <v>4.090256146362492E-2</v>
      </c>
      <c r="T36" s="6">
        <f>EXP(SUM($C68:T68))-1</f>
        <v>3.6947126218403348E-2</v>
      </c>
      <c r="U36" s="6">
        <f>EXP(SUM($C68:U68))-1</f>
        <v>-2.9918388172292198E-2</v>
      </c>
      <c r="V36" s="6">
        <f>EXP(SUM($C68:V68))-1</f>
        <v>-5.0630359425252403E-2</v>
      </c>
      <c r="W36" s="6">
        <f>EXP(SUM($C68:W68))-1</f>
        <v>-9.2220205541562628E-2</v>
      </c>
    </row>
    <row r="37" spans="1:23">
      <c r="A37" s="1" t="s">
        <v>141</v>
      </c>
      <c r="B37" s="1" t="s">
        <v>170</v>
      </c>
      <c r="C37" s="6">
        <f>EXP(SUM($C69:C69))-1</f>
        <v>-1.276208484186403E-2</v>
      </c>
      <c r="D37" s="6">
        <f>EXP(SUM($C69:D69))-1</f>
        <v>-3.6229370584152765E-2</v>
      </c>
      <c r="E37" s="6">
        <f>EXP(SUM($C69:E69))-1</f>
        <v>-4.0897517286845431E-2</v>
      </c>
      <c r="F37" s="6">
        <f>EXP(SUM($C69:F69))-1</f>
        <v>-4.1617400040648733E-2</v>
      </c>
      <c r="G37" s="6">
        <f>EXP(SUM($C69:G69))-1</f>
        <v>-2.3561713854124866E-2</v>
      </c>
      <c r="H37" s="6">
        <f>EXP(SUM($C69:H69))-1</f>
        <v>-2.6505556555140641E-2</v>
      </c>
      <c r="I37" s="6">
        <f>EXP(SUM($C69:I69))-1</f>
        <v>-1.9618754077019296E-2</v>
      </c>
      <c r="J37" s="6">
        <f>EXP(SUM($C69:J69))-1</f>
        <v>-3.0754129037288691E-2</v>
      </c>
      <c r="K37" s="6">
        <f>EXP(SUM($C69:K69))-1</f>
        <v>-3.9929044193810603E-2</v>
      </c>
      <c r="L37" s="6">
        <f>EXP(SUM($C69:L69))-1</f>
        <v>-4.0523001024536431E-2</v>
      </c>
      <c r="M37" s="6">
        <f>EXP(SUM($C69:M69))-1</f>
        <v>-4.4589550857693006E-2</v>
      </c>
      <c r="N37" s="6">
        <f>EXP(SUM($C69:N69))-1</f>
        <v>-9.9530959154350174E-2</v>
      </c>
      <c r="O37" s="6">
        <f>EXP(SUM($C69:O69))-1</f>
        <v>-0.13661962820460449</v>
      </c>
      <c r="P37" s="6">
        <f>EXP(SUM($C69:P69))-1</f>
        <v>-0.15067588008753174</v>
      </c>
      <c r="Q37" s="6">
        <f>EXP(SUM($C69:Q69))-1</f>
        <v>-0.13977584910282193</v>
      </c>
      <c r="R37" s="6">
        <f>EXP(SUM($C69:R69))-1</f>
        <v>-0.11142570582896028</v>
      </c>
      <c r="S37" s="6">
        <f>EXP(SUM($C69:S69))-1</f>
        <v>-0.10521468725038541</v>
      </c>
      <c r="T37" s="6">
        <f>EXP(SUM($C69:T69))-1</f>
        <v>-6.9122052313433269E-2</v>
      </c>
      <c r="U37" s="6">
        <f>EXP(SUM($C69:U69))-1</f>
        <v>-3.3044225151399265E-2</v>
      </c>
      <c r="V37" s="6">
        <f>EXP(SUM($C69:V69))-1</f>
        <v>-1.9279135125063851E-2</v>
      </c>
      <c r="W37" s="6">
        <f>EXP(SUM($C69:W69))-1</f>
        <v>-2.7041909077008763E-2</v>
      </c>
    </row>
    <row r="38" spans="1:23">
      <c r="A38" s="1" t="s">
        <v>142</v>
      </c>
      <c r="B38" s="1" t="s">
        <v>170</v>
      </c>
      <c r="C38" s="6">
        <f>EXP(SUM($C70:C70))-1</f>
        <v>3.2329340336898493E-3</v>
      </c>
      <c r="D38" s="6">
        <f>EXP(SUM($C70:D70))-1</f>
        <v>-7.0097731273988773E-2</v>
      </c>
      <c r="E38" s="6">
        <f>EXP(SUM($C70:E70))-1</f>
        <v>-8.3258361612693066E-2</v>
      </c>
      <c r="F38" s="6">
        <f>EXP(SUM($C70:F70))-1</f>
        <v>-6.3368933434168162E-2</v>
      </c>
      <c r="G38" s="6">
        <f>EXP(SUM($C70:G70))-1</f>
        <v>1.8141122975708468E-2</v>
      </c>
      <c r="H38" s="6">
        <f>EXP(SUM($C70:H70))-1</f>
        <v>4.4608376112743375E-2</v>
      </c>
      <c r="I38" s="6">
        <f>EXP(SUM($C70:I70))-1</f>
        <v>5.9223003142404806E-2</v>
      </c>
      <c r="J38" s="6">
        <f>EXP(SUM($C70:J70))-1</f>
        <v>1.910024826710921E-2</v>
      </c>
      <c r="K38" s="6">
        <f>EXP(SUM($C70:K70))-1</f>
        <v>7.1471908317591204E-2</v>
      </c>
      <c r="L38" s="6">
        <f>EXP(SUM($C70:L70))-1</f>
        <v>5.7973248562471325E-2</v>
      </c>
      <c r="M38" s="6">
        <f>EXP(SUM($C70:M70))-1</f>
        <v>9.5719998665257044E-2</v>
      </c>
      <c r="N38" s="6">
        <f>EXP(SUM($C70:N70))-1</f>
        <v>0.14033966411784249</v>
      </c>
      <c r="O38" s="6">
        <f>EXP(SUM($C70:O70))-1</f>
        <v>9.7378395728974887E-2</v>
      </c>
      <c r="P38" s="6">
        <f>EXP(SUM($C70:P70))-1</f>
        <v>-4.3443492135627704E-2</v>
      </c>
      <c r="Q38" s="6">
        <f>EXP(SUM($C70:Q70))-1</f>
        <v>-2.2876225283805951E-2</v>
      </c>
      <c r="R38" s="6">
        <f>EXP(SUM($C70:R70))-1</f>
        <v>-0.13054060746981822</v>
      </c>
      <c r="S38" s="6">
        <f>EXP(SUM($C70:S70))-1</f>
        <v>-0.10608496232969866</v>
      </c>
      <c r="T38" s="6">
        <f>EXP(SUM($C70:T70))-1</f>
        <v>-0.17453130549151075</v>
      </c>
      <c r="U38" s="6">
        <f>EXP(SUM($C70:U70))-1</f>
        <v>-0.15576856131340899</v>
      </c>
      <c r="V38" s="6">
        <f>EXP(SUM($C70:V70))-1</f>
        <v>-0.16265830959909533</v>
      </c>
      <c r="W38" s="6">
        <f>EXP(SUM($C70:W70))-1</f>
        <v>-0.17271316586661434</v>
      </c>
    </row>
    <row r="39" spans="1:23">
      <c r="A39" s="1" t="s">
        <v>143</v>
      </c>
      <c r="B39" s="1" t="s">
        <v>170</v>
      </c>
      <c r="C39" s="6">
        <f>EXP(SUM($C71:C71))-1</f>
        <v>-2.2819447190948194E-3</v>
      </c>
      <c r="D39" s="6">
        <f>EXP(SUM($C71:D71))-1</f>
        <v>-2.3625399485650567E-3</v>
      </c>
      <c r="E39" s="6">
        <f>EXP(SUM($C71:E71))-1</f>
        <v>-3.7101341755559791E-2</v>
      </c>
      <c r="F39" s="6">
        <f>EXP(SUM($C71:F71))-1</f>
        <v>-4.0880700559743577E-2</v>
      </c>
      <c r="G39" s="6">
        <f>EXP(SUM($C71:G71))-1</f>
        <v>-4.2268156141432311E-2</v>
      </c>
      <c r="H39" s="6">
        <f>EXP(SUM($C71:H71))-1</f>
        <v>-4.578615701089972E-2</v>
      </c>
      <c r="I39" s="6">
        <f>EXP(SUM($C71:I71))-1</f>
        <v>-4.681306683614217E-2</v>
      </c>
      <c r="J39" s="6">
        <f>EXP(SUM($C71:J71))-1</f>
        <v>-4.5900379608705966E-2</v>
      </c>
      <c r="K39" s="6">
        <f>EXP(SUM($C71:K71))-1</f>
        <v>-4.0812442332025078E-2</v>
      </c>
      <c r="L39" s="6">
        <f>EXP(SUM($C71:L71))-1</f>
        <v>-3.8499147424658653E-2</v>
      </c>
      <c r="M39" s="6">
        <f>EXP(SUM($C71:M71))-1</f>
        <v>-3.9036019909403974E-2</v>
      </c>
      <c r="N39" s="6">
        <f>EXP(SUM($C71:N71))-1</f>
        <v>-2.7898915690398152E-2</v>
      </c>
      <c r="O39" s="6">
        <f>EXP(SUM($C71:O71))-1</f>
        <v>-3.8190401091625636E-2</v>
      </c>
      <c r="P39" s="6">
        <f>EXP(SUM($C71:P71))-1</f>
        <v>-3.4731401417004482E-2</v>
      </c>
      <c r="Q39" s="6">
        <f>EXP(SUM($C71:Q71))-1</f>
        <v>-3.8001939685939123E-2</v>
      </c>
      <c r="R39" s="6">
        <f>EXP(SUM($C71:R71))-1</f>
        <v>-5.0085792509841021E-2</v>
      </c>
      <c r="S39" s="6">
        <f>EXP(SUM($C71:S71))-1</f>
        <v>-5.2894866714312205E-2</v>
      </c>
      <c r="T39" s="6">
        <f>EXP(SUM($C71:T71))-1</f>
        <v>-5.2183729120663491E-2</v>
      </c>
      <c r="U39" s="6">
        <f>EXP(SUM($C71:U71))-1</f>
        <v>-5.0667075043391518E-2</v>
      </c>
      <c r="V39" s="6">
        <f>EXP(SUM($C71:V71))-1</f>
        <v>-0.11402944901647727</v>
      </c>
      <c r="W39" s="6">
        <f>EXP(SUM($C71:W71))-1</f>
        <v>-0.14606709967530496</v>
      </c>
    </row>
    <row r="40" spans="1:23">
      <c r="A40" s="1" t="s">
        <v>144</v>
      </c>
      <c r="B40" s="1" t="s">
        <v>170</v>
      </c>
      <c r="C40" s="6">
        <f>EXP(SUM($C72:C72))-1</f>
        <v>3.7002726577262113E-3</v>
      </c>
      <c r="D40" s="6">
        <f>EXP(SUM($C72:D72))-1</f>
        <v>-1.6672306430496331E-3</v>
      </c>
      <c r="E40" s="6">
        <f>EXP(SUM($C72:E72))-1</f>
        <v>9.5352657635356941E-3</v>
      </c>
      <c r="F40" s="6">
        <f>EXP(SUM($C72:F72))-1</f>
        <v>3.7174136111608913E-2</v>
      </c>
      <c r="G40" s="6">
        <f>EXP(SUM($C72:G72))-1</f>
        <v>2.8549103190355307E-2</v>
      </c>
      <c r="H40" s="6">
        <f>EXP(SUM($C72:H72))-1</f>
        <v>6.1067816355535598E-2</v>
      </c>
      <c r="I40" s="6">
        <f>EXP(SUM($C72:I72))-1</f>
        <v>3.2718481831552682E-2</v>
      </c>
      <c r="J40" s="6">
        <f>EXP(SUM($C72:J72))-1</f>
        <v>4.2402139287737395E-2</v>
      </c>
      <c r="K40" s="6">
        <f>EXP(SUM($C72:K72))-1</f>
        <v>5.4574348032305764E-2</v>
      </c>
      <c r="L40" s="6">
        <f>EXP(SUM($C72:L72))-1</f>
        <v>4.785950823289542E-2</v>
      </c>
      <c r="M40" s="6">
        <f>EXP(SUM($C72:M72))-1</f>
        <v>5.5846595472252014E-2</v>
      </c>
      <c r="N40" s="6">
        <f>EXP(SUM($C72:N72))-1</f>
        <v>7.8484660676849227E-2</v>
      </c>
      <c r="O40" s="6">
        <f>EXP(SUM($C72:O72))-1</f>
        <v>0.16987544318156766</v>
      </c>
      <c r="P40" s="6">
        <f>EXP(SUM($C72:P72))-1</f>
        <v>7.3732800640850416E-2</v>
      </c>
      <c r="Q40" s="6">
        <f>EXP(SUM($C72:Q72))-1</f>
        <v>4.3125299340877277E-2</v>
      </c>
      <c r="R40" s="6">
        <f>EXP(SUM($C72:R72))-1</f>
        <v>4.4045734136954451E-2</v>
      </c>
      <c r="S40" s="6">
        <f>EXP(SUM($C72:S72))-1</f>
        <v>2.5909818032817888E-2</v>
      </c>
      <c r="T40" s="6">
        <f>EXP(SUM($C72:T72))-1</f>
        <v>4.4842784154784487E-2</v>
      </c>
      <c r="U40" s="6">
        <f>EXP(SUM($C72:U72))-1</f>
        <v>6.743070247487104E-3</v>
      </c>
      <c r="V40" s="6">
        <f>EXP(SUM($C72:V72))-1</f>
        <v>4.9171370423648497E-3</v>
      </c>
      <c r="W40" s="6">
        <f>EXP(SUM($C72:W72))-1</f>
        <v>-4.3100922877860048E-3</v>
      </c>
    </row>
    <row r="41" spans="1:23">
      <c r="A41" s="1" t="s">
        <v>145</v>
      </c>
      <c r="B41" s="1" t="s">
        <v>170</v>
      </c>
      <c r="C41" s="6">
        <f>EXP(SUM($C73:C73))-1</f>
        <v>1.5327370253250816E-3</v>
      </c>
      <c r="D41" s="6">
        <f>EXP(SUM($C73:D73))-1</f>
        <v>1.2605803486218647E-3</v>
      </c>
      <c r="E41" s="6">
        <f>EXP(SUM($C73:E73))-1</f>
        <v>-7.531949257741144E-3</v>
      </c>
      <c r="F41" s="6">
        <f>EXP(SUM($C73:F73))-1</f>
        <v>-1.2545198081000408E-2</v>
      </c>
      <c r="G41" s="6">
        <f>EXP(SUM($C73:G73))-1</f>
        <v>-1.4508504334871275E-2</v>
      </c>
      <c r="H41" s="6">
        <f>EXP(SUM($C73:H73))-1</f>
        <v>-1.7174671844550349E-2</v>
      </c>
      <c r="I41" s="6">
        <f>EXP(SUM($C73:I73))-1</f>
        <v>-1.5099786899462453E-2</v>
      </c>
      <c r="J41" s="6">
        <f>EXP(SUM($C73:J73))-1</f>
        <v>-2.2773516058389953E-2</v>
      </c>
      <c r="K41" s="6">
        <f>EXP(SUM($C73:K73))-1</f>
        <v>-2.0172652984372763E-2</v>
      </c>
      <c r="L41" s="6">
        <f>EXP(SUM($C73:L73))-1</f>
        <v>-2.7918783398491964E-2</v>
      </c>
      <c r="M41" s="6">
        <f>EXP(SUM($C73:M73))-1</f>
        <v>-3.1660739626543366E-2</v>
      </c>
      <c r="N41" s="6">
        <f>EXP(SUM($C73:N73))-1</f>
        <v>-7.6483631569713273E-2</v>
      </c>
      <c r="O41" s="6">
        <f>EXP(SUM($C73:O73))-1</f>
        <v>-4.1305552838293291E-2</v>
      </c>
      <c r="P41" s="6">
        <f>EXP(SUM($C73:P73))-1</f>
        <v>-0.10655988144118911</v>
      </c>
      <c r="Q41" s="6">
        <f>EXP(SUM($C73:Q73))-1</f>
        <v>-0.11300144163525316</v>
      </c>
      <c r="R41" s="6">
        <f>EXP(SUM($C73:R73))-1</f>
        <v>-0.19034345373527162</v>
      </c>
      <c r="S41" s="6">
        <f>EXP(SUM($C73:S73))-1</f>
        <v>-0.208936630655434</v>
      </c>
      <c r="T41" s="6">
        <f>EXP(SUM($C73:T73))-1</f>
        <v>-0.18808807223625246</v>
      </c>
      <c r="U41" s="6">
        <f>EXP(SUM($C73:U73))-1</f>
        <v>-0.21469567245292642</v>
      </c>
      <c r="V41" s="6">
        <f>EXP(SUM($C73:V73))-1</f>
        <v>-0.2377722445592042</v>
      </c>
      <c r="W41" s="6">
        <f>EXP(SUM($C73:W73))-1</f>
        <v>-0.20753618947508767</v>
      </c>
    </row>
    <row r="42" spans="1:23">
      <c r="A42" s="1" t="s">
        <v>146</v>
      </c>
      <c r="B42" s="1" t="s">
        <v>170</v>
      </c>
      <c r="C42" s="6">
        <f>EXP(SUM($C74:C74))-1</f>
        <v>4.2192104990631529E-2</v>
      </c>
      <c r="D42" s="6">
        <f>EXP(SUM($C74:D74))-1</f>
        <v>7.1843931641861758E-2</v>
      </c>
      <c r="E42" s="6">
        <f>EXP(SUM($C74:E74))-1</f>
        <v>2.9613738330278583E-3</v>
      </c>
      <c r="F42" s="6">
        <f>EXP(SUM($C74:F74))-1</f>
        <v>-5.9574686287635403E-2</v>
      </c>
      <c r="G42" s="6">
        <f>EXP(SUM($C74:G74))-1</f>
        <v>-2.3843782653356294E-2</v>
      </c>
      <c r="H42" s="6">
        <f>EXP(SUM($C74:H74))-1</f>
        <v>-6.7081015481781359E-2</v>
      </c>
      <c r="I42" s="6">
        <f>EXP(SUM($C74:I74))-1</f>
        <v>-4.7794246213349267E-2</v>
      </c>
      <c r="J42" s="6">
        <f>EXP(SUM($C74:J74))-1</f>
        <v>-6.8303451797424253E-2</v>
      </c>
      <c r="K42" s="6">
        <f>EXP(SUM($C74:K74))-1</f>
        <v>-7.300693642497369E-2</v>
      </c>
      <c r="L42" s="6">
        <f>EXP(SUM($C74:L74))-1</f>
        <v>-0.11399250842709741</v>
      </c>
      <c r="M42" s="6">
        <f>EXP(SUM($C74:M74))-1</f>
        <v>-0.14413550681992993</v>
      </c>
      <c r="N42" s="6">
        <f>EXP(SUM($C74:N74))-1</f>
        <v>-0.21082124101240163</v>
      </c>
      <c r="O42" s="6">
        <f>EXP(SUM($C74:O74))-1</f>
        <v>-0.31696418849725028</v>
      </c>
      <c r="P42" s="6">
        <f>EXP(SUM($C74:P74))-1</f>
        <v>-0.224547779625065</v>
      </c>
      <c r="Q42" s="6">
        <f>EXP(SUM($C74:Q74))-1</f>
        <v>-7.8197124384803307E-2</v>
      </c>
      <c r="R42" s="6">
        <f>EXP(SUM($C74:R74))-1</f>
        <v>-8.8737042892427787E-2</v>
      </c>
      <c r="S42" s="6">
        <f>EXP(SUM($C74:S74))-1</f>
        <v>-6.6587651502694856E-2</v>
      </c>
      <c r="T42" s="6">
        <f>EXP(SUM($C74:T74))-1</f>
        <v>-8.5751776927869949E-2</v>
      </c>
      <c r="U42" s="6">
        <f>EXP(SUM($C74:U74))-1</f>
        <v>2.3398084185274337E-2</v>
      </c>
      <c r="V42" s="6">
        <f>EXP(SUM($C74:V74))-1</f>
        <v>3.7679030947735948E-2</v>
      </c>
      <c r="W42" s="6">
        <f>EXP(SUM($C74:W74))-1</f>
        <v>8.4419101895402138E-2</v>
      </c>
    </row>
    <row r="43" spans="1:23">
      <c r="A43" s="1" t="s">
        <v>147</v>
      </c>
      <c r="B43" s="1" t="s">
        <v>170</v>
      </c>
      <c r="C43" s="6">
        <f>EXP(SUM($C75:C75))-1</f>
        <v>-2.3442518411738167E-3</v>
      </c>
      <c r="D43" s="6">
        <f>EXP(SUM($C75:D75))-1</f>
        <v>-3.1083545300356841E-2</v>
      </c>
      <c r="E43" s="6">
        <f>EXP(SUM($C75:E75))-1</f>
        <v>-5.3022359235781913E-2</v>
      </c>
      <c r="F43" s="6">
        <f>EXP(SUM($C75:F75))-1</f>
        <v>-8.1113077713600212E-2</v>
      </c>
      <c r="G43" s="6">
        <f>EXP(SUM($C75:G75))-1</f>
        <v>-5.8205589575366368E-2</v>
      </c>
      <c r="H43" s="6">
        <f>EXP(SUM($C75:H75))-1</f>
        <v>-3.8092734012997065E-2</v>
      </c>
      <c r="I43" s="6">
        <f>EXP(SUM($C75:I75))-1</f>
        <v>-6.0151615763604394E-2</v>
      </c>
      <c r="J43" s="6">
        <f>EXP(SUM($C75:J75))-1</f>
        <v>-0.10727448404552176</v>
      </c>
      <c r="K43" s="6">
        <f>EXP(SUM($C75:K75))-1</f>
        <v>-0.13337644628630108</v>
      </c>
      <c r="L43" s="6">
        <f>EXP(SUM($C75:L75))-1</f>
        <v>-0.15034650595111088</v>
      </c>
      <c r="M43" s="6">
        <f>EXP(SUM($C75:M75))-1</f>
        <v>-0.14199419025302373</v>
      </c>
      <c r="N43" s="6">
        <f>EXP(SUM($C75:N75))-1</f>
        <v>-0.1218525046713238</v>
      </c>
      <c r="O43" s="6">
        <f>EXP(SUM($C75:O75))-1</f>
        <v>-0.13303833445762803</v>
      </c>
      <c r="P43" s="6">
        <f>EXP(SUM($C75:P75))-1</f>
        <v>-0.17411519931490915</v>
      </c>
      <c r="Q43" s="6">
        <f>EXP(SUM($C75:Q75))-1</f>
        <v>-0.17817223025737472</v>
      </c>
      <c r="R43" s="6">
        <f>EXP(SUM($C75:R75))-1</f>
        <v>-0.23436059715902757</v>
      </c>
      <c r="S43" s="6">
        <f>EXP(SUM($C75:S75))-1</f>
        <v>-0.23734576249575967</v>
      </c>
      <c r="T43" s="6">
        <f>EXP(SUM($C75:T75))-1</f>
        <v>-0.26885848999570672</v>
      </c>
      <c r="U43" s="6">
        <f>EXP(SUM($C75:U75))-1</f>
        <v>-0.22929070351472092</v>
      </c>
      <c r="V43" s="6">
        <f>EXP(SUM($C75:V75))-1</f>
        <v>-0.18052263371681887</v>
      </c>
      <c r="W43" s="6">
        <f>EXP(SUM($C75:W75))-1</f>
        <v>-0.23813427925804587</v>
      </c>
    </row>
    <row r="44" spans="1:23">
      <c r="A44" s="1" t="s">
        <v>148</v>
      </c>
      <c r="B44" s="1" t="s">
        <v>170</v>
      </c>
      <c r="C44" s="6">
        <f>EXP(SUM($C76:C76))-1</f>
        <v>-4.8883723003412261E-4</v>
      </c>
      <c r="D44" s="6">
        <f>EXP(SUM($C76:D76))-1</f>
        <v>-9.1471811791964397E-3</v>
      </c>
      <c r="E44" s="6">
        <f>EXP(SUM($C76:E76))-1</f>
        <v>-8.7279847809945688E-3</v>
      </c>
      <c r="F44" s="6">
        <f>EXP(SUM($C76:F76))-1</f>
        <v>-9.6212948678000565E-3</v>
      </c>
      <c r="G44" s="6">
        <f>EXP(SUM($C76:G76))-1</f>
        <v>-2.7916511039670744E-2</v>
      </c>
      <c r="H44" s="6">
        <f>EXP(SUM($C76:H76))-1</f>
        <v>-2.8852726636315773E-2</v>
      </c>
      <c r="I44" s="6">
        <f>EXP(SUM($C76:I76))-1</f>
        <v>-2.8873870108736543E-2</v>
      </c>
      <c r="J44" s="6">
        <f>EXP(SUM($C76:J76))-1</f>
        <v>-2.8253907831768288E-2</v>
      </c>
      <c r="K44" s="6">
        <f>EXP(SUM($C76:K76))-1</f>
        <v>-2.6475125650336717E-2</v>
      </c>
      <c r="L44" s="6">
        <f>EXP(SUM($C76:L76))-1</f>
        <v>-2.7693045517457437E-2</v>
      </c>
      <c r="M44" s="6">
        <f>EXP(SUM($C76:M76))-1</f>
        <v>-4.4794301408046855E-2</v>
      </c>
      <c r="N44" s="6">
        <f>EXP(SUM($C76:N76))-1</f>
        <v>-4.1038573878124707E-2</v>
      </c>
      <c r="O44" s="6">
        <f>EXP(SUM($C76:O76))-1</f>
        <v>-4.2765337664687708E-2</v>
      </c>
      <c r="P44" s="6">
        <f>EXP(SUM($C76:P76))-1</f>
        <v>-4.121218865856513E-2</v>
      </c>
      <c r="Q44" s="6">
        <f>EXP(SUM($C76:Q76))-1</f>
        <v>-4.1868276299491747E-2</v>
      </c>
      <c r="R44" s="6">
        <f>EXP(SUM($C76:R76))-1</f>
        <v>-3.9907751403516989E-2</v>
      </c>
      <c r="S44" s="6">
        <f>EXP(SUM($C76:S76))-1</f>
        <v>-4.0417856172302535E-2</v>
      </c>
      <c r="T44" s="6">
        <f>EXP(SUM($C76:T76))-1</f>
        <v>-4.0055552047280174E-2</v>
      </c>
      <c r="U44" s="6">
        <f>EXP(SUM($C76:U76))-1</f>
        <v>-8.5171262309719498E-2</v>
      </c>
      <c r="V44" s="6">
        <f>EXP(SUM($C76:V76))-1</f>
        <v>-8.5848374755137735E-2</v>
      </c>
      <c r="W44" s="6">
        <f>EXP(SUM($C76:W76))-1</f>
        <v>-8.6865059960820501E-2</v>
      </c>
    </row>
    <row r="45" spans="1:23">
      <c r="A45" s="1" t="s">
        <v>149</v>
      </c>
      <c r="B45" s="1" t="s">
        <v>170</v>
      </c>
      <c r="C45" s="6">
        <f>EXP(SUM($C77:C77))-1</f>
        <v>-3.6218836936721122E-3</v>
      </c>
      <c r="D45" s="6">
        <f>EXP(SUM($C77:D77))-1</f>
        <v>-1.6273545749042606E-3</v>
      </c>
      <c r="E45" s="6">
        <f>EXP(SUM($C77:E77))-1</f>
        <v>-2.1894754153511609E-2</v>
      </c>
      <c r="F45" s="6">
        <f>EXP(SUM($C77:F77))-1</f>
        <v>-3.3155290529752524E-2</v>
      </c>
      <c r="G45" s="6">
        <f>EXP(SUM($C77:G77))-1</f>
        <v>-4.2051146722921207E-2</v>
      </c>
      <c r="H45" s="6">
        <f>EXP(SUM($C77:H77))-1</f>
        <v>-5.4916387352668239E-2</v>
      </c>
      <c r="I45" s="6">
        <f>EXP(SUM($C77:I77))-1</f>
        <v>-5.0549267849102075E-2</v>
      </c>
      <c r="J45" s="6">
        <f>EXP(SUM($C77:J77))-1</f>
        <v>-3.414444227227309E-2</v>
      </c>
      <c r="K45" s="6">
        <f>EXP(SUM($C77:K77))-1</f>
        <v>-1.7030810920164674E-2</v>
      </c>
      <c r="L45" s="6">
        <f>EXP(SUM($C77:L77))-1</f>
        <v>-1.1362348985390347E-2</v>
      </c>
      <c r="M45" s="6">
        <f>EXP(SUM($C77:M77))-1</f>
        <v>-7.8234774532619511E-3</v>
      </c>
      <c r="N45" s="6">
        <f>EXP(SUM($C77:N77))-1</f>
        <v>1.0889992650773062E-2</v>
      </c>
      <c r="O45" s="6">
        <f>EXP(SUM($C77:O77))-1</f>
        <v>1.9085716768444394E-2</v>
      </c>
      <c r="P45" s="6">
        <f>EXP(SUM($C77:P77))-1</f>
        <v>-2.3075001782549176E-2</v>
      </c>
      <c r="Q45" s="6">
        <f>EXP(SUM($C77:Q77))-1</f>
        <v>-5.7516391575886838E-2</v>
      </c>
      <c r="R45" s="6">
        <f>EXP(SUM($C77:R77))-1</f>
        <v>-9.5938182408801254E-2</v>
      </c>
      <c r="S45" s="6">
        <f>EXP(SUM($C77:S77))-1</f>
        <v>-8.8054769028922508E-2</v>
      </c>
      <c r="T45" s="6">
        <f>EXP(SUM($C77:T77))-1</f>
        <v>-0.11647170341369661</v>
      </c>
      <c r="U45" s="6">
        <f>EXP(SUM($C77:U77))-1</f>
        <v>-0.11416919649659241</v>
      </c>
      <c r="V45" s="6">
        <f>EXP(SUM($C77:V77))-1</f>
        <v>-0.13594731622895484</v>
      </c>
      <c r="W45" s="6">
        <f>EXP(SUM($C77:W77))-1</f>
        <v>-0.14874550993995495</v>
      </c>
    </row>
    <row r="46" spans="1:23">
      <c r="A46" s="1" t="s">
        <v>150</v>
      </c>
      <c r="B46" s="1" t="s">
        <v>170</v>
      </c>
      <c r="C46" s="6">
        <f>EXP(SUM($C78:C78))-1</f>
        <v>-8.8546698873257501E-3</v>
      </c>
      <c r="D46" s="6">
        <f>EXP(SUM($C78:D78))-1</f>
        <v>-9.6092517439401171E-3</v>
      </c>
      <c r="E46" s="6">
        <f>EXP(SUM($C78:E78))-1</f>
        <v>-1.8461278166405082E-2</v>
      </c>
      <c r="F46" s="6">
        <f>EXP(SUM($C78:F78))-1</f>
        <v>2.716105764791199E-2</v>
      </c>
      <c r="G46" s="6">
        <f>EXP(SUM($C78:G78))-1</f>
        <v>2.1117801528043101E-2</v>
      </c>
      <c r="H46" s="6">
        <f>EXP(SUM($C78:H78))-1</f>
        <v>1.5356060271402017E-2</v>
      </c>
      <c r="I46" s="6">
        <f>EXP(SUM($C78:I78))-1</f>
        <v>1.8710342331877072E-2</v>
      </c>
      <c r="J46" s="6">
        <f>EXP(SUM($C78:J78))-1</f>
        <v>1.1662696445177589E-2</v>
      </c>
      <c r="K46" s="6">
        <f>EXP(SUM($C78:K78))-1</f>
        <v>-1.6969691791600683E-3</v>
      </c>
      <c r="L46" s="6">
        <f>EXP(SUM($C78:L78))-1</f>
        <v>2.4480284649194939E-2</v>
      </c>
      <c r="M46" s="6">
        <f>EXP(SUM($C78:M78))-1</f>
        <v>2.1924247934906438E-2</v>
      </c>
      <c r="N46" s="6">
        <f>EXP(SUM($C78:N78))-1</f>
        <v>2.7203618955289777E-2</v>
      </c>
      <c r="O46" s="6">
        <f>EXP(SUM($C78:O78))-1</f>
        <v>1.1889634972574781E-2</v>
      </c>
      <c r="P46" s="6">
        <f>EXP(SUM($C78:P78))-1</f>
        <v>-1.0024338314775671E-2</v>
      </c>
      <c r="Q46" s="6">
        <f>EXP(SUM($C78:Q78))-1</f>
        <v>-2.8771359234003868E-2</v>
      </c>
      <c r="R46" s="6">
        <f>EXP(SUM($C78:R78))-1</f>
        <v>-2.6184364470557941E-2</v>
      </c>
      <c r="S46" s="6">
        <f>EXP(SUM($C78:S78))-1</f>
        <v>-2.9226756935239018E-2</v>
      </c>
      <c r="T46" s="6">
        <f>EXP(SUM($C78:T78))-1</f>
        <v>-2.3308866025520514E-2</v>
      </c>
      <c r="U46" s="6">
        <f>EXP(SUM($C78:U78))-1</f>
        <v>-7.1814651912668892E-2</v>
      </c>
      <c r="V46" s="6">
        <f>EXP(SUM($C78:V78))-1</f>
        <v>-6.4774844364711148E-2</v>
      </c>
      <c r="W46" s="6">
        <f>EXP(SUM($C78:W78))-1</f>
        <v>-9.5200165750995325E-2</v>
      </c>
    </row>
    <row r="47" spans="1:23">
      <c r="A47" s="1" t="s">
        <v>151</v>
      </c>
      <c r="B47" s="1" t="s">
        <v>170</v>
      </c>
      <c r="C47" s="6">
        <f>EXP(SUM($C79:C79))-1</f>
        <v>-4.308939642667764E-3</v>
      </c>
      <c r="D47" s="6">
        <f>EXP(SUM($C79:D79))-1</f>
        <v>4.334553542194941E-2</v>
      </c>
      <c r="E47" s="6">
        <f>EXP(SUM($C79:E79))-1</f>
        <v>3.0291780085374809E-2</v>
      </c>
      <c r="F47" s="6">
        <f>EXP(SUM($C79:F79))-1</f>
        <v>4.5934957952772359E-2</v>
      </c>
      <c r="G47" s="6">
        <f>EXP(SUM($C79:G79))-1</f>
        <v>4.9086713592014553E-2</v>
      </c>
      <c r="H47" s="6">
        <f>EXP(SUM($C79:H79))-1</f>
        <v>3.1280916201049669E-2</v>
      </c>
      <c r="I47" s="6">
        <f>EXP(SUM($C79:I79))-1</f>
        <v>6.8210553125340745E-3</v>
      </c>
      <c r="J47" s="6">
        <f>EXP(SUM($C79:J79))-1</f>
        <v>1.3272821640403443E-2</v>
      </c>
      <c r="K47" s="6">
        <f>EXP(SUM($C79:K79))-1</f>
        <v>5.1405529471575617E-2</v>
      </c>
      <c r="L47" s="6">
        <f>EXP(SUM($C79:L79))-1</f>
        <v>2.8070858801770848E-2</v>
      </c>
      <c r="M47" s="6">
        <f>EXP(SUM($C79:M79))-1</f>
        <v>6.1542903487165734E-2</v>
      </c>
      <c r="N47" s="6">
        <f>EXP(SUM($C79:N79))-1</f>
        <v>0.10593014499138587</v>
      </c>
      <c r="O47" s="6">
        <f>EXP(SUM($C79:O79))-1</f>
        <v>5.8115691993777752E-2</v>
      </c>
      <c r="P47" s="6">
        <f>EXP(SUM($C79:P79))-1</f>
        <v>0.10596975864356151</v>
      </c>
      <c r="Q47" s="6">
        <f>EXP(SUM($C79:Q79))-1</f>
        <v>6.4330643711784319E-2</v>
      </c>
      <c r="R47" s="6">
        <f>EXP(SUM($C79:R79))-1</f>
        <v>0.12446710998167521</v>
      </c>
      <c r="S47" s="6">
        <f>EXP(SUM($C79:S79))-1</f>
        <v>9.6457575030777898E-2</v>
      </c>
      <c r="T47" s="6">
        <f>EXP(SUM($C79:T79))-1</f>
        <v>0.11131724095895201</v>
      </c>
      <c r="U47" s="6">
        <f>EXP(SUM($C79:U79))-1</f>
        <v>0.13643478899733741</v>
      </c>
      <c r="V47" s="6">
        <f>EXP(SUM($C79:V79))-1</f>
        <v>0.12221618789287692</v>
      </c>
      <c r="W47" s="6">
        <f>EXP(SUM($C79:W79))-1</f>
        <v>8.506417271168476E-2</v>
      </c>
    </row>
    <row r="48" spans="1:23">
      <c r="A48" s="1" t="s">
        <v>152</v>
      </c>
      <c r="B48" s="1" t="s">
        <v>170</v>
      </c>
      <c r="C48" s="6">
        <f>EXP(SUM($C80:C80))-1</f>
        <v>-8.339491008568567E-3</v>
      </c>
      <c r="D48" s="6">
        <f>EXP(SUM($C80:D80))-1</f>
        <v>-2.0764377902820375E-2</v>
      </c>
      <c r="E48" s="6">
        <f>EXP(SUM($C80:E80))-1</f>
        <v>-2.1225768222816521E-2</v>
      </c>
      <c r="F48" s="6">
        <f>EXP(SUM($C80:F80))-1</f>
        <v>-1.0158609279111497E-2</v>
      </c>
      <c r="G48" s="6">
        <f>EXP(SUM($C80:G80))-1</f>
        <v>-1.0706062367910718E-2</v>
      </c>
      <c r="H48" s="6">
        <f>EXP(SUM($C80:H80))-1</f>
        <v>9.281950013757756E-3</v>
      </c>
      <c r="I48" s="6">
        <f>EXP(SUM($C80:I80))-1</f>
        <v>8.7149479012655906E-3</v>
      </c>
      <c r="J48" s="6">
        <f>EXP(SUM($C80:J80))-1</f>
        <v>-1.2376427182682503E-2</v>
      </c>
      <c r="K48" s="6">
        <f>EXP(SUM($C80:K80))-1</f>
        <v>-1.2499217017284958E-2</v>
      </c>
      <c r="L48" s="6">
        <f>EXP(SUM($C80:L80))-1</f>
        <v>-1.3445348702252558E-2</v>
      </c>
      <c r="M48" s="6">
        <f>EXP(SUM($C80:M80))-1</f>
        <v>-1.3594050614350595E-2</v>
      </c>
      <c r="N48" s="6">
        <f>EXP(SUM($C80:N80))-1</f>
        <v>-4.6013896927828424E-2</v>
      </c>
      <c r="O48" s="6">
        <f>EXP(SUM($C80:O80))-1</f>
        <v>-5.0286284316107266E-2</v>
      </c>
      <c r="P48" s="6">
        <f>EXP(SUM($C80:P80))-1</f>
        <v>-5.3457925547977236E-2</v>
      </c>
      <c r="Q48" s="6">
        <f>EXP(SUM($C80:Q80))-1</f>
        <v>-5.7478482618997684E-2</v>
      </c>
      <c r="R48" s="6">
        <f>EXP(SUM($C80:R80))-1</f>
        <v>-5.9513534196858453E-2</v>
      </c>
      <c r="S48" s="6">
        <f>EXP(SUM($C80:S80))-1</f>
        <v>-6.3470801323326609E-2</v>
      </c>
      <c r="T48" s="6">
        <f>EXP(SUM($C80:T80))-1</f>
        <v>-6.6750287153156562E-2</v>
      </c>
      <c r="U48" s="6">
        <f>EXP(SUM($C80:U80))-1</f>
        <v>-6.7499371433513033E-2</v>
      </c>
      <c r="V48" s="6">
        <f>EXP(SUM($C80:V80))-1</f>
        <v>-6.8509274459006564E-2</v>
      </c>
      <c r="W48" s="6">
        <f>EXP(SUM($C80:W80))-1</f>
        <v>-9.1038648982503689E-2</v>
      </c>
    </row>
    <row r="49" spans="1:23">
      <c r="A49" s="1" t="s">
        <v>153</v>
      </c>
      <c r="B49" s="1" t="s">
        <v>170</v>
      </c>
      <c r="C49" s="6">
        <f>EXP(SUM($C81:C81))-1</f>
        <v>-1.8771737241458641E-3</v>
      </c>
      <c r="D49" s="6">
        <f>EXP(SUM($C81:D81))-1</f>
        <v>-2.0494210110394873E-2</v>
      </c>
      <c r="E49" s="6">
        <f>EXP(SUM($C81:E81))-1</f>
        <v>-3.0323402433407587E-2</v>
      </c>
      <c r="F49" s="6">
        <f>EXP(SUM($C81:F81))-1</f>
        <v>-3.4448281367034594E-2</v>
      </c>
      <c r="G49" s="6">
        <f>EXP(SUM($C81:G81))-1</f>
        <v>-3.4215575948117527E-2</v>
      </c>
      <c r="H49" s="6">
        <f>EXP(SUM($C81:H81))-1</f>
        <v>-3.8397241611354493E-2</v>
      </c>
      <c r="I49" s="6">
        <f>EXP(SUM($C81:I81))-1</f>
        <v>-3.7434670060027542E-2</v>
      </c>
      <c r="J49" s="6">
        <f>EXP(SUM($C81:J81))-1</f>
        <v>-4.1877269361695224E-2</v>
      </c>
      <c r="K49" s="6">
        <f>EXP(SUM($C81:K81))-1</f>
        <v>-3.0368097273405614E-2</v>
      </c>
      <c r="L49" s="6">
        <f>EXP(SUM($C81:L81))-1</f>
        <v>-3.5812111614429099E-2</v>
      </c>
      <c r="M49" s="6">
        <f>EXP(SUM($C81:M81))-1</f>
        <v>-3.6933757925880051E-2</v>
      </c>
      <c r="N49" s="6">
        <f>EXP(SUM($C81:N81))-1</f>
        <v>-1.2796900073127282E-2</v>
      </c>
      <c r="O49" s="6">
        <f>EXP(SUM($C81:O81))-1</f>
        <v>-2.0440548974873241E-2</v>
      </c>
      <c r="P49" s="6">
        <f>EXP(SUM($C81:P81))-1</f>
        <v>-9.6254790823211422E-3</v>
      </c>
      <c r="Q49" s="6">
        <f>EXP(SUM($C81:Q81))-1</f>
        <v>-1.1225098345129081E-2</v>
      </c>
      <c r="R49" s="6">
        <f>EXP(SUM($C81:R81))-1</f>
        <v>-3.0967223277554856E-3</v>
      </c>
      <c r="S49" s="6">
        <f>EXP(SUM($C81:S81))-1</f>
        <v>-3.9360184560066624E-3</v>
      </c>
      <c r="T49" s="6">
        <f>EXP(SUM($C81:T81))-1</f>
        <v>7.2317922718756478E-4</v>
      </c>
      <c r="U49" s="6">
        <f>EXP(SUM($C81:U81))-1</f>
        <v>4.8782951833064025E-3</v>
      </c>
      <c r="V49" s="6">
        <f>EXP(SUM($C81:V81))-1</f>
        <v>8.5974181506132119E-4</v>
      </c>
      <c r="W49" s="6">
        <f>EXP(SUM($C81:W81))-1</f>
        <v>-4.8070768372069361E-3</v>
      </c>
    </row>
    <row r="50" spans="1:23">
      <c r="A50" s="1" t="s">
        <v>154</v>
      </c>
      <c r="B50" s="1" t="s">
        <v>170</v>
      </c>
      <c r="C50" s="6">
        <f>EXP(SUM($C82:C82))-1</f>
        <v>-2.5386485657116209E-3</v>
      </c>
      <c r="D50" s="6">
        <f>EXP(SUM($C82:D82))-1</f>
        <v>-1.5022353122562393E-5</v>
      </c>
      <c r="E50" s="6">
        <f>EXP(SUM($C82:E82))-1</f>
        <v>2.6077117995320087E-3</v>
      </c>
      <c r="F50" s="6">
        <f>EXP(SUM($C82:F82))-1</f>
        <v>-2.3372967445508541E-3</v>
      </c>
      <c r="G50" s="6">
        <f>EXP(SUM($C82:G82))-1</f>
        <v>-3.0305448774198274E-3</v>
      </c>
      <c r="H50" s="6">
        <f>EXP(SUM($C82:H82))-1</f>
        <v>-1.4919891181308875E-2</v>
      </c>
      <c r="I50" s="6">
        <f>EXP(SUM($C82:I82))-1</f>
        <v>-1.4903089678623305E-2</v>
      </c>
      <c r="J50" s="6">
        <f>EXP(SUM($C82:J82))-1</f>
        <v>-1.1249331696178699E-2</v>
      </c>
      <c r="K50" s="6">
        <f>EXP(SUM($C82:K82))-1</f>
        <v>-5.7741089572270754E-3</v>
      </c>
      <c r="L50" s="6">
        <f>EXP(SUM($C82:L82))-1</f>
        <v>-1.2318163597655252E-2</v>
      </c>
      <c r="M50" s="6">
        <f>EXP(SUM($C82:M82))-1</f>
        <v>-5.3649408876625948E-3</v>
      </c>
      <c r="N50" s="6">
        <f>EXP(SUM($C82:N82))-1</f>
        <v>-1.0908284145313418E-2</v>
      </c>
      <c r="O50" s="6">
        <f>EXP(SUM($C82:O82))-1</f>
        <v>-4.7887010911296546E-2</v>
      </c>
      <c r="P50" s="6">
        <f>EXP(SUM($C82:P82))-1</f>
        <v>-3.9322072103768257E-2</v>
      </c>
      <c r="Q50" s="6">
        <f>EXP(SUM($C82:Q82))-1</f>
        <v>-4.3249853953120643E-2</v>
      </c>
      <c r="R50" s="6">
        <f>EXP(SUM($C82:R82))-1</f>
        <v>-3.2284206034541518E-2</v>
      </c>
      <c r="S50" s="6">
        <f>EXP(SUM($C82:S82))-1</f>
        <v>-3.5493352525819644E-2</v>
      </c>
      <c r="T50" s="6">
        <f>EXP(SUM($C82:T82))-1</f>
        <v>-3.3089242207179903E-2</v>
      </c>
      <c r="U50" s="6">
        <f>EXP(SUM($C82:U82))-1</f>
        <v>-2.9271597040474551E-2</v>
      </c>
      <c r="V50" s="6">
        <f>EXP(SUM($C82:V82))-1</f>
        <v>-5.3916315321495767E-2</v>
      </c>
      <c r="W50" s="6">
        <f>EXP(SUM($C82:W82))-1</f>
        <v>-5.951738073197077E-2</v>
      </c>
    </row>
    <row r="51" spans="1:23">
      <c r="A51" s="1" t="s">
        <v>155</v>
      </c>
      <c r="B51" s="1" t="s">
        <v>170</v>
      </c>
      <c r="C51" s="6">
        <f>EXP(SUM($C83:C83))-1</f>
        <v>-1.8063827768826535E-2</v>
      </c>
      <c r="D51" s="6">
        <f>EXP(SUM($C83:D83))-1</f>
        <v>-2.799110245608194E-3</v>
      </c>
      <c r="E51" s="6">
        <f>EXP(SUM($C83:E83))-1</f>
        <v>8.2617310602182137E-3</v>
      </c>
      <c r="F51" s="6">
        <f>EXP(SUM($C83:F83))-1</f>
        <v>9.0582132650474101E-4</v>
      </c>
      <c r="G51" s="6">
        <f>EXP(SUM($C83:G83))-1</f>
        <v>4.4437571837973255E-2</v>
      </c>
      <c r="H51" s="6">
        <f>EXP(SUM($C83:H83))-1</f>
        <v>3.934092131514566E-2</v>
      </c>
      <c r="I51" s="6">
        <f>EXP(SUM($C83:I83))-1</f>
        <v>4.04862648448856E-2</v>
      </c>
      <c r="J51" s="6">
        <f>EXP(SUM($C83:J83))-1</f>
        <v>1.5660151639930397E-2</v>
      </c>
      <c r="K51" s="6">
        <f>EXP(SUM($C83:K83))-1</f>
        <v>2.180146720382159E-2</v>
      </c>
      <c r="L51" s="6">
        <f>EXP(SUM($C83:L83))-1</f>
        <v>7.4719259101612145E-3</v>
      </c>
      <c r="M51" s="6">
        <f>EXP(SUM($C83:M83))-1</f>
        <v>1.8378565671459679E-2</v>
      </c>
      <c r="N51" s="6">
        <f>EXP(SUM($C83:N83))-1</f>
        <v>5.0694194581162533E-2</v>
      </c>
      <c r="O51" s="6">
        <f>EXP(SUM($C83:O83))-1</f>
        <v>4.5286032795522679E-2</v>
      </c>
      <c r="P51" s="6">
        <f>EXP(SUM($C83:P83))-1</f>
        <v>8.1177857138004406E-2</v>
      </c>
      <c r="Q51" s="6">
        <f>EXP(SUM($C83:Q83))-1</f>
        <v>5.3389602291838312E-2</v>
      </c>
      <c r="R51" s="6">
        <f>EXP(SUM($C83:R83))-1</f>
        <v>8.1669330253068217E-2</v>
      </c>
      <c r="S51" s="6">
        <f>EXP(SUM($C83:S83))-1</f>
        <v>4.3944784252845759E-2</v>
      </c>
      <c r="T51" s="6">
        <f>EXP(SUM($C83:T83))-1</f>
        <v>-2.0918761384939311E-3</v>
      </c>
      <c r="U51" s="6">
        <f>EXP(SUM($C83:U83))-1</f>
        <v>-5.7881851763317616E-2</v>
      </c>
      <c r="V51" s="6">
        <f>EXP(SUM($C83:V83))-1</f>
        <v>-7.3926381107486505E-2</v>
      </c>
      <c r="W51" s="6">
        <f>EXP(SUM($C83:W83))-1</f>
        <v>-0.11954167072991129</v>
      </c>
    </row>
    <row r="52" spans="1:23">
      <c r="A52" s="1" t="s">
        <v>156</v>
      </c>
      <c r="B52" s="1" t="s">
        <v>170</v>
      </c>
      <c r="C52" s="6">
        <f>EXP(SUM($C84:C84))-1</f>
        <v>-1.6908923078704508E-3</v>
      </c>
      <c r="D52" s="6">
        <f>EXP(SUM($C84:D84))-1</f>
        <v>-1.9819167582468822E-3</v>
      </c>
      <c r="E52" s="6">
        <f>EXP(SUM($C84:E84))-1</f>
        <v>-4.9264103006770754E-2</v>
      </c>
      <c r="F52" s="6">
        <f>EXP(SUM($C84:F84))-1</f>
        <v>-5.3317736521891756E-2</v>
      </c>
      <c r="G52" s="6">
        <f>EXP(SUM($C84:G84))-1</f>
        <v>-5.3230616383521223E-2</v>
      </c>
      <c r="H52" s="6">
        <f>EXP(SUM($C84:H84))-1</f>
        <v>-5.8595402284446263E-2</v>
      </c>
      <c r="I52" s="6">
        <f>EXP(SUM($C84:I84))-1</f>
        <v>-5.7766456821828349E-2</v>
      </c>
      <c r="J52" s="6">
        <f>EXP(SUM($C84:J84))-1</f>
        <v>-5.2826930781689652E-2</v>
      </c>
      <c r="K52" s="6">
        <f>EXP(SUM($C84:K84))-1</f>
        <v>-0.14673540461936208</v>
      </c>
      <c r="L52" s="6">
        <f>EXP(SUM($C84:L84))-1</f>
        <v>-0.15164278010530408</v>
      </c>
      <c r="M52" s="6">
        <f>EXP(SUM($C84:M84))-1</f>
        <v>-0.14260470951619386</v>
      </c>
      <c r="N52" s="6">
        <f>EXP(SUM($C84:N84))-1</f>
        <v>-0.11767187410899516</v>
      </c>
      <c r="O52" s="6">
        <f>EXP(SUM($C84:O84))-1</f>
        <v>-0.12774032603820373</v>
      </c>
      <c r="P52" s="6">
        <f>EXP(SUM($C84:P84))-1</f>
        <v>-0.11878783268843918</v>
      </c>
      <c r="Q52" s="6">
        <f>EXP(SUM($C84:Q84))-1</f>
        <v>-0.12311607294705906</v>
      </c>
      <c r="R52" s="6">
        <f>EXP(SUM($C84:R84))-1</f>
        <v>-0.12619260751868</v>
      </c>
      <c r="S52" s="6">
        <f>EXP(SUM($C84:S84))-1</f>
        <v>-0.12968719051463584</v>
      </c>
      <c r="T52" s="6">
        <f>EXP(SUM($C84:T84))-1</f>
        <v>-0.12551038226557021</v>
      </c>
      <c r="U52" s="6">
        <f>EXP(SUM($C84:U84))-1</f>
        <v>-0.1194654054138975</v>
      </c>
      <c r="V52" s="6">
        <f>EXP(SUM($C84:V84))-1</f>
        <v>-0.12184199251374705</v>
      </c>
      <c r="W52" s="6">
        <f>EXP(SUM($C84:W84))-1</f>
        <v>-0.1269121395885594</v>
      </c>
    </row>
    <row r="53" spans="1:23">
      <c r="A53" s="1" t="s">
        <v>157</v>
      </c>
      <c r="B53" s="1" t="s">
        <v>170</v>
      </c>
      <c r="C53" s="6">
        <f>EXP(SUM($C85:C85))-1</f>
        <v>-1.9200022436689168E-2</v>
      </c>
      <c r="D53" s="6">
        <f>EXP(SUM($C85:D85))-1</f>
        <v>-4.449957007316685E-2</v>
      </c>
      <c r="E53" s="6">
        <f>EXP(SUM($C85:E85))-1</f>
        <v>-4.7044221916494933E-2</v>
      </c>
      <c r="F53" s="6">
        <f>EXP(SUM($C85:F85))-1</f>
        <v>-1.7339813640734003E-2</v>
      </c>
      <c r="G53" s="6">
        <f>EXP(SUM($C85:G85))-1</f>
        <v>-4.015346676675513E-2</v>
      </c>
      <c r="H53" s="6">
        <f>EXP(SUM($C85:H85))-1</f>
        <v>-3.1934327490414249E-2</v>
      </c>
      <c r="I53" s="6">
        <f>EXP(SUM($C85:I85))-1</f>
        <v>-4.9708041944795056E-2</v>
      </c>
      <c r="J53" s="6">
        <f>EXP(SUM($C85:J85))-1</f>
        <v>-8.2196953581797683E-2</v>
      </c>
      <c r="K53" s="6">
        <f>EXP(SUM($C85:K85))-1</f>
        <v>-0.14431524895266234</v>
      </c>
      <c r="L53" s="6">
        <f>EXP(SUM($C85:L85))-1</f>
        <v>-7.4263487919846272E-2</v>
      </c>
      <c r="M53" s="6">
        <f>EXP(SUM($C85:M85))-1</f>
        <v>-0.10109102321428087</v>
      </c>
      <c r="N53" s="6">
        <f>EXP(SUM($C85:N85))-1</f>
        <v>-0.11738037690882108</v>
      </c>
      <c r="O53" s="6">
        <f>EXP(SUM($C85:O85))-1</f>
        <v>-3.6766306035540763E-2</v>
      </c>
      <c r="P53" s="6">
        <f>EXP(SUM($C85:P85))-1</f>
        <v>-9.3707903051909569E-2</v>
      </c>
      <c r="Q53" s="6">
        <f>EXP(SUM($C85:Q85))-1</f>
        <v>-0.16127111817789985</v>
      </c>
      <c r="R53" s="6">
        <f>EXP(SUM($C85:R85))-1</f>
        <v>-0.23815947754235711</v>
      </c>
      <c r="S53" s="6">
        <f>EXP(SUM($C85:S85))-1</f>
        <v>-0.26376549273632122</v>
      </c>
      <c r="T53" s="6">
        <f>EXP(SUM($C85:T85))-1</f>
        <v>-0.23218408804533497</v>
      </c>
      <c r="U53" s="6">
        <f>EXP(SUM($C85:U85))-1</f>
        <v>-0.26310761776973846</v>
      </c>
      <c r="V53" s="6">
        <f>EXP(SUM($C85:V85))-1</f>
        <v>-0.21142412545588496</v>
      </c>
      <c r="W53" s="6">
        <f>EXP(SUM($C85:W85))-1</f>
        <v>-0.19263816402972478</v>
      </c>
    </row>
    <row r="54" spans="1:23">
      <c r="A54" s="1" t="s">
        <v>158</v>
      </c>
      <c r="B54" s="1" t="s">
        <v>170</v>
      </c>
      <c r="C54" s="6">
        <f>EXP(SUM($C86:C86))-1</f>
        <v>-1.4917222840267419E-2</v>
      </c>
      <c r="D54" s="6">
        <f>EXP(SUM($C86:D86))-1</f>
        <v>-3.12088766843861E-2</v>
      </c>
      <c r="E54" s="6">
        <f>EXP(SUM($C86:E86))-1</f>
        <v>-4.5635129798826557E-2</v>
      </c>
      <c r="F54" s="6">
        <f>EXP(SUM($C86:F86))-1</f>
        <v>-4.7231695677660279E-2</v>
      </c>
      <c r="G54" s="6">
        <f>EXP(SUM($C86:G86))-1</f>
        <v>-6.0414066103686825E-2</v>
      </c>
      <c r="H54" s="6">
        <f>EXP(SUM($C86:H86))-1</f>
        <v>-6.4759584003975301E-2</v>
      </c>
      <c r="I54" s="6">
        <f>EXP(SUM($C86:I86))-1</f>
        <v>-6.6323554782827809E-2</v>
      </c>
      <c r="J54" s="6">
        <f>EXP(SUM($C86:J86))-1</f>
        <v>-8.8190622902669547E-2</v>
      </c>
      <c r="K54" s="6">
        <f>EXP(SUM($C86:K86))-1</f>
        <v>-9.7051833015166844E-2</v>
      </c>
      <c r="L54" s="6">
        <f>EXP(SUM($C86:L86))-1</f>
        <v>-0.10263029409616897</v>
      </c>
      <c r="M54" s="6">
        <f>EXP(SUM($C86:M86))-1</f>
        <v>-0.10021389844520512</v>
      </c>
      <c r="N54" s="6">
        <f>EXP(SUM($C86:N86))-1</f>
        <v>-0.10006017103432308</v>
      </c>
      <c r="O54" s="6">
        <f>EXP(SUM($C86:O86))-1</f>
        <v>-0.12911548887891966</v>
      </c>
      <c r="P54" s="6">
        <f>EXP(SUM($C86:P86))-1</f>
        <v>-0.12390197334640252</v>
      </c>
      <c r="Q54" s="6">
        <f>EXP(SUM($C86:Q86))-1</f>
        <v>-0.1266193027762087</v>
      </c>
      <c r="R54" s="6">
        <f>EXP(SUM($C86:R86))-1</f>
        <v>-0.11588317745964083</v>
      </c>
      <c r="S54" s="6">
        <f>EXP(SUM($C86:S86))-1</f>
        <v>-0.11712979290610059</v>
      </c>
      <c r="T54" s="6">
        <f>EXP(SUM($C86:T86))-1</f>
        <v>-0.10469542647788266</v>
      </c>
      <c r="U54" s="6">
        <f>EXP(SUM($C86:U86))-1</f>
        <v>-9.275889731794229E-2</v>
      </c>
      <c r="V54" s="6">
        <f>EXP(SUM($C86:V86))-1</f>
        <v>-3.3491879351246201E-2</v>
      </c>
      <c r="W54" s="6">
        <f>EXP(SUM($C86:W86))-1</f>
        <v>-5.6658056255906031E-3</v>
      </c>
    </row>
    <row r="55" spans="1:23">
      <c r="A55" s="1" t="s">
        <v>159</v>
      </c>
      <c r="B55" s="1" t="s">
        <v>170</v>
      </c>
      <c r="C55" s="6">
        <f>EXP(SUM($C87:C87))-1</f>
        <v>-1.4932885995198708E-2</v>
      </c>
      <c r="D55" s="6">
        <f>EXP(SUM($C87:D87))-1</f>
        <v>-4.1963854763182873E-2</v>
      </c>
      <c r="E55" s="6">
        <f>EXP(SUM($C87:E87))-1</f>
        <v>-5.6342152797714706E-2</v>
      </c>
      <c r="F55" s="6">
        <f>EXP(SUM($C87:F87))-1</f>
        <v>-5.2065373024688388E-2</v>
      </c>
      <c r="G55" s="6">
        <f>EXP(SUM($C87:G87))-1</f>
        <v>-3.7278256006393007E-2</v>
      </c>
      <c r="H55" s="6">
        <f>EXP(SUM($C87:H87))-1</f>
        <v>-4.7499115994392604E-2</v>
      </c>
      <c r="I55" s="6">
        <f>EXP(SUM($C87:I87))-1</f>
        <v>-5.6297037719653442E-2</v>
      </c>
      <c r="J55" s="6">
        <f>EXP(SUM($C87:J87))-1</f>
        <v>-4.2890908870258704E-2</v>
      </c>
      <c r="K55" s="6">
        <f>EXP(SUM($C87:K87))-1</f>
        <v>-6.9462279212129219E-2</v>
      </c>
      <c r="L55" s="6">
        <f>EXP(SUM($C87:L87))-1</f>
        <v>-3.6832178928649761E-2</v>
      </c>
      <c r="M55" s="6">
        <f>EXP(SUM($C87:M87))-1</f>
        <v>-1.4708410196724753E-2</v>
      </c>
      <c r="N55" s="6">
        <f>EXP(SUM($C87:N87))-1</f>
        <v>1.7146244031639668E-2</v>
      </c>
      <c r="O55" s="6">
        <f>EXP(SUM($C87:O87))-1</f>
        <v>3.4616748712419598E-2</v>
      </c>
      <c r="P55" s="6">
        <f>EXP(SUM($C87:P87))-1</f>
        <v>6.436372273418467E-2</v>
      </c>
      <c r="Q55" s="6">
        <f>EXP(SUM($C87:Q87))-1</f>
        <v>-3.426619629113814E-2</v>
      </c>
      <c r="R55" s="6">
        <f>EXP(SUM($C87:R87))-1</f>
        <v>-1.8359152795277556E-4</v>
      </c>
      <c r="S55" s="6">
        <f>EXP(SUM($C87:S87))-1</f>
        <v>-3.9809562864872028E-3</v>
      </c>
      <c r="T55" s="6">
        <f>EXP(SUM($C87:T87))-1</f>
        <v>8.0191387030614791E-3</v>
      </c>
      <c r="U55" s="6">
        <f>EXP(SUM($C87:U87))-1</f>
        <v>2.3498624752140707E-2</v>
      </c>
      <c r="V55" s="6">
        <f>EXP(SUM($C87:V87))-1</f>
        <v>1.058743964597042E-4</v>
      </c>
      <c r="W55" s="6">
        <f>EXP(SUM($C87:W87))-1</f>
        <v>-4.0907896384057674E-2</v>
      </c>
    </row>
    <row r="56" spans="1:23">
      <c r="A56" s="1" t="s">
        <v>160</v>
      </c>
      <c r="B56" s="1" t="s">
        <v>170</v>
      </c>
      <c r="C56" s="6">
        <f>EXP(SUM($C88:C88))-1</f>
        <v>-4.3608430076752525E-3</v>
      </c>
      <c r="D56" s="6">
        <f>EXP(SUM($C88:D88))-1</f>
        <v>-2.7003860394667289E-2</v>
      </c>
      <c r="E56" s="6">
        <f>EXP(SUM($C88:E88))-1</f>
        <v>-3.4682019763009664E-2</v>
      </c>
      <c r="F56" s="6">
        <f>EXP(SUM($C88:F88))-1</f>
        <v>-4.4190427894728379E-2</v>
      </c>
      <c r="G56" s="6">
        <f>EXP(SUM($C88:G88))-1</f>
        <v>-4.4318787775598834E-2</v>
      </c>
      <c r="H56" s="6">
        <f>EXP(SUM($C88:H88))-1</f>
        <v>-5.4875975176007508E-2</v>
      </c>
      <c r="I56" s="6">
        <f>EXP(SUM($C88:I88))-1</f>
        <v>-5.3541173070245529E-2</v>
      </c>
      <c r="J56" s="6">
        <f>EXP(SUM($C88:J88))-1</f>
        <v>-4.3999877279509381E-2</v>
      </c>
      <c r="K56" s="6">
        <f>EXP(SUM($C88:K88))-1</f>
        <v>-7.9575186161380818E-2</v>
      </c>
      <c r="L56" s="6">
        <f>EXP(SUM($C88:L88))-1</f>
        <v>-9.25195680803097E-2</v>
      </c>
      <c r="M56" s="6">
        <f>EXP(SUM($C88:M88))-1</f>
        <v>-0.11359863903235967</v>
      </c>
      <c r="N56" s="6">
        <f>EXP(SUM($C88:N88))-1</f>
        <v>-0.155167867133719</v>
      </c>
      <c r="O56" s="6">
        <f>EXP(SUM($C88:O88))-1</f>
        <v>-0.17356541478616117</v>
      </c>
      <c r="P56" s="6">
        <f>EXP(SUM($C88:P88))-1</f>
        <v>-0.15462634196078351</v>
      </c>
      <c r="Q56" s="6">
        <f>EXP(SUM($C88:Q88))-1</f>
        <v>-0.16113745808012381</v>
      </c>
      <c r="R56" s="6">
        <f>EXP(SUM($C88:R88))-1</f>
        <v>-0.26987528055167997</v>
      </c>
      <c r="S56" s="6">
        <f>EXP(SUM($C88:S88))-1</f>
        <v>-0.27410470187611147</v>
      </c>
      <c r="T56" s="6">
        <f>EXP(SUM($C88:T88))-1</f>
        <v>-0.26874716402883614</v>
      </c>
      <c r="U56" s="6">
        <f>EXP(SUM($C88:U88))-1</f>
        <v>-0.26130908631681848</v>
      </c>
      <c r="V56" s="6">
        <f>EXP(SUM($C88:V88))-1</f>
        <v>-0.26774185649648274</v>
      </c>
      <c r="W56" s="6">
        <f>EXP(SUM($C88:W88))-1</f>
        <v>-0.27672749762308013</v>
      </c>
    </row>
    <row r="57" spans="1:23">
      <c r="A57" s="1" t="s">
        <v>161</v>
      </c>
      <c r="B57" s="1" t="s">
        <v>170</v>
      </c>
      <c r="C57" s="6">
        <f>EXP(SUM($C89:C89))-1</f>
        <v>-0.10872578727819893</v>
      </c>
      <c r="D57" s="6">
        <f>EXP(SUM($C89:D89))-1</f>
        <v>-0.21300306175271666</v>
      </c>
      <c r="E57" s="6">
        <f>EXP(SUM($C89:E89))-1</f>
        <v>-0.26203887825984784</v>
      </c>
      <c r="F57" s="6">
        <f>EXP(SUM($C89:F89))-1</f>
        <v>-0.11490919745260442</v>
      </c>
      <c r="G57" s="6">
        <f>EXP(SUM($C89:G89))-1</f>
        <v>-0.14486497536306786</v>
      </c>
      <c r="H57" s="6">
        <f>EXP(SUM($C89:H89))-1</f>
        <v>-0.14633413580870025</v>
      </c>
      <c r="I57" s="6">
        <f>EXP(SUM($C89:I89))-1</f>
        <v>-0.14148983926512249</v>
      </c>
      <c r="J57" s="6">
        <f>EXP(SUM($C89:J89))-1</f>
        <v>-0.13222882324850416</v>
      </c>
      <c r="K57" s="6">
        <f>EXP(SUM($C89:K89))-1</f>
        <v>-0.19618973306334353</v>
      </c>
      <c r="L57" s="6">
        <f>EXP(SUM($C89:L89))-1</f>
        <v>-0.24591012150636948</v>
      </c>
      <c r="M57" s="6">
        <f>EXP(SUM($C89:M89))-1</f>
        <v>-0.3301221213119917</v>
      </c>
      <c r="N57" s="6">
        <f>EXP(SUM($C89:N89))-1</f>
        <v>-0.30491698043955806</v>
      </c>
      <c r="O57" s="6">
        <f>EXP(SUM($C89:O89))-1</f>
        <v>-0.31056967028107818</v>
      </c>
      <c r="P57" s="6">
        <f>EXP(SUM($C89:P89))-1</f>
        <v>-0.29856503004226309</v>
      </c>
      <c r="Q57" s="6">
        <f>EXP(SUM($C89:Q89))-1</f>
        <v>-0.29868632001945294</v>
      </c>
      <c r="R57" s="6">
        <f>EXP(SUM($C89:R89))-1</f>
        <v>-0.28298378294694848</v>
      </c>
      <c r="S57" s="6">
        <f>EXP(SUM($C89:S89))-1</f>
        <v>-0.48739234467300108</v>
      </c>
      <c r="T57" s="6">
        <f>EXP(SUM($C89:T89))-1</f>
        <v>-0.48228963987388462</v>
      </c>
      <c r="U57" s="6">
        <f>EXP(SUM($C89:U89))-1</f>
        <v>-0.47601571062232317</v>
      </c>
      <c r="V57" s="6">
        <f>EXP(SUM($C89:V89))-1</f>
        <v>-0.47542593288865653</v>
      </c>
      <c r="W57" s="6">
        <f>EXP(SUM($C89:W89))-1</f>
        <v>-0.47639205707869658</v>
      </c>
    </row>
    <row r="58" spans="1:23">
      <c r="A58" s="1" t="s">
        <v>162</v>
      </c>
      <c r="B58" s="1" t="s">
        <v>170</v>
      </c>
      <c r="C58" s="6">
        <f>EXP(SUM($C90:C90))-1</f>
        <v>-2.3906882377733307E-2</v>
      </c>
      <c r="D58" s="6">
        <f>EXP(SUM($C90:D90))-1</f>
        <v>-0.13213027183775816</v>
      </c>
      <c r="E58" s="6">
        <f>EXP(SUM($C90:E90))-1</f>
        <v>-9.5027012100776909E-2</v>
      </c>
      <c r="F58" s="6">
        <f>EXP(SUM($C90:F90))-1</f>
        <v>-7.5689380216492741E-2</v>
      </c>
      <c r="G58" s="6">
        <f>EXP(SUM($C90:G90))-1</f>
        <v>-7.2049393908181214E-2</v>
      </c>
      <c r="H58" s="6">
        <f>EXP(SUM($C90:H90))-1</f>
        <v>-6.5889440494703133E-2</v>
      </c>
      <c r="I58" s="6">
        <f>EXP(SUM($C90:I90))-1</f>
        <v>-8.0418912527584929E-2</v>
      </c>
      <c r="J58" s="6">
        <f>EXP(SUM($C90:J90))-1</f>
        <v>-0.14518382058378254</v>
      </c>
      <c r="K58" s="6">
        <f>EXP(SUM($C90:K90))-1</f>
        <v>-0.14424240291657553</v>
      </c>
      <c r="L58" s="6">
        <f>EXP(SUM($C90:L90))-1</f>
        <v>-0.12925528904069439</v>
      </c>
      <c r="M58" s="6">
        <f>EXP(SUM($C90:M90))-1</f>
        <v>-8.6476182724129269E-2</v>
      </c>
      <c r="N58" s="6">
        <f>EXP(SUM($C90:N90))-1</f>
        <v>1.112613391807149E-2</v>
      </c>
      <c r="O58" s="6">
        <f>EXP(SUM($C90:O90))-1</f>
        <v>-4.9769758499105365E-2</v>
      </c>
      <c r="P58" s="6">
        <f>EXP(SUM($C90:P90))-1</f>
        <v>-7.7040404092124648E-3</v>
      </c>
      <c r="Q58" s="6">
        <f>EXP(SUM($C90:Q90))-1</f>
        <v>-3.0880279857071535E-2</v>
      </c>
      <c r="R58" s="6">
        <f>EXP(SUM($C90:R90))-1</f>
        <v>-9.6054983486189571E-2</v>
      </c>
      <c r="S58" s="6">
        <f>EXP(SUM($C90:S90))-1</f>
        <v>-0.10281373389654436</v>
      </c>
      <c r="T58" s="6">
        <f>EXP(SUM($C90:T90))-1</f>
        <v>-0.18112670237487949</v>
      </c>
      <c r="U58" s="6">
        <f>EXP(SUM($C90:U90))-1</f>
        <v>-0.17596290674399762</v>
      </c>
      <c r="V58" s="6">
        <f>EXP(SUM($C90:V90))-1</f>
        <v>-0.18535855065089368</v>
      </c>
      <c r="W58" s="6">
        <f>EXP(SUM($C90:W90))-1</f>
        <v>-0.2265337059028818</v>
      </c>
    </row>
    <row r="59" spans="1:23">
      <c r="A59" s="1" t="s">
        <v>163</v>
      </c>
      <c r="B59" s="1" t="s">
        <v>170</v>
      </c>
      <c r="C59" s="6">
        <f>EXP(SUM($C91:C91))-1</f>
        <v>-2.0620882789879058E-4</v>
      </c>
      <c r="D59" s="6">
        <f>EXP(SUM($C91:D91))-1</f>
        <v>-1.934069719856546E-3</v>
      </c>
      <c r="E59" s="6">
        <f>EXP(SUM($C91:E91))-1</f>
        <v>-3.5145299365183513E-3</v>
      </c>
      <c r="F59" s="6">
        <f>EXP(SUM($C91:F91))-1</f>
        <v>-2.856333801374733E-3</v>
      </c>
      <c r="G59" s="6">
        <f>EXP(SUM($C91:G91))-1</f>
        <v>-3.4832889254204913E-3</v>
      </c>
      <c r="H59" s="6">
        <f>EXP(SUM($C91:H91))-1</f>
        <v>-2.7159999614904118E-3</v>
      </c>
      <c r="I59" s="6">
        <f>EXP(SUM($C91:I91))-1</f>
        <v>-3.5587490598540938E-3</v>
      </c>
      <c r="J59" s="6">
        <f>EXP(SUM($C91:J91))-1</f>
        <v>-5.4986162703845043E-3</v>
      </c>
      <c r="K59" s="6">
        <f>EXP(SUM($C91:K91))-1</f>
        <v>-9.3685927351876419E-3</v>
      </c>
      <c r="L59" s="6">
        <f>EXP(SUM($C91:L91))-1</f>
        <v>-8.1986112066929628E-3</v>
      </c>
      <c r="M59" s="6">
        <f>EXP(SUM($C91:M91))-1</f>
        <v>-1.1077545184979942E-2</v>
      </c>
      <c r="N59" s="6">
        <f>EXP(SUM($C91:N91))-1</f>
        <v>-1.8475362396268902E-2</v>
      </c>
      <c r="O59" s="6">
        <f>EXP(SUM($C91:O91))-1</f>
        <v>-1.6117880439877608E-2</v>
      </c>
      <c r="P59" s="6">
        <f>EXP(SUM($C91:P91))-1</f>
        <v>-1.9470969371324531E-2</v>
      </c>
      <c r="Q59" s="6">
        <f>EXP(SUM($C91:Q91))-1</f>
        <v>-1.9155086838895108E-2</v>
      </c>
      <c r="R59" s="6">
        <f>EXP(SUM($C91:R91))-1</f>
        <v>-2.3117426682877973E-2</v>
      </c>
      <c r="S59" s="6">
        <f>EXP(SUM($C91:S91))-1</f>
        <v>-2.2985901580873214E-2</v>
      </c>
      <c r="T59" s="6">
        <f>EXP(SUM($C91:T91))-1</f>
        <v>-2.441160841486445E-2</v>
      </c>
      <c r="U59" s="6">
        <f>EXP(SUM($C91:U91))-1</f>
        <v>-2.623370650284329E-2</v>
      </c>
      <c r="V59" s="6">
        <f>EXP(SUM($C91:V91))-1</f>
        <v>-2.5791136479396348E-2</v>
      </c>
      <c r="W59" s="6">
        <f>EXP(SUM($C91:W91))-1</f>
        <v>-2.532852952083442E-2</v>
      </c>
    </row>
    <row r="60" spans="1:23">
      <c r="A60" s="1" t="s">
        <v>164</v>
      </c>
      <c r="B60" s="1" t="s">
        <v>170</v>
      </c>
      <c r="C60" s="6">
        <f>EXP(SUM($C92:C92))-1</f>
        <v>-1.2382432427117673E-2</v>
      </c>
      <c r="D60" s="6">
        <f>EXP(SUM($C92:D92))-1</f>
        <v>-1.6250294651770969E-2</v>
      </c>
      <c r="E60" s="6">
        <f>EXP(SUM($C92:E92))-1</f>
        <v>-9.6230638989758255E-3</v>
      </c>
      <c r="F60" s="6">
        <f>EXP(SUM($C92:F92))-1</f>
        <v>9.6943773342101913E-3</v>
      </c>
      <c r="G60" s="6">
        <f>EXP(SUM($C92:G92))-1</f>
        <v>-1.6719206235742412E-3</v>
      </c>
      <c r="H60" s="6">
        <f>EXP(SUM($C92:H92))-1</f>
        <v>4.2069752886102485E-3</v>
      </c>
      <c r="I60" s="6">
        <f>EXP(SUM($C92:I92))-1</f>
        <v>-1.0767673344500128E-2</v>
      </c>
      <c r="J60" s="6">
        <f>EXP(SUM($C92:J92))-1</f>
        <v>2.6299410339979179E-2</v>
      </c>
      <c r="K60" s="6">
        <f>EXP(SUM($C92:K92))-1</f>
        <v>1.0089969331108506E-3</v>
      </c>
      <c r="L60" s="6">
        <f>EXP(SUM($C92:L92))-1</f>
        <v>2.4547867849049387E-2</v>
      </c>
      <c r="M60" s="6">
        <f>EXP(SUM($C92:M92))-1</f>
        <v>3.9024090426424296E-2</v>
      </c>
      <c r="N60" s="6">
        <f>EXP(SUM($C92:N92))-1</f>
        <v>4.3321951284324589E-2</v>
      </c>
      <c r="O60" s="6">
        <f>EXP(SUM($C92:O92))-1</f>
        <v>1.7368391983241027E-2</v>
      </c>
      <c r="P60" s="6">
        <f>EXP(SUM($C92:P92))-1</f>
        <v>8.7100904679559887E-2</v>
      </c>
      <c r="Q60" s="6">
        <f>EXP(SUM($C92:Q92))-1</f>
        <v>8.4172298663585554E-2</v>
      </c>
      <c r="R60" s="6">
        <f>EXP(SUM($C92:R92))-1</f>
        <v>6.006258137571141E-2</v>
      </c>
      <c r="S60" s="6">
        <f>EXP(SUM($C92:S92))-1</f>
        <v>0.12440690515000807</v>
      </c>
      <c r="T60" s="6">
        <f>EXP(SUM($C92:T92))-1</f>
        <v>9.985018592838979E-2</v>
      </c>
      <c r="U60" s="6">
        <f>EXP(SUM($C92:U92))-1</f>
        <v>7.8577087333105089E-2</v>
      </c>
      <c r="V60" s="6">
        <f>EXP(SUM($C92:V92))-1</f>
        <v>5.201048287299237E-2</v>
      </c>
      <c r="W60" s="6">
        <f>EXP(SUM($C92:W92))-1</f>
        <v>0.12778230920793621</v>
      </c>
    </row>
    <row r="61" spans="1:23">
      <c r="A61" s="1" t="s">
        <v>165</v>
      </c>
      <c r="B61" s="1" t="s">
        <v>170</v>
      </c>
      <c r="C61" s="6">
        <f>EXP(SUM($C93:C93))-1</f>
        <v>6.2220497565186328E-3</v>
      </c>
      <c r="D61" s="6">
        <f>EXP(SUM($C93:D93))-1</f>
        <v>-2.7300778113801272E-3</v>
      </c>
      <c r="E61" s="6">
        <f>EXP(SUM($C93:E93))-1</f>
        <v>1.2946190292584481E-2</v>
      </c>
      <c r="F61" s="6">
        <f>EXP(SUM($C93:F93))-1</f>
        <v>2.208968802968081E-2</v>
      </c>
      <c r="G61" s="6">
        <f>EXP(SUM($C93:G93))-1</f>
        <v>4.7468446080854987E-2</v>
      </c>
      <c r="H61" s="6">
        <f>EXP(SUM($C93:H93))-1</f>
        <v>2.9828061093420066E-2</v>
      </c>
      <c r="I61" s="6">
        <f>EXP(SUM($C93:I93))-1</f>
        <v>3.3897964024545812E-2</v>
      </c>
      <c r="J61" s="6">
        <f>EXP(SUM($C93:J93))-1</f>
        <v>1.7978861940428637E-2</v>
      </c>
      <c r="K61" s="6">
        <f>EXP(SUM($C93:K93))-1</f>
        <v>-6.6873203308518536E-2</v>
      </c>
      <c r="L61" s="6">
        <f>EXP(SUM($C93:L93))-1</f>
        <v>-6.299013990610558E-2</v>
      </c>
      <c r="M61" s="6">
        <f>EXP(SUM($C93:M93))-1</f>
        <v>-8.2779623223901866E-2</v>
      </c>
      <c r="N61" s="6">
        <f>EXP(SUM($C93:N93))-1</f>
        <v>6.1911778374581505E-3</v>
      </c>
      <c r="O61" s="6">
        <f>EXP(SUM($C93:O93))-1</f>
        <v>-2.844444627207765E-2</v>
      </c>
      <c r="P61" s="6">
        <f>EXP(SUM($C93:P93))-1</f>
        <v>8.3751504930362763E-3</v>
      </c>
      <c r="Q61" s="6">
        <f>EXP(SUM($C93:Q93))-1</f>
        <v>-4.4301862530095493E-2</v>
      </c>
      <c r="R61" s="6">
        <f>EXP(SUM($C93:R93))-1</f>
        <v>6.3436536976442248E-3</v>
      </c>
      <c r="S61" s="6">
        <f>EXP(SUM($C93:S93))-1</f>
        <v>-2.9007655348867178E-3</v>
      </c>
      <c r="T61" s="6">
        <f>EXP(SUM($C93:T93))-1</f>
        <v>1.3346434957673514E-2</v>
      </c>
      <c r="U61" s="6">
        <f>EXP(SUM($C93:U93))-1</f>
        <v>3.6087798300876495E-2</v>
      </c>
      <c r="V61" s="6">
        <f>EXP(SUM($C93:V93))-1</f>
        <v>1.2412428087444027E-2</v>
      </c>
      <c r="W61" s="6">
        <f>EXP(SUM($C93:W93))-1</f>
        <v>9.3867845504698177E-3</v>
      </c>
    </row>
    <row r="62" spans="1:23">
      <c r="A62" s="1" t="s">
        <v>166</v>
      </c>
      <c r="B62" s="1" t="s">
        <v>170</v>
      </c>
      <c r="C62" s="6">
        <f>EXP(SUM($C94:C94))-1</f>
        <v>-2.7451199728497189E-2</v>
      </c>
      <c r="D62" s="6">
        <f>EXP(SUM($C94:D94))-1</f>
        <v>-8.9829423080990289E-2</v>
      </c>
      <c r="E62" s="6">
        <f>EXP(SUM($C94:E94))-1</f>
        <v>-7.7324893587743082E-2</v>
      </c>
      <c r="F62" s="6">
        <f>EXP(SUM($C94:F94))-1</f>
        <v>-6.1107487615627787E-2</v>
      </c>
      <c r="G62" s="6">
        <f>EXP(SUM($C94:G94))-1</f>
        <v>-0.12163765489118061</v>
      </c>
      <c r="H62" s="6">
        <f>EXP(SUM($C94:H94))-1</f>
        <v>-0.17593440874028288</v>
      </c>
      <c r="I62" s="6">
        <f>EXP(SUM($C94:I94))-1</f>
        <v>-0.19072074454838228</v>
      </c>
      <c r="J62" s="6">
        <f>EXP(SUM($C94:J94))-1</f>
        <v>-0.21196913023258668</v>
      </c>
      <c r="K62" s="6">
        <f>EXP(SUM($C94:K94))-1</f>
        <v>-0.29159932874390471</v>
      </c>
      <c r="L62" s="6">
        <f>EXP(SUM($C94:L94))-1</f>
        <v>-0.31415574643356436</v>
      </c>
      <c r="M62" s="6">
        <f>EXP(SUM($C94:M94))-1</f>
        <v>-0.27199622839600424</v>
      </c>
      <c r="N62" s="6">
        <f>EXP(SUM($C94:N94))-1</f>
        <v>-0.24346054285894081</v>
      </c>
      <c r="O62" s="6">
        <f>EXP(SUM($C94:O94))-1</f>
        <v>-0.29618747597207695</v>
      </c>
      <c r="P62" s="6">
        <f>EXP(SUM($C94:P94))-1</f>
        <v>-0.35001989419157586</v>
      </c>
      <c r="Q62" s="6">
        <f>EXP(SUM($C94:Q94))-1</f>
        <v>-0.24387791804865011</v>
      </c>
      <c r="R62" s="6">
        <f>EXP(SUM($C94:R94))-1</f>
        <v>-0.29761626819017928</v>
      </c>
      <c r="S62" s="6">
        <f>EXP(SUM($C94:S94))-1</f>
        <v>-0.30491366456100166</v>
      </c>
      <c r="T62" s="6">
        <f>EXP(SUM($C94:T94))-1</f>
        <v>-0.28212386643842502</v>
      </c>
      <c r="U62" s="6">
        <f>EXP(SUM($C94:U94))-1</f>
        <v>-0.25147422990406354</v>
      </c>
      <c r="V62" s="6">
        <f>EXP(SUM($C94:V94))-1</f>
        <v>-0.16728916835958318</v>
      </c>
      <c r="W62" s="6">
        <f>EXP(SUM($C94:W94))-1</f>
        <v>-0.18872011592651394</v>
      </c>
    </row>
    <row r="63" spans="1:23">
      <c r="A63" s="1" t="s">
        <v>167</v>
      </c>
      <c r="B63" s="1" t="s">
        <v>170</v>
      </c>
      <c r="C63" s="6">
        <f>EXP(SUM($C95:C95))-1</f>
        <v>-6.129767068591474E-3</v>
      </c>
      <c r="D63" s="6">
        <f>EXP(SUM($C95:D95))-1</f>
        <v>-1.3047922148438529E-2</v>
      </c>
      <c r="E63" s="6">
        <f>EXP(SUM($C95:E95))-1</f>
        <v>2.7202221577976138E-2</v>
      </c>
      <c r="F63" s="6">
        <f>EXP(SUM($C95:F95))-1</f>
        <v>1.6232967235761064E-2</v>
      </c>
      <c r="G63" s="6">
        <f>EXP(SUM($C95:G95))-1</f>
        <v>1.8640517647517729E-2</v>
      </c>
      <c r="H63" s="6">
        <f>EXP(SUM($C95:H95))-1</f>
        <v>6.5103354451947482E-3</v>
      </c>
      <c r="I63" s="6">
        <f>EXP(SUM($C95:I95))-1</f>
        <v>-1.6025403603325827E-4</v>
      </c>
      <c r="J63" s="6">
        <f>EXP(SUM($C95:J95))-1</f>
        <v>-1.0157503822355918E-2</v>
      </c>
      <c r="K63" s="6">
        <f>EXP(SUM($C95:K95))-1</f>
        <v>1.4934171795390583E-2</v>
      </c>
      <c r="L63" s="6">
        <f>EXP(SUM($C95:L95))-1</f>
        <v>-4.2364750295839526E-2</v>
      </c>
      <c r="M63" s="6">
        <f>EXP(SUM($C95:M95))-1</f>
        <v>-8.0066453490599154E-2</v>
      </c>
      <c r="N63" s="6">
        <f>EXP(SUM($C95:N95))-1</f>
        <v>-6.3413050562164508E-2</v>
      </c>
      <c r="O63" s="6">
        <f>EXP(SUM($C95:O95))-1</f>
        <v>-5.073683811635421E-2</v>
      </c>
      <c r="P63" s="6">
        <f>EXP(SUM($C95:P95))-1</f>
        <v>-3.083620105880891E-2</v>
      </c>
      <c r="Q63" s="6">
        <f>EXP(SUM($C95:Q95))-1</f>
        <v>-9.1744694757775469E-2</v>
      </c>
      <c r="R63" s="6">
        <f>EXP(SUM($C95:R95))-1</f>
        <v>-7.3416211677235665E-2</v>
      </c>
      <c r="S63" s="6">
        <f>EXP(SUM($C95:S95))-1</f>
        <v>-7.5971481519168327E-2</v>
      </c>
      <c r="T63" s="6">
        <f>EXP(SUM($C95:T95))-1</f>
        <v>-6.7746399452198847E-2</v>
      </c>
      <c r="U63" s="6">
        <f>EXP(SUM($C95:U95))-1</f>
        <v>-5.7147346158868739E-2</v>
      </c>
      <c r="V63" s="6">
        <f>EXP(SUM($C95:V95))-1</f>
        <v>-6.1421662348829287E-2</v>
      </c>
      <c r="W63" s="6">
        <f>EXP(SUM($C95:W95))-1</f>
        <v>-0.12720765879322837</v>
      </c>
    </row>
    <row r="64" spans="1:23">
      <c r="A64" s="1" t="s">
        <v>168</v>
      </c>
      <c r="B64" s="1" t="s">
        <v>170</v>
      </c>
      <c r="C64" s="6">
        <f>EXP(SUM($C96:C96))-1</f>
        <v>-3.5474979703179921E-2</v>
      </c>
      <c r="D64" s="6">
        <f>EXP(SUM($C96:D96))-1</f>
        <v>-5.9023295957879363E-2</v>
      </c>
      <c r="E64" s="6">
        <f>EXP(SUM($C96:E96))-1</f>
        <v>-3.3320272065389012E-2</v>
      </c>
      <c r="F64" s="6">
        <f>EXP(SUM($C96:F96))-1</f>
        <v>1.3363584127661365E-3</v>
      </c>
      <c r="G64" s="6">
        <f>EXP(SUM($C96:G96))-1</f>
        <v>8.5926927560620925E-2</v>
      </c>
      <c r="H64" s="6">
        <f>EXP(SUM($C96:H96))-1</f>
        <v>5.0761972856581128E-3</v>
      </c>
      <c r="I64" s="6">
        <f>EXP(SUM($C96:I96))-1</f>
        <v>-1.2677465432423429E-2</v>
      </c>
      <c r="J64" s="6">
        <f>EXP(SUM($C96:J96))-1</f>
        <v>-2.7006881688532491E-2</v>
      </c>
      <c r="K64" s="6">
        <f>EXP(SUM($C96:K96))-1</f>
        <v>-3.3586799248324084E-3</v>
      </c>
      <c r="L64" s="6">
        <f>EXP(SUM($C96:L96))-1</f>
        <v>3.9558100878036573E-2</v>
      </c>
      <c r="M64" s="6">
        <f>EXP(SUM($C96:M96))-1</f>
        <v>3.2011405999474718E-2</v>
      </c>
      <c r="N64" s="6">
        <f>EXP(SUM($C96:N96))-1</f>
        <v>0.17129619915121386</v>
      </c>
      <c r="O64" s="6">
        <f>EXP(SUM($C96:O96))-1</f>
        <v>9.6522134904768464E-2</v>
      </c>
      <c r="P64" s="6">
        <f>EXP(SUM($C96:P96))-1</f>
        <v>4.5273752184346927E-2</v>
      </c>
      <c r="Q64" s="6">
        <f>EXP(SUM($C96:Q96))-1</f>
        <v>7.8937662781404017E-2</v>
      </c>
      <c r="R64" s="6">
        <f>EXP(SUM($C96:R96))-1</f>
        <v>7.2022194843299303E-2</v>
      </c>
      <c r="S64" s="6">
        <f>EXP(SUM($C96:S96))-1</f>
        <v>6.8062309315398473E-2</v>
      </c>
      <c r="T64" s="6">
        <f>EXP(SUM($C96:T96))-1</f>
        <v>2.2660385200336641E-2</v>
      </c>
      <c r="U64" s="6">
        <f>EXP(SUM($C96:U96))-1</f>
        <v>-2.9320765254804759E-2</v>
      </c>
      <c r="V64" s="6">
        <f>EXP(SUM($C96:V96))-1</f>
        <v>-2.0007351917806004E-2</v>
      </c>
      <c r="W64" s="6">
        <f>EXP(SUM($C96:W96))-1</f>
        <v>-5.6546450967230322E-2</v>
      </c>
    </row>
    <row r="67" spans="1:25">
      <c r="A67" s="1" t="s">
        <v>0</v>
      </c>
      <c r="B67" s="1" t="s">
        <v>30</v>
      </c>
      <c r="C67" s="1" t="s">
        <v>118</v>
      </c>
      <c r="D67" s="1" t="s">
        <v>119</v>
      </c>
      <c r="E67" s="1" t="s">
        <v>120</v>
      </c>
      <c r="F67" s="1" t="s">
        <v>121</v>
      </c>
      <c r="G67" s="1" t="s">
        <v>122</v>
      </c>
      <c r="H67" s="1" t="s">
        <v>123</v>
      </c>
      <c r="I67" s="1" t="s">
        <v>124</v>
      </c>
      <c r="J67" s="1" t="s">
        <v>125</v>
      </c>
      <c r="K67" s="1" t="s">
        <v>126</v>
      </c>
      <c r="L67" s="1" t="s">
        <v>127</v>
      </c>
      <c r="M67" s="1" t="s">
        <v>128</v>
      </c>
      <c r="N67" s="1" t="s">
        <v>129</v>
      </c>
      <c r="O67" s="1" t="s">
        <v>130</v>
      </c>
      <c r="P67" s="1" t="s">
        <v>131</v>
      </c>
      <c r="Q67" s="1" t="s">
        <v>132</v>
      </c>
      <c r="R67" s="1" t="s">
        <v>133</v>
      </c>
      <c r="S67" s="1" t="s">
        <v>134</v>
      </c>
      <c r="T67" s="1" t="s">
        <v>135</v>
      </c>
      <c r="U67" s="1" t="s">
        <v>136</v>
      </c>
      <c r="V67" s="1" t="s">
        <v>137</v>
      </c>
      <c r="W67" s="1" t="s">
        <v>138</v>
      </c>
      <c r="Y67" s="13" t="s">
        <v>410</v>
      </c>
    </row>
    <row r="68" spans="1:25">
      <c r="A68" s="1" t="s">
        <v>1</v>
      </c>
      <c r="B68" s="1" t="s">
        <v>31</v>
      </c>
      <c r="C68" s="5">
        <v>-4.8191491514444351E-3</v>
      </c>
      <c r="D68" s="5">
        <v>-5.8428507298231125E-2</v>
      </c>
      <c r="E68" s="5">
        <v>2.9755184426903725E-2</v>
      </c>
      <c r="F68" s="5">
        <v>1.4292492531239986E-2</v>
      </c>
      <c r="G68" s="5">
        <v>2.0685445517301559E-2</v>
      </c>
      <c r="H68" s="5">
        <v>-1.7266837880015373E-2</v>
      </c>
      <c r="I68" s="5">
        <v>-5.145614966750145E-3</v>
      </c>
      <c r="J68" s="5">
        <v>-8.0550584243610501E-4</v>
      </c>
      <c r="K68" s="5">
        <v>-7.5864563696086407E-3</v>
      </c>
      <c r="L68" s="5">
        <v>1.3353481888771057E-2</v>
      </c>
      <c r="M68" s="5">
        <v>-2.0365914329886436E-2</v>
      </c>
      <c r="N68" s="5">
        <v>3.9237570017576218E-2</v>
      </c>
      <c r="O68" s="5">
        <v>8.5024368017911911E-3</v>
      </c>
      <c r="P68" s="5">
        <v>-6.4650677144527435E-2</v>
      </c>
      <c r="Q68" s="5">
        <v>1.7320724204182625E-2</v>
      </c>
      <c r="R68" s="5">
        <v>4.1682500392198563E-2</v>
      </c>
      <c r="S68" s="5">
        <v>3.4327011555433273E-2</v>
      </c>
      <c r="T68" s="5">
        <v>-3.8072436582297087E-3</v>
      </c>
      <c r="U68" s="5">
        <v>-6.6656015813350677E-2</v>
      </c>
      <c r="V68" s="5">
        <v>-2.1581975743174553E-2</v>
      </c>
      <c r="W68" s="5">
        <v>-4.4796396046876907E-2</v>
      </c>
      <c r="Y68" s="1">
        <f>_xlfn.VAR.S(C68:W68)</f>
        <v>1.0711087369461515E-3</v>
      </c>
    </row>
    <row r="69" spans="1:25">
      <c r="A69" s="1" t="s">
        <v>2</v>
      </c>
      <c r="B69" s="1" t="s">
        <v>31</v>
      </c>
      <c r="C69" s="5">
        <v>-1.284421980381012E-2</v>
      </c>
      <c r="D69" s="5">
        <v>-2.4057729169726372E-2</v>
      </c>
      <c r="E69" s="5">
        <v>-4.8553966917097569E-3</v>
      </c>
      <c r="F69" s="5">
        <v>-7.5086142169311643E-4</v>
      </c>
      <c r="G69" s="5">
        <v>1.866447739303112E-2</v>
      </c>
      <c r="H69" s="5">
        <v>-3.0194323044270277E-3</v>
      </c>
      <c r="I69" s="5">
        <v>7.0494054816663265E-3</v>
      </c>
      <c r="J69" s="5">
        <v>-1.1423205956816673E-2</v>
      </c>
      <c r="K69" s="5">
        <v>-9.5111224800348282E-3</v>
      </c>
      <c r="L69" s="5">
        <v>-6.1885075410827994E-4</v>
      </c>
      <c r="M69" s="5">
        <v>-4.2473054490983486E-3</v>
      </c>
      <c r="N69" s="5">
        <v>-5.9225253760814667E-2</v>
      </c>
      <c r="O69" s="5">
        <v>-4.2060434818267822E-2</v>
      </c>
      <c r="P69" s="5">
        <v>-1.6414469107985497E-2</v>
      </c>
      <c r="Q69" s="5">
        <v>1.2752115726470947E-2</v>
      </c>
      <c r="R69" s="5">
        <v>3.242526575922966E-2</v>
      </c>
      <c r="S69" s="5">
        <v>6.9655538536608219E-3</v>
      </c>
      <c r="T69" s="5">
        <v>3.9544355124235153E-2</v>
      </c>
      <c r="U69" s="5">
        <v>3.8024589419364929E-2</v>
      </c>
      <c r="V69" s="5">
        <v>1.4135117642581463E-2</v>
      </c>
      <c r="W69" s="5">
        <v>-7.9468684270977974E-3</v>
      </c>
      <c r="Y69" s="1">
        <f t="shared" ref="Y69:Y96" si="27">_xlfn.VAR.S(C69:W69)</f>
        <v>5.7299526677192917E-4</v>
      </c>
    </row>
    <row r="70" spans="1:25">
      <c r="A70" s="1" t="s">
        <v>3</v>
      </c>
      <c r="B70" s="1" t="s">
        <v>31</v>
      </c>
      <c r="C70" s="5">
        <v>3.2277193386107683E-3</v>
      </c>
      <c r="D70" s="5">
        <v>-7.5903505086898804E-2</v>
      </c>
      <c r="E70" s="5">
        <v>-1.4253807254135609E-2</v>
      </c>
      <c r="F70" s="5">
        <v>2.1463779732584953E-2</v>
      </c>
      <c r="G70" s="5">
        <v>8.3444349467754364E-2</v>
      </c>
      <c r="H70" s="5">
        <v>2.5663519278168678E-2</v>
      </c>
      <c r="I70" s="5">
        <v>1.3893567956984043E-2</v>
      </c>
      <c r="J70" s="5">
        <v>-3.8615494966506958E-2</v>
      </c>
      <c r="K70" s="5">
        <v>5.0113189965486526E-2</v>
      </c>
      <c r="L70" s="5">
        <v>-1.2678270228207111E-2</v>
      </c>
      <c r="M70" s="5">
        <v>3.505663201212883E-2</v>
      </c>
      <c r="N70" s="5">
        <v>3.9914488792419434E-2</v>
      </c>
      <c r="O70" s="5">
        <v>-3.840211033821106E-2</v>
      </c>
      <c r="P70" s="5">
        <v>-0.13733947277069092</v>
      </c>
      <c r="Q70" s="5">
        <v>2.1273467689752579E-2</v>
      </c>
      <c r="R70" s="5">
        <v>-0.11674170196056366</v>
      </c>
      <c r="S70" s="5">
        <v>2.7739103883504868E-2</v>
      </c>
      <c r="T70" s="5">
        <v>-7.9659394919872284E-2</v>
      </c>
      <c r="U70" s="5">
        <v>2.2475333884358406E-2</v>
      </c>
      <c r="V70" s="5">
        <v>-8.1944540143013E-3</v>
      </c>
      <c r="W70" s="5">
        <v>-1.208074763417244E-2</v>
      </c>
      <c r="Y70" s="1">
        <f t="shared" si="27"/>
        <v>3.0887528159046912E-3</v>
      </c>
    </row>
    <row r="71" spans="1:25">
      <c r="A71" s="1" t="s">
        <v>4</v>
      </c>
      <c r="B71" s="1" t="s">
        <v>31</v>
      </c>
      <c r="C71" s="3">
        <v>-2.2845523226386398E-3</v>
      </c>
      <c r="D71" s="3">
        <v>-8.0782826814410001E-5</v>
      </c>
      <c r="E71" s="3">
        <v>-3.5441773040069798E-2</v>
      </c>
      <c r="F71" s="3">
        <v>-3.9327038127666804E-3</v>
      </c>
      <c r="G71" s="3">
        <v>-1.44764065675365E-3</v>
      </c>
      <c r="H71" s="3">
        <v>-3.6800259169538002E-3</v>
      </c>
      <c r="I71" s="3">
        <v>-1.07676366424879E-3</v>
      </c>
      <c r="J71" s="3">
        <v>9.5705314484565503E-4</v>
      </c>
      <c r="K71" s="3">
        <v>5.3185421702663799E-3</v>
      </c>
      <c r="L71" s="3">
        <v>2.4088196852615402E-3</v>
      </c>
      <c r="M71" s="3">
        <v>-5.5852516995826495E-4</v>
      </c>
      <c r="N71" s="3">
        <v>1.1522868684196301E-2</v>
      </c>
      <c r="O71" s="3">
        <v>-1.0643286312633501E-2</v>
      </c>
      <c r="P71" s="3">
        <v>3.5898941660994698E-3</v>
      </c>
      <c r="Q71" s="3">
        <v>-3.3939687518451901E-3</v>
      </c>
      <c r="R71" s="3">
        <v>-1.2640761746637299E-2</v>
      </c>
      <c r="S71" s="3">
        <v>-2.9615683902251199E-3</v>
      </c>
      <c r="T71" s="3">
        <v>7.5057216143227697E-4</v>
      </c>
      <c r="U71" s="3">
        <v>1.59887730885878E-3</v>
      </c>
      <c r="V71" s="3">
        <v>-6.9075841806453001E-2</v>
      </c>
      <c r="W71" s="3">
        <v>-3.6831092231762397E-2</v>
      </c>
      <c r="Y71" s="1">
        <f t="shared" si="27"/>
        <v>3.355885803522393E-4</v>
      </c>
    </row>
    <row r="72" spans="1:25">
      <c r="A72" s="1" t="s">
        <v>5</v>
      </c>
      <c r="B72" s="1" t="s">
        <v>31</v>
      </c>
      <c r="C72" s="5">
        <v>3.6934434901922941E-3</v>
      </c>
      <c r="D72" s="5">
        <v>-5.3620655089616776E-3</v>
      </c>
      <c r="E72" s="5">
        <v>1.1158714070916176E-2</v>
      </c>
      <c r="F72" s="5">
        <v>2.7009746059775352E-2</v>
      </c>
      <c r="G72" s="5">
        <v>-8.3506666123867035E-3</v>
      </c>
      <c r="H72" s="5">
        <v>3.1126603484153748E-2</v>
      </c>
      <c r="I72" s="5">
        <v>-2.7081146836280823E-2</v>
      </c>
      <c r="J72" s="5">
        <v>9.3331709504127502E-3</v>
      </c>
      <c r="K72" s="5">
        <v>1.1609424836933613E-2</v>
      </c>
      <c r="L72" s="5">
        <v>-6.3877040520310402E-3</v>
      </c>
      <c r="M72" s="5">
        <v>7.5933854095637798E-3</v>
      </c>
      <c r="N72" s="5">
        <v>2.1214058622717857E-2</v>
      </c>
      <c r="O72" s="5">
        <v>8.1340320408344269E-2</v>
      </c>
      <c r="P72" s="5">
        <v>-8.5756108164787292E-2</v>
      </c>
      <c r="Q72" s="5">
        <v>-2.8919873759150505E-2</v>
      </c>
      <c r="R72" s="5">
        <v>8.8199274614453316E-4</v>
      </c>
      <c r="S72" s="5">
        <v>-1.7523448914289474E-2</v>
      </c>
      <c r="T72" s="5">
        <v>1.8286582082509995E-2</v>
      </c>
      <c r="U72" s="5">
        <v>-3.7145990878343582E-2</v>
      </c>
      <c r="V72" s="5">
        <v>-1.8153500277549028E-3</v>
      </c>
      <c r="W72" s="5">
        <v>-9.2244949191808701E-3</v>
      </c>
      <c r="Y72" s="1">
        <f t="shared" si="27"/>
        <v>1.0177548841877383E-3</v>
      </c>
    </row>
    <row r="73" spans="1:25">
      <c r="A73" s="1" t="s">
        <v>6</v>
      </c>
      <c r="B73" s="1" t="s">
        <v>31</v>
      </c>
      <c r="C73" s="5">
        <v>1.5315635828301311E-3</v>
      </c>
      <c r="D73" s="5">
        <v>-2.717770985327661E-4</v>
      </c>
      <c r="E73" s="5">
        <v>-8.8202441111207008E-3</v>
      </c>
      <c r="F73" s="5">
        <v>-5.0640958361327648E-3</v>
      </c>
      <c r="G73" s="5">
        <v>-1.9902284257113934E-3</v>
      </c>
      <c r="H73" s="5">
        <v>-2.7090853545814753E-3</v>
      </c>
      <c r="I73" s="5">
        <v>2.1089178044348955E-3</v>
      </c>
      <c r="J73" s="5">
        <v>-7.8218886628746986E-3</v>
      </c>
      <c r="K73" s="5">
        <v>2.6579387485980988E-3</v>
      </c>
      <c r="L73" s="5">
        <v>-7.9370224848389626E-3</v>
      </c>
      <c r="M73" s="5">
        <v>-3.8568556774407625E-3</v>
      </c>
      <c r="N73" s="5">
        <v>-4.7393977642059326E-2</v>
      </c>
      <c r="O73" s="5">
        <v>3.7383884191513062E-2</v>
      </c>
      <c r="P73" s="5">
        <v>-7.0493094623088837E-2</v>
      </c>
      <c r="Q73" s="5">
        <v>-7.2359563782811165E-3</v>
      </c>
      <c r="R73" s="5">
        <v>-9.1233216226100922E-2</v>
      </c>
      <c r="S73" s="5">
        <v>-2.323206327855587E-2</v>
      </c>
      <c r="T73" s="5">
        <v>2.6013793423771858E-2</v>
      </c>
      <c r="U73" s="5">
        <v>-3.3320549875497818E-2</v>
      </c>
      <c r="V73" s="5">
        <v>-2.982591837644577E-2</v>
      </c>
      <c r="W73" s="5">
        <v>3.8901437073945999E-2</v>
      </c>
      <c r="Y73" s="1">
        <f t="shared" si="27"/>
        <v>9.7048549879155481E-4</v>
      </c>
    </row>
    <row r="74" spans="1:25">
      <c r="A74" s="1" t="s">
        <v>7</v>
      </c>
      <c r="B74" s="1" t="s">
        <v>31</v>
      </c>
      <c r="C74" s="5">
        <v>4.1326288133859634E-2</v>
      </c>
      <c r="D74" s="5">
        <v>2.8054177761077881E-2</v>
      </c>
      <c r="E74" s="5">
        <v>-6.6423468291759491E-2</v>
      </c>
      <c r="F74" s="5">
        <v>-6.4380042254924774E-2</v>
      </c>
      <c r="G74" s="5">
        <v>3.729039803147316E-2</v>
      </c>
      <c r="H74" s="5">
        <v>-4.5304268598556519E-2</v>
      </c>
      <c r="I74" s="5">
        <v>2.0462775602936745E-2</v>
      </c>
      <c r="J74" s="5">
        <v>-2.1773969754576683E-2</v>
      </c>
      <c r="K74" s="5">
        <v>-5.0610867328941822E-3</v>
      </c>
      <c r="L74" s="5">
        <v>-4.5220676809549332E-2</v>
      </c>
      <c r="M74" s="5">
        <v>-3.4613344818353653E-2</v>
      </c>
      <c r="N74" s="5">
        <v>-8.1119202077388763E-2</v>
      </c>
      <c r="O74" s="5">
        <v>-0.14444556832313538</v>
      </c>
      <c r="P74" s="5">
        <v>0.12689907848834991</v>
      </c>
      <c r="Q74" s="5">
        <v>0.17288503050804138</v>
      </c>
      <c r="R74" s="5">
        <v>-1.1499897576868534E-2</v>
      </c>
      <c r="S74" s="5">
        <v>2.4015560746192932E-2</v>
      </c>
      <c r="T74" s="5">
        <v>-2.0744949579238892E-2</v>
      </c>
      <c r="U74" s="5">
        <v>0.11278171092271805</v>
      </c>
      <c r="V74" s="5">
        <v>1.385797280818224E-2</v>
      </c>
      <c r="W74" s="5">
        <v>4.4057935476303101E-2</v>
      </c>
      <c r="Y74" s="1">
        <f t="shared" si="27"/>
        <v>5.388657394579088E-3</v>
      </c>
    </row>
    <row r="75" spans="1:25">
      <c r="A75" s="1" t="s">
        <v>8</v>
      </c>
      <c r="B75" s="1" t="s">
        <v>31</v>
      </c>
      <c r="C75" s="5">
        <v>-2.3470039013773203E-3</v>
      </c>
      <c r="D75" s="5">
        <v>-2.9229884967207909E-2</v>
      </c>
      <c r="E75" s="5">
        <v>-2.2902907803654671E-2</v>
      </c>
      <c r="F75" s="5">
        <v>-3.0112411826848984E-2</v>
      </c>
      <c r="G75" s="5">
        <v>2.46239323168993E-2</v>
      </c>
      <c r="H75" s="5">
        <v>2.1131046116352081E-2</v>
      </c>
      <c r="I75" s="5">
        <v>-2.3199480026960373E-2</v>
      </c>
      <c r="J75" s="5">
        <v>-5.1439408212900162E-2</v>
      </c>
      <c r="K75" s="5">
        <v>-2.9674472287297249E-2</v>
      </c>
      <c r="L75" s="5">
        <v>-1.9776076078414917E-2</v>
      </c>
      <c r="M75" s="5">
        <v>9.7822584211826324E-3</v>
      </c>
      <c r="N75" s="5">
        <v>2.3203698918223381E-2</v>
      </c>
      <c r="O75" s="5">
        <v>-1.2819808907806873E-2</v>
      </c>
      <c r="P75" s="5">
        <v>-4.8539463430643082E-2</v>
      </c>
      <c r="Q75" s="5">
        <v>-4.9244500696659088E-3</v>
      </c>
      <c r="R75" s="5">
        <v>-7.0819541811943054E-2</v>
      </c>
      <c r="S75" s="5">
        <v>-3.9065387099981308E-3</v>
      </c>
      <c r="T75" s="5">
        <v>-4.2197741568088531E-2</v>
      </c>
      <c r="U75" s="5">
        <v>5.2704229950904846E-2</v>
      </c>
      <c r="V75" s="5">
        <v>6.1355523765087128E-2</v>
      </c>
      <c r="W75" s="5">
        <v>-7.2896458208560944E-2</v>
      </c>
      <c r="Y75" s="1">
        <f t="shared" si="27"/>
        <v>1.3061760771642692E-3</v>
      </c>
    </row>
    <row r="76" spans="1:25">
      <c r="A76" s="1" t="s">
        <v>9</v>
      </c>
      <c r="B76" s="1" t="s">
        <v>31</v>
      </c>
      <c r="C76" s="5">
        <v>-4.8895674990490079E-4</v>
      </c>
      <c r="D76" s="5">
        <v>-8.7003167718648911E-3</v>
      </c>
      <c r="E76" s="5">
        <v>4.2297679465264082E-4</v>
      </c>
      <c r="F76" s="5">
        <v>-9.0158183593302965E-4</v>
      </c>
      <c r="G76" s="5">
        <v>-1.8645705655217171E-2</v>
      </c>
      <c r="H76" s="5">
        <v>-9.6356612630188465E-4</v>
      </c>
      <c r="I76" s="5">
        <v>-2.1771880710730329E-5</v>
      </c>
      <c r="J76" s="5">
        <v>6.3819153001531959E-4</v>
      </c>
      <c r="K76" s="5">
        <v>1.8288276623934507E-3</v>
      </c>
      <c r="L76" s="5">
        <v>-1.2518245493993163E-3</v>
      </c>
      <c r="M76" s="5">
        <v>-1.7744842916727066E-2</v>
      </c>
      <c r="N76" s="5">
        <v>3.9241425693035126E-3</v>
      </c>
      <c r="O76" s="5">
        <v>-1.8022834556177258E-3</v>
      </c>
      <c r="P76" s="5">
        <v>1.6212224727496505E-3</v>
      </c>
      <c r="Q76" s="5">
        <v>-6.845229072496295E-4</v>
      </c>
      <c r="R76" s="5">
        <v>2.0441049709916115E-3</v>
      </c>
      <c r="S76" s="5">
        <v>-5.3144927369430661E-4</v>
      </c>
      <c r="T76" s="5">
        <v>3.7749321199953556E-4</v>
      </c>
      <c r="U76" s="5">
        <v>-4.8138540238142014E-2</v>
      </c>
      <c r="V76" s="5">
        <v>-7.4042618507519364E-4</v>
      </c>
      <c r="W76" s="5">
        <v>-1.1127814650535583E-3</v>
      </c>
      <c r="Y76" s="1">
        <f t="shared" si="27"/>
        <v>1.3489737768784363E-4</v>
      </c>
    </row>
    <row r="77" spans="1:25">
      <c r="A77" s="1" t="s">
        <v>10</v>
      </c>
      <c r="B77" s="1" t="s">
        <v>31</v>
      </c>
      <c r="C77" s="5">
        <v>-3.6284585949033499E-3</v>
      </c>
      <c r="D77" s="5">
        <v>1.9997784402221441E-3</v>
      </c>
      <c r="E77" s="5">
        <v>-2.0509321242570877E-2</v>
      </c>
      <c r="F77" s="5">
        <v>-1.1579385027289391E-2</v>
      </c>
      <c r="G77" s="5">
        <v>-9.2435050755739212E-3</v>
      </c>
      <c r="H77" s="5">
        <v>-1.3520984910428524E-2</v>
      </c>
      <c r="I77" s="5">
        <v>4.6102381311357021E-3</v>
      </c>
      <c r="J77" s="5">
        <v>1.7130656167864799E-2</v>
      </c>
      <c r="K77" s="5">
        <v>1.7563479021191597E-2</v>
      </c>
      <c r="L77" s="5">
        <v>5.7501094415783882E-3</v>
      </c>
      <c r="M77" s="5">
        <v>3.5731522366404533E-3</v>
      </c>
      <c r="N77" s="5">
        <v>1.8685365095734596E-2</v>
      </c>
      <c r="O77" s="5">
        <v>8.0747455358505249E-3</v>
      </c>
      <c r="P77" s="5">
        <v>-4.2251266539096832E-2</v>
      </c>
      <c r="Q77" s="5">
        <v>-3.5891354084014893E-2</v>
      </c>
      <c r="R77" s="5">
        <v>-4.1620787233114243E-2</v>
      </c>
      <c r="S77" s="5">
        <v>8.6821941658854485E-3</v>
      </c>
      <c r="T77" s="5">
        <v>-3.1656615436077118E-2</v>
      </c>
      <c r="U77" s="5">
        <v>2.6026465930044651E-3</v>
      </c>
      <c r="V77" s="5">
        <v>-2.4892222136259079E-2</v>
      </c>
      <c r="W77" s="5">
        <v>-1.49226114153862E-2</v>
      </c>
      <c r="Y77" s="1">
        <f t="shared" si="27"/>
        <v>3.710372359401356E-4</v>
      </c>
    </row>
    <row r="78" spans="1:25">
      <c r="A78" s="1" t="s">
        <v>11</v>
      </c>
      <c r="B78" s="1" t="s">
        <v>31</v>
      </c>
      <c r="C78" s="5">
        <v>-8.8941054418683052E-3</v>
      </c>
      <c r="D78" s="5">
        <v>-7.6161307515576482E-4</v>
      </c>
      <c r="E78" s="5">
        <v>-8.9780958369374275E-3</v>
      </c>
      <c r="F78" s="5">
        <v>4.5432556420564651E-2</v>
      </c>
      <c r="G78" s="5">
        <v>-5.9008309617638588E-3</v>
      </c>
      <c r="H78" s="5">
        <v>-5.6585618294775486E-3</v>
      </c>
      <c r="I78" s="5">
        <v>3.2981077674776316E-3</v>
      </c>
      <c r="J78" s="5">
        <v>-6.9422456435859203E-3</v>
      </c>
      <c r="K78" s="5">
        <v>-1.3293622061610222E-2</v>
      </c>
      <c r="L78" s="5">
        <v>2.5883855298161507E-2</v>
      </c>
      <c r="M78" s="5">
        <v>-2.4980769958347082E-3</v>
      </c>
      <c r="N78" s="5">
        <v>5.1528094336390495E-3</v>
      </c>
      <c r="O78" s="5">
        <v>-1.5020668506622314E-2</v>
      </c>
      <c r="P78" s="5">
        <v>-2.1894428879022598E-2</v>
      </c>
      <c r="Q78" s="5">
        <v>-1.9118448719382286E-2</v>
      </c>
      <c r="R78" s="5">
        <v>2.6600898709148169E-3</v>
      </c>
      <c r="S78" s="5">
        <v>-3.1290880870074034E-3</v>
      </c>
      <c r="T78" s="5">
        <v>6.0775531455874443E-3</v>
      </c>
      <c r="U78" s="5">
        <v>-5.0939023494720459E-2</v>
      </c>
      <c r="V78" s="5">
        <v>7.5558670796453953E-3</v>
      </c>
      <c r="W78" s="5">
        <v>-3.3073566854000092E-2</v>
      </c>
      <c r="Y78" s="1">
        <f t="shared" si="27"/>
        <v>3.8116307870117368E-4</v>
      </c>
    </row>
    <row r="79" spans="1:25">
      <c r="A79" s="1" t="s">
        <v>12</v>
      </c>
      <c r="B79" s="1" t="s">
        <v>31</v>
      </c>
      <c r="C79" s="5">
        <v>-4.3182498775422573E-3</v>
      </c>
      <c r="D79" s="5">
        <v>4.6750660985708237E-2</v>
      </c>
      <c r="E79" s="5">
        <v>-1.2590367347002029E-2</v>
      </c>
      <c r="F79" s="5">
        <v>1.5069138258695602E-2</v>
      </c>
      <c r="G79" s="5">
        <v>3.0088070780038834E-3</v>
      </c>
      <c r="H79" s="5">
        <v>-1.711835153400898E-2</v>
      </c>
      <c r="I79" s="5">
        <v>-2.4003740400075912E-2</v>
      </c>
      <c r="J79" s="5">
        <v>6.3876123167574406E-3</v>
      </c>
      <c r="K79" s="5">
        <v>3.6942359060049057E-2</v>
      </c>
      <c r="L79" s="5">
        <v>-2.2443775087594986E-2</v>
      </c>
      <c r="M79" s="5">
        <v>3.2039325684309006E-2</v>
      </c>
      <c r="N79" s="5">
        <v>4.0963321924209595E-2</v>
      </c>
      <c r="O79" s="5">
        <v>-4.4197063893079758E-2</v>
      </c>
      <c r="P79" s="5">
        <v>4.4232882559299469E-2</v>
      </c>
      <c r="Q79" s="5">
        <v>-3.8376461714506149E-2</v>
      </c>
      <c r="R79" s="5">
        <v>5.4963145405054092E-2</v>
      </c>
      <c r="S79" s="5">
        <v>-2.5224646553397179E-2</v>
      </c>
      <c r="T79" s="5">
        <v>1.3461418449878693E-2</v>
      </c>
      <c r="U79" s="5">
        <v>2.2349968552589417E-2</v>
      </c>
      <c r="V79" s="5">
        <v>-1.2590514495968819E-2</v>
      </c>
      <c r="W79" s="5">
        <v>-3.366633877158165E-2</v>
      </c>
      <c r="Y79" s="1">
        <f t="shared" si="27"/>
        <v>9.3885600561308038E-4</v>
      </c>
    </row>
    <row r="80" spans="1:25">
      <c r="A80" s="1" t="s">
        <v>13</v>
      </c>
      <c r="B80" s="1" t="s">
        <v>31</v>
      </c>
      <c r="C80" s="5">
        <v>-8.3744591102004051E-3</v>
      </c>
      <c r="D80" s="5">
        <v>-1.260852999985218E-2</v>
      </c>
      <c r="E80" s="5">
        <v>-4.7128499136306345E-4</v>
      </c>
      <c r="F80" s="5">
        <v>1.1243714019656181E-2</v>
      </c>
      <c r="G80" s="5">
        <v>-5.5322452681139112E-4</v>
      </c>
      <c r="H80" s="5">
        <v>2.0002922043204308E-2</v>
      </c>
      <c r="I80" s="5">
        <v>-5.6194548960775137E-4</v>
      </c>
      <c r="J80" s="5">
        <v>-2.1130844950675964E-2</v>
      </c>
      <c r="K80" s="5">
        <v>-1.2433630763553083E-4</v>
      </c>
      <c r="L80" s="5">
        <v>-9.5856655389070511E-4</v>
      </c>
      <c r="M80" s="5">
        <v>-1.5073987015057355E-4</v>
      </c>
      <c r="N80" s="5">
        <v>-3.341887891292572E-2</v>
      </c>
      <c r="O80" s="5">
        <v>-4.4885170646011829E-3</v>
      </c>
      <c r="P80" s="5">
        <v>-3.3451649360358715E-3</v>
      </c>
      <c r="Q80" s="5">
        <v>-4.2566731572151184E-3</v>
      </c>
      <c r="R80" s="5">
        <v>-2.1614909637719393E-3</v>
      </c>
      <c r="S80" s="5">
        <v>-4.2165582999587059E-3</v>
      </c>
      <c r="T80" s="5">
        <v>-3.5078898072242737E-3</v>
      </c>
      <c r="U80" s="5">
        <v>-8.0298451939597726E-4</v>
      </c>
      <c r="V80" s="5">
        <v>-1.0835920693352818E-3</v>
      </c>
      <c r="W80" s="5">
        <v>-2.4483658373355865E-2</v>
      </c>
      <c r="Y80" s="1">
        <f t="shared" si="27"/>
        <v>1.2861967263813894E-4</v>
      </c>
    </row>
    <row r="81" spans="1:25">
      <c r="A81" s="1" t="s">
        <v>14</v>
      </c>
      <c r="B81" s="1" t="s">
        <v>31</v>
      </c>
      <c r="C81" s="5">
        <v>-1.878937822766602E-3</v>
      </c>
      <c r="D81" s="5">
        <v>-1.8828192725777626E-2</v>
      </c>
      <c r="E81" s="5">
        <v>-1.0085537098348141E-2</v>
      </c>
      <c r="F81" s="5">
        <v>-4.2629442177712917E-3</v>
      </c>
      <c r="G81" s="5">
        <v>2.4097868299577385E-4</v>
      </c>
      <c r="H81" s="5">
        <v>-4.3392134830355644E-3</v>
      </c>
      <c r="I81" s="5">
        <v>1.000506803393364E-3</v>
      </c>
      <c r="J81" s="5">
        <v>-4.626058042049408E-3</v>
      </c>
      <c r="K81" s="5">
        <v>1.1940636672079563E-2</v>
      </c>
      <c r="L81" s="5">
        <v>-5.6303371675312519E-3</v>
      </c>
      <c r="M81" s="5">
        <v>-1.1639839503914118E-3</v>
      </c>
      <c r="N81" s="5">
        <v>2.4753596633672714E-2</v>
      </c>
      <c r="O81" s="5">
        <v>-7.7728624455630779E-3</v>
      </c>
      <c r="P81" s="5">
        <v>1.0980244725942612E-2</v>
      </c>
      <c r="Q81" s="5">
        <v>-1.6164717962965369E-3</v>
      </c>
      <c r="R81" s="5">
        <v>8.1870481371879578E-3</v>
      </c>
      <c r="S81" s="5">
        <v>-8.4225786849856377E-4</v>
      </c>
      <c r="T81" s="5">
        <v>4.6667028218507767E-3</v>
      </c>
      <c r="U81" s="5">
        <v>4.1435169987380505E-3</v>
      </c>
      <c r="V81" s="5">
        <v>-4.0070624090731144E-3</v>
      </c>
      <c r="W81" s="5">
        <v>-5.6780404411256313E-3</v>
      </c>
      <c r="Y81" s="1">
        <f t="shared" si="27"/>
        <v>8.2252816317558917E-5</v>
      </c>
    </row>
    <row r="82" spans="1:25">
      <c r="A82" s="1" t="s">
        <v>15</v>
      </c>
      <c r="B82" s="1" t="s">
        <v>31</v>
      </c>
      <c r="C82" s="5">
        <v>-2.5418763980269432E-3</v>
      </c>
      <c r="D82" s="5">
        <v>2.5268539320677519E-3</v>
      </c>
      <c r="E82" s="5">
        <v>2.6193400844931602E-3</v>
      </c>
      <c r="F82" s="5">
        <v>-4.9443501047790051E-3</v>
      </c>
      <c r="G82" s="5">
        <v>-6.9511379115283489E-4</v>
      </c>
      <c r="H82" s="5">
        <v>-1.1997166089713573E-2</v>
      </c>
      <c r="I82" s="5">
        <v>1.7055830539902672E-5</v>
      </c>
      <c r="J82" s="5">
        <v>3.7021725438535213E-3</v>
      </c>
      <c r="K82" s="5">
        <v>5.5222404189407825E-3</v>
      </c>
      <c r="L82" s="5">
        <v>-6.603817455470562E-3</v>
      </c>
      <c r="M82" s="5">
        <v>7.0152771659195423E-3</v>
      </c>
      <c r="N82" s="5">
        <v>-5.5888318456709385E-3</v>
      </c>
      <c r="O82" s="5">
        <v>-3.8103349506855011E-2</v>
      </c>
      <c r="P82" s="5">
        <v>8.9554963633418083E-3</v>
      </c>
      <c r="Q82" s="5">
        <v>-4.0969331748783588E-3</v>
      </c>
      <c r="R82" s="5">
        <v>1.1396165937185287E-2</v>
      </c>
      <c r="S82" s="5">
        <v>-3.3217184245586395E-3</v>
      </c>
      <c r="T82" s="5">
        <v>2.4894790258258581E-3</v>
      </c>
      <c r="U82" s="5">
        <v>3.9405170828104019E-3</v>
      </c>
      <c r="V82" s="5">
        <v>-2.5715693831443787E-2</v>
      </c>
      <c r="W82" s="5">
        <v>-5.937858484685421E-3</v>
      </c>
      <c r="Y82" s="1">
        <f t="shared" si="27"/>
        <v>1.2927835949099424E-4</v>
      </c>
    </row>
    <row r="83" spans="1:25">
      <c r="A83" s="1" t="s">
        <v>16</v>
      </c>
      <c r="B83" s="1" t="s">
        <v>31</v>
      </c>
      <c r="C83" s="5">
        <v>-1.8228970468044281E-2</v>
      </c>
      <c r="D83" s="5">
        <v>1.5425935387611389E-2</v>
      </c>
      <c r="E83" s="5">
        <v>1.1030824854969978E-2</v>
      </c>
      <c r="F83" s="5">
        <v>-7.3223784565925598E-3</v>
      </c>
      <c r="G83" s="5">
        <v>4.2573120445013046E-2</v>
      </c>
      <c r="H83" s="5">
        <v>-4.8917490057647228E-3</v>
      </c>
      <c r="I83" s="5">
        <v>1.1013834737241268E-3</v>
      </c>
      <c r="J83" s="5">
        <v>-2.4149369448423386E-2</v>
      </c>
      <c r="K83" s="5">
        <v>6.028417032212019E-3</v>
      </c>
      <c r="L83" s="5">
        <v>-1.4123064465820789E-2</v>
      </c>
      <c r="M83" s="5">
        <v>1.0767571628093719E-2</v>
      </c>
      <c r="N83" s="5">
        <v>3.1239362433552742E-2</v>
      </c>
      <c r="O83" s="5">
        <v>-5.1605198532342911E-3</v>
      </c>
      <c r="P83" s="5">
        <v>3.3760491758584976E-2</v>
      </c>
      <c r="Q83" s="5">
        <v>-2.6037897914648056E-2</v>
      </c>
      <c r="R83" s="5">
        <v>2.6492366567254066E-2</v>
      </c>
      <c r="S83" s="5">
        <v>-3.5498924553394318E-2</v>
      </c>
      <c r="T83" s="5">
        <v>-4.5100666582584381E-2</v>
      </c>
      <c r="U83" s="5">
        <v>-5.7530522346496582E-2</v>
      </c>
      <c r="V83" s="5">
        <v>-1.7176955938339233E-2</v>
      </c>
      <c r="W83" s="5">
        <v>-5.0511132925748825E-2</v>
      </c>
      <c r="Y83" s="1">
        <f t="shared" si="27"/>
        <v>7.8594047524578538E-4</v>
      </c>
    </row>
    <row r="84" spans="1:25">
      <c r="A84" s="1" t="s">
        <v>17</v>
      </c>
      <c r="B84" s="1" t="s">
        <v>31</v>
      </c>
      <c r="C84" s="5">
        <v>-1.6923234798014164E-3</v>
      </c>
      <c r="D84" s="5">
        <v>-2.9155987431295216E-4</v>
      </c>
      <c r="E84" s="5">
        <v>-4.853508248925209E-2</v>
      </c>
      <c r="F84" s="5">
        <v>-4.272795282304287E-3</v>
      </c>
      <c r="G84" s="5">
        <v>9.2022564786020666E-5</v>
      </c>
      <c r="H84" s="5">
        <v>-5.6825275532901287E-3</v>
      </c>
      <c r="I84" s="5">
        <v>8.8015367509797215E-4</v>
      </c>
      <c r="J84" s="5">
        <v>5.2286651916801929E-3</v>
      </c>
      <c r="K84" s="5">
        <v>-0.10441213846206665</v>
      </c>
      <c r="L84" s="5">
        <v>-5.7678963057696819E-3</v>
      </c>
      <c r="M84" s="5">
        <v>1.0597264394164085E-2</v>
      </c>
      <c r="N84" s="5">
        <v>2.8664950281381607E-2</v>
      </c>
      <c r="O84" s="5">
        <v>-1.1476840823888779E-2</v>
      </c>
      <c r="P84" s="5">
        <v>1.0211251676082611E-2</v>
      </c>
      <c r="Q84" s="5">
        <v>-4.9237911589443684E-3</v>
      </c>
      <c r="R84" s="5">
        <v>-3.5146547015756369E-3</v>
      </c>
      <c r="S84" s="5">
        <v>-4.0072784759104252E-3</v>
      </c>
      <c r="T84" s="5">
        <v>4.7877239994704723E-3</v>
      </c>
      <c r="U84" s="5">
        <v>6.8887947127223015E-3</v>
      </c>
      <c r="V84" s="5">
        <v>-2.7026764582842588E-3</v>
      </c>
      <c r="W84" s="5">
        <v>-5.7903476990759373E-3</v>
      </c>
      <c r="Y84" s="1">
        <f t="shared" si="27"/>
        <v>6.9145717009894408E-4</v>
      </c>
    </row>
    <row r="85" spans="1:25">
      <c r="A85" s="1" t="s">
        <v>18</v>
      </c>
      <c r="B85" s="1" t="s">
        <v>31</v>
      </c>
      <c r="C85" s="5">
        <v>-1.9386736676096916E-2</v>
      </c>
      <c r="D85" s="5">
        <v>-2.6133328676223755E-2</v>
      </c>
      <c r="E85" s="5">
        <v>-2.6667139027267694E-3</v>
      </c>
      <c r="F85" s="5">
        <v>3.069487027823925E-2</v>
      </c>
      <c r="G85" s="5">
        <v>-2.3489959537982941E-2</v>
      </c>
      <c r="H85" s="5">
        <v>8.5265180096030235E-3</v>
      </c>
      <c r="I85" s="5">
        <v>-1.8530666828155518E-2</v>
      </c>
      <c r="J85" s="5">
        <v>-3.4786440432071686E-2</v>
      </c>
      <c r="K85" s="5">
        <v>-7.0080794394016266E-2</v>
      </c>
      <c r="L85" s="5">
        <v>7.8687623143196106E-2</v>
      </c>
      <c r="M85" s="5">
        <v>-2.9407870024442673E-2</v>
      </c>
      <c r="N85" s="5">
        <v>-1.8287450075149536E-2</v>
      </c>
      <c r="O85" s="5">
        <v>8.7401725351810455E-2</v>
      </c>
      <c r="P85" s="5">
        <v>-6.0934398323297501E-2</v>
      </c>
      <c r="Q85" s="5">
        <v>-7.7474147081375122E-2</v>
      </c>
      <c r="R85" s="5">
        <v>-9.6150264143943787E-2</v>
      </c>
      <c r="S85" s="5">
        <v>-3.4188553690910339E-2</v>
      </c>
      <c r="T85" s="5">
        <v>4.2001314461231232E-2</v>
      </c>
      <c r="U85" s="5">
        <v>-4.11081463098526E-2</v>
      </c>
      <c r="V85" s="5">
        <v>6.7786768078804016E-2</v>
      </c>
      <c r="W85" s="5">
        <v>2.3543311282992363E-2</v>
      </c>
      <c r="Y85" s="1">
        <f t="shared" si="27"/>
        <v>2.533964783912501E-3</v>
      </c>
    </row>
    <row r="86" spans="1:25">
      <c r="A86" s="1" t="s">
        <v>19</v>
      </c>
      <c r="B86" s="1" t="s">
        <v>31</v>
      </c>
      <c r="C86" s="5">
        <v>-1.5029603615403175E-2</v>
      </c>
      <c r="D86" s="5">
        <v>-1.66766457259655E-2</v>
      </c>
      <c r="E86" s="5">
        <v>-1.5002967789769173E-2</v>
      </c>
      <c r="F86" s="5">
        <v>-1.6743101878091693E-3</v>
      </c>
      <c r="G86" s="5">
        <v>-1.3932469300925732E-2</v>
      </c>
      <c r="H86" s="5">
        <v>-4.6356567181646824E-3</v>
      </c>
      <c r="I86" s="5">
        <v>-1.6736658290028572E-3</v>
      </c>
      <c r="J86" s="5">
        <v>-2.3699007928371429E-2</v>
      </c>
      <c r="K86" s="5">
        <v>-9.7658010199666023E-3</v>
      </c>
      <c r="L86" s="5">
        <v>-6.197215523570776E-3</v>
      </c>
      <c r="M86" s="5">
        <v>2.6891347952187061E-3</v>
      </c>
      <c r="N86" s="5">
        <v>1.7083424609154463E-4</v>
      </c>
      <c r="O86" s="5">
        <v>-3.281852975487709E-2</v>
      </c>
      <c r="P86" s="5">
        <v>5.9686126187443733E-3</v>
      </c>
      <c r="Q86" s="5">
        <v>-3.1064471695572138E-3</v>
      </c>
      <c r="R86" s="5">
        <v>1.2217666022479534E-2</v>
      </c>
      <c r="S86" s="5">
        <v>-1.4110071351751685E-3</v>
      </c>
      <c r="T86" s="5">
        <v>1.3985767029225826E-2</v>
      </c>
      <c r="U86" s="5">
        <v>1.3244273141026497E-2</v>
      </c>
      <c r="V86" s="5">
        <v>6.3281461596488953E-2</v>
      </c>
      <c r="W86" s="5">
        <v>2.8383661061525345E-2</v>
      </c>
      <c r="Y86" s="1">
        <f t="shared" si="27"/>
        <v>4.0531096191571221E-4</v>
      </c>
    </row>
    <row r="87" spans="1:25">
      <c r="A87" s="1" t="s">
        <v>20</v>
      </c>
      <c r="B87" s="1" t="s">
        <v>31</v>
      </c>
      <c r="C87" s="5">
        <v>-1.5045504085719585E-2</v>
      </c>
      <c r="D87" s="5">
        <v>-2.7824267745018005E-2</v>
      </c>
      <c r="E87" s="5">
        <v>-1.5121856704354286E-2</v>
      </c>
      <c r="F87" s="5">
        <v>4.5218905434012413E-3</v>
      </c>
      <c r="G87" s="5">
        <v>1.5478882007300854E-2</v>
      </c>
      <c r="H87" s="5">
        <v>-1.0673387907445431E-2</v>
      </c>
      <c r="I87" s="5">
        <v>-9.2795770615339279E-3</v>
      </c>
      <c r="J87" s="5">
        <v>1.4105919748544693E-2</v>
      </c>
      <c r="K87" s="5">
        <v>-2.8154764324426651E-2</v>
      </c>
      <c r="L87" s="5">
        <v>3.446505218744278E-2</v>
      </c>
      <c r="M87" s="5">
        <v>2.2709961980581284E-2</v>
      </c>
      <c r="N87" s="5">
        <v>3.1818557530641556E-2</v>
      </c>
      <c r="O87" s="5">
        <v>1.7030160874128342E-2</v>
      </c>
      <c r="P87" s="5">
        <v>2.8346110135316849E-2</v>
      </c>
      <c r="Q87" s="5">
        <v>-9.7244225442409515E-2</v>
      </c>
      <c r="R87" s="5">
        <v>3.4683439880609512E-2</v>
      </c>
      <c r="S87" s="5">
        <v>-3.8052930030971766E-3</v>
      </c>
      <c r="T87" s="5">
        <v>1.1976057663559914E-2</v>
      </c>
      <c r="U87" s="5">
        <v>1.5239626169204712E-2</v>
      </c>
      <c r="V87" s="5">
        <v>-2.3120913654565811E-2</v>
      </c>
      <c r="W87" s="5">
        <v>-4.1874036192893982E-2</v>
      </c>
      <c r="Y87" s="1">
        <f t="shared" si="27"/>
        <v>9.8724853265705174E-4</v>
      </c>
    </row>
    <row r="88" spans="1:25">
      <c r="A88" s="1" t="s">
        <v>21</v>
      </c>
      <c r="B88" s="1" t="s">
        <v>31</v>
      </c>
      <c r="C88" s="3">
        <v>-4.3703792175854104E-3</v>
      </c>
      <c r="D88" s="3">
        <v>-2.3004785104060899E-2</v>
      </c>
      <c r="E88" s="3">
        <v>-7.9225544001021199E-3</v>
      </c>
      <c r="F88" s="3">
        <v>-9.8988594089224995E-3</v>
      </c>
      <c r="G88" s="3">
        <v>-1.34303426535666E-4</v>
      </c>
      <c r="H88" s="3">
        <v>-1.11082353428309E-2</v>
      </c>
      <c r="I88" s="3">
        <v>1.4113072827637099E-3</v>
      </c>
      <c r="J88" s="3">
        <v>1.0030572055243801E-2</v>
      </c>
      <c r="K88" s="3">
        <v>-3.7922723780260202E-2</v>
      </c>
      <c r="L88" s="3">
        <v>-1.4163314356248499E-2</v>
      </c>
      <c r="M88" s="3">
        <v>-2.3502151904076798E-2</v>
      </c>
      <c r="N88" s="3">
        <v>-4.8031903087571097E-2</v>
      </c>
      <c r="O88" s="3">
        <v>-2.20171809098571E-2</v>
      </c>
      <c r="P88" s="3">
        <v>2.26579610969543E-2</v>
      </c>
      <c r="Q88" s="3">
        <v>-7.7318710483353899E-3</v>
      </c>
      <c r="R88" s="3">
        <v>-0.13883148932188599</v>
      </c>
      <c r="S88" s="3">
        <v>-5.8095811445766799E-3</v>
      </c>
      <c r="T88" s="3">
        <v>7.3534898254604799E-3</v>
      </c>
      <c r="U88" s="3">
        <v>1.01203072539821E-2</v>
      </c>
      <c r="V88" s="3">
        <v>-8.7464771911107894E-3</v>
      </c>
      <c r="W88" s="3">
        <v>-1.23470506190531E-2</v>
      </c>
      <c r="Y88" s="1">
        <f t="shared" si="27"/>
        <v>1.0593314726556947E-3</v>
      </c>
    </row>
    <row r="89" spans="1:25">
      <c r="A89" s="1" t="s">
        <v>22</v>
      </c>
      <c r="B89" s="1" t="s">
        <v>31</v>
      </c>
      <c r="C89" s="5">
        <v>-0.11510314047336578</v>
      </c>
      <c r="D89" s="5">
        <v>-0.12442778050899506</v>
      </c>
      <c r="E89" s="5">
        <v>-6.4333215355873108E-2</v>
      </c>
      <c r="F89" s="5">
        <v>0.18179909884929657</v>
      </c>
      <c r="G89" s="5">
        <v>-3.4430861473083496E-2</v>
      </c>
      <c r="H89" s="5">
        <v>-1.7195225227624178E-3</v>
      </c>
      <c r="I89" s="5">
        <v>5.6586582213640213E-3</v>
      </c>
      <c r="J89" s="5">
        <v>1.0729542933404446E-2</v>
      </c>
      <c r="K89" s="5">
        <v>-7.6564803719520569E-2</v>
      </c>
      <c r="L89" s="5">
        <v>-6.3851691782474518E-2</v>
      </c>
      <c r="M89" s="5">
        <v>-0.11841613799333572</v>
      </c>
      <c r="N89" s="5">
        <v>3.6935865879058838E-2</v>
      </c>
      <c r="O89" s="5">
        <v>-8.1656435504555702E-3</v>
      </c>
      <c r="P89" s="5">
        <v>1.7262546345591545E-2</v>
      </c>
      <c r="Q89" s="5">
        <v>-1.7293187556788325E-4</v>
      </c>
      <c r="R89" s="5">
        <v>2.2143196314573288E-2</v>
      </c>
      <c r="S89" s="5">
        <v>-0.33558771014213562</v>
      </c>
      <c r="T89" s="5">
        <v>9.9051874130964279E-3</v>
      </c>
      <c r="U89" s="5">
        <v>1.2045766226947308E-2</v>
      </c>
      <c r="V89" s="5">
        <v>1.1249308008700609E-3</v>
      </c>
      <c r="W89" s="5">
        <v>-1.8434288213029504E-3</v>
      </c>
      <c r="Y89" s="1">
        <f t="shared" si="27"/>
        <v>9.3184809501817619E-3</v>
      </c>
    </row>
    <row r="90" spans="1:25">
      <c r="A90" s="1" t="s">
        <v>23</v>
      </c>
      <c r="B90" s="1" t="s">
        <v>31</v>
      </c>
      <c r="C90" s="5">
        <v>-2.419728972017765E-2</v>
      </c>
      <c r="D90" s="5">
        <v>-0.11751636862754822</v>
      </c>
      <c r="E90" s="5">
        <v>4.1863474994897842E-2</v>
      </c>
      <c r="F90" s="5">
        <v>2.1143088117241859E-2</v>
      </c>
      <c r="G90" s="5">
        <v>3.930321428924799E-3</v>
      </c>
      <c r="H90" s="5">
        <v>6.616298109292984E-3</v>
      </c>
      <c r="I90" s="5">
        <v>-1.5676576644182205E-2</v>
      </c>
      <c r="J90" s="5">
        <v>-7.3031775653362274E-2</v>
      </c>
      <c r="K90" s="5">
        <v>1.1007040739059448E-3</v>
      </c>
      <c r="L90" s="5">
        <v>1.7361680045723915E-2</v>
      </c>
      <c r="M90" s="5">
        <v>4.7960612922906876E-2</v>
      </c>
      <c r="N90" s="5">
        <v>0.10151052474975586</v>
      </c>
      <c r="O90" s="5">
        <v>-6.2115658074617386E-2</v>
      </c>
      <c r="P90" s="5">
        <v>4.3317094445228577E-2</v>
      </c>
      <c r="Q90" s="5">
        <v>-2.3633254691958427E-2</v>
      </c>
      <c r="R90" s="5">
        <v>-6.9619618356227875E-2</v>
      </c>
      <c r="S90" s="5">
        <v>-7.5050410814583302E-3</v>
      </c>
      <c r="T90" s="5">
        <v>-9.1334126889705658E-2</v>
      </c>
      <c r="U90" s="5">
        <v>6.2861768528819084E-3</v>
      </c>
      <c r="V90" s="5">
        <v>-1.1467467993497849E-2</v>
      </c>
      <c r="W90" s="5">
        <v>-5.1865983754396439E-2</v>
      </c>
      <c r="Y90" s="1">
        <f t="shared" si="27"/>
        <v>2.7199229450076529E-3</v>
      </c>
    </row>
    <row r="91" spans="1:25">
      <c r="A91" s="1" t="s">
        <v>24</v>
      </c>
      <c r="B91" s="1" t="s">
        <v>31</v>
      </c>
      <c r="C91" s="5">
        <v>-2.062300918623805E-4</v>
      </c>
      <c r="D91" s="5">
        <v>-1.7297123558819294E-3</v>
      </c>
      <c r="E91" s="5">
        <v>-1.5847779577597976E-3</v>
      </c>
      <c r="F91" s="5">
        <v>6.6029949812218547E-4</v>
      </c>
      <c r="G91" s="5">
        <v>-6.2894879374653101E-4</v>
      </c>
      <c r="H91" s="5">
        <v>7.6967471977695823E-4</v>
      </c>
      <c r="I91" s="5">
        <v>-8.454014896415174E-4</v>
      </c>
      <c r="J91" s="5">
        <v>-1.9486928358674049E-3</v>
      </c>
      <c r="K91" s="5">
        <v>-3.8989647291600704E-3</v>
      </c>
      <c r="L91" s="5">
        <v>1.1803493835031986E-3</v>
      </c>
      <c r="M91" s="5">
        <v>-2.9069534502923489E-3</v>
      </c>
      <c r="N91" s="5">
        <v>-7.5088054873049259E-3</v>
      </c>
      <c r="O91" s="5">
        <v>2.3989772889763117E-3</v>
      </c>
      <c r="P91" s="5">
        <v>-3.4138394985347986E-3</v>
      </c>
      <c r="Q91" s="5">
        <v>3.221033257432282E-4</v>
      </c>
      <c r="R91" s="5">
        <v>-4.0479027666151524E-3</v>
      </c>
      <c r="S91" s="5">
        <v>1.3462851347867399E-4</v>
      </c>
      <c r="T91" s="5">
        <v>-1.4603147283196449E-3</v>
      </c>
      <c r="U91" s="5">
        <v>-1.869437750428915E-3</v>
      </c>
      <c r="V91" s="5">
        <v>4.5438981032930315E-4</v>
      </c>
      <c r="W91" s="5">
        <v>4.7474127495661378E-4</v>
      </c>
      <c r="Y91" s="1">
        <f t="shared" si="27"/>
        <v>5.0772130362177668E-6</v>
      </c>
    </row>
    <row r="92" spans="1:25">
      <c r="A92" s="1" t="s">
        <v>25</v>
      </c>
      <c r="B92" s="1" t="s">
        <v>31</v>
      </c>
      <c r="C92" s="5">
        <v>-1.245973352342844E-2</v>
      </c>
      <c r="D92" s="5">
        <v>-3.9240452460944653E-3</v>
      </c>
      <c r="E92" s="5">
        <v>6.7141139879822731E-3</v>
      </c>
      <c r="F92" s="5">
        <v>1.9317353144288063E-2</v>
      </c>
      <c r="G92" s="5">
        <v>-1.1321008205413818E-2</v>
      </c>
      <c r="H92" s="5">
        <v>5.8714705519378185E-3</v>
      </c>
      <c r="I92" s="5">
        <v>-1.502421498298645E-2</v>
      </c>
      <c r="J92" s="5">
        <v>3.6785591393709183E-2</v>
      </c>
      <c r="K92" s="5">
        <v>-2.4951038882136345E-2</v>
      </c>
      <c r="L92" s="5">
        <v>2.3242922499775887E-2</v>
      </c>
      <c r="M92" s="5">
        <v>1.4030487276613712E-2</v>
      </c>
      <c r="N92" s="5">
        <v>4.1279084980487823E-3</v>
      </c>
      <c r="O92" s="5">
        <v>-2.5190521031618118E-2</v>
      </c>
      <c r="P92" s="5">
        <v>6.6295146942138672E-2</v>
      </c>
      <c r="Q92" s="5">
        <v>-2.6975949294865131E-3</v>
      </c>
      <c r="R92" s="5">
        <v>-2.2488892078399658E-2</v>
      </c>
      <c r="S92" s="5">
        <v>5.8927755802869797E-2</v>
      </c>
      <c r="T92" s="5">
        <v>-2.2081725299358368E-2</v>
      </c>
      <c r="U92" s="5">
        <v>-1.9531315192580223E-2</v>
      </c>
      <c r="V92" s="5">
        <v>-2.4939581751823425E-2</v>
      </c>
      <c r="W92" s="5">
        <v>6.9550067186355591E-2</v>
      </c>
      <c r="Y92" s="1">
        <f t="shared" si="27"/>
        <v>9.1809431311362882E-4</v>
      </c>
    </row>
    <row r="93" spans="1:25">
      <c r="A93" s="1" t="s">
        <v>26</v>
      </c>
      <c r="B93" s="1" t="s">
        <v>31</v>
      </c>
      <c r="C93" s="5">
        <v>6.2027727253735065E-3</v>
      </c>
      <c r="D93" s="5">
        <v>-8.9365839958190918E-3</v>
      </c>
      <c r="E93" s="5">
        <v>1.559691596776247E-2</v>
      </c>
      <c r="F93" s="5">
        <v>8.986140601336956E-3</v>
      </c>
      <c r="G93" s="5">
        <v>2.4527003988623619E-2</v>
      </c>
      <c r="H93" s="5">
        <v>-1.6984391957521439E-2</v>
      </c>
      <c r="I93" s="5">
        <v>3.9442330598831177E-3</v>
      </c>
      <c r="J93" s="5">
        <v>-1.5516936779022217E-2</v>
      </c>
      <c r="K93" s="5">
        <v>-8.7033338844776154E-2</v>
      </c>
      <c r="L93" s="5">
        <v>4.1527114808559418E-3</v>
      </c>
      <c r="M93" s="5">
        <v>-2.1346038207411766E-2</v>
      </c>
      <c r="N93" s="5">
        <v>9.257960319519043E-2</v>
      </c>
      <c r="O93" s="5">
        <v>-3.5028919577598572E-2</v>
      </c>
      <c r="P93" s="5">
        <v>3.719710186123848E-2</v>
      </c>
      <c r="Q93" s="5">
        <v>-5.3653445094823837E-2</v>
      </c>
      <c r="R93" s="5">
        <v>5.1636788994073868E-2</v>
      </c>
      <c r="S93" s="5">
        <v>-9.2285983264446259E-3</v>
      </c>
      <c r="T93" s="5">
        <v>1.6163136810064316E-2</v>
      </c>
      <c r="U93" s="5">
        <v>2.2193731740117073E-2</v>
      </c>
      <c r="V93" s="5">
        <v>-2.3115862160921097E-2</v>
      </c>
      <c r="W93" s="5">
        <v>-2.9930230230093002E-3</v>
      </c>
      <c r="Y93" s="1">
        <f t="shared" si="27"/>
        <v>1.3870615299885027E-3</v>
      </c>
    </row>
    <row r="94" spans="1:25">
      <c r="A94" s="1" t="s">
        <v>27</v>
      </c>
      <c r="B94" s="1" t="s">
        <v>31</v>
      </c>
      <c r="C94" s="5">
        <v>-2.7835024520754814E-2</v>
      </c>
      <c r="D94" s="5">
        <v>-6.628822535276413E-2</v>
      </c>
      <c r="E94" s="5">
        <v>1.3645146042108536E-2</v>
      </c>
      <c r="F94" s="5">
        <v>1.7423827201128006E-2</v>
      </c>
      <c r="G94" s="5">
        <v>-6.6641800105571747E-2</v>
      </c>
      <c r="H94" s="5">
        <v>-6.3809074461460114E-2</v>
      </c>
      <c r="I94" s="5">
        <v>-1.8106084316968918E-2</v>
      </c>
      <c r="J94" s="5">
        <v>-2.6606779545545578E-2</v>
      </c>
      <c r="K94" s="5">
        <v>-0.1065274104475975</v>
      </c>
      <c r="L94" s="5">
        <v>-3.2359287142753601E-2</v>
      </c>
      <c r="M94" s="5">
        <v>5.9655662626028061E-2</v>
      </c>
      <c r="N94" s="5">
        <v>3.8448460400104523E-2</v>
      </c>
      <c r="O94" s="5">
        <v>-7.2242669761180878E-2</v>
      </c>
      <c r="P94" s="5">
        <v>-7.9570263624191284E-2</v>
      </c>
      <c r="Q94" s="5">
        <v>0.1512610912322998</v>
      </c>
      <c r="R94" s="5">
        <v>-7.3722966015338898E-2</v>
      </c>
      <c r="S94" s="5">
        <v>-1.0443819686770439E-2</v>
      </c>
      <c r="T94" s="5">
        <v>3.2260976731777191E-2</v>
      </c>
      <c r="U94" s="5">
        <v>4.1808594018220901E-2</v>
      </c>
      <c r="V94" s="5">
        <v>0.10658080875873566</v>
      </c>
      <c r="W94" s="5">
        <v>-2.6073336601257324E-2</v>
      </c>
      <c r="Y94" s="1">
        <f t="shared" si="27"/>
        <v>4.2679552906468984E-3</v>
      </c>
    </row>
    <row r="95" spans="1:25">
      <c r="A95" s="1" t="s">
        <v>28</v>
      </c>
      <c r="B95" s="1" t="s">
        <v>31</v>
      </c>
      <c r="C95" s="5">
        <v>-6.1486312188208103E-3</v>
      </c>
      <c r="D95" s="5">
        <v>-6.9851628504693508E-3</v>
      </c>
      <c r="E95" s="5">
        <v>3.9972610771656036E-2</v>
      </c>
      <c r="F95" s="5">
        <v>-1.0736195370554924E-2</v>
      </c>
      <c r="G95" s="5">
        <v>2.3662911262363195E-3</v>
      </c>
      <c r="H95" s="5">
        <v>-1.1979677714407444E-2</v>
      </c>
      <c r="I95" s="5">
        <v>-6.649501621723175E-3</v>
      </c>
      <c r="J95" s="5">
        <v>-1.0049176402390003E-2</v>
      </c>
      <c r="K95" s="5">
        <v>2.5033198297023773E-2</v>
      </c>
      <c r="L95" s="5">
        <v>-5.8112069964408875E-2</v>
      </c>
      <c r="M95" s="5">
        <v>-4.0165528655052185E-2</v>
      </c>
      <c r="N95" s="5">
        <v>1.7940927296876907E-2</v>
      </c>
      <c r="O95" s="5">
        <v>1.3443701900541782E-2</v>
      </c>
      <c r="P95" s="5">
        <v>2.0747572183609009E-2</v>
      </c>
      <c r="Q95" s="5">
        <v>-6.4908124506473541E-2</v>
      </c>
      <c r="R95" s="5">
        <v>1.9978964701294899E-2</v>
      </c>
      <c r="S95" s="5">
        <v>-2.7615416329354048E-3</v>
      </c>
      <c r="T95" s="5">
        <v>8.8619459420442581E-3</v>
      </c>
      <c r="U95" s="5">
        <v>1.1305136606097221E-2</v>
      </c>
      <c r="V95" s="5">
        <v>-4.5436942018568516E-3</v>
      </c>
      <c r="W95" s="5">
        <v>-7.2668664157390594E-2</v>
      </c>
      <c r="Y95" s="1">
        <f t="shared" si="27"/>
        <v>8.9450320662848683E-4</v>
      </c>
    </row>
    <row r="96" spans="1:25">
      <c r="A96" s="1" t="s">
        <v>29</v>
      </c>
      <c r="B96" s="1" t="s">
        <v>31</v>
      </c>
      <c r="C96" s="5">
        <v>-3.6119505763053894E-2</v>
      </c>
      <c r="D96" s="5">
        <v>-2.4717390537261963E-2</v>
      </c>
      <c r="E96" s="5">
        <v>2.6948856189846992E-2</v>
      </c>
      <c r="F96" s="5">
        <v>3.5223506391048431E-2</v>
      </c>
      <c r="G96" s="5">
        <v>8.1098467111587524E-2</v>
      </c>
      <c r="H96" s="5">
        <v>-7.7370576560497284E-2</v>
      </c>
      <c r="I96" s="5">
        <v>-1.7821867018938065E-2</v>
      </c>
      <c r="J96" s="5">
        <v>-1.4619759283959866E-2</v>
      </c>
      <c r="K96" s="5">
        <v>2.4013936519622803E-2</v>
      </c>
      <c r="L96" s="5">
        <v>4.2160052806138992E-2</v>
      </c>
      <c r="M96" s="5">
        <v>-7.2860005311667919E-3</v>
      </c>
      <c r="N96" s="5">
        <v>0.12660127878189087</v>
      </c>
      <c r="O96" s="5">
        <v>-6.596752256155014E-2</v>
      </c>
      <c r="P96" s="5">
        <v>-4.7864660620689392E-2</v>
      </c>
      <c r="Q96" s="5">
        <v>3.1698096543550491E-2</v>
      </c>
      <c r="R96" s="5">
        <v>-6.4301448874175549E-3</v>
      </c>
      <c r="S96" s="5">
        <v>-3.7006856873631477E-3</v>
      </c>
      <c r="T96" s="5">
        <v>-4.3438628315925598E-2</v>
      </c>
      <c r="U96" s="5">
        <v>-5.2166663110256195E-2</v>
      </c>
      <c r="V96" s="5">
        <v>9.5490012317895889E-3</v>
      </c>
      <c r="W96" s="5">
        <v>-3.7997938692569733E-2</v>
      </c>
      <c r="Y96" s="1">
        <f t="shared" si="27"/>
        <v>2.454832374460582E-3</v>
      </c>
    </row>
  </sheetData>
  <conditionalFormatting sqref="C7:W7">
    <cfRule type="cellIs" dxfId="8" priority="3" operator="lessThan">
      <formula>0.1</formula>
    </cfRule>
  </conditionalFormatting>
  <conditionalFormatting sqref="C17:W17">
    <cfRule type="cellIs" dxfId="7" priority="2" operator="lessThan">
      <formula>0.1</formula>
    </cfRule>
  </conditionalFormatting>
  <conditionalFormatting sqref="C28:W28">
    <cfRule type="cellIs" dxfId="6" priority="1" operator="lessThan"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6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7">
        <v>-10</v>
      </c>
      <c r="D1" s="7">
        <v>-9</v>
      </c>
      <c r="E1" s="7">
        <v>-8</v>
      </c>
      <c r="F1" s="7">
        <v>-7</v>
      </c>
      <c r="G1" s="7">
        <v>-6</v>
      </c>
      <c r="H1" s="7">
        <v>-5</v>
      </c>
      <c r="I1" s="7">
        <v>-4</v>
      </c>
      <c r="J1" s="7">
        <v>-3</v>
      </c>
      <c r="K1" s="7">
        <v>-2</v>
      </c>
      <c r="L1" s="7">
        <v>-1</v>
      </c>
      <c r="M1" s="7">
        <v>0</v>
      </c>
      <c r="N1" s="7">
        <v>1</v>
      </c>
      <c r="O1" s="7">
        <v>2</v>
      </c>
      <c r="P1" s="7">
        <v>3</v>
      </c>
      <c r="Q1" s="7">
        <v>4</v>
      </c>
      <c r="R1" s="7">
        <v>5</v>
      </c>
      <c r="S1" s="7">
        <v>6</v>
      </c>
      <c r="T1" s="7">
        <v>7</v>
      </c>
      <c r="U1" s="7">
        <v>8</v>
      </c>
      <c r="V1" s="7">
        <v>9</v>
      </c>
      <c r="W1" s="7">
        <v>10</v>
      </c>
    </row>
    <row r="2" spans="2:25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5">
      <c r="B3" s="9" t="s">
        <v>354</v>
      </c>
      <c r="C3" s="6">
        <f>AVERAGE(C36:C64)</f>
        <v>1.0879013749350212E-2</v>
      </c>
      <c r="D3" s="6">
        <f t="shared" ref="D3:W3" si="0">AVERAGE(D36:D64)</f>
        <v>1.6602252138025055E-2</v>
      </c>
      <c r="E3" s="6">
        <f t="shared" si="0"/>
        <v>9.3401916736855321E-3</v>
      </c>
      <c r="F3" s="6">
        <f t="shared" si="0"/>
        <v>5.2828504341904418E-3</v>
      </c>
      <c r="G3" s="6">
        <f t="shared" si="0"/>
        <v>-3.9692425697335108E-3</v>
      </c>
      <c r="H3" s="6">
        <f t="shared" si="0"/>
        <v>-1.7143226907439732E-2</v>
      </c>
      <c r="I3" s="6">
        <f t="shared" si="0"/>
        <v>-1.9501993389151998E-2</v>
      </c>
      <c r="J3" s="6">
        <f t="shared" si="0"/>
        <v>-2.1483349982482424E-2</v>
      </c>
      <c r="K3" s="6">
        <f t="shared" si="0"/>
        <v>-4.7717741417418677E-3</v>
      </c>
      <c r="L3" s="6">
        <f t="shared" si="0"/>
        <v>-1.8657642661997008E-2</v>
      </c>
      <c r="M3" s="6">
        <f t="shared" si="0"/>
        <v>-2.6513396334242698E-2</v>
      </c>
      <c r="N3" s="6">
        <f t="shared" si="0"/>
        <v>-3.204939012160813E-2</v>
      </c>
      <c r="O3" s="6">
        <f t="shared" si="0"/>
        <v>-4.450991031214406E-2</v>
      </c>
      <c r="P3" s="6">
        <f t="shared" si="0"/>
        <v>-5.4957008006863775E-2</v>
      </c>
      <c r="Q3" s="6">
        <f t="shared" si="0"/>
        <v>-5.9781037873575145E-2</v>
      </c>
      <c r="R3" s="6">
        <f t="shared" si="0"/>
        <v>-6.0846651919505987E-2</v>
      </c>
      <c r="S3" s="6">
        <f t="shared" si="0"/>
        <v>-6.0850306110966972E-2</v>
      </c>
      <c r="T3" s="6">
        <f t="shared" si="0"/>
        <v>-7.3233171116322715E-2</v>
      </c>
      <c r="U3" s="6">
        <f t="shared" si="0"/>
        <v>-6.7353202033378606E-2</v>
      </c>
      <c r="V3" s="6">
        <f t="shared" si="0"/>
        <v>-6.3691599630229051E-2</v>
      </c>
      <c r="W3" s="6">
        <f t="shared" si="0"/>
        <v>-7.529630980801845E-2</v>
      </c>
    </row>
    <row r="4" spans="2:25">
      <c r="B4" s="9" t="s">
        <v>355</v>
      </c>
      <c r="C4" s="1">
        <f>SUM($Y$68:$Y$96)/(COUNT($Y$68:$Y$96)^2)*C2</f>
        <v>5.4414893358909829E-5</v>
      </c>
      <c r="D4" s="1">
        <f t="shared" ref="D4:W4" si="1">SUM($Y$68:$Y$96)/(COUNT($Y$68:$Y$96)^2)*D2</f>
        <v>1.0882978671781966E-4</v>
      </c>
      <c r="E4" s="1">
        <f t="shared" si="1"/>
        <v>1.6324468007672949E-4</v>
      </c>
      <c r="F4" s="1">
        <f t="shared" si="1"/>
        <v>2.1765957343563932E-4</v>
      </c>
      <c r="G4" s="1">
        <f t="shared" si="1"/>
        <v>2.7207446679454917E-4</v>
      </c>
      <c r="H4" s="1">
        <f t="shared" si="1"/>
        <v>3.2648936015345899E-4</v>
      </c>
      <c r="I4" s="1">
        <f t="shared" si="1"/>
        <v>3.8090425351236881E-4</v>
      </c>
      <c r="J4" s="1">
        <f t="shared" si="1"/>
        <v>4.3531914687127863E-4</v>
      </c>
      <c r="K4" s="1">
        <f t="shared" si="1"/>
        <v>4.8973404023018845E-4</v>
      </c>
      <c r="L4" s="1">
        <f t="shared" si="1"/>
        <v>5.4414893358909833E-4</v>
      </c>
      <c r="M4" s="1">
        <f t="shared" si="1"/>
        <v>5.985638269480081E-4</v>
      </c>
      <c r="N4" s="1">
        <f t="shared" si="1"/>
        <v>6.5297872030691797E-4</v>
      </c>
      <c r="O4" s="1">
        <f t="shared" si="1"/>
        <v>7.0739361366582774E-4</v>
      </c>
      <c r="P4" s="1">
        <f t="shared" si="1"/>
        <v>7.6180850702473762E-4</v>
      </c>
      <c r="Q4" s="1">
        <f t="shared" si="1"/>
        <v>8.1622340038364739E-4</v>
      </c>
      <c r="R4" s="1">
        <f t="shared" si="1"/>
        <v>8.7063829374255726E-4</v>
      </c>
      <c r="S4" s="1">
        <f t="shared" si="1"/>
        <v>9.2505318710146714E-4</v>
      </c>
      <c r="T4" s="1">
        <f t="shared" si="1"/>
        <v>9.7946808046037691E-4</v>
      </c>
      <c r="U4" s="1">
        <f t="shared" si="1"/>
        <v>1.0338829738192868E-3</v>
      </c>
      <c r="V4" s="1">
        <f t="shared" si="1"/>
        <v>1.0882978671781967E-3</v>
      </c>
      <c r="W4" s="1">
        <f t="shared" si="1"/>
        <v>1.1427127605371063E-3</v>
      </c>
    </row>
    <row r="5" spans="2:25">
      <c r="B5" s="9" t="s">
        <v>356</v>
      </c>
      <c r="C5" s="3">
        <f>SQRT(C4)</f>
        <v>7.3766451289803709E-3</v>
      </c>
      <c r="D5" s="3">
        <f t="shared" ref="D5:W5" si="2">SQRT(D4)</f>
        <v>1.0432151586217469E-2</v>
      </c>
      <c r="E5" s="3">
        <f t="shared" si="2"/>
        <v>1.2776724152799476E-2</v>
      </c>
      <c r="F5" s="3">
        <f t="shared" si="2"/>
        <v>1.4753290257960742E-2</v>
      </c>
      <c r="G5" s="3">
        <f t="shared" si="2"/>
        <v>1.6494679954292813E-2</v>
      </c>
      <c r="H5" s="3">
        <f t="shared" si="2"/>
        <v>1.8069016579588912E-2</v>
      </c>
      <c r="I5" s="3">
        <f t="shared" si="2"/>
        <v>1.9516768521258041E-2</v>
      </c>
      <c r="J5" s="3">
        <f t="shared" si="2"/>
        <v>2.0864303172434939E-2</v>
      </c>
      <c r="K5" s="3">
        <f t="shared" si="2"/>
        <v>2.2129935386941111E-2</v>
      </c>
      <c r="L5" s="3">
        <f t="shared" si="2"/>
        <v>2.3327000098364518E-2</v>
      </c>
      <c r="M5" s="3">
        <f t="shared" si="2"/>
        <v>2.4465564104430702E-2</v>
      </c>
      <c r="N5" s="3">
        <f t="shared" si="2"/>
        <v>2.5553448305598952E-2</v>
      </c>
      <c r="O5" s="3">
        <f t="shared" si="2"/>
        <v>2.6596872253440398E-2</v>
      </c>
      <c r="P5" s="3">
        <f t="shared" si="2"/>
        <v>2.7600878736459417E-2</v>
      </c>
      <c r="Q5" s="3">
        <f t="shared" si="2"/>
        <v>2.8569623735423037E-2</v>
      </c>
      <c r="R5" s="3">
        <f t="shared" si="2"/>
        <v>2.9506580515921484E-2</v>
      </c>
      <c r="S5" s="3">
        <f t="shared" si="2"/>
        <v>3.0414687029484081E-2</v>
      </c>
      <c r="T5" s="3">
        <f t="shared" si="2"/>
        <v>3.1296454758652406E-2</v>
      </c>
      <c r="U5" s="3">
        <f t="shared" si="2"/>
        <v>3.2154050659586993E-2</v>
      </c>
      <c r="V5" s="3">
        <f t="shared" si="2"/>
        <v>3.2989359908585626E-2</v>
      </c>
      <c r="W5" s="3">
        <f t="shared" si="2"/>
        <v>3.3804034678379835E-2</v>
      </c>
    </row>
    <row r="6" spans="2:25">
      <c r="B6" s="9" t="s">
        <v>357</v>
      </c>
      <c r="C6" s="14">
        <f>C3/C5</f>
        <v>1.4747915290936535</v>
      </c>
      <c r="D6" s="14">
        <f t="shared" ref="D6:W6" si="3">D3/D5</f>
        <v>1.5914504309886821</v>
      </c>
      <c r="E6" s="14">
        <f t="shared" si="3"/>
        <v>0.73103180142141722</v>
      </c>
      <c r="F6" s="14">
        <f t="shared" si="3"/>
        <v>0.35807947527771739</v>
      </c>
      <c r="G6" s="14">
        <f t="shared" si="3"/>
        <v>-0.24063774385028294</v>
      </c>
      <c r="H6" s="14">
        <f t="shared" si="3"/>
        <v>-0.94876369347101219</v>
      </c>
      <c r="I6" s="14">
        <f t="shared" si="3"/>
        <v>-0.99924295192157708</v>
      </c>
      <c r="J6" s="14">
        <f t="shared" si="3"/>
        <v>-1.0296701406671154</v>
      </c>
      <c r="K6" s="14">
        <f t="shared" si="3"/>
        <v>-0.2156253083575515</v>
      </c>
      <c r="L6" s="14">
        <f t="shared" si="3"/>
        <v>-0.79983035038033523</v>
      </c>
      <c r="M6" s="14">
        <f t="shared" si="3"/>
        <v>-1.0837026369419021</v>
      </c>
      <c r="N6" s="14">
        <f t="shared" si="3"/>
        <v>-1.2542099891303464</v>
      </c>
      <c r="O6" s="14">
        <f t="shared" si="3"/>
        <v>-1.6735016767389461</v>
      </c>
      <c r="P6" s="14">
        <f t="shared" si="3"/>
        <v>-1.991132548047039</v>
      </c>
      <c r="Q6" s="14">
        <f t="shared" si="3"/>
        <v>-2.0924685052625862</v>
      </c>
      <c r="R6" s="14">
        <f t="shared" si="3"/>
        <v>-2.0621383723767543</v>
      </c>
      <c r="S6" s="14">
        <f t="shared" si="3"/>
        <v>-2.0006882218442201</v>
      </c>
      <c r="T6" s="14">
        <f t="shared" si="3"/>
        <v>-2.3399829687123344</v>
      </c>
      <c r="U6" s="14">
        <f t="shared" si="3"/>
        <v>-2.094703486862135</v>
      </c>
      <c r="V6" s="14">
        <f t="shared" si="3"/>
        <v>-1.9306709741177195</v>
      </c>
      <c r="W6" s="14">
        <f t="shared" si="3"/>
        <v>-2.227435586444241</v>
      </c>
    </row>
    <row r="7" spans="2:25">
      <c r="B7" s="9" t="s">
        <v>358</v>
      </c>
      <c r="C7" s="15">
        <f>(1-_xlfn.NORM.S.DIST(ABS(C6),1))*2</f>
        <v>0.14026859932120206</v>
      </c>
      <c r="D7" s="15">
        <f t="shared" ref="D7:W7" si="4">(1-_xlfn.NORM.S.DIST(ABS(D6),1))*2</f>
        <v>0.11150824250754643</v>
      </c>
      <c r="E7" s="15">
        <f t="shared" si="4"/>
        <v>0.46475972858577719</v>
      </c>
      <c r="F7" s="15">
        <f t="shared" si="4"/>
        <v>0.72028383840772126</v>
      </c>
      <c r="G7" s="15">
        <f t="shared" si="4"/>
        <v>0.80983589424694502</v>
      </c>
      <c r="H7" s="15">
        <f t="shared" si="4"/>
        <v>0.34274081124344713</v>
      </c>
      <c r="I7" s="15">
        <f t="shared" si="4"/>
        <v>0.31767701348565991</v>
      </c>
      <c r="J7" s="15">
        <f t="shared" si="4"/>
        <v>0.30316487693271266</v>
      </c>
      <c r="K7" s="15">
        <f t="shared" si="4"/>
        <v>0.82927982661693855</v>
      </c>
      <c r="L7" s="15">
        <f t="shared" si="4"/>
        <v>0.42380909596020433</v>
      </c>
      <c r="M7" s="15">
        <f t="shared" si="4"/>
        <v>0.27849666607477919</v>
      </c>
      <c r="N7" s="15">
        <f t="shared" si="4"/>
        <v>0.20976569003382939</v>
      </c>
      <c r="O7" s="15">
        <f t="shared" si="4"/>
        <v>9.422857674045626E-2</v>
      </c>
      <c r="P7" s="15">
        <f t="shared" si="4"/>
        <v>4.646631700395254E-2</v>
      </c>
      <c r="Q7" s="15">
        <f t="shared" si="4"/>
        <v>3.639662625146034E-2</v>
      </c>
      <c r="R7" s="15">
        <f t="shared" si="4"/>
        <v>3.919456398689336E-2</v>
      </c>
      <c r="S7" s="15">
        <f t="shared" si="4"/>
        <v>4.5425999499238534E-2</v>
      </c>
      <c r="T7" s="15">
        <f t="shared" si="4"/>
        <v>1.9284619287286642E-2</v>
      </c>
      <c r="U7" s="15">
        <f t="shared" si="4"/>
        <v>3.6197359086029168E-2</v>
      </c>
      <c r="V7" s="15">
        <f t="shared" si="4"/>
        <v>5.3523754620546038E-2</v>
      </c>
      <c r="W7" s="15">
        <f t="shared" si="4"/>
        <v>2.5918176286790384E-2</v>
      </c>
    </row>
    <row r="8" spans="2:25">
      <c r="B8" s="9" t="s">
        <v>359</v>
      </c>
      <c r="C8" s="3">
        <f>_xlfn.NORM.INV(0.975,0,C5)</f>
        <v>1.4457958779534345E-2</v>
      </c>
      <c r="D8" s="3">
        <f t="shared" ref="D8:W8" si="5">_xlfn.NORM.INV(0.975,0,D5)</f>
        <v>2.044664139024863E-2</v>
      </c>
      <c r="E8" s="3">
        <f t="shared" si="5"/>
        <v>2.5041919179890001E-2</v>
      </c>
      <c r="F8" s="3">
        <f t="shared" si="5"/>
        <v>2.891591755906869E-2</v>
      </c>
      <c r="G8" s="3">
        <f t="shared" si="5"/>
        <v>3.2328978646928692E-2</v>
      </c>
      <c r="H8" s="3">
        <f t="shared" si="5"/>
        <v>3.5414621732051371E-2</v>
      </c>
      <c r="I8" s="3">
        <f t="shared" si="5"/>
        <v>3.82521633962708E-2</v>
      </c>
      <c r="J8" s="3">
        <f t="shared" si="5"/>
        <v>4.089328278049726E-2</v>
      </c>
      <c r="K8" s="3">
        <f t="shared" si="5"/>
        <v>4.3373876338603033E-2</v>
      </c>
      <c r="L8" s="3">
        <f t="shared" si="5"/>
        <v>4.5720080060156744E-2</v>
      </c>
      <c r="M8" s="3">
        <f t="shared" si="5"/>
        <v>4.7951624506140107E-2</v>
      </c>
      <c r="N8" s="3">
        <f t="shared" si="5"/>
        <v>5.0083838359780003E-2</v>
      </c>
      <c r="O8" s="3">
        <f t="shared" si="5"/>
        <v>5.2128911718155833E-2</v>
      </c>
      <c r="P8" s="3">
        <f t="shared" si="5"/>
        <v>5.4096728265117841E-2</v>
      </c>
      <c r="Q8" s="3">
        <f t="shared" si="5"/>
        <v>5.599543357328983E-2</v>
      </c>
      <c r="R8" s="3">
        <f t="shared" si="5"/>
        <v>5.783183511813738E-2</v>
      </c>
      <c r="S8" s="3">
        <f t="shared" si="5"/>
        <v>5.9611691178846307E-2</v>
      </c>
      <c r="T8" s="3">
        <f t="shared" si="5"/>
        <v>6.1339924170745894E-2</v>
      </c>
      <c r="U8" s="3">
        <f t="shared" si="5"/>
        <v>6.3020781249866861E-2</v>
      </c>
      <c r="V8" s="3">
        <f t="shared" si="5"/>
        <v>6.4657957293857385E-2</v>
      </c>
      <c r="W8" s="3">
        <f t="shared" si="5"/>
        <v>6.6254690501767494E-2</v>
      </c>
    </row>
    <row r="9" spans="2:25">
      <c r="B9" s="9" t="s">
        <v>360</v>
      </c>
      <c r="C9" s="3">
        <f>_xlfn.NORM.INV(0.995,0,C5)</f>
        <v>1.9000978685108895E-2</v>
      </c>
      <c r="D9" s="3">
        <f t="shared" ref="D9:W9" si="6">_xlfn.NORM.INV(0.995,0,D5)</f>
        <v>2.6871441754843097E-2</v>
      </c>
      <c r="E9" s="3">
        <f t="shared" si="6"/>
        <v>3.2910660476141884E-2</v>
      </c>
      <c r="F9" s="3">
        <f t="shared" si="6"/>
        <v>3.800195737021779E-2</v>
      </c>
      <c r="G9" s="3">
        <f t="shared" si="6"/>
        <v>4.2487479978928058E-2</v>
      </c>
      <c r="H9" s="3">
        <f t="shared" si="6"/>
        <v>4.6542702392016036E-2</v>
      </c>
      <c r="I9" s="3">
        <f t="shared" si="6"/>
        <v>5.027186426763719E-2</v>
      </c>
      <c r="J9" s="3">
        <f t="shared" si="6"/>
        <v>5.3742883509686194E-2</v>
      </c>
      <c r="K9" s="3">
        <f t="shared" si="6"/>
        <v>5.7002936055326678E-2</v>
      </c>
      <c r="L9" s="3">
        <f t="shared" si="6"/>
        <v>6.0086370417255397E-2</v>
      </c>
      <c r="M9" s="3">
        <f t="shared" si="6"/>
        <v>6.3019116948046697E-2</v>
      </c>
      <c r="N9" s="3">
        <f t="shared" si="6"/>
        <v>6.5821320952283768E-2</v>
      </c>
      <c r="O9" s="3">
        <f t="shared" si="6"/>
        <v>6.8509002933158439E-2</v>
      </c>
      <c r="P9" s="3">
        <f t="shared" si="6"/>
        <v>7.1095152253071905E-2</v>
      </c>
      <c r="Q9" s="3">
        <f t="shared" si="6"/>
        <v>7.3590474009068846E-2</v>
      </c>
      <c r="R9" s="3">
        <f t="shared" si="6"/>
        <v>7.600391474043558E-2</v>
      </c>
      <c r="S9" s="3">
        <f t="shared" si="6"/>
        <v>7.8343042108813737E-2</v>
      </c>
      <c r="T9" s="3">
        <f t="shared" si="6"/>
        <v>8.0614325264529288E-2</v>
      </c>
      <c r="U9" s="3">
        <f t="shared" si="6"/>
        <v>8.2823345916760008E-2</v>
      </c>
      <c r="V9" s="3">
        <f t="shared" si="6"/>
        <v>8.4974959957856117E-2</v>
      </c>
      <c r="W9" s="3">
        <f t="shared" si="6"/>
        <v>8.7073423102753997E-2</v>
      </c>
    </row>
    <row r="10" spans="2:25">
      <c r="B10" s="9" t="s">
        <v>361</v>
      </c>
      <c r="C10" s="3">
        <f>_xlfn.NORM.INV(0.025,0,C5)</f>
        <v>-1.4457958779534347E-2</v>
      </c>
      <c r="D10" s="3">
        <f t="shared" ref="D10:W10" si="7">_xlfn.NORM.INV(0.025,0,D5)</f>
        <v>-2.0446641390248634E-2</v>
      </c>
      <c r="E10" s="3">
        <f t="shared" si="7"/>
        <v>-2.5041919179890005E-2</v>
      </c>
      <c r="F10" s="3">
        <f t="shared" si="7"/>
        <v>-2.8915917559068693E-2</v>
      </c>
      <c r="G10" s="3">
        <f t="shared" si="7"/>
        <v>-3.2328978646928692E-2</v>
      </c>
      <c r="H10" s="3">
        <f t="shared" si="7"/>
        <v>-3.5414621732051378E-2</v>
      </c>
      <c r="I10" s="3">
        <f t="shared" si="7"/>
        <v>-3.8252163396270807E-2</v>
      </c>
      <c r="J10" s="3">
        <f t="shared" si="7"/>
        <v>-4.0893282780497267E-2</v>
      </c>
      <c r="K10" s="3">
        <f t="shared" si="7"/>
        <v>-4.337387633860304E-2</v>
      </c>
      <c r="L10" s="3">
        <f t="shared" si="7"/>
        <v>-4.5720080060156751E-2</v>
      </c>
      <c r="M10" s="3">
        <f t="shared" si="7"/>
        <v>-4.7951624506140114E-2</v>
      </c>
      <c r="N10" s="3">
        <f t="shared" si="7"/>
        <v>-5.008383835978001E-2</v>
      </c>
      <c r="O10" s="3">
        <f t="shared" si="7"/>
        <v>-5.212891171815584E-2</v>
      </c>
      <c r="P10" s="3">
        <f t="shared" si="7"/>
        <v>-5.4096728265117841E-2</v>
      </c>
      <c r="Q10" s="3">
        <f t="shared" si="7"/>
        <v>-5.599543357328983E-2</v>
      </c>
      <c r="R10" s="3">
        <f t="shared" si="7"/>
        <v>-5.7831835118137387E-2</v>
      </c>
      <c r="S10" s="3">
        <f t="shared" si="7"/>
        <v>-5.9611691178846314E-2</v>
      </c>
      <c r="T10" s="3">
        <f t="shared" si="7"/>
        <v>-6.1339924170745901E-2</v>
      </c>
      <c r="U10" s="3">
        <f t="shared" si="7"/>
        <v>-6.3020781249866861E-2</v>
      </c>
      <c r="V10" s="3">
        <f t="shared" si="7"/>
        <v>-6.4657957293857385E-2</v>
      </c>
      <c r="W10" s="3">
        <f t="shared" si="7"/>
        <v>-6.6254690501767494E-2</v>
      </c>
    </row>
    <row r="11" spans="2:25">
      <c r="B11" s="9" t="s">
        <v>362</v>
      </c>
      <c r="C11" s="3">
        <f>_xlfn.NORM.INV(0.005,0,C5)</f>
        <v>-1.9000978685108895E-2</v>
      </c>
      <c r="D11" s="3">
        <f t="shared" ref="D11:W11" si="8">_xlfn.NORM.INV(0.005,0,D5)</f>
        <v>-2.6871441754843097E-2</v>
      </c>
      <c r="E11" s="3">
        <f t="shared" si="8"/>
        <v>-3.2910660476141884E-2</v>
      </c>
      <c r="F11" s="3">
        <f t="shared" si="8"/>
        <v>-3.800195737021779E-2</v>
      </c>
      <c r="G11" s="3">
        <f t="shared" si="8"/>
        <v>-4.2487479978928058E-2</v>
      </c>
      <c r="H11" s="3">
        <f t="shared" si="8"/>
        <v>-4.6542702392016036E-2</v>
      </c>
      <c r="I11" s="3">
        <f t="shared" si="8"/>
        <v>-5.027186426763719E-2</v>
      </c>
      <c r="J11" s="3">
        <f t="shared" si="8"/>
        <v>-5.3742883509686194E-2</v>
      </c>
      <c r="K11" s="3">
        <f t="shared" si="8"/>
        <v>-5.7002936055326678E-2</v>
      </c>
      <c r="L11" s="3">
        <f t="shared" si="8"/>
        <v>-6.0086370417255397E-2</v>
      </c>
      <c r="M11" s="3">
        <f t="shared" si="8"/>
        <v>-6.3019116948046697E-2</v>
      </c>
      <c r="N11" s="3">
        <f t="shared" si="8"/>
        <v>-6.5821320952283768E-2</v>
      </c>
      <c r="O11" s="3">
        <f t="shared" si="8"/>
        <v>-6.8509002933158439E-2</v>
      </c>
      <c r="P11" s="3">
        <f t="shared" si="8"/>
        <v>-7.1095152253071905E-2</v>
      </c>
      <c r="Q11" s="3">
        <f t="shared" si="8"/>
        <v>-7.3590474009068846E-2</v>
      </c>
      <c r="R11" s="3">
        <f t="shared" si="8"/>
        <v>-7.600391474043558E-2</v>
      </c>
      <c r="S11" s="3">
        <f t="shared" si="8"/>
        <v>-7.8343042108813737E-2</v>
      </c>
      <c r="T11" s="3">
        <f t="shared" si="8"/>
        <v>-8.0614325264529288E-2</v>
      </c>
      <c r="U11" s="3">
        <f t="shared" si="8"/>
        <v>-8.2823345916760008E-2</v>
      </c>
      <c r="V11" s="3">
        <f t="shared" si="8"/>
        <v>-8.4974959957856117E-2</v>
      </c>
      <c r="W11" s="3">
        <f t="shared" si="8"/>
        <v>-8.7073423102753997E-2</v>
      </c>
    </row>
    <row r="13" spans="2:25">
      <c r="B13" s="10" t="s">
        <v>363</v>
      </c>
      <c r="C13" s="6">
        <f>AVERAGE(C68:C96)</f>
        <v>1.0052256556320738E-2</v>
      </c>
      <c r="D13" s="6">
        <f t="shared" ref="D13:W13" si="9">AVERAGE(D68:D96)</f>
        <v>5.500884664314561E-3</v>
      </c>
      <c r="E13" s="6">
        <f t="shared" si="9"/>
        <v>-7.4569677675834865E-3</v>
      </c>
      <c r="F13" s="6">
        <f t="shared" si="9"/>
        <v>-4.1404107457770189E-3</v>
      </c>
      <c r="G13" s="6">
        <f t="shared" si="9"/>
        <v>-9.4580972514491622E-3</v>
      </c>
      <c r="H13" s="6">
        <f t="shared" si="9"/>
        <v>-1.4373386338289834E-2</v>
      </c>
      <c r="I13" s="6">
        <f t="shared" si="9"/>
        <v>-2.7195548292305648E-3</v>
      </c>
      <c r="J13" s="6">
        <f t="shared" si="9"/>
        <v>-2.2712521571430122E-3</v>
      </c>
      <c r="K13" s="6">
        <f t="shared" si="9"/>
        <v>1.516708285767185E-2</v>
      </c>
      <c r="L13" s="6">
        <f t="shared" si="9"/>
        <v>-1.5425209142261248E-2</v>
      </c>
      <c r="M13" s="6">
        <f t="shared" si="9"/>
        <v>-6.8605166865916426E-3</v>
      </c>
      <c r="N13" s="6">
        <f t="shared" si="9"/>
        <v>-3.5750946283736587E-3</v>
      </c>
      <c r="O13" s="6">
        <f t="shared" si="9"/>
        <v>-1.5245020415411962E-2</v>
      </c>
      <c r="P13" s="6">
        <f t="shared" si="9"/>
        <v>-1.3067084264746483E-2</v>
      </c>
      <c r="Q13" s="6">
        <f t="shared" si="9"/>
        <v>-4.4582419856252211E-3</v>
      </c>
      <c r="R13" s="6">
        <f t="shared" si="9"/>
        <v>-4.6157394656465387E-4</v>
      </c>
      <c r="S13" s="6">
        <f t="shared" si="9"/>
        <v>8.5679735749558074E-4</v>
      </c>
      <c r="T13" s="6">
        <f t="shared" si="9"/>
        <v>-1.4014129096652511E-2</v>
      </c>
      <c r="U13" s="6">
        <f t="shared" si="9"/>
        <v>6.5526288834427161E-3</v>
      </c>
      <c r="V13" s="6">
        <f t="shared" si="9"/>
        <v>2.4591887924056456E-3</v>
      </c>
      <c r="W13" s="6">
        <f t="shared" si="9"/>
        <v>-1.3069998196512032E-2</v>
      </c>
      <c r="Y13" s="1">
        <f>_xlfn.VAR.S(C13:W13)</f>
        <v>7.6421046967696678E-5</v>
      </c>
    </row>
    <row r="14" spans="2:25">
      <c r="B14" s="10" t="s">
        <v>355</v>
      </c>
      <c r="C14" s="1">
        <f>$Y$13*C2</f>
        <v>7.6421046967696678E-5</v>
      </c>
      <c r="D14" s="1">
        <f t="shared" ref="D14:W14" si="10">$Y$13*D2</f>
        <v>1.5284209393539336E-4</v>
      </c>
      <c r="E14" s="1">
        <f t="shared" si="10"/>
        <v>2.2926314090309003E-4</v>
      </c>
      <c r="F14" s="1">
        <f t="shared" si="10"/>
        <v>3.0568418787078671E-4</v>
      </c>
      <c r="G14" s="1">
        <f t="shared" si="10"/>
        <v>3.8210523483848339E-4</v>
      </c>
      <c r="H14" s="1">
        <f t="shared" si="10"/>
        <v>4.5852628180618007E-4</v>
      </c>
      <c r="I14" s="1">
        <f t="shared" si="10"/>
        <v>5.3494732877387675E-4</v>
      </c>
      <c r="J14" s="1">
        <f t="shared" si="10"/>
        <v>6.1136837574157343E-4</v>
      </c>
      <c r="K14" s="1">
        <f t="shared" si="10"/>
        <v>6.877894227092701E-4</v>
      </c>
      <c r="L14" s="1">
        <f t="shared" si="10"/>
        <v>7.6421046967696678E-4</v>
      </c>
      <c r="M14" s="1">
        <f t="shared" si="10"/>
        <v>8.4063151664466346E-4</v>
      </c>
      <c r="N14" s="1">
        <f t="shared" si="10"/>
        <v>9.1705256361236014E-4</v>
      </c>
      <c r="O14" s="1">
        <f t="shared" si="10"/>
        <v>9.9347361058005693E-4</v>
      </c>
      <c r="P14" s="1">
        <f t="shared" si="10"/>
        <v>1.0698946575477535E-3</v>
      </c>
      <c r="Q14" s="1">
        <f t="shared" si="10"/>
        <v>1.1463157045154501E-3</v>
      </c>
      <c r="R14" s="1">
        <f t="shared" si="10"/>
        <v>1.2227367514831469E-3</v>
      </c>
      <c r="S14" s="1">
        <f t="shared" si="10"/>
        <v>1.2991577984508436E-3</v>
      </c>
      <c r="T14" s="1">
        <f t="shared" si="10"/>
        <v>1.3755788454185402E-3</v>
      </c>
      <c r="U14" s="1">
        <f t="shared" si="10"/>
        <v>1.4519998923862368E-3</v>
      </c>
      <c r="V14" s="1">
        <f t="shared" si="10"/>
        <v>1.5284209393539336E-3</v>
      </c>
      <c r="W14" s="1">
        <f t="shared" si="10"/>
        <v>1.6048419863216304E-3</v>
      </c>
    </row>
    <row r="15" spans="2:25">
      <c r="B15" s="10" t="s">
        <v>356</v>
      </c>
      <c r="C15" s="3">
        <f>SQRT(C14)</f>
        <v>8.7419132326794855E-3</v>
      </c>
      <c r="D15" s="3">
        <f t="shared" ref="D15:W15" si="11">SQRT(D14)</f>
        <v>1.2362932254744153E-2</v>
      </c>
      <c r="E15" s="3">
        <f t="shared" si="11"/>
        <v>1.5141437874359556E-2</v>
      </c>
      <c r="F15" s="3">
        <f t="shared" si="11"/>
        <v>1.7483826465358971E-2</v>
      </c>
      <c r="G15" s="3">
        <f t="shared" si="11"/>
        <v>1.9547512241676265E-2</v>
      </c>
      <c r="H15" s="3">
        <f t="shared" si="11"/>
        <v>2.1413226795748933E-2</v>
      </c>
      <c r="I15" s="3">
        <f t="shared" si="11"/>
        <v>2.3128928396574641E-2</v>
      </c>
      <c r="J15" s="3">
        <f t="shared" si="11"/>
        <v>2.4725864509488306E-2</v>
      </c>
      <c r="K15" s="3">
        <f t="shared" si="11"/>
        <v>2.6225739698038455E-2</v>
      </c>
      <c r="L15" s="3">
        <f t="shared" si="11"/>
        <v>2.7644356922832673E-2</v>
      </c>
      <c r="M15" s="3">
        <f t="shared" si="11"/>
        <v>2.8993646142640692E-2</v>
      </c>
      <c r="N15" s="3">
        <f t="shared" si="11"/>
        <v>3.0282875748719112E-2</v>
      </c>
      <c r="O15" s="3">
        <f t="shared" si="11"/>
        <v>3.1519416406083044E-2</v>
      </c>
      <c r="P15" s="3">
        <f t="shared" si="11"/>
        <v>3.2709244221592056E-2</v>
      </c>
      <c r="Q15" s="3">
        <f t="shared" si="11"/>
        <v>3.3857284364157886E-2</v>
      </c>
      <c r="R15" s="3">
        <f t="shared" si="11"/>
        <v>3.4967652930717942E-2</v>
      </c>
      <c r="S15" s="3">
        <f t="shared" si="11"/>
        <v>3.6043831628322254E-2</v>
      </c>
      <c r="T15" s="3">
        <f t="shared" si="11"/>
        <v>3.7088796764232462E-2</v>
      </c>
      <c r="U15" s="3">
        <f t="shared" si="11"/>
        <v>3.8105116354450838E-2</v>
      </c>
      <c r="V15" s="3">
        <f t="shared" si="11"/>
        <v>3.9095024483352531E-2</v>
      </c>
      <c r="W15" s="3">
        <f t="shared" si="11"/>
        <v>4.0060479107489846E-2</v>
      </c>
    </row>
    <row r="16" spans="2:25">
      <c r="B16" s="10" t="s">
        <v>357</v>
      </c>
      <c r="C16" s="14">
        <f>C3/C15</f>
        <v>1.2444659950045835</v>
      </c>
      <c r="D16" s="14">
        <f t="shared" ref="D16:W16" si="12">D3/D15</f>
        <v>1.3429056955039209</v>
      </c>
      <c r="E16" s="14">
        <f t="shared" si="12"/>
        <v>0.61686292617573468</v>
      </c>
      <c r="F16" s="14">
        <f t="shared" si="12"/>
        <v>0.3021564212306414</v>
      </c>
      <c r="G16" s="14">
        <f t="shared" si="12"/>
        <v>-0.20305614958362267</v>
      </c>
      <c r="H16" s="14">
        <f t="shared" si="12"/>
        <v>-0.80059054485160996</v>
      </c>
      <c r="I16" s="14">
        <f t="shared" si="12"/>
        <v>-0.84318620624205887</v>
      </c>
      <c r="J16" s="14">
        <f t="shared" si="12"/>
        <v>-0.86886142946542477</v>
      </c>
      <c r="K16" s="14">
        <f t="shared" si="12"/>
        <v>-0.18195003064484663</v>
      </c>
      <c r="L16" s="14">
        <f t="shared" si="12"/>
        <v>-0.67491686328889977</v>
      </c>
      <c r="M16" s="14">
        <f t="shared" si="12"/>
        <v>-0.91445540184232599</v>
      </c>
      <c r="N16" s="14">
        <f t="shared" si="12"/>
        <v>-1.0583337721142199</v>
      </c>
      <c r="O16" s="14">
        <f t="shared" si="12"/>
        <v>-1.4121425897832911</v>
      </c>
      <c r="P16" s="14">
        <f t="shared" si="12"/>
        <v>-1.6801674668650859</v>
      </c>
      <c r="Q16" s="14">
        <f t="shared" si="12"/>
        <v>-1.7656772832277343</v>
      </c>
      <c r="R16" s="14">
        <f t="shared" si="12"/>
        <v>-1.7400839581673551</v>
      </c>
      <c r="S16" s="14">
        <f t="shared" si="12"/>
        <v>-1.6882307835205974</v>
      </c>
      <c r="T16" s="14">
        <f t="shared" si="12"/>
        <v>-1.9745361808810959</v>
      </c>
      <c r="U16" s="14">
        <f t="shared" si="12"/>
        <v>-1.7675632166259341</v>
      </c>
      <c r="V16" s="14">
        <f t="shared" si="12"/>
        <v>-1.6291484778926344</v>
      </c>
      <c r="W16" s="14">
        <f t="shared" si="12"/>
        <v>-1.8795658835228655</v>
      </c>
    </row>
    <row r="17" spans="2:23">
      <c r="B17" s="10" t="s">
        <v>358</v>
      </c>
      <c r="C17" s="15">
        <f>(1-_xlfn.NORM.S.DIST(ABS(C16),1))*2</f>
        <v>0.21332810709757277</v>
      </c>
      <c r="D17" s="15">
        <f t="shared" ref="D17:W17" si="13">(1-_xlfn.NORM.S.DIST(ABS(D16),1))*2</f>
        <v>0.17930251198410407</v>
      </c>
      <c r="E17" s="15">
        <f t="shared" si="13"/>
        <v>0.53732514215864691</v>
      </c>
      <c r="F17" s="15">
        <f t="shared" si="13"/>
        <v>0.76253282327029326</v>
      </c>
      <c r="G17" s="15">
        <f t="shared" si="13"/>
        <v>0.83909114523093642</v>
      </c>
      <c r="H17" s="15">
        <f t="shared" si="13"/>
        <v>0.42336872628624311</v>
      </c>
      <c r="I17" s="15">
        <f t="shared" si="13"/>
        <v>0.39912431166726181</v>
      </c>
      <c r="J17" s="15">
        <f t="shared" si="13"/>
        <v>0.38492292846015919</v>
      </c>
      <c r="K17" s="15">
        <f t="shared" si="13"/>
        <v>0.85562194097106037</v>
      </c>
      <c r="L17" s="15">
        <f t="shared" si="13"/>
        <v>0.49972858603549053</v>
      </c>
      <c r="M17" s="15">
        <f t="shared" si="13"/>
        <v>0.36047760199979018</v>
      </c>
      <c r="N17" s="15">
        <f t="shared" si="13"/>
        <v>0.28990330127950159</v>
      </c>
      <c r="O17" s="15">
        <f t="shared" si="13"/>
        <v>0.1579079805727468</v>
      </c>
      <c r="P17" s="15">
        <f t="shared" si="13"/>
        <v>9.2924737197352947E-2</v>
      </c>
      <c r="Q17" s="15">
        <f t="shared" si="13"/>
        <v>7.7450006053886078E-2</v>
      </c>
      <c r="R17" s="15">
        <f t="shared" si="13"/>
        <v>8.1844276640038238E-2</v>
      </c>
      <c r="S17" s="15">
        <f t="shared" si="13"/>
        <v>9.1366936147383893E-2</v>
      </c>
      <c r="T17" s="15">
        <f t="shared" si="13"/>
        <v>4.8320807622928896E-2</v>
      </c>
      <c r="U17" s="15">
        <f t="shared" si="13"/>
        <v>7.7133951904813092E-2</v>
      </c>
      <c r="V17" s="15">
        <f t="shared" si="13"/>
        <v>0.10328159082224819</v>
      </c>
      <c r="W17" s="15">
        <f t="shared" si="13"/>
        <v>6.0167266560043009E-2</v>
      </c>
    </row>
    <row r="18" spans="2:23">
      <c r="B18" s="10" t="s">
        <v>359</v>
      </c>
      <c r="C18" s="3">
        <f>_xlfn.NORM.INV(0.975,0,C15)</f>
        <v>1.7133835092025904E-2</v>
      </c>
      <c r="D18" s="3">
        <f t="shared" ref="D18:W18" si="14">_xlfn.NORM.INV(0.975,0,D15)</f>
        <v>2.4230901962607097E-2</v>
      </c>
      <c r="E18" s="3">
        <f t="shared" si="14"/>
        <v>2.9676672907895434E-2</v>
      </c>
      <c r="F18" s="3">
        <f t="shared" si="14"/>
        <v>3.4267670184051809E-2</v>
      </c>
      <c r="G18" s="3">
        <f t="shared" si="14"/>
        <v>3.831241998104129E-2</v>
      </c>
      <c r="H18" s="3">
        <f t="shared" si="14"/>
        <v>4.1969153312455924E-2</v>
      </c>
      <c r="I18" s="3">
        <f t="shared" si="14"/>
        <v>4.5331866658292023E-2</v>
      </c>
      <c r="J18" s="3">
        <f t="shared" si="14"/>
        <v>4.8461803925214195E-2</v>
      </c>
      <c r="K18" s="3">
        <f t="shared" si="14"/>
        <v>5.1401505276077709E-2</v>
      </c>
      <c r="L18" s="3">
        <f t="shared" si="14"/>
        <v>5.418194394452254E-2</v>
      </c>
      <c r="M18" s="3">
        <f t="shared" si="14"/>
        <v>5.6826502220074404E-2</v>
      </c>
      <c r="N18" s="3">
        <f t="shared" si="14"/>
        <v>5.9353345815790867E-2</v>
      </c>
      <c r="O18" s="3">
        <f t="shared" si="14"/>
        <v>6.1776920969643656E-2</v>
      </c>
      <c r="P18" s="3">
        <f t="shared" si="14"/>
        <v>6.4108940635845296E-2</v>
      </c>
      <c r="Q18" s="3">
        <f t="shared" si="14"/>
        <v>6.6359057968080545E-2</v>
      </c>
      <c r="R18" s="3">
        <f t="shared" si="14"/>
        <v>6.8535340368103617E-2</v>
      </c>
      <c r="S18" s="3">
        <f t="shared" si="14"/>
        <v>7.0644611856337289E-2</v>
      </c>
      <c r="T18" s="3">
        <f t="shared" si="14"/>
        <v>7.2692705887821299E-2</v>
      </c>
      <c r="U18" s="3">
        <f t="shared" si="14"/>
        <v>7.468465568143183E-2</v>
      </c>
      <c r="V18" s="3">
        <f t="shared" si="14"/>
        <v>7.662483996208258E-2</v>
      </c>
      <c r="W18" s="3">
        <f t="shared" si="14"/>
        <v>7.8517096254099375E-2</v>
      </c>
    </row>
    <row r="19" spans="2:23">
      <c r="B19" s="10" t="s">
        <v>360</v>
      </c>
      <c r="C19" s="3">
        <f>_xlfn.NORM.INV(0.995,0,C15)</f>
        <v>2.2517676273817712E-2</v>
      </c>
      <c r="D19" s="3">
        <f t="shared" ref="D19:W19" si="15">_xlfn.NORM.INV(0.995,0,D15)</f>
        <v>3.1844803179559865E-2</v>
      </c>
      <c r="E19" s="3">
        <f t="shared" si="15"/>
        <v>3.900175937464051E-2</v>
      </c>
      <c r="F19" s="3">
        <f t="shared" si="15"/>
        <v>4.5035352547635424E-2</v>
      </c>
      <c r="G19" s="3">
        <f t="shared" si="15"/>
        <v>5.0351054843590572E-2</v>
      </c>
      <c r="H19" s="3">
        <f t="shared" si="15"/>
        <v>5.5156817064028613E-2</v>
      </c>
      <c r="I19" s="3">
        <f t="shared" si="15"/>
        <v>5.9576171523581231E-2</v>
      </c>
      <c r="J19" s="3">
        <f t="shared" si="15"/>
        <v>6.368960635911973E-2</v>
      </c>
      <c r="K19" s="3">
        <f t="shared" si="15"/>
        <v>6.7553028821453129E-2</v>
      </c>
      <c r="L19" s="3">
        <f t="shared" si="15"/>
        <v>7.1207144639597292E-2</v>
      </c>
      <c r="M19" s="3">
        <f t="shared" si="15"/>
        <v>7.4682683350941428E-2</v>
      </c>
      <c r="N19" s="3">
        <f t="shared" si="15"/>
        <v>7.800351874928102E-2</v>
      </c>
      <c r="O19" s="3">
        <f t="shared" si="15"/>
        <v>8.1188636409548653E-2</v>
      </c>
      <c r="P19" s="3">
        <f t="shared" si="15"/>
        <v>8.4253429762914347E-2</v>
      </c>
      <c r="Q19" s="3">
        <f t="shared" si="15"/>
        <v>8.721058520378587E-2</v>
      </c>
      <c r="R19" s="3">
        <f t="shared" si="15"/>
        <v>9.0070705095270848E-2</v>
      </c>
      <c r="S19" s="3">
        <f t="shared" si="15"/>
        <v>9.2842757720415128E-2</v>
      </c>
      <c r="T19" s="3">
        <f t="shared" si="15"/>
        <v>9.5534409538679602E-2</v>
      </c>
      <c r="U19" s="3">
        <f t="shared" si="15"/>
        <v>9.8152275320934901E-2</v>
      </c>
      <c r="V19" s="3">
        <f t="shared" si="15"/>
        <v>0.10070210968718114</v>
      </c>
      <c r="W19" s="3">
        <f t="shared" si="15"/>
        <v>0.10318895599928082</v>
      </c>
    </row>
    <row r="20" spans="2:23">
      <c r="B20" s="10" t="s">
        <v>361</v>
      </c>
      <c r="C20" s="3">
        <f>_xlfn.NORM.INV(0.025,0,C15)</f>
        <v>-1.7133835092025908E-2</v>
      </c>
      <c r="D20" s="3">
        <f t="shared" ref="D20:W20" si="16">_xlfn.NORM.INV(0.025,0,D15)</f>
        <v>-2.4230901962607101E-2</v>
      </c>
      <c r="E20" s="3">
        <f t="shared" si="16"/>
        <v>-2.9676672907895437E-2</v>
      </c>
      <c r="F20" s="3">
        <f t="shared" si="16"/>
        <v>-3.4267670184051816E-2</v>
      </c>
      <c r="G20" s="3">
        <f t="shared" si="16"/>
        <v>-3.831241998104129E-2</v>
      </c>
      <c r="H20" s="3">
        <f t="shared" si="16"/>
        <v>-4.1969153312455924E-2</v>
      </c>
      <c r="I20" s="3">
        <f t="shared" si="16"/>
        <v>-4.533186665829203E-2</v>
      </c>
      <c r="J20" s="3">
        <f t="shared" si="16"/>
        <v>-4.8461803925214202E-2</v>
      </c>
      <c r="K20" s="3">
        <f t="shared" si="16"/>
        <v>-5.1401505276077716E-2</v>
      </c>
      <c r="L20" s="3">
        <f t="shared" si="16"/>
        <v>-5.4181943944522547E-2</v>
      </c>
      <c r="M20" s="3">
        <f t="shared" si="16"/>
        <v>-5.6826502220074411E-2</v>
      </c>
      <c r="N20" s="3">
        <f t="shared" si="16"/>
        <v>-5.9353345815790874E-2</v>
      </c>
      <c r="O20" s="3">
        <f t="shared" si="16"/>
        <v>-6.1776920969643663E-2</v>
      </c>
      <c r="P20" s="3">
        <f t="shared" si="16"/>
        <v>-6.4108940635845296E-2</v>
      </c>
      <c r="Q20" s="3">
        <f t="shared" si="16"/>
        <v>-6.6359057968080559E-2</v>
      </c>
      <c r="R20" s="3">
        <f t="shared" si="16"/>
        <v>-6.8535340368103631E-2</v>
      </c>
      <c r="S20" s="3">
        <f t="shared" si="16"/>
        <v>-7.0644611856337303E-2</v>
      </c>
      <c r="T20" s="3">
        <f t="shared" si="16"/>
        <v>-7.2692705887821313E-2</v>
      </c>
      <c r="U20" s="3">
        <f t="shared" si="16"/>
        <v>-7.468465568143183E-2</v>
      </c>
      <c r="V20" s="3">
        <f t="shared" si="16"/>
        <v>-7.662483996208258E-2</v>
      </c>
      <c r="W20" s="3">
        <f t="shared" si="16"/>
        <v>-7.8517096254099375E-2</v>
      </c>
    </row>
    <row r="21" spans="2:23">
      <c r="B21" s="10" t="s">
        <v>362</v>
      </c>
      <c r="C21" s="3">
        <f>_xlfn.NORM.INV(0.005,0,C15)</f>
        <v>-2.2517676273817712E-2</v>
      </c>
      <c r="D21" s="3">
        <f t="shared" ref="D21:W21" si="17">_xlfn.NORM.INV(0.005,0,D15)</f>
        <v>-3.1844803179559865E-2</v>
      </c>
      <c r="E21" s="3">
        <f t="shared" si="17"/>
        <v>-3.900175937464051E-2</v>
      </c>
      <c r="F21" s="3">
        <f t="shared" si="17"/>
        <v>-4.5035352547635424E-2</v>
      </c>
      <c r="G21" s="3">
        <f t="shared" si="17"/>
        <v>-5.0351054843590572E-2</v>
      </c>
      <c r="H21" s="3">
        <f t="shared" si="17"/>
        <v>-5.5156817064028613E-2</v>
      </c>
      <c r="I21" s="3">
        <f t="shared" si="17"/>
        <v>-5.9576171523581231E-2</v>
      </c>
      <c r="J21" s="3">
        <f t="shared" si="17"/>
        <v>-6.368960635911973E-2</v>
      </c>
      <c r="K21" s="3">
        <f t="shared" si="17"/>
        <v>-6.7553028821453129E-2</v>
      </c>
      <c r="L21" s="3">
        <f t="shared" si="17"/>
        <v>-7.1207144639597292E-2</v>
      </c>
      <c r="M21" s="3">
        <f t="shared" si="17"/>
        <v>-7.4682683350941428E-2</v>
      </c>
      <c r="N21" s="3">
        <f t="shared" si="17"/>
        <v>-7.800351874928102E-2</v>
      </c>
      <c r="O21" s="3">
        <f t="shared" si="17"/>
        <v>-8.1188636409548653E-2</v>
      </c>
      <c r="P21" s="3">
        <f t="shared" si="17"/>
        <v>-8.4253429762914347E-2</v>
      </c>
      <c r="Q21" s="3">
        <f t="shared" si="17"/>
        <v>-8.721058520378587E-2</v>
      </c>
      <c r="R21" s="3">
        <f t="shared" si="17"/>
        <v>-9.0070705095270848E-2</v>
      </c>
      <c r="S21" s="3">
        <f t="shared" si="17"/>
        <v>-9.2842757720415128E-2</v>
      </c>
      <c r="T21" s="3">
        <f t="shared" si="17"/>
        <v>-9.5534409538679602E-2</v>
      </c>
      <c r="U21" s="3">
        <f t="shared" si="17"/>
        <v>-9.8152275320934901E-2</v>
      </c>
      <c r="V21" s="3">
        <f t="shared" si="17"/>
        <v>-0.10070210968718114</v>
      </c>
      <c r="W21" s="3">
        <f t="shared" si="17"/>
        <v>-0.10318895599928082</v>
      </c>
    </row>
    <row r="23" spans="2:23">
      <c r="C23" s="11" t="s">
        <v>364</v>
      </c>
      <c r="D23" s="11" t="s">
        <v>365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1" t="s">
        <v>370</v>
      </c>
      <c r="J23" s="11" t="s">
        <v>371</v>
      </c>
      <c r="K23" s="11" t="s">
        <v>372</v>
      </c>
      <c r="L23" s="11" t="s">
        <v>373</v>
      </c>
      <c r="M23" s="11" t="s">
        <v>374</v>
      </c>
      <c r="N23" s="11" t="s">
        <v>375</v>
      </c>
      <c r="O23" s="11" t="s">
        <v>376</v>
      </c>
      <c r="P23" s="11" t="s">
        <v>377</v>
      </c>
      <c r="Q23" s="11" t="s">
        <v>378</v>
      </c>
      <c r="R23" s="11" t="s">
        <v>379</v>
      </c>
      <c r="S23" s="11" t="s">
        <v>380</v>
      </c>
      <c r="T23" s="11" t="s">
        <v>381</v>
      </c>
      <c r="U23" s="11" t="s">
        <v>382</v>
      </c>
      <c r="V23" s="11" t="s">
        <v>383</v>
      </c>
      <c r="W23" s="11" t="s">
        <v>384</v>
      </c>
    </row>
    <row r="24" spans="2:23">
      <c r="B24" s="12" t="s">
        <v>385</v>
      </c>
      <c r="C24" s="1">
        <f>COUNTIF(C68:C96,"&gt;0")</f>
        <v>15</v>
      </c>
      <c r="D24" s="1">
        <f t="shared" ref="D24:W24" si="18">COUNTIF(D68:D96,"&gt;0")</f>
        <v>14</v>
      </c>
      <c r="E24" s="1">
        <f t="shared" si="18"/>
        <v>8</v>
      </c>
      <c r="F24" s="1">
        <f t="shared" si="18"/>
        <v>13</v>
      </c>
      <c r="G24" s="1">
        <f t="shared" si="18"/>
        <v>11</v>
      </c>
      <c r="H24" s="1">
        <f t="shared" si="18"/>
        <v>13</v>
      </c>
      <c r="I24" s="1">
        <f t="shared" si="18"/>
        <v>11</v>
      </c>
      <c r="J24" s="1">
        <f t="shared" si="18"/>
        <v>13</v>
      </c>
      <c r="K24" s="1">
        <f t="shared" si="18"/>
        <v>20</v>
      </c>
      <c r="L24" s="1">
        <f t="shared" si="18"/>
        <v>8</v>
      </c>
      <c r="M24" s="1">
        <f t="shared" si="18"/>
        <v>16</v>
      </c>
      <c r="N24" s="1">
        <f t="shared" si="18"/>
        <v>8</v>
      </c>
      <c r="O24" s="1">
        <f t="shared" si="18"/>
        <v>14</v>
      </c>
      <c r="P24" s="1">
        <f t="shared" si="18"/>
        <v>7</v>
      </c>
      <c r="Q24" s="1">
        <f t="shared" si="18"/>
        <v>18</v>
      </c>
      <c r="R24" s="1">
        <f t="shared" si="18"/>
        <v>18</v>
      </c>
      <c r="S24" s="1">
        <f t="shared" si="18"/>
        <v>10</v>
      </c>
      <c r="T24" s="1">
        <f t="shared" si="18"/>
        <v>6</v>
      </c>
      <c r="U24" s="1">
        <f t="shared" si="18"/>
        <v>18</v>
      </c>
      <c r="V24" s="1">
        <f t="shared" si="18"/>
        <v>20</v>
      </c>
      <c r="W24" s="1">
        <f t="shared" si="18"/>
        <v>8</v>
      </c>
    </row>
    <row r="25" spans="2:23">
      <c r="B25" s="12" t="s">
        <v>386</v>
      </c>
      <c r="C25" s="1">
        <f>COUNTIF(C68:C96,"=0")</f>
        <v>0</v>
      </c>
      <c r="D25" s="1">
        <f t="shared" ref="D25:W25" si="19">COUNTIF(D68:D96,"=0")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</row>
    <row r="26" spans="2:23">
      <c r="B26" s="12" t="s">
        <v>387</v>
      </c>
      <c r="C26" s="1">
        <f>COUNTIF(C68:C96,"&lt;0")</f>
        <v>14</v>
      </c>
      <c r="D26" s="1">
        <f t="shared" ref="D26:W26" si="20">COUNTIF(D68:D96,"&lt;0")</f>
        <v>15</v>
      </c>
      <c r="E26" s="1">
        <f t="shared" si="20"/>
        <v>21</v>
      </c>
      <c r="F26" s="1">
        <f t="shared" si="20"/>
        <v>16</v>
      </c>
      <c r="G26" s="1">
        <f t="shared" si="20"/>
        <v>18</v>
      </c>
      <c r="H26" s="1">
        <f t="shared" si="20"/>
        <v>16</v>
      </c>
      <c r="I26" s="1">
        <f t="shared" si="20"/>
        <v>18</v>
      </c>
      <c r="J26" s="1">
        <f t="shared" si="20"/>
        <v>16</v>
      </c>
      <c r="K26" s="1">
        <f t="shared" si="20"/>
        <v>9</v>
      </c>
      <c r="L26" s="1">
        <f t="shared" si="20"/>
        <v>21</v>
      </c>
      <c r="M26" s="1">
        <f t="shared" si="20"/>
        <v>13</v>
      </c>
      <c r="N26" s="1">
        <f t="shared" si="20"/>
        <v>21</v>
      </c>
      <c r="O26" s="1">
        <f t="shared" si="20"/>
        <v>15</v>
      </c>
      <c r="P26" s="1">
        <f t="shared" si="20"/>
        <v>22</v>
      </c>
      <c r="Q26" s="1">
        <f t="shared" si="20"/>
        <v>11</v>
      </c>
      <c r="R26" s="1">
        <f t="shared" si="20"/>
        <v>11</v>
      </c>
      <c r="S26" s="1">
        <f t="shared" si="20"/>
        <v>19</v>
      </c>
      <c r="T26" s="1">
        <f t="shared" si="20"/>
        <v>23</v>
      </c>
      <c r="U26" s="1">
        <f t="shared" si="20"/>
        <v>11</v>
      </c>
      <c r="V26" s="1">
        <f t="shared" si="20"/>
        <v>9</v>
      </c>
      <c r="W26" s="1">
        <f t="shared" si="20"/>
        <v>21</v>
      </c>
    </row>
    <row r="27" spans="2:23">
      <c r="B27" s="12" t="s">
        <v>388</v>
      </c>
      <c r="C27" s="16">
        <f t="shared" ref="C27:W27" si="21">(C24/SUM(C24:C26)-0.5)*(SQRT(SUM(C24:C26))/0.5)</f>
        <v>0.18569533817705222</v>
      </c>
      <c r="D27" s="16">
        <f t="shared" si="21"/>
        <v>-0.18569533817705164</v>
      </c>
      <c r="E27" s="16">
        <f t="shared" si="21"/>
        <v>-2.414039396301674</v>
      </c>
      <c r="F27" s="16">
        <f t="shared" si="21"/>
        <v>-0.55708601453115547</v>
      </c>
      <c r="G27" s="16">
        <f t="shared" si="21"/>
        <v>-1.2998673672393632</v>
      </c>
      <c r="H27" s="16">
        <f t="shared" si="21"/>
        <v>-0.55708601453115547</v>
      </c>
      <c r="I27" s="16">
        <f t="shared" si="21"/>
        <v>-1.2998673672393632</v>
      </c>
      <c r="J27" s="16">
        <f t="shared" si="21"/>
        <v>-0.55708601453115547</v>
      </c>
      <c r="K27" s="16">
        <f t="shared" si="21"/>
        <v>2.0426487199475707</v>
      </c>
      <c r="L27" s="16">
        <f t="shared" si="21"/>
        <v>-2.414039396301674</v>
      </c>
      <c r="M27" s="16">
        <f t="shared" si="21"/>
        <v>0.55708601453115547</v>
      </c>
      <c r="N27" s="16">
        <f t="shared" si="21"/>
        <v>-2.414039396301674</v>
      </c>
      <c r="O27" s="16">
        <f t="shared" si="21"/>
        <v>-0.18569533817705164</v>
      </c>
      <c r="P27" s="16">
        <f t="shared" si="21"/>
        <v>-2.7854300726557772</v>
      </c>
      <c r="Q27" s="16">
        <f t="shared" si="21"/>
        <v>1.2998673672393632</v>
      </c>
      <c r="R27" s="16">
        <f t="shared" si="21"/>
        <v>1.2998673672393632</v>
      </c>
      <c r="S27" s="16">
        <f t="shared" si="21"/>
        <v>-1.6712580435934665</v>
      </c>
      <c r="T27" s="16">
        <f t="shared" si="21"/>
        <v>-3.1568207490098819</v>
      </c>
      <c r="U27" s="16">
        <f t="shared" si="21"/>
        <v>1.2998673672393632</v>
      </c>
      <c r="V27" s="16">
        <f t="shared" si="21"/>
        <v>2.0426487199475707</v>
      </c>
      <c r="W27" s="16">
        <f t="shared" si="21"/>
        <v>-2.414039396301674</v>
      </c>
    </row>
    <row r="28" spans="2:23">
      <c r="B28" s="12" t="s">
        <v>358</v>
      </c>
      <c r="C28" s="15">
        <f>(1-_xlfn.NORM.S.DIST(ABS(C27),1))*2</f>
        <v>0.85268368433464214</v>
      </c>
      <c r="D28" s="15">
        <f t="shared" ref="D28:W28" si="22">(1-_xlfn.NORM.S.DIST(ABS(D27),1))*2</f>
        <v>0.85268368433464259</v>
      </c>
      <c r="E28" s="15">
        <f t="shared" si="22"/>
        <v>1.577675638892817E-2</v>
      </c>
      <c r="F28" s="15">
        <f t="shared" si="22"/>
        <v>0.57746866242729977</v>
      </c>
      <c r="G28" s="15">
        <f t="shared" si="22"/>
        <v>0.19364643126922054</v>
      </c>
      <c r="H28" s="15">
        <f t="shared" si="22"/>
        <v>0.57746866242729977</v>
      </c>
      <c r="I28" s="15">
        <f t="shared" si="22"/>
        <v>0.19364643126922054</v>
      </c>
      <c r="J28" s="15">
        <f t="shared" si="22"/>
        <v>0.57746866242729977</v>
      </c>
      <c r="K28" s="15">
        <f t="shared" si="22"/>
        <v>4.108722452782132E-2</v>
      </c>
      <c r="L28" s="15">
        <f t="shared" si="22"/>
        <v>1.577675638892817E-2</v>
      </c>
      <c r="M28" s="15">
        <f t="shared" si="22"/>
        <v>0.57746866242729977</v>
      </c>
      <c r="N28" s="15">
        <f t="shared" si="22"/>
        <v>1.577675638892817E-2</v>
      </c>
      <c r="O28" s="15">
        <f t="shared" si="22"/>
        <v>0.85268368433464259</v>
      </c>
      <c r="P28" s="15">
        <f t="shared" si="22"/>
        <v>5.3456768726543036E-3</v>
      </c>
      <c r="Q28" s="15">
        <f t="shared" si="22"/>
        <v>0.19364643126922054</v>
      </c>
      <c r="R28" s="15">
        <f t="shared" si="22"/>
        <v>0.19364643126922054</v>
      </c>
      <c r="S28" s="15">
        <f t="shared" si="22"/>
        <v>9.4670719845508788E-2</v>
      </c>
      <c r="T28" s="15">
        <f t="shared" si="22"/>
        <v>1.5949936169505907E-3</v>
      </c>
      <c r="U28" s="15">
        <f t="shared" si="22"/>
        <v>0.19364643126922054</v>
      </c>
      <c r="V28" s="15">
        <f t="shared" si="22"/>
        <v>4.108722452782132E-2</v>
      </c>
      <c r="W28" s="15">
        <f t="shared" si="22"/>
        <v>1.577675638892817E-2</v>
      </c>
    </row>
    <row r="29" spans="2:23">
      <c r="B29" s="12" t="s">
        <v>359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2" t="s">
        <v>360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2" t="s">
        <v>361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2" t="s">
        <v>362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3" spans="1:2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5" spans="1:23">
      <c r="A35" s="1" t="s">
        <v>171</v>
      </c>
      <c r="B35" s="1" t="s">
        <v>201</v>
      </c>
      <c r="C35" s="13" t="s">
        <v>389</v>
      </c>
      <c r="D35" s="13" t="s">
        <v>390</v>
      </c>
      <c r="E35" s="13" t="s">
        <v>391</v>
      </c>
      <c r="F35" s="13" t="s">
        <v>392</v>
      </c>
      <c r="G35" s="13" t="s">
        <v>393</v>
      </c>
      <c r="H35" s="13" t="s">
        <v>394</v>
      </c>
      <c r="I35" s="13" t="s">
        <v>395</v>
      </c>
      <c r="J35" s="13" t="s">
        <v>396</v>
      </c>
      <c r="K35" s="13" t="s">
        <v>397</v>
      </c>
      <c r="L35" s="13" t="s">
        <v>398</v>
      </c>
      <c r="M35" s="13" t="s">
        <v>399</v>
      </c>
      <c r="N35" s="13" t="s">
        <v>400</v>
      </c>
      <c r="O35" s="13" t="s">
        <v>401</v>
      </c>
      <c r="P35" s="13" t="s">
        <v>402</v>
      </c>
      <c r="Q35" s="13" t="s">
        <v>403</v>
      </c>
      <c r="R35" s="13" t="s">
        <v>404</v>
      </c>
      <c r="S35" s="13" t="s">
        <v>405</v>
      </c>
      <c r="T35" s="13" t="s">
        <v>406</v>
      </c>
      <c r="U35" s="13" t="s">
        <v>407</v>
      </c>
      <c r="V35" s="13" t="s">
        <v>408</v>
      </c>
      <c r="W35" s="13" t="s">
        <v>409</v>
      </c>
    </row>
    <row r="36" spans="1:23">
      <c r="A36" s="1" t="s">
        <v>172</v>
      </c>
      <c r="B36" s="1" t="s">
        <v>202</v>
      </c>
      <c r="C36" s="6">
        <f>EXP(SUM($C68:C68))-1</f>
        <v>1.4003631306215292E-2</v>
      </c>
      <c r="D36" s="6">
        <f>EXP(SUM($C68:D68))-1</f>
        <v>3.5010002950879304E-2</v>
      </c>
      <c r="E36" s="6">
        <f>EXP(SUM($C68:E68))-1</f>
        <v>1.6919967006495451E-2</v>
      </c>
      <c r="F36" s="6">
        <f>EXP(SUM($C68:F68))-1</f>
        <v>1.1547522913398334E-2</v>
      </c>
      <c r="G36" s="6">
        <f>EXP(SUM($C68:G68))-1</f>
        <v>1.0730346030710436E-2</v>
      </c>
      <c r="H36" s="6">
        <f>EXP(SUM($C68:H68))-1</f>
        <v>3.3386867695093247E-3</v>
      </c>
      <c r="I36" s="6">
        <f>EXP(SUM($C68:I68))-1</f>
        <v>1.6286497912118003E-2</v>
      </c>
      <c r="J36" s="6">
        <f>EXP(SUM($C68:J68))-1</f>
        <v>-4.1815710924227867E-3</v>
      </c>
      <c r="K36" s="6">
        <f>EXP(SUM($C68:K68))-1</f>
        <v>3.6468503006418684E-2</v>
      </c>
      <c r="L36" s="6">
        <f>EXP(SUM($C68:L68))-1</f>
        <v>4.4804193019551741E-2</v>
      </c>
      <c r="M36" s="6">
        <f>EXP(SUM($C68:M68))-1</f>
        <v>-2.0324147629919187E-2</v>
      </c>
      <c r="N36" s="6">
        <f>EXP(SUM($C68:N68))-1</f>
        <v>-3.5358226427579798E-3</v>
      </c>
      <c r="O36" s="6">
        <f>EXP(SUM($C68:O68))-1</f>
        <v>3.9158202671640163E-2</v>
      </c>
      <c r="P36" s="6">
        <f>EXP(SUM($C68:P68))-1</f>
        <v>7.5153991669425935E-2</v>
      </c>
      <c r="Q36" s="6">
        <f>EXP(SUM($C68:Q68))-1</f>
        <v>7.0995354132263877E-2</v>
      </c>
      <c r="R36" s="6">
        <f>EXP(SUM($C68:R68))-1</f>
        <v>1.726188827904318E-3</v>
      </c>
      <c r="S36" s="6">
        <f>EXP(SUM($C68:S68))-1</f>
        <v>-2.011393157269159E-2</v>
      </c>
      <c r="T36" s="6">
        <f>EXP(SUM($C68:T68))-1</f>
        <v>-6.372087315985786E-2</v>
      </c>
      <c r="U36" s="6">
        <f>EXP(SUM($C68:U68))-1</f>
        <v>-9.9481390103656753E-2</v>
      </c>
      <c r="V36" s="6">
        <f>EXP(SUM($C68:V68))-1</f>
        <v>-0.14858162454621138</v>
      </c>
      <c r="W36" s="6">
        <f>EXP(SUM($C68:W68))-1</f>
        <v>-0.10569089302301127</v>
      </c>
    </row>
    <row r="37" spans="1:23">
      <c r="A37" s="1" t="s">
        <v>173</v>
      </c>
      <c r="B37" s="1" t="s">
        <v>202</v>
      </c>
      <c r="C37" s="6">
        <f>EXP(SUM($C69:C69))-1</f>
        <v>-1.0013397131058976E-3</v>
      </c>
      <c r="D37" s="6">
        <f>EXP(SUM($C69:D69))-1</f>
        <v>1.7828864665635269E-2</v>
      </c>
      <c r="E37" s="6">
        <f>EXP(SUM($C69:E69))-1</f>
        <v>1.439906397938473E-2</v>
      </c>
      <c r="F37" s="6">
        <f>EXP(SUM($C69:F69))-1</f>
        <v>2.1624203792057761E-2</v>
      </c>
      <c r="G37" s="6">
        <f>EXP(SUM($C69:G69))-1</f>
        <v>1.0362938829663548E-2</v>
      </c>
      <c r="H37" s="6">
        <f>EXP(SUM($C69:H69))-1</f>
        <v>1.6450794273208391E-3</v>
      </c>
      <c r="I37" s="6">
        <f>EXP(SUM($C69:I69))-1</f>
        <v>5.7809821033827369E-4</v>
      </c>
      <c r="J37" s="6">
        <f>EXP(SUM($C69:J69))-1</f>
        <v>-3.1373142408962496E-3</v>
      </c>
      <c r="K37" s="6">
        <f>EXP(SUM($C69:K69))-1</f>
        <v>-5.89738691260564E-2</v>
      </c>
      <c r="L37" s="6">
        <f>EXP(SUM($C69:L69))-1</f>
        <v>-9.8533640517560861E-2</v>
      </c>
      <c r="M37" s="6">
        <f>EXP(SUM($C69:M69))-1</f>
        <v>-0.11270794493540026</v>
      </c>
      <c r="N37" s="6">
        <f>EXP(SUM($C69:N69))-1</f>
        <v>-0.10169093589910116</v>
      </c>
      <c r="O37" s="6">
        <f>EXP(SUM($C69:O69))-1</f>
        <v>-7.1292457297999157E-2</v>
      </c>
      <c r="P37" s="6">
        <f>EXP(SUM($C69:P69))-1</f>
        <v>-6.5131675336502437E-2</v>
      </c>
      <c r="Q37" s="6">
        <f>EXP(SUM($C69:Q69))-1</f>
        <v>-2.7303151933591008E-2</v>
      </c>
      <c r="R37" s="6">
        <f>EXP(SUM($C69:R69))-1</f>
        <v>1.0829054538590954E-2</v>
      </c>
      <c r="S37" s="6">
        <f>EXP(SUM($C69:S69))-1</f>
        <v>2.5039534554903486E-2</v>
      </c>
      <c r="T37" s="6">
        <f>EXP(SUM($C69:T69))-1</f>
        <v>1.6644824898827348E-2</v>
      </c>
      <c r="U37" s="6">
        <f>EXP(SUM($C69:U69))-1</f>
        <v>3.2925472834540503E-2</v>
      </c>
      <c r="V37" s="6">
        <f>EXP(SUM($C69:V69))-1</f>
        <v>5.4654255624585479E-2</v>
      </c>
      <c r="W37" s="6">
        <f>EXP(SUM($C69:W69))-1</f>
        <v>2.6282058635058725E-3</v>
      </c>
    </row>
    <row r="38" spans="1:23">
      <c r="A38" s="1" t="s">
        <v>174</v>
      </c>
      <c r="B38" s="1" t="s">
        <v>202</v>
      </c>
      <c r="C38" s="6">
        <f>EXP(SUM($C70:C70))-1</f>
        <v>2.1878084120199093E-2</v>
      </c>
      <c r="D38" s="6">
        <f>EXP(SUM($C70:D70))-1</f>
        <v>0.11142602527498413</v>
      </c>
      <c r="E38" s="6">
        <f>EXP(SUM($C70:E70))-1</f>
        <v>0.14089568825345689</v>
      </c>
      <c r="F38" s="6">
        <f>EXP(SUM($C70:F70))-1</f>
        <v>0.15758387510259375</v>
      </c>
      <c r="G38" s="6">
        <f>EXP(SUM($C70:G70))-1</f>
        <v>0.11449663420155498</v>
      </c>
      <c r="H38" s="6">
        <f>EXP(SUM($C70:H70))-1</f>
        <v>0.17203106178542771</v>
      </c>
      <c r="I38" s="6">
        <f>EXP(SUM($C70:I70))-1</f>
        <v>0.1575434422685138</v>
      </c>
      <c r="J38" s="6">
        <f>EXP(SUM($C70:J70))-1</f>
        <v>0.19957024856585059</v>
      </c>
      <c r="K38" s="6">
        <f>EXP(SUM($C70:K70))-1</f>
        <v>0.24931747712761521</v>
      </c>
      <c r="L38" s="6">
        <f>EXP(SUM($C70:L70))-1</f>
        <v>0.202109849905036</v>
      </c>
      <c r="M38" s="6">
        <f>EXP(SUM($C70:M70))-1</f>
        <v>4.8625469821164335E-2</v>
      </c>
      <c r="N38" s="6">
        <f>EXP(SUM($C70:N70))-1</f>
        <v>7.1643208887748777E-2</v>
      </c>
      <c r="O38" s="6">
        <f>EXP(SUM($C70:O70))-1</f>
        <v>-4.6331843892292945E-2</v>
      </c>
      <c r="P38" s="6">
        <f>EXP(SUM($C70:P70))-1</f>
        <v>-1.9082606249489986E-2</v>
      </c>
      <c r="Q38" s="6">
        <f>EXP(SUM($C70:Q70))-1</f>
        <v>-9.4219236132864981E-2</v>
      </c>
      <c r="R38" s="6">
        <f>EXP(SUM($C70:R70))-1</f>
        <v>-7.376775308338257E-2</v>
      </c>
      <c r="S38" s="6">
        <f>EXP(SUM($C70:S70))-1</f>
        <v>-8.1790568689156906E-2</v>
      </c>
      <c r="T38" s="6">
        <f>EXP(SUM($C70:T70))-1</f>
        <v>-9.2754288084994863E-2</v>
      </c>
      <c r="U38" s="6">
        <f>EXP(SUM($C70:U70))-1</f>
        <v>-8.5684725825086461E-2</v>
      </c>
      <c r="V38" s="6">
        <f>EXP(SUM($C70:V70))-1</f>
        <v>-5.2131690879187453E-2</v>
      </c>
      <c r="W38" s="6">
        <f>EXP(SUM($C70:W70))-1</f>
        <v>-5.0089780421523677E-2</v>
      </c>
    </row>
    <row r="39" spans="1:23">
      <c r="A39" s="1" t="s">
        <v>175</v>
      </c>
      <c r="B39" s="1" t="s">
        <v>202</v>
      </c>
      <c r="C39" s="6">
        <f>EXP(SUM($C71:C71))-1</f>
        <v>-4.1482458471588934E-3</v>
      </c>
      <c r="D39" s="6">
        <f>EXP(SUM($C71:D71))-1</f>
        <v>-5.7814212576859925E-3</v>
      </c>
      <c r="E39" s="6">
        <f>EXP(SUM($C71:E71))-1</f>
        <v>-9.5435648038787457E-3</v>
      </c>
      <c r="F39" s="6">
        <f>EXP(SUM($C71:F71))-1</f>
        <v>-1.0827472299257068E-2</v>
      </c>
      <c r="G39" s="6">
        <f>EXP(SUM($C71:G71))-1</f>
        <v>-1.015675119615389E-2</v>
      </c>
      <c r="H39" s="6">
        <f>EXP(SUM($C71:H71))-1</f>
        <v>-5.4097288316348191E-3</v>
      </c>
      <c r="I39" s="6">
        <f>EXP(SUM($C71:I71))-1</f>
        <v>-3.132661477422638E-3</v>
      </c>
      <c r="J39" s="6">
        <f>EXP(SUM($C71:J71))-1</f>
        <v>-4.0340833467276127E-3</v>
      </c>
      <c r="K39" s="6">
        <f>EXP(SUM($C71:K71))-1</f>
        <v>6.8112236079949096E-3</v>
      </c>
      <c r="L39" s="6">
        <f>EXP(SUM($C71:L71))-1</f>
        <v>-3.8508914230450664E-3</v>
      </c>
      <c r="M39" s="6">
        <f>EXP(SUM($C71:M71))-1</f>
        <v>-3.761851002895833E-4</v>
      </c>
      <c r="N39" s="6">
        <f>EXP(SUM($C71:N71))-1</f>
        <v>-3.8043474692586177E-3</v>
      </c>
      <c r="O39" s="6">
        <f>EXP(SUM($C71:O71))-1</f>
        <v>-1.6879997672800129E-2</v>
      </c>
      <c r="P39" s="6">
        <f>EXP(SUM($C71:P71))-1</f>
        <v>-1.9840896379310635E-2</v>
      </c>
      <c r="Q39" s="6">
        <f>EXP(SUM($C71:Q71))-1</f>
        <v>-1.9526604292595451E-2</v>
      </c>
      <c r="R39" s="6">
        <f>EXP(SUM($C71:R71))-1</f>
        <v>-1.8525095354029242E-2</v>
      </c>
      <c r="S39" s="6">
        <f>EXP(SUM($C71:S71))-1</f>
        <v>-8.4502136069701805E-2</v>
      </c>
      <c r="T39" s="6">
        <f>EXP(SUM($C71:T71))-1</f>
        <v>-0.11800511095402599</v>
      </c>
      <c r="U39" s="6">
        <f>EXP(SUM($C71:U71))-1</f>
        <v>-0.13781353372186222</v>
      </c>
      <c r="V39" s="6">
        <f>EXP(SUM($C71:V71))-1</f>
        <v>-0.11698255762438425</v>
      </c>
      <c r="W39" s="6">
        <f>EXP(SUM($C71:W71))-1</f>
        <v>-0.11870906798953607</v>
      </c>
    </row>
    <row r="40" spans="1:23">
      <c r="A40" s="1" t="s">
        <v>176</v>
      </c>
      <c r="B40" s="1" t="s">
        <v>202</v>
      </c>
      <c r="C40" s="6">
        <f>EXP(SUM($C72:C72))-1</f>
        <v>2.7196923627289982E-2</v>
      </c>
      <c r="D40" s="6">
        <f>EXP(SUM($C72:D72))-1</f>
        <v>1.8710436317224133E-2</v>
      </c>
      <c r="E40" s="6">
        <f>EXP(SUM($C72:E72))-1</f>
        <v>5.074449592050323E-2</v>
      </c>
      <c r="F40" s="6">
        <f>EXP(SUM($C72:F72))-1</f>
        <v>2.2761361702078098E-2</v>
      </c>
      <c r="G40" s="6">
        <f>EXP(SUM($C72:G72))-1</f>
        <v>3.2624445979953842E-2</v>
      </c>
      <c r="H40" s="6">
        <f>EXP(SUM($C72:H72))-1</f>
        <v>4.5235629666755539E-2</v>
      </c>
      <c r="I40" s="6">
        <f>EXP(SUM($C72:I72))-1</f>
        <v>3.8306986437532276E-2</v>
      </c>
      <c r="J40" s="6">
        <f>EXP(SUM($C72:J72))-1</f>
        <v>4.6628267161749948E-2</v>
      </c>
      <c r="K40" s="6">
        <f>EXP(SUM($C72:K72))-1</f>
        <v>7.0282333421763266E-2</v>
      </c>
      <c r="L40" s="6">
        <f>EXP(SUM($C72:L72))-1</f>
        <v>0.16050763150037195</v>
      </c>
      <c r="M40" s="6">
        <f>EXP(SUM($C72:M72))-1</f>
        <v>6.572539895942886E-2</v>
      </c>
      <c r="N40" s="6">
        <f>EXP(SUM($C72:N72))-1</f>
        <v>3.5254077133854977E-2</v>
      </c>
      <c r="O40" s="6">
        <f>EXP(SUM($C72:O72))-1</f>
        <v>3.6739503403069751E-2</v>
      </c>
      <c r="P40" s="6">
        <f>EXP(SUM($C72:P72))-1</f>
        <v>1.8680735125905512E-2</v>
      </c>
      <c r="Q40" s="6">
        <f>EXP(SUM($C72:Q72))-1</f>
        <v>3.762768700955732E-2</v>
      </c>
      <c r="R40" s="6">
        <f>EXP(SUM($C72:R72))-1</f>
        <v>-4.6108834039548796E-5</v>
      </c>
      <c r="S40" s="6">
        <f>EXP(SUM($C72:S72))-1</f>
        <v>-2.0943911385230551E-3</v>
      </c>
      <c r="T40" s="6">
        <f>EXP(SUM($C72:T72))-1</f>
        <v>-1.1510340622997273E-2</v>
      </c>
      <c r="U40" s="6">
        <f>EXP(SUM($C72:U72))-1</f>
        <v>1.738338281722962E-2</v>
      </c>
      <c r="V40" s="6">
        <f>EXP(SUM($C72:V72))-1</f>
        <v>3.6357149554355095E-2</v>
      </c>
      <c r="W40" s="6">
        <f>EXP(SUM($C72:W72))-1</f>
        <v>9.2449098100123583E-2</v>
      </c>
    </row>
    <row r="41" spans="1:23">
      <c r="A41" s="1" t="s">
        <v>177</v>
      </c>
      <c r="B41" s="1" t="s">
        <v>202</v>
      </c>
      <c r="C41" s="6">
        <f>EXP(SUM($C73:C73))-1</f>
        <v>-5.1057290066506278E-3</v>
      </c>
      <c r="D41" s="6">
        <f>EXP(SUM($C73:D73))-1</f>
        <v>-6.9065043596692188E-3</v>
      </c>
      <c r="E41" s="6">
        <f>EXP(SUM($C73:E73))-1</f>
        <v>-9.7861696722978397E-3</v>
      </c>
      <c r="F41" s="6">
        <f>EXP(SUM($C73:F73))-1</f>
        <v>-7.5588304825859876E-3</v>
      </c>
      <c r="G41" s="6">
        <f>EXP(SUM($C73:G73))-1</f>
        <v>-1.4849710535566607E-2</v>
      </c>
      <c r="H41" s="6">
        <f>EXP(SUM($C73:H73))-1</f>
        <v>-1.144565408154008E-2</v>
      </c>
      <c r="I41" s="6">
        <f>EXP(SUM($C73:I73))-1</f>
        <v>-1.9825057682658409E-2</v>
      </c>
      <c r="J41" s="6">
        <f>EXP(SUM($C73:J73))-1</f>
        <v>-2.3356879472149816E-2</v>
      </c>
      <c r="K41" s="6">
        <f>EXP(SUM($C73:K73))-1</f>
        <v>-6.7217003820359666E-2</v>
      </c>
      <c r="L41" s="6">
        <f>EXP(SUM($C73:L73))-1</f>
        <v>-3.2522725967428112E-2</v>
      </c>
      <c r="M41" s="6">
        <f>EXP(SUM($C73:M73))-1</f>
        <v>-9.8085805975229645E-2</v>
      </c>
      <c r="N41" s="6">
        <f>EXP(SUM($C73:N73))-1</f>
        <v>-0.10494198222914497</v>
      </c>
      <c r="O41" s="6">
        <f>EXP(SUM($C73:O73))-1</f>
        <v>-0.18258269854835829</v>
      </c>
      <c r="P41" s="6">
        <f>EXP(SUM($C73:P73))-1</f>
        <v>-0.2016553613231391</v>
      </c>
      <c r="Q41" s="6">
        <f>EXP(SUM($C73:Q73))-1</f>
        <v>-0.18066135816311024</v>
      </c>
      <c r="R41" s="6">
        <f>EXP(SUM($C73:R73))-1</f>
        <v>-0.20742391553008532</v>
      </c>
      <c r="S41" s="6">
        <f>EXP(SUM($C73:S73))-1</f>
        <v>-0.2310269748865289</v>
      </c>
      <c r="T41" s="6">
        <f>EXP(SUM($C73:T73))-1</f>
        <v>-0.2007502226258</v>
      </c>
      <c r="U41" s="6">
        <f>EXP(SUM($C73:U73))-1</f>
        <v>-0.18324523762321532</v>
      </c>
      <c r="V41" s="6">
        <f>EXP(SUM($C73:V73))-1</f>
        <v>-0.22182192907635823</v>
      </c>
      <c r="W41" s="6">
        <f>EXP(SUM($C73:W73))-1</f>
        <v>-0.24849258241252414</v>
      </c>
    </row>
    <row r="42" spans="1:23">
      <c r="A42" s="1" t="s">
        <v>178</v>
      </c>
      <c r="B42" s="1" t="s">
        <v>202</v>
      </c>
      <c r="C42" s="6">
        <f>EXP(SUM($C74:C74))-1</f>
        <v>-6.27545959382243E-2</v>
      </c>
      <c r="D42" s="6">
        <f>EXP(SUM($C74:D74))-1</f>
        <v>-2.7656366385278797E-2</v>
      </c>
      <c r="E42" s="6">
        <f>EXP(SUM($C74:E74))-1</f>
        <v>-7.1228755994339088E-2</v>
      </c>
      <c r="F42" s="6">
        <f>EXP(SUM($C74:F74))-1</f>
        <v>-5.2528706424560423E-2</v>
      </c>
      <c r="G42" s="6">
        <f>EXP(SUM($C74:G74))-1</f>
        <v>-7.3338997662346861E-2</v>
      </c>
      <c r="H42" s="6">
        <f>EXP(SUM($C74:H74))-1</f>
        <v>-7.8180046598362751E-2</v>
      </c>
      <c r="I42" s="6">
        <f>EXP(SUM($C74:I74))-1</f>
        <v>-0.11924852814852693</v>
      </c>
      <c r="J42" s="6">
        <f>EXP(SUM($C74:J74))-1</f>
        <v>-0.14948566887366466</v>
      </c>
      <c r="K42" s="6">
        <f>EXP(SUM($C74:K74))-1</f>
        <v>-0.21558706378782799</v>
      </c>
      <c r="L42" s="6">
        <f>EXP(SUM($C74:L74))-1</f>
        <v>-0.32101437364769891</v>
      </c>
      <c r="M42" s="6">
        <f>EXP(SUM($C74:M74))-1</f>
        <v>-0.22913829159033805</v>
      </c>
      <c r="N42" s="6">
        <f>EXP(SUM($C74:N74))-1</f>
        <v>-8.3593249639264511E-2</v>
      </c>
      <c r="O42" s="6">
        <f>EXP(SUM($C74:O74))-1</f>
        <v>-9.4004048572642884E-2</v>
      </c>
      <c r="P42" s="6">
        <f>EXP(SUM($C74:P74))-1</f>
        <v>-7.1910808692364658E-2</v>
      </c>
      <c r="Q42" s="6">
        <f>EXP(SUM($C74:Q74))-1</f>
        <v>-9.1109369822381159E-2</v>
      </c>
      <c r="R42" s="6">
        <f>EXP(SUM($C74:R74))-1</f>
        <v>1.746885069662607E-2</v>
      </c>
      <c r="S42" s="6">
        <f>EXP(SUM($C74:S74))-1</f>
        <v>3.1694060460711659E-2</v>
      </c>
      <c r="T42" s="6">
        <f>EXP(SUM($C74:T74))-1</f>
        <v>7.8046031301748142E-2</v>
      </c>
      <c r="U42" s="6">
        <f>EXP(SUM($C74:U74))-1</f>
        <v>5.8782801508483917E-2</v>
      </c>
      <c r="V42" s="6">
        <f>EXP(SUM($C74:V74))-1</f>
        <v>9.0893660541204735E-3</v>
      </c>
      <c r="W42" s="6">
        <f>EXP(SUM($C74:W74))-1</f>
        <v>-8.4731306471819923E-2</v>
      </c>
    </row>
    <row r="43" spans="1:23">
      <c r="A43" s="1" t="s">
        <v>179</v>
      </c>
      <c r="B43" s="1" t="s">
        <v>202</v>
      </c>
      <c r="C43" s="6">
        <f>EXP(SUM($C75:C75))-1</f>
        <v>-3.009768780853983E-2</v>
      </c>
      <c r="D43" s="6">
        <f>EXP(SUM($C75:D75))-1</f>
        <v>-6.0952609761453225E-3</v>
      </c>
      <c r="E43" s="6">
        <f>EXP(SUM($C75:E75))-1</f>
        <v>1.457056140325319E-2</v>
      </c>
      <c r="F43" s="6">
        <f>EXP(SUM($C75:F75))-1</f>
        <v>-8.8220469208084573E-3</v>
      </c>
      <c r="G43" s="6">
        <f>EXP(SUM($C75:G75))-1</f>
        <v>-5.837166333946453E-2</v>
      </c>
      <c r="H43" s="6">
        <f>EXP(SUM($C75:H75))-1</f>
        <v>-8.5197155464612817E-2</v>
      </c>
      <c r="I43" s="6">
        <f>EXP(SUM($C75:I75))-1</f>
        <v>-0.10372181249941481</v>
      </c>
      <c r="J43" s="6">
        <f>EXP(SUM($C75:J75))-1</f>
        <v>-9.457920537431308E-2</v>
      </c>
      <c r="K43" s="6">
        <f>EXP(SUM($C75:K75))-1</f>
        <v>-7.1770078318667219E-2</v>
      </c>
      <c r="L43" s="6">
        <f>EXP(SUM($C75:L75))-1</f>
        <v>-8.4447952943372151E-2</v>
      </c>
      <c r="M43" s="6">
        <f>EXP(SUM($C75:M75))-1</f>
        <v>-0.1274747269285279</v>
      </c>
      <c r="N43" s="6">
        <f>EXP(SUM($C75:N75))-1</f>
        <v>-0.1322394032034907</v>
      </c>
      <c r="O43" s="6">
        <f>EXP(SUM($C75:O75))-1</f>
        <v>-0.19091601634858302</v>
      </c>
      <c r="P43" s="6">
        <f>EXP(SUM($C75:P75))-1</f>
        <v>-0.1944698679984479</v>
      </c>
      <c r="Q43" s="6">
        <f>EXP(SUM($C75:Q75))-1</f>
        <v>-0.22767789006740502</v>
      </c>
      <c r="R43" s="6">
        <f>EXP(SUM($C75:R75))-1</f>
        <v>-0.18568081650775226</v>
      </c>
      <c r="S43" s="6">
        <f>EXP(SUM($C75:S75))-1</f>
        <v>-0.13447679701356408</v>
      </c>
      <c r="T43" s="6">
        <f>EXP(SUM($C75:T75))-1</f>
        <v>-0.19579068715132864</v>
      </c>
      <c r="U43" s="6">
        <f>EXP(SUM($C75:U75))-1</f>
        <v>-0.19578787113688112</v>
      </c>
      <c r="V43" s="6">
        <f>EXP(SUM($C75:V75))-1</f>
        <v>-0.18644830046078353</v>
      </c>
      <c r="W43" s="6">
        <f>EXP(SUM($C75:W75))-1</f>
        <v>-0.18752811283497273</v>
      </c>
    </row>
    <row r="44" spans="1:23">
      <c r="A44" s="1" t="s">
        <v>180</v>
      </c>
      <c r="B44" s="1" t="s">
        <v>202</v>
      </c>
      <c r="C44" s="6">
        <f>EXP(SUM($C76:C76))-1</f>
        <v>-9.5597088925025719E-4</v>
      </c>
      <c r="D44" s="6">
        <f>EXP(SUM($C76:D76))-1</f>
        <v>-1.9339742377386226E-2</v>
      </c>
      <c r="E44" s="6">
        <f>EXP(SUM($C76:E76))-1</f>
        <v>-2.0370588992471239E-2</v>
      </c>
      <c r="F44" s="6">
        <f>EXP(SUM($C76:F76))-1</f>
        <v>-2.0272989496986638E-2</v>
      </c>
      <c r="G44" s="6">
        <f>EXP(SUM($C76:G76))-1</f>
        <v>-1.940594715121835E-2</v>
      </c>
      <c r="H44" s="6">
        <f>EXP(SUM($C76:H76))-1</f>
        <v>-1.709383390389374E-2</v>
      </c>
      <c r="I44" s="6">
        <f>EXP(SUM($C76:I76))-1</f>
        <v>-1.8395522888475124E-2</v>
      </c>
      <c r="J44" s="6">
        <f>EXP(SUM($C76:J76))-1</f>
        <v>-3.5222446287669573E-2</v>
      </c>
      <c r="K44" s="6">
        <f>EXP(SUM($C76:K76))-1</f>
        <v>-3.0475052711271156E-2</v>
      </c>
      <c r="L44" s="6">
        <f>EXP(SUM($C76:L76))-1</f>
        <v>-3.2531726862318422E-2</v>
      </c>
      <c r="M44" s="6">
        <f>EXP(SUM($C76:M76))-1</f>
        <v>-3.0605807280802977E-2</v>
      </c>
      <c r="N44" s="6">
        <f>EXP(SUM($C76:N76))-1</f>
        <v>-3.1355342030902289E-2</v>
      </c>
      <c r="O44" s="6">
        <f>EXP(SUM($C76:O76))-1</f>
        <v>-2.9024600947208157E-2</v>
      </c>
      <c r="P44" s="6">
        <f>EXP(SUM($C76:P76))-1</f>
        <v>-2.9625348873878576E-2</v>
      </c>
      <c r="Q44" s="6">
        <f>EXP(SUM($C76:Q76))-1</f>
        <v>-2.9058076782226272E-2</v>
      </c>
      <c r="R44" s="6">
        <f>EXP(SUM($C76:R76))-1</f>
        <v>-7.4560796712003996E-2</v>
      </c>
      <c r="S44" s="6">
        <f>EXP(SUM($C76:S76))-1</f>
        <v>-7.5486638288963404E-2</v>
      </c>
      <c r="T44" s="6">
        <f>EXP(SUM($C76:T76))-1</f>
        <v>-7.6562926901198258E-2</v>
      </c>
      <c r="U44" s="6">
        <f>EXP(SUM($C76:U76))-1</f>
        <v>-7.6587068348324738E-2</v>
      </c>
      <c r="V44" s="6">
        <f>EXP(SUM($C76:V76))-1</f>
        <v>-7.5044825523686298E-2</v>
      </c>
      <c r="W44" s="6">
        <f>EXP(SUM($C76:W76))-1</f>
        <v>-7.5335573213818896E-2</v>
      </c>
    </row>
    <row r="45" spans="1:23">
      <c r="A45" s="1" t="s">
        <v>181</v>
      </c>
      <c r="B45" s="1" t="s">
        <v>202</v>
      </c>
      <c r="C45" s="6">
        <f>EXP(SUM($C77:C77))-1</f>
        <v>-1.1739192883186589E-2</v>
      </c>
      <c r="D45" s="6">
        <f>EXP(SUM($C77:D77))-1</f>
        <v>-2.1021845535592498E-2</v>
      </c>
      <c r="E45" s="6">
        <f>EXP(SUM($C77:E77))-1</f>
        <v>-3.4452987416289882E-2</v>
      </c>
      <c r="F45" s="6">
        <f>EXP(SUM($C77:F77))-1</f>
        <v>-3.0160760374092543E-2</v>
      </c>
      <c r="G45" s="6">
        <f>EXP(SUM($C77:G77))-1</f>
        <v>-1.3503927221196643E-2</v>
      </c>
      <c r="H45" s="6">
        <f>EXP(SUM($C77:H77))-1</f>
        <v>4.1370221940109086E-3</v>
      </c>
      <c r="I45" s="6">
        <f>EXP(SUM($C77:I77))-1</f>
        <v>9.6545763450122113E-3</v>
      </c>
      <c r="J45" s="6">
        <f>EXP(SUM($C77:J77))-1</f>
        <v>1.327559088445418E-2</v>
      </c>
      <c r="K45" s="6">
        <f>EXP(SUM($C77:K77))-1</f>
        <v>3.2748502504665211E-2</v>
      </c>
      <c r="L45" s="6">
        <f>EXP(SUM($C77:L77))-1</f>
        <v>4.0719459058149665E-2</v>
      </c>
      <c r="M45" s="6">
        <f>EXP(SUM($C77:M77))-1</f>
        <v>-2.4133321192771895E-3</v>
      </c>
      <c r="N45" s="6">
        <f>EXP(SUM($C77:N77))-1</f>
        <v>-3.788644627740223E-2</v>
      </c>
      <c r="O45" s="6">
        <f>EXP(SUM($C77:O77))-1</f>
        <v>-7.7003959660202126E-2</v>
      </c>
      <c r="P45" s="6">
        <f>EXP(SUM($C77:P77))-1</f>
        <v>-6.9241790455164098E-2</v>
      </c>
      <c r="Q45" s="6">
        <f>EXP(SUM($C77:Q77))-1</f>
        <v>-9.8273038790214096E-2</v>
      </c>
      <c r="R45" s="6">
        <f>EXP(SUM($C77:R77))-1</f>
        <v>-9.5912157485215754E-2</v>
      </c>
      <c r="S45" s="6">
        <f>EXP(SUM($C77:S77))-1</f>
        <v>-0.1182709900388369</v>
      </c>
      <c r="T45" s="6">
        <f>EXP(SUM($C77:T77))-1</f>
        <v>-0.13155024415833838</v>
      </c>
      <c r="U45" s="6">
        <f>EXP(SUM($C77:U77))-1</f>
        <v>-0.12904370644421315</v>
      </c>
      <c r="V45" s="6">
        <f>EXP(SUM($C77:V77))-1</f>
        <v>-0.14421472213608355</v>
      </c>
      <c r="W45" s="6">
        <f>EXP(SUM($C77:W77))-1</f>
        <v>-0.14493015681386479</v>
      </c>
    </row>
    <row r="46" spans="1:23">
      <c r="A46" s="1" t="s">
        <v>182</v>
      </c>
      <c r="B46" s="1" t="s">
        <v>202</v>
      </c>
      <c r="C46" s="6">
        <f>EXP(SUM($C78:C78))-1</f>
        <v>4.6413692422394348E-2</v>
      </c>
      <c r="D46" s="6">
        <f>EXP(SUM($C78:D78))-1</f>
        <v>4.0269454262369164E-2</v>
      </c>
      <c r="E46" s="6">
        <f>EXP(SUM($C78:E78))-1</f>
        <v>3.4565832462036594E-2</v>
      </c>
      <c r="F46" s="6">
        <f>EXP(SUM($C78:F78))-1</f>
        <v>3.8003948122450781E-2</v>
      </c>
      <c r="G46" s="6">
        <f>EXP(SUM($C78:G78))-1</f>
        <v>3.0725076782470495E-2</v>
      </c>
      <c r="H46" s="6">
        <f>EXP(SUM($C78:H78))-1</f>
        <v>1.6628866182562652E-2</v>
      </c>
      <c r="I46" s="6">
        <f>EXP(SUM($C78:I78))-1</f>
        <v>4.3397322992355214E-2</v>
      </c>
      <c r="J46" s="6">
        <f>EXP(SUM($C78:J78))-1</f>
        <v>4.0651591791650343E-2</v>
      </c>
      <c r="K46" s="6">
        <f>EXP(SUM($C78:K78))-1</f>
        <v>4.558069974189749E-2</v>
      </c>
      <c r="L46" s="6">
        <f>EXP(SUM($C78:L78))-1</f>
        <v>3.0452861971480338E-2</v>
      </c>
      <c r="M46" s="6">
        <f>EXP(SUM($C78:M78))-1</f>
        <v>8.2629635206676877E-3</v>
      </c>
      <c r="N46" s="6">
        <f>EXP(SUM($C78:N78))-1</f>
        <v>-1.041341414994057E-2</v>
      </c>
      <c r="O46" s="6">
        <f>EXP(SUM($C78:O78))-1</f>
        <v>-8.233423262745565E-3</v>
      </c>
      <c r="P46" s="6">
        <f>EXP(SUM($C78:P78))-1</f>
        <v>-1.093378351702623E-2</v>
      </c>
      <c r="Q46" s="6">
        <f>EXP(SUM($C78:Q78))-1</f>
        <v>-5.0003027412707235E-3</v>
      </c>
      <c r="R46" s="6">
        <f>EXP(SUM($C78:R78))-1</f>
        <v>-5.4493400343864407E-2</v>
      </c>
      <c r="S46" s="6">
        <f>EXP(SUM($C78:S78))-1</f>
        <v>-4.7276624030897496E-2</v>
      </c>
      <c r="T46" s="6">
        <f>EXP(SUM($C78:T78))-1</f>
        <v>-7.8184214663400087E-2</v>
      </c>
      <c r="U46" s="6">
        <f>EXP(SUM($C78:U78))-1</f>
        <v>-7.6596123038328412E-2</v>
      </c>
      <c r="V46" s="6">
        <f>EXP(SUM($C78:V78))-1</f>
        <v>-7.2731930245810927E-2</v>
      </c>
      <c r="W46" s="6">
        <f>EXP(SUM($C78:W78))-1</f>
        <v>-8.966462290934174E-2</v>
      </c>
    </row>
    <row r="47" spans="1:23">
      <c r="A47" s="1" t="s">
        <v>183</v>
      </c>
      <c r="B47" s="1" t="s">
        <v>202</v>
      </c>
      <c r="C47" s="6">
        <f>EXP(SUM($C79:C79))-1</f>
        <v>1.5223017147543372E-2</v>
      </c>
      <c r="D47" s="6">
        <f>EXP(SUM($C79:D79))-1</f>
        <v>1.8363439842343787E-2</v>
      </c>
      <c r="E47" s="6">
        <f>EXP(SUM($C79:E79))-1</f>
        <v>1.1652882204935544E-3</v>
      </c>
      <c r="F47" s="6">
        <f>EXP(SUM($C79:F79))-1</f>
        <v>-2.2500985826085174E-2</v>
      </c>
      <c r="G47" s="6">
        <f>EXP(SUM($C79:G79))-1</f>
        <v>-1.6156859850747218E-2</v>
      </c>
      <c r="H47" s="6">
        <f>EXP(SUM($C79:H79))-1</f>
        <v>2.0865196146700127E-2</v>
      </c>
      <c r="I47" s="6">
        <f>EXP(SUM($C79:I79))-1</f>
        <v>-1.7243819595004206E-3</v>
      </c>
      <c r="J47" s="6">
        <f>EXP(SUM($C79:J79))-1</f>
        <v>3.0853585150725893E-2</v>
      </c>
      <c r="K47" s="6">
        <f>EXP(SUM($C79:K79))-1</f>
        <v>7.3999752076973957E-2</v>
      </c>
      <c r="L47" s="6">
        <f>EXP(SUM($C79:L79))-1</f>
        <v>2.7649392024072572E-2</v>
      </c>
      <c r="M47" s="6">
        <f>EXP(SUM($C79:M79))-1</f>
        <v>7.4297076619383562E-2</v>
      </c>
      <c r="N47" s="6">
        <f>EXP(SUM($C79:N79))-1</f>
        <v>3.398064729986694E-2</v>
      </c>
      <c r="O47" s="6">
        <f>EXP(SUM($C79:O79))-1</f>
        <v>9.2395512152500858E-2</v>
      </c>
      <c r="P47" s="6">
        <f>EXP(SUM($C79:P79))-1</f>
        <v>6.5319342042745809E-2</v>
      </c>
      <c r="Q47" s="6">
        <f>EXP(SUM($C79:Q79))-1</f>
        <v>7.9763410890225206E-2</v>
      </c>
      <c r="R47" s="6">
        <f>EXP(SUM($C79:R79))-1</f>
        <v>0.10413259248124529</v>
      </c>
      <c r="S47" s="6">
        <f>EXP(SUM($C79:S79))-1</f>
        <v>9.0253829163691623E-2</v>
      </c>
      <c r="T47" s="6">
        <f>EXP(SUM($C79:T79))-1</f>
        <v>5.4179212235934804E-2</v>
      </c>
      <c r="U47" s="6">
        <f>EXP(SUM($C79:U79))-1</f>
        <v>7.2712758542228251E-2</v>
      </c>
      <c r="V47" s="6">
        <f>EXP(SUM($C79:V79))-1</f>
        <v>0.11484322703769312</v>
      </c>
      <c r="W47" s="6">
        <f>EXP(SUM($C79:W79))-1</f>
        <v>9.7923154106168031E-2</v>
      </c>
    </row>
    <row r="48" spans="1:23">
      <c r="A48" s="1" t="s">
        <v>184</v>
      </c>
      <c r="B48" s="1" t="s">
        <v>202</v>
      </c>
      <c r="C48" s="6">
        <f>EXP(SUM($C80:C80))-1</f>
        <v>1.1265719571788457E-2</v>
      </c>
      <c r="D48" s="6">
        <f>EXP(SUM($C80:D80))-1</f>
        <v>1.0716396294690123E-2</v>
      </c>
      <c r="E48" s="6">
        <f>EXP(SUM($C80:E80))-1</f>
        <v>3.1088855053659437E-2</v>
      </c>
      <c r="F48" s="6">
        <f>EXP(SUM($C80:F80))-1</f>
        <v>3.0526984932270462E-2</v>
      </c>
      <c r="G48" s="6">
        <f>EXP(SUM($C80:G80))-1</f>
        <v>9.0424581696844086E-3</v>
      </c>
      <c r="H48" s="6">
        <f>EXP(SUM($C80:H80))-1</f>
        <v>9.0625245268749488E-3</v>
      </c>
      <c r="I48" s="6">
        <f>EXP(SUM($C80:I80))-1</f>
        <v>8.0318868409112731E-3</v>
      </c>
      <c r="J48" s="6">
        <f>EXP(SUM($C80:J80))-1</f>
        <v>7.9800488445425088E-3</v>
      </c>
      <c r="K48" s="6">
        <f>EXP(SUM($C80:K80))-1</f>
        <v>-2.494237977959568E-2</v>
      </c>
      <c r="L48" s="6">
        <f>EXP(SUM($C80:L80))-1</f>
        <v>-2.9480502104064388E-2</v>
      </c>
      <c r="M48" s="6">
        <f>EXP(SUM($C80:M80))-1</f>
        <v>-3.2670715756678015E-2</v>
      </c>
      <c r="N48" s="6">
        <f>EXP(SUM($C80:N80))-1</f>
        <v>-3.688128688839698E-2</v>
      </c>
      <c r="O48" s="6">
        <f>EXP(SUM($C80:O80))-1</f>
        <v>-3.885759200925698E-2</v>
      </c>
      <c r="P48" s="6">
        <f>EXP(SUM($C80:P80))-1</f>
        <v>-4.2994020799911548E-2</v>
      </c>
      <c r="Q48" s="6">
        <f>EXP(SUM($C80:Q80))-1</f>
        <v>-4.6361513566057666E-2</v>
      </c>
      <c r="R48" s="6">
        <f>EXP(SUM($C80:R80))-1</f>
        <v>-4.7075072518897532E-2</v>
      </c>
      <c r="S48" s="6">
        <f>EXP(SUM($C80:S80))-1</f>
        <v>-4.8144316061600856E-2</v>
      </c>
      <c r="T48" s="6">
        <f>EXP(SUM($C80:T80))-1</f>
        <v>-7.1216395326619608E-2</v>
      </c>
      <c r="U48" s="6">
        <f>EXP(SUM($C80:U80))-1</f>
        <v>-7.1846592424977707E-2</v>
      </c>
      <c r="V48" s="6">
        <f>EXP(SUM($C80:V80))-1</f>
        <v>-0.10957703535753727</v>
      </c>
      <c r="W48" s="6">
        <f>EXP(SUM($C80:W80))-1</f>
        <v>-0.1225955343217473</v>
      </c>
    </row>
    <row r="49" spans="1:23">
      <c r="A49" s="1" t="s">
        <v>185</v>
      </c>
      <c r="B49" s="1" t="s">
        <v>202</v>
      </c>
      <c r="C49" s="6">
        <f>EXP(SUM($C81:C81))-1</f>
        <v>-4.4861906779662952E-3</v>
      </c>
      <c r="D49" s="6">
        <f>EXP(SUM($C81:D81))-1</f>
        <v>-4.3094407374462129E-3</v>
      </c>
      <c r="E49" s="6">
        <f>EXP(SUM($C81:E81))-1</f>
        <v>-8.9027248676591952E-3</v>
      </c>
      <c r="F49" s="6">
        <f>EXP(SUM($C81:F81))-1</f>
        <v>-7.9375718305726428E-3</v>
      </c>
      <c r="G49" s="6">
        <f>EXP(SUM($C81:G81))-1</f>
        <v>-1.2382451282823448E-2</v>
      </c>
      <c r="H49" s="6">
        <f>EXP(SUM($C81:H81))-1</f>
        <v>1.1504404713669203E-4</v>
      </c>
      <c r="I49" s="6">
        <f>EXP(SUM($C81:I81))-1</f>
        <v>-5.8003406877457087E-3</v>
      </c>
      <c r="J49" s="6">
        <f>EXP(SUM($C81:J81))-1</f>
        <v>-6.6179601757608841E-3</v>
      </c>
      <c r="K49" s="6">
        <f>EXP(SUM($C81:K81))-1</f>
        <v>1.9502166238101415E-2</v>
      </c>
      <c r="L49" s="6">
        <f>EXP(SUM($C81:L81))-1</f>
        <v>1.1235226488392369E-2</v>
      </c>
      <c r="M49" s="6">
        <f>EXP(SUM($C81:M81))-1</f>
        <v>2.2823034100303952E-2</v>
      </c>
      <c r="N49" s="6">
        <f>EXP(SUM($C81:N81))-1</f>
        <v>2.1024644057355601E-2</v>
      </c>
      <c r="O49" s="6">
        <f>EXP(SUM($C81:O81))-1</f>
        <v>3.0132069216566526E-2</v>
      </c>
      <c r="P49" s="6">
        <f>EXP(SUM($C81:P81))-1</f>
        <v>2.9155857972761767E-2</v>
      </c>
      <c r="Q49" s="6">
        <f>EXP(SUM($C81:Q81))-1</f>
        <v>3.4289449176264197E-2</v>
      </c>
      <c r="R49" s="6">
        <f>EXP(SUM($C81:R81))-1</f>
        <v>3.8864638526455275E-2</v>
      </c>
      <c r="S49" s="6">
        <f>EXP(SUM($C81:S81))-1</f>
        <v>3.4620062949223041E-2</v>
      </c>
      <c r="T49" s="6">
        <f>EXP(SUM($C81:T81))-1</f>
        <v>2.8449809791758929E-2</v>
      </c>
      <c r="U49" s="6">
        <f>EXP(SUM($C81:U81))-1</f>
        <v>2.7979463856659281E-2</v>
      </c>
      <c r="V49" s="6">
        <f>EXP(SUM($C81:V81))-1</f>
        <v>3.6472214720705054E-2</v>
      </c>
      <c r="W49" s="6">
        <f>EXP(SUM($C81:W81))-1</f>
        <v>3.4976924175373458E-2</v>
      </c>
    </row>
    <row r="50" spans="1:23">
      <c r="A50" s="1" t="s">
        <v>186</v>
      </c>
      <c r="B50" s="1" t="s">
        <v>202</v>
      </c>
      <c r="C50" s="6">
        <f>EXP(SUM($C82:C82))-1</f>
        <v>-4.8413752260851872E-3</v>
      </c>
      <c r="D50" s="6">
        <f>EXP(SUM($C82:D82))-1</f>
        <v>-5.4787466165275855E-3</v>
      </c>
      <c r="E50" s="6">
        <f>EXP(SUM($C82:E82))-1</f>
        <v>-1.717213981682697E-2</v>
      </c>
      <c r="F50" s="6">
        <f>EXP(SUM($C82:F82))-1</f>
        <v>-1.7092062948499076E-2</v>
      </c>
      <c r="G50" s="6">
        <f>EXP(SUM($C82:G82))-1</f>
        <v>-1.3472421953832581E-2</v>
      </c>
      <c r="H50" s="6">
        <f>EXP(SUM($C82:H82))-1</f>
        <v>-8.2190718322402434E-3</v>
      </c>
      <c r="I50" s="6">
        <f>EXP(SUM($C82:I82))-1</f>
        <v>-1.4500626635675862E-2</v>
      </c>
      <c r="J50" s="6">
        <f>EXP(SUM($C82:J82))-1</f>
        <v>-7.5551827502292612E-3</v>
      </c>
      <c r="K50" s="6">
        <f>EXP(SUM($C82:K82))-1</f>
        <v>-1.3444448980693524E-2</v>
      </c>
      <c r="L50" s="6">
        <f>EXP(SUM($C82:L82))-1</f>
        <v>-5.0103857189843892E-2</v>
      </c>
      <c r="M50" s="6">
        <f>EXP(SUM($C82:M82))-1</f>
        <v>-4.1631234798240602E-2</v>
      </c>
      <c r="N50" s="6">
        <f>EXP(SUM($C82:N82))-1</f>
        <v>-4.5423339193831347E-2</v>
      </c>
      <c r="O50" s="6">
        <f>EXP(SUM($C82:O82))-1</f>
        <v>-3.4712917833034207E-2</v>
      </c>
      <c r="P50" s="6">
        <f>EXP(SUM($C82:P82))-1</f>
        <v>-3.7803993759349952E-2</v>
      </c>
      <c r="Q50" s="6">
        <f>EXP(SUM($C82:Q82))-1</f>
        <v>-3.5451968720988547E-2</v>
      </c>
      <c r="R50" s="6">
        <f>EXP(SUM($C82:R82))-1</f>
        <v>-3.1630541973299509E-2</v>
      </c>
      <c r="S50" s="6">
        <f>EXP(SUM($C82:S82))-1</f>
        <v>-5.6113411173750016E-2</v>
      </c>
      <c r="T50" s="6">
        <f>EXP(SUM($C82:T82))-1</f>
        <v>-6.157545119779495E-2</v>
      </c>
      <c r="U50" s="6">
        <f>EXP(SUM($C82:U82))-1</f>
        <v>-6.2090002500292396E-2</v>
      </c>
      <c r="V50" s="6">
        <f>EXP(SUM($C82:V82))-1</f>
        <v>-7.5191236872092282E-2</v>
      </c>
      <c r="W50" s="6">
        <f>EXP(SUM($C82:W82))-1</f>
        <v>-9.7217127784132829E-2</v>
      </c>
    </row>
    <row r="51" spans="1:23">
      <c r="A51" s="1" t="s">
        <v>187</v>
      </c>
      <c r="B51" s="1" t="s">
        <v>202</v>
      </c>
      <c r="C51" s="6">
        <f>EXP(SUM($C83:C83))-1</f>
        <v>-5.6130002293610648E-3</v>
      </c>
      <c r="D51" s="6">
        <f>EXP(SUM($C83:D83))-1</f>
        <v>3.8524785658441418E-2</v>
      </c>
      <c r="E51" s="6">
        <f>EXP(SUM($C83:E83))-1</f>
        <v>3.547327427603375E-2</v>
      </c>
      <c r="F51" s="6">
        <f>EXP(SUM($C83:F83))-1</f>
        <v>3.7352910494726776E-2</v>
      </c>
      <c r="G51" s="6">
        <f>EXP(SUM($C83:G83))-1</f>
        <v>1.2399794585325585E-2</v>
      </c>
      <c r="H51" s="6">
        <f>EXP(SUM($C83:H83))-1</f>
        <v>1.6553067252704112E-2</v>
      </c>
      <c r="I51" s="6">
        <f>EXP(SUM($C83:I83))-1</f>
        <v>4.2993271475759709E-3</v>
      </c>
      <c r="J51" s="6">
        <f>EXP(SUM($C83:J83))-1</f>
        <v>1.4095256865728878E-2</v>
      </c>
      <c r="K51" s="6">
        <f>EXP(SUM($C83:K83))-1</f>
        <v>4.1635454930168292E-2</v>
      </c>
      <c r="L51" s="6">
        <f>EXP(SUM($C83:L83))-1</f>
        <v>3.9574304457609122E-2</v>
      </c>
      <c r="M51" s="6">
        <f>EXP(SUM($C83:M83))-1</f>
        <v>7.4084305248498517E-2</v>
      </c>
      <c r="N51" s="6">
        <f>EXP(SUM($C83:N83))-1</f>
        <v>4.8076295958558779E-2</v>
      </c>
      <c r="O51" s="6">
        <f>EXP(SUM($C83:O83))-1</f>
        <v>7.3898566523699305E-2</v>
      </c>
      <c r="P51" s="6">
        <f>EXP(SUM($C83:P83))-1</f>
        <v>3.7912117329800266E-2</v>
      </c>
      <c r="Q51" s="6">
        <f>EXP(SUM($C83:Q83))-1</f>
        <v>-7.9411305417231848E-3</v>
      </c>
      <c r="R51" s="6">
        <f>EXP(SUM($C83:R83))-1</f>
        <v>-6.397171676836344E-2</v>
      </c>
      <c r="S51" s="6">
        <f>EXP(SUM($C83:S83))-1</f>
        <v>-7.8675254239483072E-2</v>
      </c>
      <c r="T51" s="6">
        <f>EXP(SUM($C83:T83))-1</f>
        <v>-0.12313995693914392</v>
      </c>
      <c r="U51" s="6">
        <f>EXP(SUM($C83:U83))-1</f>
        <v>-0.125803589141678</v>
      </c>
      <c r="V51" s="6">
        <f>EXP(SUM($C83:V83))-1</f>
        <v>-0.2177914882851002</v>
      </c>
      <c r="W51" s="6">
        <f>EXP(SUM($C83:W83))-1</f>
        <v>-0.22432920612605578</v>
      </c>
    </row>
    <row r="52" spans="1:23">
      <c r="A52" s="1" t="s">
        <v>188</v>
      </c>
      <c r="B52" s="1" t="s">
        <v>202</v>
      </c>
      <c r="C52" s="6">
        <f>EXP(SUM($C84:C84))-1</f>
        <v>-3.127476217816394E-3</v>
      </c>
      <c r="D52" s="6">
        <f>EXP(SUM($C84:D84))-1</f>
        <v>-2.6026289131668712E-3</v>
      </c>
      <c r="E52" s="6">
        <f>EXP(SUM($C84:E84))-1</f>
        <v>-6.6029302360954834E-3</v>
      </c>
      <c r="F52" s="6">
        <f>EXP(SUM($C84:F84))-1</f>
        <v>-5.4501440013168256E-3</v>
      </c>
      <c r="G52" s="6">
        <f>EXP(SUM($C84:G84))-1</f>
        <v>-8.5172086551932313E-4</v>
      </c>
      <c r="H52" s="6">
        <f>EXP(SUM($C84:H84))-1</f>
        <v>-0.10310638451769272</v>
      </c>
      <c r="I52" s="6">
        <f>EXP(SUM($C84:I84))-1</f>
        <v>-0.10697533437886619</v>
      </c>
      <c r="J52" s="6">
        <f>EXP(SUM($C84:J84))-1</f>
        <v>-9.9194769831266627E-2</v>
      </c>
      <c r="K52" s="6">
        <f>EXP(SUM($C84:K84))-1</f>
        <v>-7.8268966639793325E-2</v>
      </c>
      <c r="L52" s="6">
        <f>EXP(SUM($C84:L84))-1</f>
        <v>-8.624850372684667E-2</v>
      </c>
      <c r="M52" s="6">
        <f>EXP(SUM($C84:M84))-1</f>
        <v>-7.8125494035907295E-2</v>
      </c>
      <c r="N52" s="6">
        <f>EXP(SUM($C84:N84))-1</f>
        <v>-8.1121631646404291E-2</v>
      </c>
      <c r="O52" s="6">
        <f>EXP(SUM($C84:O84))-1</f>
        <v>-8.7337744452009147E-2</v>
      </c>
      <c r="P52" s="6">
        <f>EXP(SUM($C84:P84))-1</f>
        <v>-8.9643728347958418E-2</v>
      </c>
      <c r="Q52" s="6">
        <f>EXP(SUM($C84:Q84))-1</f>
        <v>-8.6126024565995829E-2</v>
      </c>
      <c r="R52" s="6">
        <f>EXP(SUM($C84:R84))-1</f>
        <v>-8.1223706545769603E-2</v>
      </c>
      <c r="S52" s="6">
        <f>EXP(SUM($C84:S84))-1</f>
        <v>-8.3376957457950374E-2</v>
      </c>
      <c r="T52" s="6">
        <f>EXP(SUM($C84:T84))-1</f>
        <v>-8.734544676519862E-2</v>
      </c>
      <c r="U52" s="6">
        <f>EXP(SUM($C84:U84))-1</f>
        <v>-8.6629778544637159E-2</v>
      </c>
      <c r="V52" s="6">
        <f>EXP(SUM($C84:V84))-1</f>
        <v>-7.8738483016332017E-2</v>
      </c>
      <c r="W52" s="6">
        <f>EXP(SUM($C84:W84))-1</f>
        <v>-7.8675283132924045E-2</v>
      </c>
    </row>
    <row r="53" spans="1:23">
      <c r="A53" s="1" t="s">
        <v>189</v>
      </c>
      <c r="B53" s="1" t="s">
        <v>202</v>
      </c>
      <c r="C53" s="6">
        <f>EXP(SUM($C85:C85))-1</f>
        <v>3.1208626712726062E-2</v>
      </c>
      <c r="D53" s="6">
        <f>EXP(SUM($C85:D85))-1</f>
        <v>7.2255816473121293E-3</v>
      </c>
      <c r="E53" s="6">
        <f>EXP(SUM($C85:E85))-1</f>
        <v>1.5853241954002728E-2</v>
      </c>
      <c r="F53" s="6">
        <f>EXP(SUM($C85:F85))-1</f>
        <v>-2.8497341821021038E-3</v>
      </c>
      <c r="G53" s="6">
        <f>EXP(SUM($C85:G85))-1</f>
        <v>-3.7028906702436304E-2</v>
      </c>
      <c r="H53" s="6">
        <f>EXP(SUM($C85:H85))-1</f>
        <v>-0.10228593391294127</v>
      </c>
      <c r="I53" s="6">
        <f>EXP(SUM($C85:I85))-1</f>
        <v>-2.8735453986647008E-2</v>
      </c>
      <c r="J53" s="6">
        <f>EXP(SUM($C85:J85))-1</f>
        <v>-5.6959457075577258E-2</v>
      </c>
      <c r="K53" s="6">
        <f>EXP(SUM($C85:K85))-1</f>
        <v>-7.4301954729261155E-2</v>
      </c>
      <c r="L53" s="6">
        <f>EXP(SUM($C85:L85))-1</f>
        <v>1.0292433886670782E-2</v>
      </c>
      <c r="M53" s="6">
        <f>EXP(SUM($C85:M85))-1</f>
        <v>-4.9625919934583651E-2</v>
      </c>
      <c r="N53" s="6">
        <f>EXP(SUM($C85:N85))-1</f>
        <v>-0.12049843186872389</v>
      </c>
      <c r="O53" s="6">
        <f>EXP(SUM($C85:O85))-1</f>
        <v>-0.2012122476162076</v>
      </c>
      <c r="P53" s="6">
        <f>EXP(SUM($C85:P85))-1</f>
        <v>-0.22809210064260865</v>
      </c>
      <c r="Q53" s="6">
        <f>EXP(SUM($C85:Q85))-1</f>
        <v>-0.19499882673452784</v>
      </c>
      <c r="R53" s="6">
        <f>EXP(SUM($C85:R85))-1</f>
        <v>-0.22740777727774342</v>
      </c>
      <c r="S53" s="6">
        <f>EXP(SUM($C85:S85))-1</f>
        <v>-0.17314099573832842</v>
      </c>
      <c r="T53" s="6">
        <f>EXP(SUM($C85:T85))-1</f>
        <v>-0.15335970333415727</v>
      </c>
      <c r="U53" s="6">
        <f>EXP(SUM($C85:U85))-1</f>
        <v>-0.14944329980259419</v>
      </c>
      <c r="V53" s="6">
        <f>EXP(SUM($C85:V85))-1</f>
        <v>-0.13681384248851691</v>
      </c>
      <c r="W53" s="6">
        <f>EXP(SUM($C85:W85))-1</f>
        <v>-0.16706959212669825</v>
      </c>
    </row>
    <row r="54" spans="1:23">
      <c r="A54" s="1" t="s">
        <v>190</v>
      </c>
      <c r="B54" s="1" t="s">
        <v>202</v>
      </c>
      <c r="C54" s="6">
        <f>EXP(SUM($C86:C86))-1</f>
        <v>-1.6361727091576128E-3</v>
      </c>
      <c r="D54" s="6">
        <f>EXP(SUM($C86:D86))-1</f>
        <v>-1.5467474590787567E-2</v>
      </c>
      <c r="E54" s="6">
        <f>EXP(SUM($C86:E86))-1</f>
        <v>-1.9848673860548782E-2</v>
      </c>
      <c r="F54" s="6">
        <f>EXP(SUM($C86:F86))-1</f>
        <v>-2.1447093106797044E-2</v>
      </c>
      <c r="G54" s="6">
        <f>EXP(SUM($C86:G86))-1</f>
        <v>-4.4481663980196928E-2</v>
      </c>
      <c r="H54" s="6">
        <f>EXP(SUM($C86:H86))-1</f>
        <v>-5.4079691932404583E-2</v>
      </c>
      <c r="I54" s="6">
        <f>EXP(SUM($C86:I86))-1</f>
        <v>-5.9942217571751555E-2</v>
      </c>
      <c r="J54" s="6">
        <f>EXP(SUM($C86:J86))-1</f>
        <v>-5.7722957868739377E-2</v>
      </c>
      <c r="K54" s="6">
        <f>EXP(SUM($C86:K86))-1</f>
        <v>-5.8139302556662997E-2</v>
      </c>
      <c r="L54" s="6">
        <f>EXP(SUM($C86:L86))-1</f>
        <v>-8.8515912445187528E-2</v>
      </c>
      <c r="M54" s="6">
        <f>EXP(SUM($C86:M86))-1</f>
        <v>-8.3396635028781585E-2</v>
      </c>
      <c r="N54" s="6">
        <f>EXP(SUM($C86:N86))-1</f>
        <v>-8.6327393720600387E-2</v>
      </c>
      <c r="O54" s="6">
        <f>EXP(SUM($C86:O86))-1</f>
        <v>-7.5630081184577924E-2</v>
      </c>
      <c r="P54" s="6">
        <f>EXP(SUM($C86:P86))-1</f>
        <v>-7.7044299653901027E-2</v>
      </c>
      <c r="Q54" s="6">
        <f>EXP(SUM($C86:Q86))-1</f>
        <v>-6.4339558615346792E-2</v>
      </c>
      <c r="R54" s="6">
        <f>EXP(SUM($C86:R86))-1</f>
        <v>-5.2035405615288854E-2</v>
      </c>
      <c r="S54" s="6">
        <f>EXP(SUM($C86:S86))-1</f>
        <v>9.9109178762100125E-3</v>
      </c>
      <c r="T54" s="6">
        <f>EXP(SUM($C86:T86))-1</f>
        <v>3.9059053836752566E-2</v>
      </c>
      <c r="U54" s="6">
        <f>EXP(SUM($C86:U86))-1</f>
        <v>4.9993975434648341E-2</v>
      </c>
      <c r="V54" s="6">
        <f>EXP(SUM($C86:V86))-1</f>
        <v>5.1687612168202168E-2</v>
      </c>
      <c r="W54" s="6">
        <f>EXP(SUM($C86:W86))-1</f>
        <v>4.1185721322427149E-2</v>
      </c>
    </row>
    <row r="55" spans="1:23">
      <c r="A55" s="1" t="s">
        <v>191</v>
      </c>
      <c r="B55" s="1" t="s">
        <v>202</v>
      </c>
      <c r="C55" s="6">
        <f>EXP(SUM($C87:C87))-1</f>
        <v>4.6306580337664993E-3</v>
      </c>
      <c r="D55" s="6">
        <f>EXP(SUM($C87:D87))-1</f>
        <v>2.0701276124595269E-2</v>
      </c>
      <c r="E55" s="6">
        <f>EXP(SUM($C87:E87))-1</f>
        <v>1.0083720150234621E-2</v>
      </c>
      <c r="F55" s="6">
        <f>EXP(SUM($C87:F87))-1</f>
        <v>1.1913906187612788E-3</v>
      </c>
      <c r="G55" s="6">
        <f>EXP(SUM($C87:G87))-1</f>
        <v>1.6004532065962085E-2</v>
      </c>
      <c r="H55" s="6">
        <f>EXP(SUM($C87:H87))-1</f>
        <v>-1.1574493389446938E-2</v>
      </c>
      <c r="I55" s="6">
        <f>EXP(SUM($C87:I87))-1</f>
        <v>2.3141759194754252E-2</v>
      </c>
      <c r="J55" s="6">
        <f>EXP(SUM($C87:J87))-1</f>
        <v>4.7334403040022455E-2</v>
      </c>
      <c r="K55" s="6">
        <f>EXP(SUM($C87:K87))-1</f>
        <v>8.2474375633984964E-2</v>
      </c>
      <c r="L55" s="6">
        <f>EXP(SUM($C87:L87))-1</f>
        <v>0.10105611331493525</v>
      </c>
      <c r="M55" s="6">
        <f>EXP(SUM($C87:M87))-1</f>
        <v>0.13370965275486957</v>
      </c>
      <c r="N55" s="6">
        <f>EXP(SUM($C87:N87))-1</f>
        <v>2.8816854761305022E-2</v>
      </c>
      <c r="O55" s="6">
        <f>EXP(SUM($C87:O87))-1</f>
        <v>6.5921333775325941E-2</v>
      </c>
      <c r="P55" s="6">
        <f>EXP(SUM($C87:P87))-1</f>
        <v>6.2068854667418849E-2</v>
      </c>
      <c r="Q55" s="6">
        <f>EXP(SUM($C87:Q87))-1</f>
        <v>7.5058620628357442E-2</v>
      </c>
      <c r="R55" s="6">
        <f>EXP(SUM($C87:R87))-1</f>
        <v>9.1777382719008926E-2</v>
      </c>
      <c r="S55" s="6">
        <f>EXP(SUM($C87:S87))-1</f>
        <v>6.6832186799874682E-2</v>
      </c>
      <c r="T55" s="6">
        <f>EXP(SUM($C87:T87))-1</f>
        <v>2.3100092724431143E-2</v>
      </c>
      <c r="U55" s="6">
        <f>EXP(SUM($C87:U87))-1</f>
        <v>2.6327021362668068E-2</v>
      </c>
      <c r="V55" s="6">
        <f>EXP(SUM($C87:V87))-1</f>
        <v>4.5251945815325323E-2</v>
      </c>
      <c r="W55" s="6">
        <f>EXP(SUM($C87:W87))-1</f>
        <v>4.5294889018699491E-2</v>
      </c>
    </row>
    <row r="56" spans="1:23">
      <c r="A56" s="1" t="s">
        <v>192</v>
      </c>
      <c r="B56" s="1" t="s">
        <v>202</v>
      </c>
      <c r="C56" s="6">
        <f>EXP(SUM($C88:C88))-1</f>
        <v>-1.1544073180715486E-2</v>
      </c>
      <c r="D56" s="6">
        <f>EXP(SUM($C88:D88))-1</f>
        <v>-1.3162130052913112E-2</v>
      </c>
      <c r="E56" s="6">
        <f>EXP(SUM($C88:E88))-1</f>
        <v>-2.6272448282504968E-2</v>
      </c>
      <c r="F56" s="6">
        <f>EXP(SUM($C88:F88))-1</f>
        <v>-2.63039538674672E-2</v>
      </c>
      <c r="G56" s="6">
        <f>EXP(SUM($C88:G88))-1</f>
        <v>-1.7360286042928608E-2</v>
      </c>
      <c r="H56" s="6">
        <f>EXP(SUM($C88:H88))-1</f>
        <v>-5.2657499674583552E-2</v>
      </c>
      <c r="I56" s="6">
        <f>EXP(SUM($C88:I88))-1</f>
        <v>-6.7925101060764992E-2</v>
      </c>
      <c r="J56" s="6">
        <f>EXP(SUM($C88:J88))-1</f>
        <v>-8.9758883088366215E-2</v>
      </c>
      <c r="K56" s="6">
        <f>EXP(SUM($C88:K88))-1</f>
        <v>-0.13010899856588365</v>
      </c>
      <c r="L56" s="6">
        <f>EXP(SUM($C88:L88))-1</f>
        <v>-0.15095200935518205</v>
      </c>
      <c r="M56" s="6">
        <f>EXP(SUM($C88:M88))-1</f>
        <v>-0.13150871798908559</v>
      </c>
      <c r="N56" s="6">
        <f>EXP(SUM($C88:N88))-1</f>
        <v>-0.13994831550264697</v>
      </c>
      <c r="O56" s="6">
        <f>EXP(SUM($C88:O88))-1</f>
        <v>-0.25011126511243509</v>
      </c>
      <c r="P56" s="6">
        <f>EXP(SUM($C88:P88))-1</f>
        <v>-0.25577717851607051</v>
      </c>
      <c r="Q56" s="6">
        <f>EXP(SUM($C88:Q88))-1</f>
        <v>-0.25023777592593477</v>
      </c>
      <c r="R56" s="6">
        <f>EXP(SUM($C88:R88))-1</f>
        <v>-0.24229393513180553</v>
      </c>
      <c r="S56" s="6">
        <f>EXP(SUM($C88:S88))-1</f>
        <v>-0.24918050391418833</v>
      </c>
      <c r="T56" s="6">
        <f>EXP(SUM($C88:T88))-1</f>
        <v>-0.25975114548804479</v>
      </c>
      <c r="U56" s="6">
        <f>EXP(SUM($C88:U88))-1</f>
        <v>-0.26047247842589361</v>
      </c>
      <c r="V56" s="6">
        <f>EXP(SUM($C88:V88))-1</f>
        <v>-0.24552653379279321</v>
      </c>
      <c r="W56" s="6">
        <f>EXP(SUM($C88:W88))-1</f>
        <v>-0.24728473698630082</v>
      </c>
    </row>
    <row r="57" spans="1:23">
      <c r="A57" s="1" t="s">
        <v>193</v>
      </c>
      <c r="B57" s="1" t="s">
        <v>202</v>
      </c>
      <c r="C57" s="6">
        <f>EXP(SUM($C89:C89))-1</f>
        <v>0.19959180934867549</v>
      </c>
      <c r="D57" s="6">
        <f>EXP(SUM($C89:D89))-1</f>
        <v>0.15919115178093657</v>
      </c>
      <c r="E57" s="6">
        <f>EXP(SUM($C89:E89))-1</f>
        <v>0.15755871370417562</v>
      </c>
      <c r="F57" s="6">
        <f>EXP(SUM($C89:F89))-1</f>
        <v>0.16434600764879859</v>
      </c>
      <c r="G57" s="6">
        <f>EXP(SUM($C89:G89))-1</f>
        <v>0.17700145386811439</v>
      </c>
      <c r="H57" s="6">
        <f>EXP(SUM($C89:H89))-1</f>
        <v>8.9907439765575026E-2</v>
      </c>
      <c r="I57" s="6">
        <f>EXP(SUM($C89:I89))-1</f>
        <v>2.2781345068130454E-2</v>
      </c>
      <c r="J57" s="6">
        <f>EXP(SUM($C89:J89))-1</f>
        <v>-9.143089866638987E-2</v>
      </c>
      <c r="K57" s="6">
        <f>EXP(SUM($C89:K89))-1</f>
        <v>-5.7666726285293124E-2</v>
      </c>
      <c r="L57" s="6">
        <f>EXP(SUM($C89:L89))-1</f>
        <v>-6.4965507301983472E-2</v>
      </c>
      <c r="M57" s="6">
        <f>EXP(SUM($C89:M89))-1</f>
        <v>-4.858973346961315E-2</v>
      </c>
      <c r="N57" s="6">
        <f>EXP(SUM($C89:N89))-1</f>
        <v>-4.8413950462236177E-2</v>
      </c>
      <c r="O57" s="6">
        <f>EXP(SUM($C89:O89))-1</f>
        <v>-2.7319729803816806E-2</v>
      </c>
      <c r="P57" s="6">
        <f>EXP(SUM($C89:P89))-1</f>
        <v>-0.30437281021935747</v>
      </c>
      <c r="Q57" s="6">
        <f>EXP(SUM($C89:Q89))-1</f>
        <v>-0.29745605846024492</v>
      </c>
      <c r="R57" s="6">
        <f>EXP(SUM($C89:R89))-1</f>
        <v>-0.2890836191979288</v>
      </c>
      <c r="S57" s="6">
        <f>EXP(SUM($C89:S89))-1</f>
        <v>-0.28833372096861354</v>
      </c>
      <c r="T57" s="6">
        <f>EXP(SUM($C89:T89))-1</f>
        <v>-0.2895247596232231</v>
      </c>
      <c r="U57" s="6">
        <f>EXP(SUM($C89:U89))-1</f>
        <v>-0.19630702763365626</v>
      </c>
      <c r="V57" s="6">
        <f>EXP(SUM($C89:V89))-1</f>
        <v>-0.18288467230370076</v>
      </c>
      <c r="W57" s="6">
        <f>EXP(SUM($C89:W89))-1</f>
        <v>-0.17927181114930923</v>
      </c>
    </row>
    <row r="58" spans="1:23">
      <c r="A58" s="1" t="s">
        <v>194</v>
      </c>
      <c r="B58" s="1" t="s">
        <v>202</v>
      </c>
      <c r="C58" s="6">
        <f>EXP(SUM($C90:C90))-1</f>
        <v>1.9533547628352688E-2</v>
      </c>
      <c r="D58" s="6">
        <f>EXP(SUM($C90:D90))-1</f>
        <v>2.1774186807478557E-2</v>
      </c>
      <c r="E58" s="6">
        <f>EXP(SUM($C90:E90))-1</f>
        <v>2.6920352686006455E-2</v>
      </c>
      <c r="F58" s="6">
        <f>EXP(SUM($C90:F90))-1</f>
        <v>9.171146874719982E-3</v>
      </c>
      <c r="G58" s="6">
        <f>EXP(SUM($C90:G90))-1</f>
        <v>-6.3629688826207675E-2</v>
      </c>
      <c r="H58" s="6">
        <f>EXP(SUM($C90:H90))-1</f>
        <v>-6.491790474370962E-2</v>
      </c>
      <c r="I58" s="6">
        <f>EXP(SUM($C90:I90))-1</f>
        <v>-5.014827274584055E-2</v>
      </c>
      <c r="J58" s="6">
        <f>EXP(SUM($C90:J90))-1</f>
        <v>-5.4631794556809776E-3</v>
      </c>
      <c r="K58" s="6">
        <f>EXP(SUM($C90:K90))-1</f>
        <v>9.8068309224376593E-2</v>
      </c>
      <c r="L58" s="6">
        <f>EXP(SUM($C90:L90))-1</f>
        <v>3.046861722435712E-2</v>
      </c>
      <c r="M58" s="6">
        <f>EXP(SUM($C90:M90))-1</f>
        <v>7.4360367944974692E-2</v>
      </c>
      <c r="N58" s="6">
        <f>EXP(SUM($C90:N90))-1</f>
        <v>4.7788163694536534E-2</v>
      </c>
      <c r="O58" s="6">
        <f>EXP(SUM($C90:O90))-1</f>
        <v>-2.5083010505300374E-2</v>
      </c>
      <c r="P58" s="6">
        <f>EXP(SUM($C90:P90))-1</f>
        <v>-3.3750028833651413E-2</v>
      </c>
      <c r="Q58" s="6">
        <f>EXP(SUM($C90:Q90))-1</f>
        <v>-0.11999292222365365</v>
      </c>
      <c r="R58" s="6">
        <f>EXP(SUM($C90:R90))-1</f>
        <v>-0.11654110272411633</v>
      </c>
      <c r="S58" s="6">
        <f>EXP(SUM($C90:S90))-1</f>
        <v>-0.12856795962178513</v>
      </c>
      <c r="T58" s="6">
        <f>EXP(SUM($C90:T90))-1</f>
        <v>-0.17408362582766479</v>
      </c>
      <c r="U58" s="6">
        <f>EXP(SUM($C90:U90))-1</f>
        <v>-0.1720221797611049</v>
      </c>
      <c r="V58" s="6">
        <f>EXP(SUM($C90:V90))-1</f>
        <v>-0.17061238548281688</v>
      </c>
      <c r="W58" s="6">
        <f>EXP(SUM($C90:W90))-1</f>
        <v>-0.20219323395307354</v>
      </c>
    </row>
    <row r="59" spans="1:23">
      <c r="A59" s="1" t="s">
        <v>195</v>
      </c>
      <c r="B59" s="1" t="s">
        <v>202</v>
      </c>
      <c r="C59" s="6">
        <f>EXP(SUM($C91:C91))-1</f>
        <v>9.7353873239169886E-4</v>
      </c>
      <c r="D59" s="6">
        <f>EXP(SUM($C91:D91))-1</f>
        <v>5.04540944935572E-4</v>
      </c>
      <c r="E59" s="6">
        <f>EXP(SUM($C91:E91))-1</f>
        <v>1.6740822698744218E-3</v>
      </c>
      <c r="F59" s="6">
        <f>EXP(SUM($C91:F91))-1</f>
        <v>9.5508656055653951E-4</v>
      </c>
      <c r="G59" s="6">
        <f>EXP(SUM($C91:G91))-1</f>
        <v>-1.0474469459788027E-3</v>
      </c>
      <c r="H59" s="6">
        <f>EXP(SUM($C91:H91))-1</f>
        <v>-5.4509896995718066E-3</v>
      </c>
      <c r="I59" s="6">
        <f>EXP(SUM($C91:I91))-1</f>
        <v>-3.8588167146456076E-3</v>
      </c>
      <c r="J59" s="6">
        <f>EXP(SUM($C91:J91))-1</f>
        <v>-6.9857550838469118E-3</v>
      </c>
      <c r="K59" s="6">
        <f>EXP(SUM($C91:K91))-1</f>
        <v>-1.5428772495955201E-2</v>
      </c>
      <c r="L59" s="6">
        <f>EXP(SUM($C91:L91))-1</f>
        <v>-1.2433341779789941E-2</v>
      </c>
      <c r="M59" s="6">
        <f>EXP(SUM($C91:M91))-1</f>
        <v>-1.6009484968942833E-2</v>
      </c>
      <c r="N59" s="6">
        <f>EXP(SUM($C91:N91))-1</f>
        <v>-1.5335897183102132E-2</v>
      </c>
      <c r="O59" s="6">
        <f>EXP(SUM($C91:O91))-1</f>
        <v>-1.9851451020728272E-2</v>
      </c>
      <c r="P59" s="6">
        <f>EXP(SUM($C91:P91))-1</f>
        <v>-1.9393954708006089E-2</v>
      </c>
      <c r="Q59" s="6">
        <f>EXP(SUM($C91:Q91))-1</f>
        <v>-2.0926846072302108E-2</v>
      </c>
      <c r="R59" s="6">
        <f>EXP(SUM($C91:R91))-1</f>
        <v>-2.2974007934695506E-2</v>
      </c>
      <c r="S59" s="6">
        <f>EXP(SUM($C91:S91))-1</f>
        <v>-2.2410874496053057E-2</v>
      </c>
      <c r="T59" s="6">
        <f>EXP(SUM($C91:T91))-1</f>
        <v>-2.1696865783086494E-2</v>
      </c>
      <c r="U59" s="6">
        <f>EXP(SUM($C91:U91))-1</f>
        <v>-2.2800968807368149E-2</v>
      </c>
      <c r="V59" s="6">
        <f>EXP(SUM($C91:V91))-1</f>
        <v>-2.6497948053087139E-2</v>
      </c>
      <c r="W59" s="6">
        <f>EXP(SUM($C91:W91))-1</f>
        <v>-2.6874919880217951E-2</v>
      </c>
    </row>
    <row r="60" spans="1:23">
      <c r="A60" s="1" t="s">
        <v>196</v>
      </c>
      <c r="B60" s="1" t="s">
        <v>202</v>
      </c>
      <c r="C60" s="6">
        <f>EXP(SUM($C92:C92))-1</f>
        <v>2.0380279273604307E-2</v>
      </c>
      <c r="D60" s="6">
        <f>EXP(SUM($C92:D92))-1</f>
        <v>9.366884047001145E-3</v>
      </c>
      <c r="E60" s="6">
        <f>EXP(SUM($C92:E92))-1</f>
        <v>1.6340338560646206E-2</v>
      </c>
      <c r="F60" s="6">
        <f>EXP(SUM($C92:F92))-1</f>
        <v>1.5829040277290929E-3</v>
      </c>
      <c r="G60" s="6">
        <f>EXP(SUM($C92:G92))-1</f>
        <v>3.9091588815007849E-2</v>
      </c>
      <c r="H60" s="6">
        <f>EXP(SUM($C92:H92))-1</f>
        <v>1.2444563920496643E-2</v>
      </c>
      <c r="I60" s="6">
        <f>EXP(SUM($C92:I92))-1</f>
        <v>3.7390850587034619E-2</v>
      </c>
      <c r="J60" s="6">
        <f>EXP(SUM($C92:J92))-1</f>
        <v>5.1621146921700056E-2</v>
      </c>
      <c r="K60" s="6">
        <f>EXP(SUM($C92:K92))-1</f>
        <v>5.3594213807955926E-2</v>
      </c>
      <c r="L60" s="6">
        <f>EXP(SUM($C92:L92))-1</f>
        <v>2.8886046326708215E-2</v>
      </c>
      <c r="M60" s="6">
        <f>EXP(SUM($C92:M92))-1</f>
        <v>9.8714629149487587E-2</v>
      </c>
      <c r="N60" s="6">
        <f>EXP(SUM($C92:N92))-1</f>
        <v>9.673159580491042E-2</v>
      </c>
      <c r="O60" s="6">
        <f>EXP(SUM($C92:O92))-1</f>
        <v>7.1161343362680318E-2</v>
      </c>
      <c r="P60" s="6">
        <f>EXP(SUM($C92:P92))-1</f>
        <v>0.13706517656533457</v>
      </c>
      <c r="Q60" s="6">
        <f>EXP(SUM($C92:Q92))-1</f>
        <v>0.11215456924646405</v>
      </c>
      <c r="R60" s="6">
        <f>EXP(SUM($C92:R92))-1</f>
        <v>9.033509746323376E-2</v>
      </c>
      <c r="S60" s="6">
        <f>EXP(SUM($C92:S92))-1</f>
        <v>6.4111579747937686E-2</v>
      </c>
      <c r="T60" s="6">
        <f>EXP(SUM($C92:T92))-1</f>
        <v>0.14182294699952824</v>
      </c>
      <c r="U60" s="6">
        <f>EXP(SUM($C92:U92))-1</f>
        <v>0.18940361440175679</v>
      </c>
      <c r="V60" s="6">
        <f>EXP(SUM($C92:V92))-1</f>
        <v>0.20223217754496026</v>
      </c>
      <c r="W60" s="6">
        <f>EXP(SUM($C92:W92))-1</f>
        <v>0.24025962266043743</v>
      </c>
    </row>
    <row r="61" spans="1:23">
      <c r="A61" s="1" t="s">
        <v>197</v>
      </c>
      <c r="B61" s="1" t="s">
        <v>202</v>
      </c>
      <c r="C61" s="6">
        <f>EXP(SUM($C93:C93))-1</f>
        <v>8.8884772975024173E-3</v>
      </c>
      <c r="D61" s="6">
        <f>EXP(SUM($C93:D93))-1</f>
        <v>3.3792501379502404E-2</v>
      </c>
      <c r="E61" s="6">
        <f>EXP(SUM($C93:E93))-1</f>
        <v>1.6199751495675319E-2</v>
      </c>
      <c r="F61" s="6">
        <f>EXP(SUM($C93:F93))-1</f>
        <v>2.007482604661126E-2</v>
      </c>
      <c r="G61" s="6">
        <f>EXP(SUM($C93:G93))-1</f>
        <v>4.2555647865119006E-3</v>
      </c>
      <c r="H61" s="6">
        <f>EXP(SUM($C93:H93))-1</f>
        <v>-7.9432815068821494E-2</v>
      </c>
      <c r="I61" s="6">
        <f>EXP(SUM($C93:I93))-1</f>
        <v>-7.5750294293807197E-2</v>
      </c>
      <c r="J61" s="6">
        <f>EXP(SUM($C93:J93))-1</f>
        <v>-9.5336507586105235E-2</v>
      </c>
      <c r="K61" s="6">
        <f>EXP(SUM($C93:K93))-1</f>
        <v>-7.5258328046716727E-3</v>
      </c>
      <c r="L61" s="6">
        <f>EXP(SUM($C93:L93))-1</f>
        <v>-4.1879019662324435E-2</v>
      </c>
      <c r="M61" s="6">
        <f>EXP(SUM($C93:M93))-1</f>
        <v>-5.690128964978336E-3</v>
      </c>
      <c r="N61" s="6">
        <f>EXP(SUM($C93:N93))-1</f>
        <v>-5.7815150658461212E-2</v>
      </c>
      <c r="O61" s="6">
        <f>EXP(SUM($C93:O93))-1</f>
        <v>-7.8645654977672619E-3</v>
      </c>
      <c r="P61" s="6">
        <f>EXP(SUM($C93:P93))-1</f>
        <v>-1.716429786933471E-2</v>
      </c>
      <c r="Q61" s="6">
        <f>EXP(SUM($C93:Q93))-1</f>
        <v>-1.1954357974596208E-3</v>
      </c>
      <c r="R61" s="6">
        <f>EXP(SUM($C93:R93))-1</f>
        <v>2.1208862470282197E-2</v>
      </c>
      <c r="S61" s="6">
        <f>EXP(SUM($C93:S93))-1</f>
        <v>-2.179201676467013E-3</v>
      </c>
      <c r="T61" s="6">
        <f>EXP(SUM($C93:T93))-1</f>
        <v>-5.2981679586568964E-3</v>
      </c>
      <c r="U61" s="6">
        <f>EXP(SUM($C93:U93))-1</f>
        <v>-2.2251320891957249E-3</v>
      </c>
      <c r="V61" s="6">
        <f>EXP(SUM($C93:V93))-1</f>
        <v>3.3943392365565872E-2</v>
      </c>
      <c r="W61" s="6">
        <f>EXP(SUM($C93:W93))-1</f>
        <v>-2.3972290058971946E-2</v>
      </c>
    </row>
    <row r="62" spans="1:23">
      <c r="A62" s="1" t="s">
        <v>198</v>
      </c>
      <c r="B62" s="1" t="s">
        <v>202</v>
      </c>
      <c r="C62" s="6">
        <f>EXP(SUM($C94:C94))-1</f>
        <v>1.66856086339362E-2</v>
      </c>
      <c r="D62" s="6">
        <f>EXP(SUM($C94:D94))-1</f>
        <v>-4.9289987189699236E-2</v>
      </c>
      <c r="E62" s="6">
        <f>EXP(SUM($C94:E94))-1</f>
        <v>-0.10878367072728068</v>
      </c>
      <c r="F62" s="6">
        <f>EXP(SUM($C94:F94))-1</f>
        <v>-0.12511351648692381</v>
      </c>
      <c r="G62" s="6">
        <f>EXP(SUM($C94:G94))-1</f>
        <v>-0.14816334734168579</v>
      </c>
      <c r="H62" s="6">
        <f>EXP(SUM($C94:H94))-1</f>
        <v>-0.23407832616690849</v>
      </c>
      <c r="I62" s="6">
        <f>EXP(SUM($C94:I94))-1</f>
        <v>-0.25920126354029227</v>
      </c>
      <c r="J62" s="6">
        <f>EXP(SUM($C94:J94))-1</f>
        <v>-0.21356233681425363</v>
      </c>
      <c r="K62" s="6">
        <f>EXP(SUM($C94:K94))-1</f>
        <v>-0.1816839395277231</v>
      </c>
      <c r="L62" s="6">
        <f>EXP(SUM($C94:L94))-1</f>
        <v>-0.23973898510821512</v>
      </c>
      <c r="M62" s="6">
        <f>EXP(SUM($C94:M94))-1</f>
        <v>-0.29766059563737679</v>
      </c>
      <c r="N62" s="6">
        <f>EXP(SUM($C94:N94))-1</f>
        <v>-0.18350621257225685</v>
      </c>
      <c r="O62" s="6">
        <f>EXP(SUM($C94:O94))-1</f>
        <v>-0.24135618380278601</v>
      </c>
      <c r="P62" s="6">
        <f>EXP(SUM($C94:P94))-1</f>
        <v>-0.24970980764336348</v>
      </c>
      <c r="Q62" s="6">
        <f>EXP(SUM($C94:Q94))-1</f>
        <v>-0.22543475391369294</v>
      </c>
      <c r="R62" s="6">
        <f>EXP(SUM($C94:R94))-1</f>
        <v>-0.19266251421926162</v>
      </c>
      <c r="S62" s="6">
        <f>EXP(SUM($C94:S94))-1</f>
        <v>-0.10291864190962607</v>
      </c>
      <c r="T62" s="6">
        <f>EXP(SUM($C94:T94))-1</f>
        <v>-0.12690954958009637</v>
      </c>
      <c r="U62" s="6">
        <f>EXP(SUM($C94:U94))-1</f>
        <v>-0.14677751107470072</v>
      </c>
      <c r="V62" s="6">
        <f>EXP(SUM($C94:V94))-1</f>
        <v>-8.7936590630652511E-2</v>
      </c>
      <c r="W62" s="6">
        <f>EXP(SUM($C94:W94))-1</f>
        <v>-8.4906606420105279E-2</v>
      </c>
    </row>
    <row r="63" spans="1:23">
      <c r="A63" s="1" t="s">
        <v>199</v>
      </c>
      <c r="B63" s="1" t="s">
        <v>202</v>
      </c>
      <c r="C63" s="6">
        <f>EXP(SUM($C95:C95))-1</f>
        <v>-1.0665869682025764E-2</v>
      </c>
      <c r="D63" s="6">
        <f>EXP(SUM($C95:D95))-1</f>
        <v>-8.2752332233683168E-3</v>
      </c>
      <c r="E63" s="6">
        <f>EXP(SUM($C95:E95))-1</f>
        <v>-2.011635175842541E-2</v>
      </c>
      <c r="F63" s="6">
        <f>EXP(SUM($C95:F95))-1</f>
        <v>-2.6562500498345631E-2</v>
      </c>
      <c r="G63" s="6">
        <f>EXP(SUM($C95:G95))-1</f>
        <v>-3.6183851588535099E-2</v>
      </c>
      <c r="H63" s="6">
        <f>EXP(SUM($C95:H95))-1</f>
        <v>-1.1561799710547271E-2</v>
      </c>
      <c r="I63" s="6">
        <f>EXP(SUM($C95:I95))-1</f>
        <v>-6.7384347422721813E-2</v>
      </c>
      <c r="J63" s="6">
        <f>EXP(SUM($C95:J95))-1</f>
        <v>-0.10398970407861707</v>
      </c>
      <c r="K63" s="6">
        <f>EXP(SUM($C95:K95))-1</f>
        <v>-8.7508152277610551E-2</v>
      </c>
      <c r="L63" s="6">
        <f>EXP(SUM($C95:L95))-1</f>
        <v>-7.535776832396901E-2</v>
      </c>
      <c r="M63" s="6">
        <f>EXP(SUM($C95:M95))-1</f>
        <v>-5.5887107589044138E-2</v>
      </c>
      <c r="N63" s="6">
        <f>EXP(SUM($C95:N95))-1</f>
        <v>-0.11517869447947926</v>
      </c>
      <c r="O63" s="6">
        <f>EXP(SUM($C95:O95))-1</f>
        <v>-9.7080272918071642E-2</v>
      </c>
      <c r="P63" s="6">
        <f>EXP(SUM($C95:P95))-1</f>
        <v>-9.9511171110118424E-2</v>
      </c>
      <c r="Q63" s="6">
        <f>EXP(SUM($C95:Q95))-1</f>
        <v>-9.1373985332084851E-2</v>
      </c>
      <c r="R63" s="6">
        <f>EXP(SUM($C95:R95))-1</f>
        <v>-8.1031785916407362E-2</v>
      </c>
      <c r="S63" s="6">
        <f>EXP(SUM($C95:S95))-1</f>
        <v>-8.5272390419003474E-2</v>
      </c>
      <c r="T63" s="6">
        <f>EXP(SUM($C95:T95))-1</f>
        <v>-0.14944871170400176</v>
      </c>
      <c r="U63" s="6">
        <f>EXP(SUM($C95:U95))-1</f>
        <v>-0.14714386931641332</v>
      </c>
      <c r="V63" s="6">
        <f>EXP(SUM($C95:V95))-1</f>
        <v>-0.18326430739080835</v>
      </c>
      <c r="W63" s="6">
        <f>EXP(SUM($C95:W95))-1</f>
        <v>-0.23533581081484323</v>
      </c>
    </row>
    <row r="64" spans="1:23">
      <c r="A64" s="1" t="s">
        <v>200</v>
      </c>
      <c r="B64" s="1" t="s">
        <v>202</v>
      </c>
      <c r="C64" s="6">
        <f>EXP(SUM($C96:C96))-1</f>
        <v>3.5334704884014467E-2</v>
      </c>
      <c r="D64" s="6">
        <f>EXP(SUM($C96:D96))-1</f>
        <v>0.12344656622006456</v>
      </c>
      <c r="E64" s="6">
        <f>EXP(SUM($C96:E96))-1</f>
        <v>3.9493337569566522E-2</v>
      </c>
      <c r="F64" s="6">
        <f>EXP(SUM($C96:F96))-1</f>
        <v>2.1908862501170745E-2</v>
      </c>
      <c r="G64" s="6">
        <f>EXP(SUM($C96:G96))-1</f>
        <v>8.5427738496073324E-3</v>
      </c>
      <c r="H64" s="6">
        <f>EXP(SUM($C96:H96))-1</f>
        <v>3.5573567528085492E-2</v>
      </c>
      <c r="I64" s="6">
        <f>EXP(SUM($C96:I96))-1</f>
        <v>7.9300132405072832E-2</v>
      </c>
      <c r="J64" s="6">
        <f>EXP(SUM($C96:J96))-1</f>
        <v>7.3547472444261963E-2</v>
      </c>
      <c r="K64" s="6">
        <f>EXP(SUM($C96:K96))-1</f>
        <v>0.22417808097489633</v>
      </c>
      <c r="L64" s="6">
        <f>EXP(SUM($C96:L96))-1</f>
        <v>0.14374895198358173</v>
      </c>
      <c r="M64" s="6">
        <f>EXP(SUM($C96:M96))-1</f>
        <v>9.2430617921199776E-2</v>
      </c>
      <c r="N64" s="6">
        <f>EXP(SUM($C96:N96))-1</f>
        <v>0.12716344659262968</v>
      </c>
      <c r="O64" s="6">
        <f>EXP(SUM($C96:O96))-1</f>
        <v>0.12249217780116317</v>
      </c>
      <c r="P64" s="6">
        <f>EXP(SUM($C96:P96))-1</f>
        <v>0.11804022335651299</v>
      </c>
      <c r="Q64" s="6">
        <f>EXP(SUM($C96:Q96))-1</f>
        <v>7.1126639778860801E-2</v>
      </c>
      <c r="R64" s="6">
        <f>EXP(SUM($C96:R96))-1</f>
        <v>1.7445656284929889E-2</v>
      </c>
      <c r="S64" s="6">
        <f>EXP(SUM($C96:S96))-1</f>
        <v>2.623223063511948E-2</v>
      </c>
      <c r="T64" s="6">
        <f>EXP(SUM($C96:T96))-1</f>
        <v>-1.2885246312709597E-2</v>
      </c>
      <c r="U64" s="6">
        <f>EXP(SUM($C96:U96))-1</f>
        <v>-9.4926396211436614E-4</v>
      </c>
      <c r="V64" s="6">
        <f>EXP(SUM($C96:V96))-1</f>
        <v>0.10120437400378779</v>
      </c>
      <c r="W64" s="6">
        <f>EXP(SUM($C96:W96))-1</f>
        <v>5.6587649165523501E-2</v>
      </c>
    </row>
    <row r="67" spans="1:25">
      <c r="A67" s="1" t="s">
        <v>0</v>
      </c>
      <c r="B67" s="1" t="s">
        <v>30</v>
      </c>
      <c r="C67" s="1" t="s">
        <v>118</v>
      </c>
      <c r="D67" s="1" t="s">
        <v>119</v>
      </c>
      <c r="E67" s="1" t="s">
        <v>120</v>
      </c>
      <c r="F67" s="1" t="s">
        <v>121</v>
      </c>
      <c r="G67" s="1" t="s">
        <v>122</v>
      </c>
      <c r="H67" s="1" t="s">
        <v>123</v>
      </c>
      <c r="I67" s="1" t="s">
        <v>124</v>
      </c>
      <c r="J67" s="1" t="s">
        <v>125</v>
      </c>
      <c r="K67" s="1" t="s">
        <v>126</v>
      </c>
      <c r="L67" s="1" t="s">
        <v>127</v>
      </c>
      <c r="M67" s="1" t="s">
        <v>128</v>
      </c>
      <c r="N67" s="1" t="s">
        <v>129</v>
      </c>
      <c r="O67" s="1" t="s">
        <v>130</v>
      </c>
      <c r="P67" s="1" t="s">
        <v>131</v>
      </c>
      <c r="Q67" s="1" t="s">
        <v>132</v>
      </c>
      <c r="R67" s="1" t="s">
        <v>133</v>
      </c>
      <c r="S67" s="1" t="s">
        <v>134</v>
      </c>
      <c r="T67" s="1" t="s">
        <v>135</v>
      </c>
      <c r="U67" s="1" t="s">
        <v>136</v>
      </c>
      <c r="V67" s="1" t="s">
        <v>137</v>
      </c>
      <c r="W67" s="1" t="s">
        <v>138</v>
      </c>
      <c r="Y67" s="13" t="s">
        <v>410</v>
      </c>
    </row>
    <row r="68" spans="1:25">
      <c r="A68" s="1" t="s">
        <v>1</v>
      </c>
      <c r="B68" s="1" t="s">
        <v>32</v>
      </c>
      <c r="C68" s="5">
        <v>1.3906486332416534E-2</v>
      </c>
      <c r="D68" s="5">
        <v>2.0504605025053024E-2</v>
      </c>
      <c r="E68" s="5">
        <v>-1.7632672563195229E-2</v>
      </c>
      <c r="F68" s="5">
        <v>-5.2970596589148045E-3</v>
      </c>
      <c r="G68" s="5">
        <v>-8.0817472189664841E-4</v>
      </c>
      <c r="H68" s="5">
        <v>-7.3400586843490601E-3</v>
      </c>
      <c r="I68" s="5">
        <v>1.2822169810533524E-2</v>
      </c>
      <c r="J68" s="5">
        <v>-2.034563384950161E-2</v>
      </c>
      <c r="K68" s="5">
        <v>4.0009602904319763E-2</v>
      </c>
      <c r="L68" s="5">
        <v>8.0102281644940376E-3</v>
      </c>
      <c r="M68" s="5">
        <v>-6.4363017678260803E-2</v>
      </c>
      <c r="N68" s="5">
        <v>1.699143648147583E-2</v>
      </c>
      <c r="O68" s="5">
        <v>4.1953053325414658E-2</v>
      </c>
      <c r="P68" s="5">
        <v>3.4052934497594833E-2</v>
      </c>
      <c r="Q68" s="5">
        <v>-3.8754458073526621E-3</v>
      </c>
      <c r="R68" s="5">
        <v>-6.6863752901554108E-2</v>
      </c>
      <c r="S68" s="5">
        <v>-2.2043671458959579E-2</v>
      </c>
      <c r="T68" s="5">
        <v>-4.5522663742303848E-2</v>
      </c>
      <c r="U68" s="5">
        <v>-3.8942813873291016E-2</v>
      </c>
      <c r="V68" s="5">
        <v>-5.6067194789648056E-2</v>
      </c>
      <c r="W68" s="5">
        <v>4.9147836863994598E-2</v>
      </c>
      <c r="Y68" s="1">
        <f>_xlfn.VAR.S(C68:W68)</f>
        <v>1.2063501721600754E-3</v>
      </c>
    </row>
    <row r="69" spans="1:25">
      <c r="A69" s="1" t="s">
        <v>2</v>
      </c>
      <c r="B69" s="1" t="s">
        <v>32</v>
      </c>
      <c r="C69" s="5">
        <v>-1.0018413886427879E-3</v>
      </c>
      <c r="D69" s="5">
        <v>1.8673636019229889E-2</v>
      </c>
      <c r="E69" s="5">
        <v>-3.3754126634448767E-3</v>
      </c>
      <c r="F69" s="5">
        <v>7.0973355323076248E-3</v>
      </c>
      <c r="G69" s="5">
        <v>-1.108410581946373E-2</v>
      </c>
      <c r="H69" s="5">
        <v>-8.6658839136362076E-3</v>
      </c>
      <c r="I69" s="5">
        <v>-1.0657965904101729E-3</v>
      </c>
      <c r="J69" s="5">
        <v>-3.7201771046966314E-3</v>
      </c>
      <c r="K69" s="5">
        <v>-5.7642124593257904E-2</v>
      </c>
      <c r="L69" s="5">
        <v>-4.2948182672262192E-2</v>
      </c>
      <c r="M69" s="5">
        <v>-1.5848536044359207E-2</v>
      </c>
      <c r="N69" s="5">
        <v>1.2339988723397255E-2</v>
      </c>
      <c r="O69" s="5">
        <v>3.3279702067375183E-2</v>
      </c>
      <c r="P69" s="5">
        <v>6.6118096001446247E-3</v>
      </c>
      <c r="Q69" s="5">
        <v>3.9666779339313507E-2</v>
      </c>
      <c r="R69" s="5">
        <v>3.845364972949028E-2</v>
      </c>
      <c r="S69" s="5">
        <v>1.3960341922938824E-2</v>
      </c>
      <c r="T69" s="5">
        <v>-8.2233641296625137E-3</v>
      </c>
      <c r="U69" s="5">
        <v>1.5887223184108734E-2</v>
      </c>
      <c r="V69" s="5">
        <v>2.0817952230572701E-2</v>
      </c>
      <c r="W69" s="5">
        <v>-5.0588235259056091E-2</v>
      </c>
      <c r="Y69" s="1">
        <f t="shared" ref="Y69:Y96" si="27">_xlfn.VAR.S(C69:W69)</f>
        <v>6.9527776869399171E-4</v>
      </c>
    </row>
    <row r="70" spans="1:25">
      <c r="A70" s="1" t="s">
        <v>3</v>
      </c>
      <c r="B70" s="1" t="s">
        <v>32</v>
      </c>
      <c r="C70" s="5">
        <v>2.1642193198204041E-2</v>
      </c>
      <c r="D70" s="5">
        <v>8.4001705050468445E-2</v>
      </c>
      <c r="E70" s="5">
        <v>2.6169747114181519E-2</v>
      </c>
      <c r="F70" s="5">
        <v>1.4521321281790733E-2</v>
      </c>
      <c r="G70" s="5">
        <v>-3.7932112812995911E-2</v>
      </c>
      <c r="H70" s="5">
        <v>5.0335340201854706E-2</v>
      </c>
      <c r="I70" s="5">
        <v>-1.2438156642019749E-2</v>
      </c>
      <c r="J70" s="5">
        <v>3.5663329064846039E-2</v>
      </c>
      <c r="K70" s="5">
        <v>4.0634017437696457E-2</v>
      </c>
      <c r="L70" s="5">
        <v>-3.8519162684679031E-2</v>
      </c>
      <c r="M70" s="5">
        <v>-0.13659799098968506</v>
      </c>
      <c r="N70" s="5">
        <v>2.1712949499487877E-2</v>
      </c>
      <c r="O70" s="5">
        <v>-0.11663269251585007</v>
      </c>
      <c r="P70" s="5">
        <v>2.8172483667731285E-2</v>
      </c>
      <c r="Q70" s="5">
        <v>-7.9690955579280853E-2</v>
      </c>
      <c r="R70" s="5">
        <v>2.2327715530991554E-2</v>
      </c>
      <c r="S70" s="5">
        <v>-8.6995065212249756E-3</v>
      </c>
      <c r="T70" s="5">
        <v>-1.2012183666229248E-2</v>
      </c>
      <c r="U70" s="5">
        <v>7.7621312811970711E-3</v>
      </c>
      <c r="V70" s="5">
        <v>3.6040127277374268E-2</v>
      </c>
      <c r="W70" s="5">
        <v>2.151896245777607E-3</v>
      </c>
      <c r="Y70" s="1">
        <f t="shared" si="27"/>
        <v>2.9394413837049178E-3</v>
      </c>
    </row>
    <row r="71" spans="1:25">
      <c r="A71" s="1" t="s">
        <v>4</v>
      </c>
      <c r="B71" s="1" t="s">
        <v>32</v>
      </c>
      <c r="C71" s="3">
        <v>-4.1568736874981497E-3</v>
      </c>
      <c r="D71" s="3">
        <v>-1.6413246810145E-3</v>
      </c>
      <c r="E71" s="3">
        <v>-3.7911980812321798E-3</v>
      </c>
      <c r="F71" s="3">
        <v>-1.2971195102299501E-3</v>
      </c>
      <c r="G71" s="3">
        <v>6.7783302866687299E-4</v>
      </c>
      <c r="H71" s="3">
        <v>4.7842685294097404E-3</v>
      </c>
      <c r="I71" s="3">
        <v>2.2868358688437102E-3</v>
      </c>
      <c r="J71" s="3">
        <v>-9.0466367764784495E-4</v>
      </c>
      <c r="K71" s="3">
        <v>1.08303742305247E-2</v>
      </c>
      <c r="L71" s="3">
        <v>-1.0646457215815501E-2</v>
      </c>
      <c r="M71" s="3">
        <v>3.4820693203383799E-3</v>
      </c>
      <c r="N71" s="3">
        <v>-3.4353465294805E-3</v>
      </c>
      <c r="O71" s="3">
        <v>-1.32124862335026E-2</v>
      </c>
      <c r="P71" s="3">
        <v>-3.0162812229629801E-3</v>
      </c>
      <c r="Q71" s="3">
        <v>3.2060275397352702E-4</v>
      </c>
      <c r="R71" s="3">
        <v>1.0209331462766101E-3</v>
      </c>
      <c r="S71" s="3">
        <v>-6.9588414136361604E-2</v>
      </c>
      <c r="T71" s="3">
        <v>-3.7281769626878798E-2</v>
      </c>
      <c r="U71" s="3">
        <v>-2.2714695799163701E-2</v>
      </c>
      <c r="V71" s="3">
        <v>2.38733884902478E-2</v>
      </c>
      <c r="W71" s="3">
        <v>-1.9571532293628899E-3</v>
      </c>
      <c r="Y71" s="1">
        <f t="shared" si="27"/>
        <v>3.5332986806331057E-4</v>
      </c>
    </row>
    <row r="72" spans="1:25">
      <c r="A72" s="1" t="s">
        <v>5</v>
      </c>
      <c r="B72" s="1" t="s">
        <v>32</v>
      </c>
      <c r="C72" s="5">
        <v>2.6833659037947655E-2</v>
      </c>
      <c r="D72" s="5">
        <v>-8.2961097359657288E-3</v>
      </c>
      <c r="E72" s="5">
        <v>3.0961407348513603E-2</v>
      </c>
      <c r="F72" s="5">
        <v>-2.6992769911885262E-2</v>
      </c>
      <c r="G72" s="5">
        <v>9.5973806455731392E-3</v>
      </c>
      <c r="H72" s="5">
        <v>1.2138775549829006E-2</v>
      </c>
      <c r="I72" s="5">
        <v>-6.6508539021015167E-3</v>
      </c>
      <c r="J72" s="5">
        <v>7.9823341220617294E-3</v>
      </c>
      <c r="K72" s="5">
        <v>2.2348653525114059E-2</v>
      </c>
      <c r="L72" s="5">
        <v>8.0935046076774597E-2</v>
      </c>
      <c r="M72" s="5">
        <v>-8.5201829671859741E-2</v>
      </c>
      <c r="N72" s="5">
        <v>-2.9008811339735985E-2</v>
      </c>
      <c r="O72" s="5">
        <v>1.4338138280436397E-3</v>
      </c>
      <c r="P72" s="5">
        <v>-1.7572302371263504E-2</v>
      </c>
      <c r="Q72" s="5">
        <v>1.842864416539669E-2</v>
      </c>
      <c r="R72" s="5">
        <v>-3.6983147263526917E-2</v>
      </c>
      <c r="S72" s="5">
        <v>-2.0504775457084179E-3</v>
      </c>
      <c r="T72" s="5">
        <v>-9.4805099070072174E-3</v>
      </c>
      <c r="U72" s="5">
        <v>2.8811117634177208E-2</v>
      </c>
      <c r="V72" s="5">
        <v>1.8477803096175194E-2</v>
      </c>
      <c r="W72" s="5">
        <v>5.2710231393575668E-2</v>
      </c>
      <c r="Y72" s="1">
        <f t="shared" si="27"/>
        <v>1.1832085970162195E-3</v>
      </c>
    </row>
    <row r="73" spans="1:25">
      <c r="A73" s="1" t="s">
        <v>6</v>
      </c>
      <c r="B73" s="1" t="s">
        <v>32</v>
      </c>
      <c r="C73" s="5">
        <v>-5.118807777762413E-3</v>
      </c>
      <c r="D73" s="5">
        <v>-1.8116568680852652E-3</v>
      </c>
      <c r="E73" s="5">
        <v>-2.9039043001830578E-3</v>
      </c>
      <c r="F73" s="5">
        <v>2.246825722977519E-3</v>
      </c>
      <c r="G73" s="5">
        <v>-7.3735280893743038E-3</v>
      </c>
      <c r="H73" s="5">
        <v>3.4494115971028805E-3</v>
      </c>
      <c r="I73" s="5">
        <v>-8.5125509649515152E-3</v>
      </c>
      <c r="J73" s="5">
        <v>-3.6097639240324497E-3</v>
      </c>
      <c r="K73" s="5">
        <v>-4.594871774315834E-2</v>
      </c>
      <c r="L73" s="5">
        <v>3.6519348621368408E-2</v>
      </c>
      <c r="M73" s="5">
        <v>-7.0172548294067383E-2</v>
      </c>
      <c r="N73" s="5">
        <v>-7.6308464631438255E-3</v>
      </c>
      <c r="O73" s="5">
        <v>-9.0738803148269653E-2</v>
      </c>
      <c r="P73" s="5">
        <v>-2.3609355092048645E-2</v>
      </c>
      <c r="Q73" s="5">
        <v>2.5957098230719566E-2</v>
      </c>
      <c r="R73" s="5">
        <v>-3.3208973705768585E-2</v>
      </c>
      <c r="S73" s="5">
        <v>-3.0232615768909454E-2</v>
      </c>
      <c r="T73" s="5">
        <v>3.8617618381977081E-2</v>
      </c>
      <c r="U73" s="5">
        <v>2.1665371954441071E-2</v>
      </c>
      <c r="V73" s="5">
        <v>-4.8383500427007675E-2</v>
      </c>
      <c r="W73" s="5">
        <v>-3.487430140376091E-2</v>
      </c>
      <c r="Y73" s="1">
        <f t="shared" si="27"/>
        <v>1.0867675296866541E-3</v>
      </c>
    </row>
    <row r="74" spans="1:25">
      <c r="A74" s="1" t="s">
        <v>7</v>
      </c>
      <c r="B74" s="1" t="s">
        <v>32</v>
      </c>
      <c r="C74" s="5">
        <v>-6.4810127019882202E-2</v>
      </c>
      <c r="D74" s="5">
        <v>3.6764122545719147E-2</v>
      </c>
      <c r="E74" s="5">
        <v>-4.5846804976463318E-2</v>
      </c>
      <c r="F74" s="5">
        <v>1.9934169948101044E-2</v>
      </c>
      <c r="G74" s="5">
        <v>-2.2208834066987038E-2</v>
      </c>
      <c r="H74" s="5">
        <v>-5.2378792315721512E-3</v>
      </c>
      <c r="I74" s="5">
        <v>-4.5574437826871872E-2</v>
      </c>
      <c r="J74" s="5">
        <v>-3.4934226423501968E-2</v>
      </c>
      <c r="K74" s="5">
        <v>-8.0905675888061523E-2</v>
      </c>
      <c r="L74" s="5">
        <v>-0.14433562755584717</v>
      </c>
      <c r="M74" s="5">
        <v>0.1269090324640274</v>
      </c>
      <c r="N74" s="5">
        <v>0.17295132577419281</v>
      </c>
      <c r="O74" s="5">
        <v>-1.142547931522131E-2</v>
      </c>
      <c r="P74" s="5">
        <v>2.4093002080917358E-2</v>
      </c>
      <c r="Q74" s="5">
        <v>-2.0903071388602257E-2</v>
      </c>
      <c r="R74" s="5">
        <v>0.11284853518009186</v>
      </c>
      <c r="S74" s="5">
        <v>1.3884145766496658E-2</v>
      </c>
      <c r="T74" s="5">
        <v>4.394800215959549E-2</v>
      </c>
      <c r="U74" s="5">
        <v>-1.8030224367976189E-2</v>
      </c>
      <c r="V74" s="5">
        <v>-4.8071641474962234E-2</v>
      </c>
      <c r="W74" s="5">
        <v>-9.7585909068584442E-2</v>
      </c>
      <c r="Y74" s="1">
        <f t="shared" si="27"/>
        <v>5.6529278816027668E-3</v>
      </c>
    </row>
    <row r="75" spans="1:25">
      <c r="A75" s="1" t="s">
        <v>8</v>
      </c>
      <c r="B75" s="1" t="s">
        <v>32</v>
      </c>
      <c r="C75" s="5">
        <v>-3.0559921637177467E-2</v>
      </c>
      <c r="D75" s="5">
        <v>2.444600872695446E-2</v>
      </c>
      <c r="E75" s="5">
        <v>2.0579343661665916E-2</v>
      </c>
      <c r="F75" s="5">
        <v>-2.3326622322201729E-2</v>
      </c>
      <c r="G75" s="5">
        <v>-5.1283437758684158E-2</v>
      </c>
      <c r="H75" s="5">
        <v>-2.8902078047394753E-2</v>
      </c>
      <c r="I75" s="5">
        <v>-2.0457729697227478E-2</v>
      </c>
      <c r="J75" s="5">
        <v>1.0148960165679455E-2</v>
      </c>
      <c r="K75" s="5">
        <v>2.4879660457372665E-2</v>
      </c>
      <c r="L75" s="5">
        <v>-1.375224906951189E-2</v>
      </c>
      <c r="M75" s="5">
        <v>-4.813559353351593E-2</v>
      </c>
      <c r="N75" s="5">
        <v>-5.4757534526288509E-3</v>
      </c>
      <c r="O75" s="5">
        <v>-7.0013143122196198E-2</v>
      </c>
      <c r="P75" s="5">
        <v>-4.4021136127412319E-3</v>
      </c>
      <c r="Q75" s="5">
        <v>-4.2098905891180038E-2</v>
      </c>
      <c r="R75" s="5">
        <v>5.2950702607631683E-2</v>
      </c>
      <c r="S75" s="5">
        <v>6.0981776565313339E-2</v>
      </c>
      <c r="T75" s="5">
        <v>-7.3474608361721039E-2</v>
      </c>
      <c r="U75" s="5">
        <v>3.5015877983823884E-6</v>
      </c>
      <c r="V75" s="5">
        <v>1.1546400375664234E-2</v>
      </c>
      <c r="W75" s="5">
        <v>-1.3281634310260415E-3</v>
      </c>
      <c r="Y75" s="1">
        <f t="shared" si="27"/>
        <v>1.3168547164656649E-3</v>
      </c>
    </row>
    <row r="76" spans="1:25">
      <c r="A76" s="1" t="s">
        <v>9</v>
      </c>
      <c r="B76" s="1" t="s">
        <v>32</v>
      </c>
      <c r="C76" s="5">
        <v>-9.5642812084406614E-4</v>
      </c>
      <c r="D76" s="5">
        <v>-1.8572773784399033E-2</v>
      </c>
      <c r="E76" s="5">
        <v>-1.0517289629206061E-3</v>
      </c>
      <c r="F76" s="5">
        <v>9.962403419194743E-5</v>
      </c>
      <c r="G76" s="5">
        <v>8.845922420732677E-4</v>
      </c>
      <c r="H76" s="5">
        <v>2.3550945334136486E-3</v>
      </c>
      <c r="I76" s="5">
        <v>-1.3252045027911663E-3</v>
      </c>
      <c r="J76" s="5">
        <v>-1.7290893942117691E-2</v>
      </c>
      <c r="K76" s="5">
        <v>4.9086459912359715E-3</v>
      </c>
      <c r="L76" s="5">
        <v>-2.1235747262835503E-3</v>
      </c>
      <c r="M76" s="5">
        <v>1.988701056689024E-3</v>
      </c>
      <c r="N76" s="5">
        <v>-7.7349820639938116E-4</v>
      </c>
      <c r="O76" s="5">
        <v>2.4032976943999529E-3</v>
      </c>
      <c r="P76" s="5">
        <v>-6.1889708740636706E-4</v>
      </c>
      <c r="Q76" s="5">
        <v>5.8441999135538936E-4</v>
      </c>
      <c r="R76" s="5">
        <v>-4.799821600317955E-2</v>
      </c>
      <c r="S76" s="5">
        <v>-1.0009355610236526E-3</v>
      </c>
      <c r="T76" s="5">
        <v>-1.1648458894342184E-3</v>
      </c>
      <c r="U76" s="5">
        <v>-2.6143376089748926E-5</v>
      </c>
      <c r="V76" s="5">
        <v>1.6687619499862194E-3</v>
      </c>
      <c r="W76" s="5">
        <v>-3.1438647420145571E-4</v>
      </c>
      <c r="Y76" s="1">
        <f t="shared" si="27"/>
        <v>1.3553198209168504E-4</v>
      </c>
    </row>
    <row r="77" spans="1:25">
      <c r="A77" s="1" t="s">
        <v>10</v>
      </c>
      <c r="B77" s="1" t="s">
        <v>32</v>
      </c>
      <c r="C77" s="5">
        <v>-1.1808641254901886E-2</v>
      </c>
      <c r="D77" s="5">
        <v>-9.4373095780611038E-3</v>
      </c>
      <c r="E77" s="5">
        <v>-1.3814534991979599E-2</v>
      </c>
      <c r="F77" s="5">
        <v>4.4355322606861591E-3</v>
      </c>
      <c r="G77" s="5">
        <v>1.7029019072651863E-2</v>
      </c>
      <c r="H77" s="5">
        <v>1.7724422737956047E-2</v>
      </c>
      <c r="I77" s="5">
        <v>5.4797804914414883E-3</v>
      </c>
      <c r="J77" s="5">
        <v>3.5799737088382244E-3</v>
      </c>
      <c r="K77" s="5">
        <v>1.9035454839468002E-2</v>
      </c>
      <c r="L77" s="5">
        <v>7.6885642483830452E-3</v>
      </c>
      <c r="M77" s="5">
        <v>-4.232851043343544E-2</v>
      </c>
      <c r="N77" s="5">
        <v>-3.6206547170877457E-2</v>
      </c>
      <c r="O77" s="5">
        <v>-4.1507538408041E-2</v>
      </c>
      <c r="P77" s="5">
        <v>8.3745885640382767E-3</v>
      </c>
      <c r="Q77" s="5">
        <v>-3.1687762588262558E-2</v>
      </c>
      <c r="R77" s="5">
        <v>2.6147561147809029E-3</v>
      </c>
      <c r="S77" s="5">
        <v>-2.5041762739419937E-2</v>
      </c>
      <c r="T77" s="5">
        <v>-1.5175031498074532E-2</v>
      </c>
      <c r="U77" s="5">
        <v>2.8820636216551065E-3</v>
      </c>
      <c r="V77" s="5">
        <v>-1.7572294920682907E-2</v>
      </c>
      <c r="W77" s="5">
        <v>-8.363475208170712E-4</v>
      </c>
      <c r="Y77" s="1">
        <f t="shared" si="27"/>
        <v>3.7109195207965442E-4</v>
      </c>
    </row>
    <row r="78" spans="1:25">
      <c r="A78" s="1" t="s">
        <v>11</v>
      </c>
      <c r="B78" s="1" t="s">
        <v>32</v>
      </c>
      <c r="C78" s="5">
        <v>4.536878690123558E-2</v>
      </c>
      <c r="D78" s="5">
        <v>-5.8890166692435741E-3</v>
      </c>
      <c r="E78" s="5">
        <v>-5.4979170672595501E-3</v>
      </c>
      <c r="F78" s="5">
        <v>3.3177351579070091E-3</v>
      </c>
      <c r="G78" s="5">
        <v>-7.0370757021009922E-3</v>
      </c>
      <c r="H78" s="5">
        <v>-1.3770392164587975E-2</v>
      </c>
      <c r="I78" s="5">
        <v>2.5989925488829613E-2</v>
      </c>
      <c r="J78" s="5">
        <v>-2.6349984109401703E-3</v>
      </c>
      <c r="K78" s="5">
        <v>4.7253770753741264E-3</v>
      </c>
      <c r="L78" s="5">
        <v>-1.4574047178030014E-2</v>
      </c>
      <c r="M78" s="5">
        <v>-2.1769365295767784E-2</v>
      </c>
      <c r="N78" s="5">
        <v>-1.8697025254368782E-2</v>
      </c>
      <c r="O78" s="5">
        <v>2.2005080245435238E-3</v>
      </c>
      <c r="P78" s="5">
        <v>-2.7264915406703949E-3</v>
      </c>
      <c r="Q78" s="5">
        <v>5.9811505489051342E-3</v>
      </c>
      <c r="R78" s="5">
        <v>-5.102156475186348E-2</v>
      </c>
      <c r="S78" s="5">
        <v>7.6037268154323101E-3</v>
      </c>
      <c r="T78" s="5">
        <v>-3.2979190349578857E-2</v>
      </c>
      <c r="U78" s="5">
        <v>1.7213040264323354E-3</v>
      </c>
      <c r="V78" s="5">
        <v>4.175995010882616E-3</v>
      </c>
      <c r="W78" s="5">
        <v>-1.8429625779390335E-2</v>
      </c>
      <c r="Y78" s="1">
        <f t="shared" si="27"/>
        <v>3.9252618102846487E-4</v>
      </c>
    </row>
    <row r="79" spans="1:25">
      <c r="A79" s="1" t="s">
        <v>12</v>
      </c>
      <c r="B79" s="1" t="s">
        <v>32</v>
      </c>
      <c r="C79" s="5">
        <v>1.5108309686183929E-2</v>
      </c>
      <c r="D79" s="5">
        <v>3.0885583255439997E-3</v>
      </c>
      <c r="E79" s="5">
        <v>-1.7032258212566376E-2</v>
      </c>
      <c r="F79" s="5">
        <v>-2.3922605440020561E-2</v>
      </c>
      <c r="G79" s="5">
        <v>6.4691905863583088E-3</v>
      </c>
      <c r="H79" s="5">
        <v>3.6939304322004318E-2</v>
      </c>
      <c r="I79" s="5">
        <v>-2.2376369684934616E-2</v>
      </c>
      <c r="J79" s="5">
        <v>3.2113052904605865E-2</v>
      </c>
      <c r="K79" s="5">
        <v>4.1002582758665085E-2</v>
      </c>
      <c r="L79" s="5">
        <v>-4.4115714728832245E-2</v>
      </c>
      <c r="M79" s="5">
        <v>4.439251497387886E-2</v>
      </c>
      <c r="N79" s="5">
        <v>-3.8250505924224854E-2</v>
      </c>
      <c r="O79" s="5">
        <v>5.4956942796707153E-2</v>
      </c>
      <c r="P79" s="5">
        <v>-2.5098396465182304E-2</v>
      </c>
      <c r="Q79" s="5">
        <v>1.3467347249388695E-2</v>
      </c>
      <c r="R79" s="5">
        <v>2.2318089380860329E-2</v>
      </c>
      <c r="S79" s="5">
        <v>-1.2649502605199814E-2</v>
      </c>
      <c r="T79" s="5">
        <v>-3.3648073673248291E-2</v>
      </c>
      <c r="U79" s="5">
        <v>1.7428262159228325E-2</v>
      </c>
      <c r="V79" s="5">
        <v>3.8523063063621521E-2</v>
      </c>
      <c r="W79" s="5">
        <v>-1.5293437987565994E-2</v>
      </c>
      <c r="Y79" s="1">
        <f t="shared" si="27"/>
        <v>9.1638210692123259E-4</v>
      </c>
    </row>
    <row r="80" spans="1:25">
      <c r="A80" s="1" t="s">
        <v>13</v>
      </c>
      <c r="B80" s="1" t="s">
        <v>32</v>
      </c>
      <c r="C80" s="5">
        <v>1.1202733963727951E-2</v>
      </c>
      <c r="D80" s="5">
        <v>-5.4335128515958786E-4</v>
      </c>
      <c r="E80" s="5">
        <v>1.995600201189518E-2</v>
      </c>
      <c r="F80" s="5">
        <v>-5.4507743334397674E-4</v>
      </c>
      <c r="G80" s="5">
        <v>-2.106848731637001E-2</v>
      </c>
      <c r="H80" s="5">
        <v>1.9886336303898133E-5</v>
      </c>
      <c r="I80" s="5">
        <v>-1.0219033574685454E-3</v>
      </c>
      <c r="J80" s="5">
        <v>-5.1426279242150486E-5</v>
      </c>
      <c r="K80" s="5">
        <v>-3.3207088708877563E-2</v>
      </c>
      <c r="L80" s="5">
        <v>-4.6650739386677742E-3</v>
      </c>
      <c r="M80" s="5">
        <v>-3.2925340346992016E-3</v>
      </c>
      <c r="N80" s="5">
        <v>-4.3622804805636406E-3</v>
      </c>
      <c r="O80" s="5">
        <v>-2.0540931727737188E-3</v>
      </c>
      <c r="P80" s="5">
        <v>-4.3129459954798222E-3</v>
      </c>
      <c r="Q80" s="5">
        <v>-3.5249846987426281E-3</v>
      </c>
      <c r="R80" s="5">
        <v>-7.4852898251265287E-4</v>
      </c>
      <c r="S80" s="5">
        <v>-1.122694811783731E-3</v>
      </c>
      <c r="T80" s="5">
        <v>-2.4537652730941772E-2</v>
      </c>
      <c r="U80" s="5">
        <v>-6.7874905653297901E-4</v>
      </c>
      <c r="V80" s="5">
        <v>-4.1500438004732132E-2</v>
      </c>
      <c r="W80" s="5">
        <v>-1.4728512614965439E-2</v>
      </c>
      <c r="Y80" s="1">
        <f t="shared" si="27"/>
        <v>1.9439549538588602E-4</v>
      </c>
    </row>
    <row r="81" spans="1:25">
      <c r="A81" s="1" t="s">
        <v>14</v>
      </c>
      <c r="B81" s="1" t="s">
        <v>32</v>
      </c>
      <c r="C81" s="5">
        <v>-4.4962838292121887E-3</v>
      </c>
      <c r="D81" s="5">
        <v>1.7753068823367357E-4</v>
      </c>
      <c r="E81" s="5">
        <v>-4.6238377690315247E-3</v>
      </c>
      <c r="F81" s="5">
        <v>9.7334885504096746E-4</v>
      </c>
      <c r="G81" s="5">
        <v>-4.4905105605721474E-3</v>
      </c>
      <c r="H81" s="5">
        <v>1.2574790045619011E-2</v>
      </c>
      <c r="I81" s="5">
        <v>-5.9322654269635677E-3</v>
      </c>
      <c r="J81" s="5">
        <v>-8.2272797590121627E-4</v>
      </c>
      <c r="K81" s="5">
        <v>2.5954391807317734E-2</v>
      </c>
      <c r="L81" s="5">
        <v>-8.1418557092547417E-3</v>
      </c>
      <c r="M81" s="5">
        <v>1.1393904685974121E-2</v>
      </c>
      <c r="N81" s="5">
        <v>-1.7598087433725595E-3</v>
      </c>
      <c r="O81" s="5">
        <v>8.8803404942154884E-3</v>
      </c>
      <c r="P81" s="5">
        <v>-9.481057059019804E-4</v>
      </c>
      <c r="Q81" s="5">
        <v>4.9757575616240501E-3</v>
      </c>
      <c r="R81" s="5">
        <v>4.4137546792626381E-3</v>
      </c>
      <c r="S81" s="5">
        <v>-4.0941527113318443E-3</v>
      </c>
      <c r="T81" s="5">
        <v>-5.9816408902406693E-3</v>
      </c>
      <c r="U81" s="5">
        <v>-4.5743945520371199E-4</v>
      </c>
      <c r="V81" s="5">
        <v>8.2276556640863419E-3</v>
      </c>
      <c r="W81" s="5">
        <v>-1.4437147183343768E-3</v>
      </c>
      <c r="Y81" s="1">
        <f t="shared" si="27"/>
        <v>6.5990946344353206E-5</v>
      </c>
    </row>
    <row r="82" spans="1:25">
      <c r="A82" s="1" t="s">
        <v>15</v>
      </c>
      <c r="B82" s="1" t="s">
        <v>32</v>
      </c>
      <c r="C82" s="5">
        <v>-4.8531326465308666E-3</v>
      </c>
      <c r="D82" s="5">
        <v>-6.4067734638229012E-4</v>
      </c>
      <c r="E82" s="5">
        <v>-1.1827480979263783E-2</v>
      </c>
      <c r="F82" s="5">
        <v>8.1472666352055967E-5</v>
      </c>
      <c r="G82" s="5">
        <v>3.6758198402822018E-3</v>
      </c>
      <c r="H82" s="5">
        <v>5.3109638392925262E-3</v>
      </c>
      <c r="I82" s="5">
        <v>-6.3537536188960075E-3</v>
      </c>
      <c r="J82" s="5">
        <v>7.0229205302894115E-3</v>
      </c>
      <c r="K82" s="5">
        <v>-5.9517761692404747E-3</v>
      </c>
      <c r="L82" s="5">
        <v>-3.7866979837417603E-2</v>
      </c>
      <c r="M82" s="5">
        <v>8.8799810037016869E-3</v>
      </c>
      <c r="N82" s="5">
        <v>-3.9646811783313751E-3</v>
      </c>
      <c r="O82" s="5">
        <v>1.1157596483826637E-2</v>
      </c>
      <c r="P82" s="5">
        <v>-3.2073729671537876E-3</v>
      </c>
      <c r="Q82" s="5">
        <v>2.4414516519755125E-3</v>
      </c>
      <c r="R82" s="5">
        <v>3.9540557190775871E-3</v>
      </c>
      <c r="S82" s="5">
        <v>-2.5607666000723839E-2</v>
      </c>
      <c r="T82" s="5">
        <v>-5.8035627007484436E-3</v>
      </c>
      <c r="U82" s="5">
        <v>-5.4846436250954866E-4</v>
      </c>
      <c r="V82" s="5">
        <v>-1.4067019335925579E-2</v>
      </c>
      <c r="W82" s="5">
        <v>-2.4104900658130646E-2</v>
      </c>
      <c r="Y82" s="1">
        <f t="shared" si="27"/>
        <v>1.4930618755584725E-4</v>
      </c>
    </row>
    <row r="83" spans="1:25">
      <c r="A83" s="1" t="s">
        <v>16</v>
      </c>
      <c r="B83" s="1" t="s">
        <v>32</v>
      </c>
      <c r="C83" s="3">
        <v>-5.6288123117224599E-3</v>
      </c>
      <c r="D83" s="3">
        <v>4.3430043148081798E-2</v>
      </c>
      <c r="E83" s="3">
        <v>-2.94263880309971E-3</v>
      </c>
      <c r="F83" s="3">
        <v>1.81359802158161E-3</v>
      </c>
      <c r="G83" s="3">
        <v>-2.4348643264760099E-2</v>
      </c>
      <c r="H83" s="3">
        <v>4.0940117895837099E-3</v>
      </c>
      <c r="I83" s="3">
        <v>-1.21274471342794E-2</v>
      </c>
      <c r="J83" s="3">
        <v>9.70673099354088E-3</v>
      </c>
      <c r="K83" s="3">
        <v>2.6795188365382701E-2</v>
      </c>
      <c r="L83" s="3">
        <v>-1.9807240833195198E-3</v>
      </c>
      <c r="M83" s="3">
        <v>3.2657182791975797E-2</v>
      </c>
      <c r="N83" s="3">
        <v>-2.45121047768402E-2</v>
      </c>
      <c r="O83" s="3">
        <v>2.4339162312816801E-2</v>
      </c>
      <c r="P83" s="3">
        <v>-3.4084431275110003E-2</v>
      </c>
      <c r="Q83" s="3">
        <v>-4.5183945019921602E-2</v>
      </c>
      <c r="R83" s="3">
        <v>-5.8136756587166702E-2</v>
      </c>
      <c r="S83" s="3">
        <v>-1.5833117782727502E-2</v>
      </c>
      <c r="T83" s="3">
        <v>-4.9465181748722199E-2</v>
      </c>
      <c r="U83" s="3">
        <v>-3.0423168265671201E-3</v>
      </c>
      <c r="V83" s="3">
        <v>-0.11118373276580799</v>
      </c>
      <c r="W83" s="3">
        <v>-8.3931485533609695E-3</v>
      </c>
      <c r="Y83" s="1">
        <f t="shared" si="27"/>
        <v>1.2205868751107927E-3</v>
      </c>
    </row>
    <row r="84" spans="1:25">
      <c r="A84" s="1" t="s">
        <v>17</v>
      </c>
      <c r="B84" s="1" t="s">
        <v>32</v>
      </c>
      <c r="C84" s="3">
        <v>-3.1323769922674302E-3</v>
      </c>
      <c r="D84" s="3">
        <v>5.2635535252002201E-4</v>
      </c>
      <c r="E84" s="3">
        <v>-4.0188043776327601E-3</v>
      </c>
      <c r="F84" s="3">
        <v>1.15977579587768E-3</v>
      </c>
      <c r="G84" s="3">
        <v>4.6129664356809501E-3</v>
      </c>
      <c r="H84" s="3">
        <v>-0.10796594052527</v>
      </c>
      <c r="I84" s="3">
        <v>-4.3230530997036901E-3</v>
      </c>
      <c r="J84" s="3">
        <v>8.6748619348100599E-3</v>
      </c>
      <c r="K84" s="3">
        <v>2.2964396624177801E-2</v>
      </c>
      <c r="L84" s="3">
        <v>-8.6948115594431708E-3</v>
      </c>
      <c r="M84" s="3">
        <v>8.8504550537974493E-3</v>
      </c>
      <c r="N84" s="3">
        <v>-3.25534220068445E-3</v>
      </c>
      <c r="O84" s="3">
        <v>-6.7878774752735899E-3</v>
      </c>
      <c r="P84" s="3">
        <v>-2.5298537468839998E-3</v>
      </c>
      <c r="Q84" s="3">
        <v>3.8566492883223501E-3</v>
      </c>
      <c r="R84" s="3">
        <v>5.3499893530671704E-3</v>
      </c>
      <c r="S84" s="3">
        <v>-2.3463579372896498E-3</v>
      </c>
      <c r="T84" s="3">
        <v>-4.3388663833499397E-3</v>
      </c>
      <c r="U84" s="3">
        <v>7.8385383059951998E-4</v>
      </c>
      <c r="V84" s="3">
        <v>8.6026465470214492E-3</v>
      </c>
      <c r="W84" s="3">
        <v>6.8599105183454704E-5</v>
      </c>
      <c r="Y84" s="1">
        <f t="shared" si="27"/>
        <v>6.1832627652358733E-4</v>
      </c>
    </row>
    <row r="85" spans="1:25">
      <c r="A85" s="1" t="s">
        <v>18</v>
      </c>
      <c r="B85" s="1" t="s">
        <v>32</v>
      </c>
      <c r="C85" s="5">
        <v>3.0731538310647011E-2</v>
      </c>
      <c r="D85" s="5">
        <v>-2.353193610906601E-2</v>
      </c>
      <c r="E85" s="5">
        <v>8.5292896255850792E-3</v>
      </c>
      <c r="F85" s="5">
        <v>-1.8582694232463837E-2</v>
      </c>
      <c r="G85" s="5">
        <v>-3.4878082573413849E-2</v>
      </c>
      <c r="H85" s="5">
        <v>-7.0171788334846497E-2</v>
      </c>
      <c r="I85" s="5">
        <v>7.8747272491455078E-2</v>
      </c>
      <c r="J85" s="5">
        <v>-2.9489602893590927E-2</v>
      </c>
      <c r="K85" s="5">
        <v>-1.856117881834507E-2</v>
      </c>
      <c r="L85" s="5">
        <v>8.7447009980678558E-2</v>
      </c>
      <c r="M85" s="5">
        <v>-6.1139430850744247E-2</v>
      </c>
      <c r="N85" s="5">
        <v>-7.7500328421592712E-2</v>
      </c>
      <c r="O85" s="5">
        <v>-9.6260078251361847E-2</v>
      </c>
      <c r="P85" s="5">
        <v>-3.4230027347803116E-2</v>
      </c>
      <c r="Q85" s="5">
        <v>4.1978493332862854E-2</v>
      </c>
      <c r="R85" s="5">
        <v>-4.1092351078987122E-2</v>
      </c>
      <c r="S85" s="5">
        <v>6.7882806062698364E-2</v>
      </c>
      <c r="T85" s="5">
        <v>2.3641735315322876E-2</v>
      </c>
      <c r="U85" s="5">
        <v>4.6151513233780861E-3</v>
      </c>
      <c r="V85" s="5">
        <v>1.4739301055669785E-2</v>
      </c>
      <c r="W85" s="5">
        <v>-3.5680282860994339E-2</v>
      </c>
      <c r="Y85" s="1">
        <f t="shared" si="27"/>
        <v>2.5919595426907175E-3</v>
      </c>
    </row>
    <row r="86" spans="1:25">
      <c r="A86" s="1" t="s">
        <v>19</v>
      </c>
      <c r="B86" s="1" t="s">
        <v>32</v>
      </c>
      <c r="C86" s="5">
        <v>-1.6375127015635371E-3</v>
      </c>
      <c r="D86" s="5">
        <v>-1.395083125680685E-2</v>
      </c>
      <c r="E86" s="5">
        <v>-4.4599608518183231E-3</v>
      </c>
      <c r="F86" s="5">
        <v>-1.6321194125339389E-3</v>
      </c>
      <c r="G86" s="5">
        <v>-2.3820901289582253E-2</v>
      </c>
      <c r="H86" s="5">
        <v>-1.0095628909766674E-2</v>
      </c>
      <c r="I86" s="5">
        <v>-6.216980516910553E-3</v>
      </c>
      <c r="J86" s="5">
        <v>2.3579872213304043E-3</v>
      </c>
      <c r="K86" s="5">
        <v>-4.4194719521328807E-4</v>
      </c>
      <c r="L86" s="5">
        <v>-3.2783247530460358E-2</v>
      </c>
      <c r="M86" s="5">
        <v>5.6007066741585732E-3</v>
      </c>
      <c r="N86" s="5">
        <v>-3.2025347463786602E-3</v>
      </c>
      <c r="O86" s="5">
        <v>1.1640028096735477E-2</v>
      </c>
      <c r="P86" s="5">
        <v>-1.5310985036194324E-3</v>
      </c>
      <c r="Q86" s="5">
        <v>1.3671396300196648E-2</v>
      </c>
      <c r="R86" s="5">
        <v>1.3064519502222538E-2</v>
      </c>
      <c r="S86" s="5">
        <v>6.3300251960754395E-2</v>
      </c>
      <c r="T86" s="5">
        <v>2.8453420847654343E-2</v>
      </c>
      <c r="U86" s="5">
        <v>1.0468878783285618E-2</v>
      </c>
      <c r="V86" s="5">
        <v>1.611697138287127E-3</v>
      </c>
      <c r="W86" s="5">
        <v>-1.0035943239927292E-2</v>
      </c>
      <c r="Y86" s="1">
        <f t="shared" si="27"/>
        <v>3.7486398472219801E-4</v>
      </c>
    </row>
    <row r="87" spans="1:25">
      <c r="A87" s="1" t="s">
        <v>20</v>
      </c>
      <c r="B87" s="1" t="s">
        <v>32</v>
      </c>
      <c r="C87" s="5">
        <v>4.6199695207178593E-3</v>
      </c>
      <c r="D87" s="5">
        <v>1.5869947150349617E-2</v>
      </c>
      <c r="E87" s="5">
        <v>-1.0456698015332222E-2</v>
      </c>
      <c r="F87" s="5">
        <v>-8.8425371795892715E-3</v>
      </c>
      <c r="G87" s="5">
        <v>1.4687128365039825E-2</v>
      </c>
      <c r="H87" s="5">
        <v>-2.7519809082150459E-2</v>
      </c>
      <c r="I87" s="5">
        <v>3.4520048648118973E-2</v>
      </c>
      <c r="J87" s="5">
        <v>2.3370223119854927E-2</v>
      </c>
      <c r="K87" s="5">
        <v>3.3001236617565155E-2</v>
      </c>
      <c r="L87" s="5">
        <v>1.7020313069224358E-2</v>
      </c>
      <c r="M87" s="5">
        <v>2.9225312173366547E-2</v>
      </c>
      <c r="N87" s="5">
        <v>-9.7085677087306976E-2</v>
      </c>
      <c r="O87" s="5">
        <v>3.5430070012807846E-2</v>
      </c>
      <c r="P87" s="5">
        <v>-3.6207716912031174E-3</v>
      </c>
      <c r="Q87" s="5">
        <v>1.2156435288488865E-2</v>
      </c>
      <c r="R87" s="5">
        <v>1.5431803651154041E-2</v>
      </c>
      <c r="S87" s="5">
        <v>-2.311331033706665E-2</v>
      </c>
      <c r="T87" s="5">
        <v>-4.185635969042778E-2</v>
      </c>
      <c r="U87" s="5">
        <v>3.1491057015955448E-3</v>
      </c>
      <c r="V87" s="5">
        <v>1.8271522596478462E-2</v>
      </c>
      <c r="W87" s="5">
        <v>4.10832253692206E-5</v>
      </c>
      <c r="Y87" s="1">
        <f t="shared" si="27"/>
        <v>9.5104619234413366E-4</v>
      </c>
    </row>
    <row r="88" spans="1:25">
      <c r="A88" s="1" t="s">
        <v>21</v>
      </c>
      <c r="B88" s="1" t="s">
        <v>32</v>
      </c>
      <c r="C88" s="3">
        <v>-1.1611223284228599E-2</v>
      </c>
      <c r="D88" s="3">
        <v>-1.6382952619537199E-3</v>
      </c>
      <c r="E88" s="3">
        <v>-1.3374216951909599E-2</v>
      </c>
      <c r="F88" s="3">
        <v>-3.2356170480585201E-5</v>
      </c>
      <c r="G88" s="3">
        <v>9.1433488208706101E-3</v>
      </c>
      <c r="H88" s="3">
        <v>-3.6581839564502498E-2</v>
      </c>
      <c r="I88" s="3">
        <v>-1.6247521444621001E-2</v>
      </c>
      <c r="J88" s="3">
        <v>-2.37036470719235E-2</v>
      </c>
      <c r="K88" s="3">
        <v>-4.5341609961580903E-2</v>
      </c>
      <c r="L88" s="3">
        <v>-2.4252207294585399E-2</v>
      </c>
      <c r="M88" s="3">
        <v>2.2641836849578101E-2</v>
      </c>
      <c r="N88" s="3">
        <v>-9.7650619523380298E-3</v>
      </c>
      <c r="O88" s="3">
        <v>-0.13706764365281901</v>
      </c>
      <c r="P88" s="3">
        <v>-7.58436080526008E-3</v>
      </c>
      <c r="Q88" s="3">
        <v>7.4156404599773004E-3</v>
      </c>
      <c r="R88" s="3">
        <v>1.05394115222425E-2</v>
      </c>
      <c r="S88" s="3">
        <v>-9.1302617605271801E-3</v>
      </c>
      <c r="T88" s="3">
        <v>-1.4178851911607599E-2</v>
      </c>
      <c r="U88" s="3">
        <v>-9.7492162551020896E-4</v>
      </c>
      <c r="V88" s="3">
        <v>2.00086122824845E-2</v>
      </c>
      <c r="W88" s="3">
        <v>-2.3330906832799698E-3</v>
      </c>
      <c r="Y88" s="1">
        <f t="shared" si="27"/>
        <v>1.0837878065364096E-3</v>
      </c>
    </row>
    <row r="89" spans="1:25">
      <c r="A89" s="1" t="s">
        <v>22</v>
      </c>
      <c r="B89" s="1" t="s">
        <v>32</v>
      </c>
      <c r="C89" s="5">
        <v>0.18198134005069733</v>
      </c>
      <c r="D89" s="5">
        <v>-3.4258861094713211E-2</v>
      </c>
      <c r="E89" s="5">
        <v>-1.4092486817389727E-3</v>
      </c>
      <c r="F89" s="5">
        <v>5.8463322930037975E-3</v>
      </c>
      <c r="G89" s="5">
        <v>1.081050094217062E-2</v>
      </c>
      <c r="H89" s="5">
        <v>-7.6877288520336151E-2</v>
      </c>
      <c r="I89" s="5">
        <v>-6.356704980134964E-2</v>
      </c>
      <c r="J89" s="5">
        <v>-0.11841005831956863</v>
      </c>
      <c r="K89" s="5">
        <v>3.6488059908151627E-2</v>
      </c>
      <c r="L89" s="5">
        <v>-7.7755865640938282E-3</v>
      </c>
      <c r="M89" s="5">
        <v>1.7361955717206001E-2</v>
      </c>
      <c r="N89" s="5">
        <v>1.8474340322427452E-4</v>
      </c>
      <c r="O89" s="5">
        <v>2.1925307810306549E-2</v>
      </c>
      <c r="P89" s="5">
        <v>-0.33524155616760254</v>
      </c>
      <c r="Q89" s="5">
        <v>9.8940795287489891E-3</v>
      </c>
      <c r="R89" s="5">
        <v>1.1846865527331829E-2</v>
      </c>
      <c r="S89" s="5">
        <v>1.0542772943153977E-3</v>
      </c>
      <c r="T89" s="5">
        <v>-1.6749935457482934E-3</v>
      </c>
      <c r="U89" s="5">
        <v>0.12328322231769562</v>
      </c>
      <c r="V89" s="5">
        <v>1.6562923789024353E-2</v>
      </c>
      <c r="W89" s="5">
        <v>4.4117365032434464E-3</v>
      </c>
      <c r="Y89" s="1">
        <f t="shared" si="27"/>
        <v>9.3426371534457049E-3</v>
      </c>
    </row>
    <row r="90" spans="1:25">
      <c r="A90" s="1" t="s">
        <v>23</v>
      </c>
      <c r="B90" s="1" t="s">
        <v>32</v>
      </c>
      <c r="C90" s="5">
        <v>1.9345216453075409E-2</v>
      </c>
      <c r="D90" s="5">
        <v>2.1952986717224121E-3</v>
      </c>
      <c r="E90" s="5">
        <v>5.023859441280365E-3</v>
      </c>
      <c r="F90" s="5">
        <v>-1.7435027286410332E-2</v>
      </c>
      <c r="G90" s="5">
        <v>-7.4873596429824829E-2</v>
      </c>
      <c r="H90" s="5">
        <v>-1.3767019845545292E-3</v>
      </c>
      <c r="I90" s="5">
        <v>1.5671567991375923E-2</v>
      </c>
      <c r="J90" s="5">
        <v>4.5971225947141647E-2</v>
      </c>
      <c r="K90" s="5">
        <v>9.9030710756778717E-2</v>
      </c>
      <c r="L90" s="5">
        <v>-6.3538886606693268E-2</v>
      </c>
      <c r="M90" s="5">
        <v>4.1711810976266861E-2</v>
      </c>
      <c r="N90" s="5">
        <v>-2.5044046342372894E-2</v>
      </c>
      <c r="O90" s="5">
        <v>-7.2084382176399231E-2</v>
      </c>
      <c r="P90" s="5">
        <v>-8.929758332669735E-3</v>
      </c>
      <c r="Q90" s="5">
        <v>-9.3492619693279266E-2</v>
      </c>
      <c r="R90" s="5">
        <v>3.9148177020251751E-3</v>
      </c>
      <c r="S90" s="5">
        <v>-1.370688620954752E-2</v>
      </c>
      <c r="T90" s="5">
        <v>-5.364435538649559E-2</v>
      </c>
      <c r="U90" s="5">
        <v>2.492840401828289E-3</v>
      </c>
      <c r="V90" s="5">
        <v>1.7012477619573474E-3</v>
      </c>
      <c r="W90" s="5">
        <v>-3.882119432091713E-2</v>
      </c>
      <c r="Y90" s="1">
        <f t="shared" si="27"/>
        <v>2.0535307257228885E-3</v>
      </c>
    </row>
    <row r="91" spans="1:25">
      <c r="A91" s="1" t="s">
        <v>24</v>
      </c>
      <c r="B91" s="1" t="s">
        <v>32</v>
      </c>
      <c r="C91" s="5">
        <v>9.7306515090167522E-4</v>
      </c>
      <c r="D91" s="5">
        <v>-4.6865144395269454E-4</v>
      </c>
      <c r="E91" s="5">
        <v>1.1682688491418958E-3</v>
      </c>
      <c r="F91" s="5">
        <v>-7.1805180050432682E-4</v>
      </c>
      <c r="G91" s="5">
        <v>-2.0026266574859619E-3</v>
      </c>
      <c r="H91" s="5">
        <v>-4.4179046526551247E-3</v>
      </c>
      <c r="I91" s="5">
        <v>1.599619397893548E-3</v>
      </c>
      <c r="J91" s="5">
        <v>-3.1439885497093201E-3</v>
      </c>
      <c r="K91" s="5">
        <v>-8.5387649014592171E-3</v>
      </c>
      <c r="L91" s="5">
        <v>3.0377521179616451E-3</v>
      </c>
      <c r="M91" s="5">
        <v>-3.6277386825531721E-3</v>
      </c>
      <c r="N91" s="5">
        <v>6.8431283580139279E-4</v>
      </c>
      <c r="O91" s="5">
        <v>-4.5964298769831657E-3</v>
      </c>
      <c r="P91" s="5">
        <v>4.6665332047268748E-4</v>
      </c>
      <c r="Q91" s="5">
        <v>-1.5644312370568514E-3</v>
      </c>
      <c r="R91" s="5">
        <v>-2.0931072067469358E-3</v>
      </c>
      <c r="S91" s="5">
        <v>5.762090440839529E-4</v>
      </c>
      <c r="T91" s="5">
        <v>7.3011050699278712E-4</v>
      </c>
      <c r="U91" s="5">
        <v>-1.1292272247374058E-3</v>
      </c>
      <c r="V91" s="5">
        <v>-3.7904153577983379E-3</v>
      </c>
      <c r="W91" s="5">
        <v>-3.8730769301764667E-4</v>
      </c>
      <c r="Y91" s="1">
        <f t="shared" si="27"/>
        <v>7.2137952264347309E-6</v>
      </c>
    </row>
    <row r="92" spans="1:25">
      <c r="A92" s="1" t="s">
        <v>25</v>
      </c>
      <c r="B92" s="1" t="s">
        <v>32</v>
      </c>
      <c r="C92" s="5">
        <v>2.0175380632281303E-2</v>
      </c>
      <c r="D92" s="5">
        <v>-1.0852093808352947E-2</v>
      </c>
      <c r="E92" s="5">
        <v>6.8849851377308369E-3</v>
      </c>
      <c r="F92" s="5">
        <v>-1.4626619406044483E-2</v>
      </c>
      <c r="G92" s="5">
        <v>3.6765206605195999E-2</v>
      </c>
      <c r="H92" s="5">
        <v>-2.5979092344641685E-2</v>
      </c>
      <c r="I92" s="5">
        <v>2.4340996518731117E-2</v>
      </c>
      <c r="J92" s="5">
        <v>1.3624159619212151E-2</v>
      </c>
      <c r="K92" s="5">
        <v>1.8744566477835178E-3</v>
      </c>
      <c r="L92" s="5">
        <v>-2.3730671033263206E-2</v>
      </c>
      <c r="M92" s="5">
        <v>6.5664269030094147E-2</v>
      </c>
      <c r="N92" s="5">
        <v>-1.8064973410218954E-3</v>
      </c>
      <c r="O92" s="5">
        <v>-2.3591052740812302E-2</v>
      </c>
      <c r="P92" s="5">
        <v>5.970710888504982E-2</v>
      </c>
      <c r="Q92" s="5">
        <v>-2.2151349112391472E-2</v>
      </c>
      <c r="R92" s="5">
        <v>-1.9814109429717064E-2</v>
      </c>
      <c r="S92" s="5">
        <v>-2.4344824254512787E-2</v>
      </c>
      <c r="T92" s="5">
        <v>7.0485807955265045E-2</v>
      </c>
      <c r="U92" s="5">
        <v>4.082595556974411E-2</v>
      </c>
      <c r="V92" s="5">
        <v>1.0727959685027599E-2</v>
      </c>
      <c r="W92" s="5">
        <v>3.1140753999352455E-2</v>
      </c>
      <c r="Y92" s="1">
        <f t="shared" si="27"/>
        <v>9.7910387230175908E-4</v>
      </c>
    </row>
    <row r="93" spans="1:25">
      <c r="A93" s="1" t="s">
        <v>26</v>
      </c>
      <c r="B93" s="1" t="s">
        <v>32</v>
      </c>
      <c r="C93" s="5">
        <v>8.8492073118686676E-3</v>
      </c>
      <c r="D93" s="5">
        <v>2.4384872987866402E-2</v>
      </c>
      <c r="E93" s="5">
        <v>-1.7164144665002823E-2</v>
      </c>
      <c r="F93" s="5">
        <v>3.8060478400439024E-3</v>
      </c>
      <c r="G93" s="5">
        <v>-1.5629447996616364E-2</v>
      </c>
      <c r="H93" s="5">
        <v>-8.7011829018592834E-2</v>
      </c>
      <c r="I93" s="5">
        <v>3.9922939613461494E-3</v>
      </c>
      <c r="J93" s="5">
        <v>-2.1419236436486244E-2</v>
      </c>
      <c r="K93" s="5">
        <v>9.2637941241264343E-2</v>
      </c>
      <c r="L93" s="5">
        <v>-3.5226929932832718E-2</v>
      </c>
      <c r="M93" s="5">
        <v>3.7074845284223557E-2</v>
      </c>
      <c r="N93" s="5">
        <v>-5.3847413510084152E-2</v>
      </c>
      <c r="O93" s="5">
        <v>5.1658138632774353E-2</v>
      </c>
      <c r="P93" s="5">
        <v>-9.4176577404141426E-3</v>
      </c>
      <c r="Q93" s="5">
        <v>1.6117161139845848E-2</v>
      </c>
      <c r="R93" s="5">
        <v>2.2183235734701157E-2</v>
      </c>
      <c r="S93" s="5">
        <v>-2.3168664425611496E-2</v>
      </c>
      <c r="T93" s="5">
        <v>-3.1306734308600426E-3</v>
      </c>
      <c r="U93" s="5">
        <v>3.0846416484564543E-3</v>
      </c>
      <c r="V93" s="5">
        <v>3.5607639700174332E-2</v>
      </c>
      <c r="W93" s="5">
        <v>-5.7644329965114594E-2</v>
      </c>
      <c r="Y93" s="1">
        <f t="shared" si="27"/>
        <v>1.5998425822385282E-3</v>
      </c>
    </row>
    <row r="94" spans="1:25">
      <c r="A94" s="1" t="s">
        <v>27</v>
      </c>
      <c r="B94" s="1" t="s">
        <v>32</v>
      </c>
      <c r="C94" s="5">
        <v>1.6547933220863342E-2</v>
      </c>
      <c r="D94" s="5">
        <v>-6.7094124853610992E-2</v>
      </c>
      <c r="E94" s="5">
        <v>-6.4621895551681519E-2</v>
      </c>
      <c r="F94" s="5">
        <v>-1.84930469840765E-2</v>
      </c>
      <c r="G94" s="5">
        <v>-2.6699358597397804E-2</v>
      </c>
      <c r="H94" s="5">
        <v>-0.10631487518548965</v>
      </c>
      <c r="I94" s="5">
        <v>-3.3350933343172073E-2</v>
      </c>
      <c r="J94" s="5">
        <v>5.9784483164548874E-2</v>
      </c>
      <c r="K94" s="5">
        <v>3.9735183119773865E-2</v>
      </c>
      <c r="L94" s="5">
        <v>-7.3586829006671906E-2</v>
      </c>
      <c r="M94" s="5">
        <v>-7.9245045781135559E-2</v>
      </c>
      <c r="N94" s="5">
        <v>0.15060253441333771</v>
      </c>
      <c r="O94" s="5">
        <v>-7.3486916720867157E-2</v>
      </c>
      <c r="P94" s="5">
        <v>-1.1072332039475441E-2</v>
      </c>
      <c r="Q94" s="5">
        <v>3.1841844320297241E-2</v>
      </c>
      <c r="R94" s="5">
        <v>4.1439879685640335E-2</v>
      </c>
      <c r="S94" s="5">
        <v>0.10540477931499481</v>
      </c>
      <c r="T94" s="5">
        <v>-2.7107398957014084E-2</v>
      </c>
      <c r="U94" s="5">
        <v>-2.3018814623355865E-2</v>
      </c>
      <c r="V94" s="5">
        <v>6.6689170897006989E-2</v>
      </c>
      <c r="W94" s="5">
        <v>3.3166140783578157E-3</v>
      </c>
      <c r="Y94" s="1">
        <f t="shared" si="27"/>
        <v>4.3331452056319334E-3</v>
      </c>
    </row>
    <row r="95" spans="1:25">
      <c r="A95" s="1" t="s">
        <v>28</v>
      </c>
      <c r="B95" s="1" t="s">
        <v>32</v>
      </c>
      <c r="C95" s="5">
        <v>-1.0723157785832882E-2</v>
      </c>
      <c r="D95" s="5">
        <v>2.4134947452694178E-3</v>
      </c>
      <c r="E95" s="5">
        <v>-1.2011777609586716E-2</v>
      </c>
      <c r="F95" s="5">
        <v>-6.6002174280583858E-3</v>
      </c>
      <c r="G95" s="5">
        <v>-9.9330618977546692E-3</v>
      </c>
      <c r="H95" s="5">
        <v>2.52255629748106E-2</v>
      </c>
      <c r="I95" s="5">
        <v>-5.8132953941822052E-2</v>
      </c>
      <c r="J95" s="5">
        <v>-4.0041264146566391E-2</v>
      </c>
      <c r="K95" s="5">
        <v>1.8227247521281242E-2</v>
      </c>
      <c r="L95" s="5">
        <v>1.3227734714746475E-2</v>
      </c>
      <c r="M95" s="5">
        <v>2.0838862285017967E-2</v>
      </c>
      <c r="N95" s="5">
        <v>-6.4860038459300995E-2</v>
      </c>
      <c r="O95" s="5">
        <v>2.0247943699359894E-2</v>
      </c>
      <c r="P95" s="5">
        <v>-2.6958945672959089E-3</v>
      </c>
      <c r="Q95" s="5">
        <v>8.9958254247903824E-3</v>
      </c>
      <c r="R95" s="5">
        <v>1.1317949742078781E-2</v>
      </c>
      <c r="S95" s="5">
        <v>-4.625207744538784E-3</v>
      </c>
      <c r="T95" s="5">
        <v>-7.2741612792015076E-2</v>
      </c>
      <c r="U95" s="5">
        <v>2.7061568107455969E-3</v>
      </c>
      <c r="V95" s="5">
        <v>-4.3275337666273117E-2</v>
      </c>
      <c r="W95" s="5">
        <v>-6.5878763794898987E-2</v>
      </c>
      <c r="Y95" s="1">
        <f t="shared" si="27"/>
        <v>9.9527252078183059E-4</v>
      </c>
    </row>
    <row r="96" spans="1:25">
      <c r="A96" s="1" t="s">
        <v>29</v>
      </c>
      <c r="B96" s="1" t="s">
        <v>32</v>
      </c>
      <c r="C96" s="5">
        <v>3.4724760800600052E-2</v>
      </c>
      <c r="D96" s="5">
        <v>8.1676490604877472E-2</v>
      </c>
      <c r="E96" s="5">
        <v>-7.7667832374572754E-2</v>
      </c>
      <c r="F96" s="5">
        <v>-1.7061106860637665E-2</v>
      </c>
      <c r="G96" s="5">
        <v>-1.3165821321308613E-2</v>
      </c>
      <c r="H96" s="5">
        <v>2.6448953896760941E-2</v>
      </c>
      <c r="I96" s="5">
        <v>4.1357360780239105E-2</v>
      </c>
      <c r="J96" s="5">
        <v>-5.3442460484802723E-3</v>
      </c>
      <c r="K96" s="5">
        <v>0.13130110502243042</v>
      </c>
      <c r="L96" s="5">
        <v>-6.7958243191242218E-2</v>
      </c>
      <c r="M96" s="5">
        <v>-4.5906282961368561E-2</v>
      </c>
      <c r="N96" s="5">
        <v>3.1299114227294922E-2</v>
      </c>
      <c r="O96" s="5">
        <v>-4.1528805159032345E-3</v>
      </c>
      <c r="P96" s="5">
        <v>-3.9740200154483318E-3</v>
      </c>
      <c r="Q96" s="5">
        <v>-4.286632314324379E-2</v>
      </c>
      <c r="R96" s="5">
        <v>-5.1415801048278809E-2</v>
      </c>
      <c r="S96" s="5">
        <v>8.5988389328122139E-3</v>
      </c>
      <c r="T96" s="5">
        <v>-3.8863047957420349E-2</v>
      </c>
      <c r="U96" s="5">
        <v>1.2019266374409199E-2</v>
      </c>
      <c r="V96" s="5">
        <v>9.7354181110858917E-2</v>
      </c>
      <c r="W96" s="5">
        <v>-4.1359949856996536E-2</v>
      </c>
      <c r="Y96" s="1">
        <f t="shared" si="27"/>
        <v>2.9522260127655261E-3</v>
      </c>
    </row>
  </sheetData>
  <conditionalFormatting sqref="C7:W7">
    <cfRule type="cellIs" dxfId="5" priority="3" operator="lessThan">
      <formula>0.1</formula>
    </cfRule>
  </conditionalFormatting>
  <conditionalFormatting sqref="C17:W17">
    <cfRule type="cellIs" dxfId="4" priority="2" operator="lessThan">
      <formula>0.1</formula>
    </cfRule>
  </conditionalFormatting>
  <conditionalFormatting sqref="C28:W28">
    <cfRule type="cellIs" dxfId="3" priority="1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6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7">
        <v>-10</v>
      </c>
      <c r="D1" s="7">
        <v>-9</v>
      </c>
      <c r="E1" s="7">
        <v>-8</v>
      </c>
      <c r="F1" s="7">
        <v>-7</v>
      </c>
      <c r="G1" s="7">
        <v>-6</v>
      </c>
      <c r="H1" s="7">
        <v>-5</v>
      </c>
      <c r="I1" s="7">
        <v>-4</v>
      </c>
      <c r="J1" s="7">
        <v>-3</v>
      </c>
      <c r="K1" s="7">
        <v>-2</v>
      </c>
      <c r="L1" s="7">
        <v>-1</v>
      </c>
      <c r="M1" s="7">
        <v>0</v>
      </c>
      <c r="N1" s="7">
        <v>1</v>
      </c>
      <c r="O1" s="7">
        <v>2</v>
      </c>
      <c r="P1" s="7">
        <v>3</v>
      </c>
      <c r="Q1" s="7">
        <v>4</v>
      </c>
      <c r="R1" s="7">
        <v>5</v>
      </c>
      <c r="S1" s="7">
        <v>6</v>
      </c>
      <c r="T1" s="7">
        <v>7</v>
      </c>
      <c r="U1" s="7">
        <v>8</v>
      </c>
      <c r="V1" s="7">
        <v>9</v>
      </c>
      <c r="W1" s="7">
        <v>10</v>
      </c>
    </row>
    <row r="2" spans="2:25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</row>
    <row r="3" spans="2:25">
      <c r="B3" s="9" t="s">
        <v>354</v>
      </c>
      <c r="C3" s="6">
        <f>AVERAGE(C36:C64)</f>
        <v>5.8556426905388651E-3</v>
      </c>
      <c r="D3" s="6">
        <f t="shared" ref="D3:W3" si="0">AVERAGE(D36:D64)</f>
        <v>-1.6394700372348536E-2</v>
      </c>
      <c r="E3" s="6">
        <f t="shared" si="0"/>
        <v>-3.5119372115711891E-3</v>
      </c>
      <c r="F3" s="6">
        <f t="shared" si="0"/>
        <v>-2.0577752628989873E-3</v>
      </c>
      <c r="G3" s="6">
        <f t="shared" si="0"/>
        <v>1.2392887811942902E-2</v>
      </c>
      <c r="H3" s="6">
        <f t="shared" si="0"/>
        <v>3.0188070607129927E-2</v>
      </c>
      <c r="I3" s="6">
        <f t="shared" si="0"/>
        <v>4.0761507633048519E-2</v>
      </c>
      <c r="J3" s="6">
        <f t="shared" si="0"/>
        <v>3.8183715350569879E-2</v>
      </c>
      <c r="K3" s="6">
        <f t="shared" si="0"/>
        <v>4.8170548991141982E-2</v>
      </c>
      <c r="L3" s="6">
        <f t="shared" si="0"/>
        <v>6.189802144855417E-2</v>
      </c>
      <c r="M3" s="6">
        <f t="shared" si="0"/>
        <v>9.4114764232094347E-2</v>
      </c>
      <c r="N3" s="6">
        <f t="shared" si="0"/>
        <v>0.10744349161539241</v>
      </c>
      <c r="O3" s="6">
        <f t="shared" si="0"/>
        <v>0.10330300392220576</v>
      </c>
      <c r="P3" s="6">
        <f t="shared" si="0"/>
        <v>0.11090140786865767</v>
      </c>
      <c r="Q3" s="6">
        <f t="shared" si="0"/>
        <v>0.11357536581678145</v>
      </c>
      <c r="R3" s="6">
        <f t="shared" si="0"/>
        <v>0.12351580761974244</v>
      </c>
      <c r="S3" s="6">
        <f t="shared" si="0"/>
        <v>0.12668067867058708</v>
      </c>
      <c r="T3" s="6">
        <f t="shared" si="0"/>
        <v>0.14464073822082918</v>
      </c>
      <c r="U3" s="6">
        <f t="shared" si="0"/>
        <v>0.15550512365075941</v>
      </c>
      <c r="V3" s="6">
        <f t="shared" si="0"/>
        <v>0.17056794388094063</v>
      </c>
      <c r="W3" s="6">
        <f t="shared" si="0"/>
        <v>0.17889409403614767</v>
      </c>
    </row>
    <row r="4" spans="2:25">
      <c r="B4" s="9" t="s">
        <v>355</v>
      </c>
      <c r="C4" s="1">
        <f>SUM($Y$68:$Y$96)/(COUNT($Y$68:$Y$96)^2)*C2</f>
        <v>2.2700069211023031E-5</v>
      </c>
      <c r="D4" s="1">
        <f t="shared" ref="D4:W4" si="1">SUM($Y$68:$Y$96)/(COUNT($Y$68:$Y$96)^2)*D2</f>
        <v>4.5400138422046062E-5</v>
      </c>
      <c r="E4" s="1">
        <f t="shared" si="1"/>
        <v>6.8100207633069092E-5</v>
      </c>
      <c r="F4" s="1">
        <f t="shared" si="1"/>
        <v>9.0800276844092123E-5</v>
      </c>
      <c r="G4" s="1">
        <f t="shared" si="1"/>
        <v>1.1350034605511515E-4</v>
      </c>
      <c r="H4" s="1">
        <f t="shared" si="1"/>
        <v>1.3620041526613818E-4</v>
      </c>
      <c r="I4" s="1">
        <f t="shared" si="1"/>
        <v>1.589004844771612E-4</v>
      </c>
      <c r="J4" s="1">
        <f t="shared" si="1"/>
        <v>1.8160055368818425E-4</v>
      </c>
      <c r="K4" s="1">
        <f t="shared" si="1"/>
        <v>2.0430062289920729E-4</v>
      </c>
      <c r="L4" s="1">
        <f t="shared" si="1"/>
        <v>2.2700069211023031E-4</v>
      </c>
      <c r="M4" s="1">
        <f t="shared" si="1"/>
        <v>2.4970076132125332E-4</v>
      </c>
      <c r="N4" s="1">
        <f t="shared" si="1"/>
        <v>2.7240083053227637E-4</v>
      </c>
      <c r="O4" s="1">
        <f t="shared" si="1"/>
        <v>2.9510089974329941E-4</v>
      </c>
      <c r="P4" s="1">
        <f t="shared" si="1"/>
        <v>3.178009689543224E-4</v>
      </c>
      <c r="Q4" s="1">
        <f t="shared" si="1"/>
        <v>3.4050103816534545E-4</v>
      </c>
      <c r="R4" s="1">
        <f t="shared" si="1"/>
        <v>3.6320110737636849E-4</v>
      </c>
      <c r="S4" s="1">
        <f t="shared" si="1"/>
        <v>3.8590117658739154E-4</v>
      </c>
      <c r="T4" s="1">
        <f t="shared" si="1"/>
        <v>4.0860124579841458E-4</v>
      </c>
      <c r="U4" s="1">
        <f t="shared" si="1"/>
        <v>4.3130131500943757E-4</v>
      </c>
      <c r="V4" s="1">
        <f t="shared" si="1"/>
        <v>4.5400138422046062E-4</v>
      </c>
      <c r="W4" s="1">
        <f t="shared" si="1"/>
        <v>4.7670145343148366E-4</v>
      </c>
    </row>
    <row r="5" spans="2:25">
      <c r="B5" s="9" t="s">
        <v>356</v>
      </c>
      <c r="C5" s="3">
        <f>SQRT(C4)</f>
        <v>4.7644589630957083E-3</v>
      </c>
      <c r="D5" s="3">
        <f t="shared" ref="D5:W5" si="2">SQRT(D4)</f>
        <v>6.7379624829800042E-3</v>
      </c>
      <c r="E5" s="3">
        <f t="shared" si="2"/>
        <v>8.2522849946586978E-3</v>
      </c>
      <c r="F5" s="3">
        <f t="shared" si="2"/>
        <v>9.5289179261914166E-3</v>
      </c>
      <c r="G5" s="3">
        <f t="shared" si="2"/>
        <v>1.0653654117490165E-2</v>
      </c>
      <c r="H5" s="3">
        <f t="shared" si="2"/>
        <v>1.1670493360014314E-2</v>
      </c>
      <c r="I5" s="3">
        <f t="shared" si="2"/>
        <v>1.2605573548123909E-2</v>
      </c>
      <c r="J5" s="3">
        <f t="shared" si="2"/>
        <v>1.3475924965960008E-2</v>
      </c>
      <c r="K5" s="3">
        <f t="shared" si="2"/>
        <v>1.4293376889287125E-2</v>
      </c>
      <c r="L5" s="3">
        <f t="shared" si="2"/>
        <v>1.5066542141786559E-2</v>
      </c>
      <c r="M5" s="3">
        <f t="shared" si="2"/>
        <v>1.5801922709634209E-2</v>
      </c>
      <c r="N5" s="3">
        <f t="shared" si="2"/>
        <v>1.6504569989317396E-2</v>
      </c>
      <c r="O5" s="3">
        <f t="shared" si="2"/>
        <v>1.7178501091285568E-2</v>
      </c>
      <c r="P5" s="3">
        <f t="shared" si="2"/>
        <v>1.7826973073248369E-2</v>
      </c>
      <c r="Q5" s="3">
        <f t="shared" si="2"/>
        <v>1.8452670217758337E-2</v>
      </c>
      <c r="R5" s="3">
        <f t="shared" si="2"/>
        <v>1.9057835852382833E-2</v>
      </c>
      <c r="S5" s="3">
        <f t="shared" si="2"/>
        <v>1.9644367553764402E-2</v>
      </c>
      <c r="T5" s="3">
        <f t="shared" si="2"/>
        <v>2.0213887448940013E-2</v>
      </c>
      <c r="U5" s="3">
        <f t="shared" si="2"/>
        <v>2.0767795140780775E-2</v>
      </c>
      <c r="V5" s="3">
        <f t="shared" si="2"/>
        <v>2.1307308234980331E-2</v>
      </c>
      <c r="W5" s="3">
        <f t="shared" si="2"/>
        <v>2.1833493843896896E-2</v>
      </c>
    </row>
    <row r="6" spans="2:25">
      <c r="B6" s="9" t="s">
        <v>357</v>
      </c>
      <c r="C6" s="14">
        <f>C3/C5</f>
        <v>1.2290257374226936</v>
      </c>
      <c r="D6" s="14">
        <f t="shared" ref="D6:W6" si="3">D3/D5</f>
        <v>-2.4331836833109879</v>
      </c>
      <c r="E6" s="14">
        <f t="shared" si="3"/>
        <v>-0.42557148884754892</v>
      </c>
      <c r="F6" s="14">
        <f t="shared" si="3"/>
        <v>-0.21595057055145117</v>
      </c>
      <c r="G6" s="14">
        <f t="shared" si="3"/>
        <v>1.163252314677405</v>
      </c>
      <c r="H6" s="14">
        <f t="shared" si="3"/>
        <v>2.5867004655142445</v>
      </c>
      <c r="I6" s="14">
        <f t="shared" si="3"/>
        <v>3.2336099168700709</v>
      </c>
      <c r="J6" s="14">
        <f t="shared" si="3"/>
        <v>2.8334763993582177</v>
      </c>
      <c r="K6" s="14">
        <f t="shared" si="3"/>
        <v>3.370130751064556</v>
      </c>
      <c r="L6" s="14">
        <f t="shared" si="3"/>
        <v>4.1083097147342151</v>
      </c>
      <c r="M6" s="14">
        <f t="shared" si="3"/>
        <v>5.9559058705377614</v>
      </c>
      <c r="N6" s="14">
        <f t="shared" si="3"/>
        <v>6.5099237171847157</v>
      </c>
      <c r="O6" s="14">
        <f t="shared" si="3"/>
        <v>6.0135050999653306</v>
      </c>
      <c r="P6" s="14">
        <f t="shared" si="3"/>
        <v>6.2209892511185352</v>
      </c>
      <c r="Q6" s="14">
        <f t="shared" si="3"/>
        <v>6.1549555959375288</v>
      </c>
      <c r="R6" s="14">
        <f t="shared" si="3"/>
        <v>6.4811035511305999</v>
      </c>
      <c r="S6" s="14">
        <f t="shared" si="3"/>
        <v>6.448702322631485</v>
      </c>
      <c r="T6" s="14">
        <f t="shared" si="3"/>
        <v>7.1555131879599898</v>
      </c>
      <c r="U6" s="14">
        <f t="shared" si="3"/>
        <v>7.4878013095093126</v>
      </c>
      <c r="V6" s="14">
        <f t="shared" si="3"/>
        <v>8.0051380493439446</v>
      </c>
      <c r="W6" s="14">
        <f t="shared" si="3"/>
        <v>8.1935623915800289</v>
      </c>
    </row>
    <row r="7" spans="2:25">
      <c r="B7" s="9" t="s">
        <v>358</v>
      </c>
      <c r="C7" s="15">
        <f>(1-_xlfn.NORM.S.DIST(ABS(C6),1))*2</f>
        <v>0.21906215640058457</v>
      </c>
      <c r="D7" s="15">
        <f t="shared" ref="D7:W7" si="4">(1-_xlfn.NORM.S.DIST(ABS(D6),1))*2</f>
        <v>1.4966706167449662E-2</v>
      </c>
      <c r="E7" s="15">
        <f t="shared" si="4"/>
        <v>0.67042011927505185</v>
      </c>
      <c r="F7" s="15">
        <f t="shared" si="4"/>
        <v>0.82902627737985757</v>
      </c>
      <c r="G7" s="15">
        <f t="shared" si="4"/>
        <v>0.24472714667677198</v>
      </c>
      <c r="H7" s="15">
        <f t="shared" si="4"/>
        <v>9.689978638982355E-3</v>
      </c>
      <c r="I7" s="15">
        <f t="shared" si="4"/>
        <v>1.2223628830212441E-3</v>
      </c>
      <c r="J7" s="15">
        <f t="shared" si="4"/>
        <v>4.6044707851444766E-3</v>
      </c>
      <c r="K7" s="15">
        <f t="shared" si="4"/>
        <v>7.5132524601628781E-4</v>
      </c>
      <c r="L7" s="15">
        <f t="shared" si="4"/>
        <v>3.9856539006288827E-5</v>
      </c>
      <c r="M7" s="15">
        <f t="shared" si="4"/>
        <v>2.5863517993940377E-9</v>
      </c>
      <c r="N7" s="15">
        <f t="shared" si="4"/>
        <v>7.5188966164319027E-11</v>
      </c>
      <c r="O7" s="15">
        <f t="shared" si="4"/>
        <v>1.8155421610543954E-9</v>
      </c>
      <c r="P7" s="15">
        <f t="shared" si="4"/>
        <v>4.9402992807756618E-10</v>
      </c>
      <c r="Q7" s="15">
        <f t="shared" si="4"/>
        <v>7.5098527396733061E-10</v>
      </c>
      <c r="R7" s="15">
        <f t="shared" si="4"/>
        <v>9.1054053186212514E-11</v>
      </c>
      <c r="S7" s="15">
        <f t="shared" si="4"/>
        <v>1.1281198197821141E-10</v>
      </c>
      <c r="T7" s="15">
        <f t="shared" si="4"/>
        <v>8.3355544688856753E-13</v>
      </c>
      <c r="U7" s="15">
        <f t="shared" si="4"/>
        <v>6.9944050551384862E-14</v>
      </c>
      <c r="V7" s="15">
        <f t="shared" si="4"/>
        <v>1.1102230246251565E-15</v>
      </c>
      <c r="W7" s="15">
        <f t="shared" si="4"/>
        <v>2.2204460492503131E-16</v>
      </c>
    </row>
    <row r="8" spans="2:25">
      <c r="B8" s="9" t="s">
        <v>359</v>
      </c>
      <c r="C8" s="3">
        <f>_xlfn.NORM.INV(0.975,0,C5)</f>
        <v>9.3381679734866364E-3</v>
      </c>
      <c r="D8" s="3">
        <f t="shared" ref="D8:W8" si="5">_xlfn.NORM.INV(0.975,0,D5)</f>
        <v>1.3206163795822881E-2</v>
      </c>
      <c r="E8" s="3">
        <f t="shared" si="5"/>
        <v>1.6174181379691357E-2</v>
      </c>
      <c r="F8" s="3">
        <f t="shared" si="5"/>
        <v>1.8676335946973273E-2</v>
      </c>
      <c r="G8" s="3">
        <f t="shared" si="5"/>
        <v>2.0880778374027572E-2</v>
      </c>
      <c r="H8" s="3">
        <f t="shared" si="5"/>
        <v>2.2873746667441894E-2</v>
      </c>
      <c r="I8" s="3">
        <f t="shared" si="5"/>
        <v>2.4706470158793639E-2</v>
      </c>
      <c r="J8" s="3">
        <f t="shared" si="5"/>
        <v>2.6412327591645763E-2</v>
      </c>
      <c r="K8" s="3">
        <f t="shared" si="5"/>
        <v>2.8014503920459909E-2</v>
      </c>
      <c r="L8" s="3">
        <f t="shared" si="5"/>
        <v>2.9529879969456618E-2</v>
      </c>
      <c r="M8" s="3">
        <f t="shared" si="5"/>
        <v>3.0971199397368625E-2</v>
      </c>
      <c r="N8" s="3">
        <f t="shared" si="5"/>
        <v>3.2348362759382715E-2</v>
      </c>
      <c r="O8" s="3">
        <f t="shared" si="5"/>
        <v>3.3669243447301718E-2</v>
      </c>
      <c r="P8" s="3">
        <f t="shared" si="5"/>
        <v>3.494022517693212E-2</v>
      </c>
      <c r="Q8" s="3">
        <f t="shared" si="5"/>
        <v>3.6166569045401206E-2</v>
      </c>
      <c r="R8" s="3">
        <f t="shared" si="5"/>
        <v>3.7352671893946546E-2</v>
      </c>
      <c r="S8" s="3">
        <f t="shared" si="5"/>
        <v>3.8502252904445422E-2</v>
      </c>
      <c r="T8" s="3">
        <f t="shared" si="5"/>
        <v>3.9618491387468646E-2</v>
      </c>
      <c r="U8" s="3">
        <f t="shared" si="5"/>
        <v>4.0704130514236249E-2</v>
      </c>
      <c r="V8" s="3">
        <f t="shared" si="5"/>
        <v>4.1761556748055144E-2</v>
      </c>
      <c r="W8" s="3">
        <f t="shared" si="5"/>
        <v>4.2792861590714888E-2</v>
      </c>
    </row>
    <row r="9" spans="2:25">
      <c r="B9" s="9" t="s">
        <v>360</v>
      </c>
      <c r="C9" s="3">
        <f>_xlfn.NORM.INV(0.995,0,C5)</f>
        <v>1.2272433012698132E-2</v>
      </c>
      <c r="D9" s="3">
        <f t="shared" ref="D9:W9" si="6">_xlfn.NORM.INV(0.995,0,D5)</f>
        <v>1.7355841209873001E-2</v>
      </c>
      <c r="E9" s="3">
        <f t="shared" si="6"/>
        <v>2.1256477510478752E-2</v>
      </c>
      <c r="F9" s="3">
        <f t="shared" si="6"/>
        <v>2.4544866025396263E-2</v>
      </c>
      <c r="G9" s="3">
        <f t="shared" si="6"/>
        <v>2.7441994465705562E-2</v>
      </c>
      <c r="H9" s="3">
        <f t="shared" si="6"/>
        <v>3.0061198783597733E-2</v>
      </c>
      <c r="I9" s="3">
        <f t="shared" si="6"/>
        <v>3.2469805733298447E-2</v>
      </c>
      <c r="J9" s="3">
        <f t="shared" si="6"/>
        <v>3.4711682419746002E-2</v>
      </c>
      <c r="K9" s="3">
        <f t="shared" si="6"/>
        <v>3.6817299038094393E-2</v>
      </c>
      <c r="L9" s="3">
        <f t="shared" si="6"/>
        <v>3.8808840751968221E-2</v>
      </c>
      <c r="M9" s="3">
        <f t="shared" si="6"/>
        <v>4.0703055567890632E-2</v>
      </c>
      <c r="N9" s="3">
        <f t="shared" si="6"/>
        <v>4.2512955020957505E-2</v>
      </c>
      <c r="O9" s="3">
        <f t="shared" si="6"/>
        <v>4.4248886501980125E-2</v>
      </c>
      <c r="P9" s="3">
        <f t="shared" si="6"/>
        <v>4.5919239635650339E-2</v>
      </c>
      <c r="Q9" s="3">
        <f t="shared" si="6"/>
        <v>4.7530928675625986E-2</v>
      </c>
      <c r="R9" s="3">
        <f t="shared" si="6"/>
        <v>4.9089732050792527E-2</v>
      </c>
      <c r="S9" s="3">
        <f t="shared" si="6"/>
        <v>5.0600537594671563E-2</v>
      </c>
      <c r="T9" s="3">
        <f t="shared" si="6"/>
        <v>5.2067523629619007E-2</v>
      </c>
      <c r="U9" s="3">
        <f t="shared" si="6"/>
        <v>5.3494295293723571E-2</v>
      </c>
      <c r="V9" s="3">
        <f t="shared" si="6"/>
        <v>5.4883988931411123E-2</v>
      </c>
      <c r="W9" s="3">
        <f t="shared" si="6"/>
        <v>5.6239353241964135E-2</v>
      </c>
    </row>
    <row r="10" spans="2:25">
      <c r="B10" s="9" t="s">
        <v>361</v>
      </c>
      <c r="C10" s="3">
        <f>_xlfn.NORM.INV(0.025,0,C5)</f>
        <v>-9.3381679734866382E-3</v>
      </c>
      <c r="D10" s="3">
        <f t="shared" ref="D10:W10" si="7">_xlfn.NORM.INV(0.025,0,D5)</f>
        <v>-1.3206163795822883E-2</v>
      </c>
      <c r="E10" s="3">
        <f t="shared" si="7"/>
        <v>-1.6174181379691357E-2</v>
      </c>
      <c r="F10" s="3">
        <f t="shared" si="7"/>
        <v>-1.8676335946973276E-2</v>
      </c>
      <c r="G10" s="3">
        <f t="shared" si="7"/>
        <v>-2.0880778374027575E-2</v>
      </c>
      <c r="H10" s="3">
        <f t="shared" si="7"/>
        <v>-2.2873746667441897E-2</v>
      </c>
      <c r="I10" s="3">
        <f t="shared" si="7"/>
        <v>-2.4706470158793643E-2</v>
      </c>
      <c r="J10" s="3">
        <f t="shared" si="7"/>
        <v>-2.6412327591645766E-2</v>
      </c>
      <c r="K10" s="3">
        <f t="shared" si="7"/>
        <v>-2.8014503920459913E-2</v>
      </c>
      <c r="L10" s="3">
        <f t="shared" si="7"/>
        <v>-2.9529879969456621E-2</v>
      </c>
      <c r="M10" s="3">
        <f t="shared" si="7"/>
        <v>-3.0971199397368629E-2</v>
      </c>
      <c r="N10" s="3">
        <f t="shared" si="7"/>
        <v>-3.2348362759382715E-2</v>
      </c>
      <c r="O10" s="3">
        <f t="shared" si="7"/>
        <v>-3.3669243447301725E-2</v>
      </c>
      <c r="P10" s="3">
        <f t="shared" si="7"/>
        <v>-3.494022517693212E-2</v>
      </c>
      <c r="Q10" s="3">
        <f t="shared" si="7"/>
        <v>-3.6166569045401213E-2</v>
      </c>
      <c r="R10" s="3">
        <f t="shared" si="7"/>
        <v>-3.7352671893946553E-2</v>
      </c>
      <c r="S10" s="3">
        <f t="shared" si="7"/>
        <v>-3.8502252904445429E-2</v>
      </c>
      <c r="T10" s="3">
        <f t="shared" si="7"/>
        <v>-3.9618491387468653E-2</v>
      </c>
      <c r="U10" s="3">
        <f t="shared" si="7"/>
        <v>-4.0704130514236256E-2</v>
      </c>
      <c r="V10" s="3">
        <f t="shared" si="7"/>
        <v>-4.1761556748055151E-2</v>
      </c>
      <c r="W10" s="3">
        <f t="shared" si="7"/>
        <v>-4.2792861590714895E-2</v>
      </c>
    </row>
    <row r="11" spans="2:25">
      <c r="B11" s="9" t="s">
        <v>362</v>
      </c>
      <c r="C11" s="3">
        <f>_xlfn.NORM.INV(0.005,0,C5)</f>
        <v>-1.2272433012698132E-2</v>
      </c>
      <c r="D11" s="3">
        <f t="shared" ref="D11:W11" si="8">_xlfn.NORM.INV(0.005,0,D5)</f>
        <v>-1.7355841209873001E-2</v>
      </c>
      <c r="E11" s="3">
        <f t="shared" si="8"/>
        <v>-2.1256477510478752E-2</v>
      </c>
      <c r="F11" s="3">
        <f t="shared" si="8"/>
        <v>-2.4544866025396263E-2</v>
      </c>
      <c r="G11" s="3">
        <f t="shared" si="8"/>
        <v>-2.7441994465705562E-2</v>
      </c>
      <c r="H11" s="3">
        <f t="shared" si="8"/>
        <v>-3.0061198783597733E-2</v>
      </c>
      <c r="I11" s="3">
        <f t="shared" si="8"/>
        <v>-3.2469805733298447E-2</v>
      </c>
      <c r="J11" s="3">
        <f t="shared" si="8"/>
        <v>-3.4711682419746002E-2</v>
      </c>
      <c r="K11" s="3">
        <f t="shared" si="8"/>
        <v>-3.6817299038094393E-2</v>
      </c>
      <c r="L11" s="3">
        <f t="shared" si="8"/>
        <v>-3.8808840751968221E-2</v>
      </c>
      <c r="M11" s="3">
        <f t="shared" si="8"/>
        <v>-4.0703055567890632E-2</v>
      </c>
      <c r="N11" s="3">
        <f t="shared" si="8"/>
        <v>-4.2512955020957505E-2</v>
      </c>
      <c r="O11" s="3">
        <f t="shared" si="8"/>
        <v>-4.4248886501980125E-2</v>
      </c>
      <c r="P11" s="3">
        <f t="shared" si="8"/>
        <v>-4.5919239635650339E-2</v>
      </c>
      <c r="Q11" s="3">
        <f t="shared" si="8"/>
        <v>-4.7530928675625986E-2</v>
      </c>
      <c r="R11" s="3">
        <f t="shared" si="8"/>
        <v>-4.9089732050792527E-2</v>
      </c>
      <c r="S11" s="3">
        <f t="shared" si="8"/>
        <v>-5.0600537594671563E-2</v>
      </c>
      <c r="T11" s="3">
        <f t="shared" si="8"/>
        <v>-5.2067523629619007E-2</v>
      </c>
      <c r="U11" s="3">
        <f t="shared" si="8"/>
        <v>-5.3494295293723571E-2</v>
      </c>
      <c r="V11" s="3">
        <f t="shared" si="8"/>
        <v>-5.4883988931411123E-2</v>
      </c>
      <c r="W11" s="3">
        <f t="shared" si="8"/>
        <v>-5.6239353241964135E-2</v>
      </c>
    </row>
    <row r="13" spans="2:25">
      <c r="B13" s="10" t="s">
        <v>363</v>
      </c>
      <c r="C13" s="6">
        <f>AVERAGE(C68:C96)</f>
        <v>5.6439117817357557E-3</v>
      </c>
      <c r="D13" s="6">
        <f t="shared" ref="D13:W13" si="9">AVERAGE(D68:D96)</f>
        <v>-2.2629904399390485E-2</v>
      </c>
      <c r="E13" s="6">
        <f t="shared" si="9"/>
        <v>1.2801222231486225E-2</v>
      </c>
      <c r="F13" s="6">
        <f t="shared" si="9"/>
        <v>1.3594151248757533E-3</v>
      </c>
      <c r="G13" s="6">
        <f t="shared" si="9"/>
        <v>1.3507729113945675E-2</v>
      </c>
      <c r="H13" s="6">
        <f t="shared" si="9"/>
        <v>1.7190642875198437E-2</v>
      </c>
      <c r="I13" s="6">
        <f t="shared" si="9"/>
        <v>1.0095196414019668E-2</v>
      </c>
      <c r="J13" s="6">
        <f t="shared" si="9"/>
        <v>-2.5748998383347253E-3</v>
      </c>
      <c r="K13" s="6">
        <f t="shared" si="9"/>
        <v>9.3845901062654929E-3</v>
      </c>
      <c r="L13" s="6">
        <f t="shared" si="9"/>
        <v>1.2329619098053695E-2</v>
      </c>
      <c r="M13" s="6">
        <f t="shared" si="9"/>
        <v>2.8548080152317423E-2</v>
      </c>
      <c r="N13" s="6">
        <f t="shared" si="9"/>
        <v>1.1418506785028208E-2</v>
      </c>
      <c r="O13" s="6">
        <f t="shared" si="9"/>
        <v>-4.663283496018032E-3</v>
      </c>
      <c r="P13" s="6">
        <f t="shared" si="9"/>
        <v>6.7266329017066162E-3</v>
      </c>
      <c r="Q13" s="6">
        <f t="shared" si="9"/>
        <v>1.8333085239145637E-3</v>
      </c>
      <c r="R13" s="6">
        <f t="shared" si="9"/>
        <v>9.124558556150424E-3</v>
      </c>
      <c r="S13" s="6">
        <f t="shared" si="9"/>
        <v>2.905548972490412E-3</v>
      </c>
      <c r="T13" s="6">
        <f t="shared" si="9"/>
        <v>1.1666417840983751E-2</v>
      </c>
      <c r="U13" s="6">
        <f t="shared" si="9"/>
        <v>7.3972846480086446E-3</v>
      </c>
      <c r="V13" s="6">
        <f t="shared" si="9"/>
        <v>1.3433457541661279E-2</v>
      </c>
      <c r="W13" s="6">
        <f t="shared" si="9"/>
        <v>6.081827538764511E-3</v>
      </c>
      <c r="Y13" s="1">
        <f>_xlfn.VAR.S(C13:W13)</f>
        <v>9.7894006348167063E-5</v>
      </c>
    </row>
    <row r="14" spans="2:25">
      <c r="B14" s="10" t="s">
        <v>355</v>
      </c>
      <c r="C14" s="1">
        <f>$Y$13*C2</f>
        <v>9.7894006348167063E-5</v>
      </c>
      <c r="D14" s="1">
        <f t="shared" ref="D14:W14" si="10">$Y$13*D2</f>
        <v>1.9578801269633413E-4</v>
      </c>
      <c r="E14" s="1">
        <f t="shared" si="10"/>
        <v>2.9368201904450119E-4</v>
      </c>
      <c r="F14" s="1">
        <f t="shared" si="10"/>
        <v>3.9157602539266825E-4</v>
      </c>
      <c r="G14" s="1">
        <f t="shared" si="10"/>
        <v>4.8947003174083532E-4</v>
      </c>
      <c r="H14" s="1">
        <f t="shared" si="10"/>
        <v>5.8736403808900238E-4</v>
      </c>
      <c r="I14" s="1">
        <f t="shared" si="10"/>
        <v>6.8525804443716944E-4</v>
      </c>
      <c r="J14" s="1">
        <f t="shared" si="10"/>
        <v>7.8315205078533651E-4</v>
      </c>
      <c r="K14" s="1">
        <f t="shared" si="10"/>
        <v>8.8104605713350357E-4</v>
      </c>
      <c r="L14" s="1">
        <f t="shared" si="10"/>
        <v>9.7894006348167063E-4</v>
      </c>
      <c r="M14" s="1">
        <f t="shared" si="10"/>
        <v>1.0768340698298377E-3</v>
      </c>
      <c r="N14" s="1">
        <f t="shared" si="10"/>
        <v>1.1747280761780048E-3</v>
      </c>
      <c r="O14" s="1">
        <f t="shared" si="10"/>
        <v>1.2726220825261718E-3</v>
      </c>
      <c r="P14" s="1">
        <f t="shared" si="10"/>
        <v>1.3705160888743389E-3</v>
      </c>
      <c r="Q14" s="1">
        <f t="shared" si="10"/>
        <v>1.4684100952225059E-3</v>
      </c>
      <c r="R14" s="1">
        <f t="shared" si="10"/>
        <v>1.566304101570673E-3</v>
      </c>
      <c r="S14" s="1">
        <f t="shared" si="10"/>
        <v>1.6641981079188401E-3</v>
      </c>
      <c r="T14" s="1">
        <f t="shared" si="10"/>
        <v>1.7620921142670071E-3</v>
      </c>
      <c r="U14" s="1">
        <f t="shared" si="10"/>
        <v>1.8599861206151742E-3</v>
      </c>
      <c r="V14" s="1">
        <f t="shared" si="10"/>
        <v>1.9578801269633413E-3</v>
      </c>
      <c r="W14" s="1">
        <f t="shared" si="10"/>
        <v>2.0557741333115083E-3</v>
      </c>
    </row>
    <row r="15" spans="2:25">
      <c r="B15" s="10" t="s">
        <v>356</v>
      </c>
      <c r="C15" s="3">
        <f>SQRT(C14)</f>
        <v>9.8941400004329359E-3</v>
      </c>
      <c r="D15" s="3">
        <f t="shared" ref="D15:W15" si="11">SQRT(D14)</f>
        <v>1.3992426976630399E-2</v>
      </c>
      <c r="E15" s="3">
        <f t="shared" si="11"/>
        <v>1.71371531779494E-2</v>
      </c>
      <c r="F15" s="3">
        <f t="shared" si="11"/>
        <v>1.9788280000865872E-2</v>
      </c>
      <c r="G15" s="3">
        <f t="shared" si="11"/>
        <v>2.2123969619867845E-2</v>
      </c>
      <c r="H15" s="3">
        <f t="shared" si="11"/>
        <v>2.4235594444721228E-2</v>
      </c>
      <c r="I15" s="3">
        <f t="shared" si="11"/>
        <v>2.6177433878002049E-2</v>
      </c>
      <c r="J15" s="3">
        <f t="shared" si="11"/>
        <v>2.7984853953260797E-2</v>
      </c>
      <c r="K15" s="3">
        <f t="shared" si="11"/>
        <v>2.9682420001298809E-2</v>
      </c>
      <c r="L15" s="3">
        <f t="shared" si="11"/>
        <v>3.1288017889947436E-2</v>
      </c>
      <c r="M15" s="3">
        <f t="shared" si="11"/>
        <v>3.281515000468286E-2</v>
      </c>
      <c r="N15" s="3">
        <f t="shared" si="11"/>
        <v>3.4274306355898801E-2</v>
      </c>
      <c r="O15" s="3">
        <f t="shared" si="11"/>
        <v>3.5673829098180246E-2</v>
      </c>
      <c r="P15" s="3">
        <f t="shared" si="11"/>
        <v>3.7020482018395424E-2</v>
      </c>
      <c r="Q15" s="3">
        <f t="shared" si="11"/>
        <v>3.8319839446721404E-2</v>
      </c>
      <c r="R15" s="3">
        <f t="shared" si="11"/>
        <v>3.9576560001731743E-2</v>
      </c>
      <c r="S15" s="3">
        <f t="shared" si="11"/>
        <v>4.0794584296433761E-2</v>
      </c>
      <c r="T15" s="3">
        <f t="shared" si="11"/>
        <v>4.1977280929891198E-2</v>
      </c>
      <c r="U15" s="3">
        <f t="shared" si="11"/>
        <v>4.3127556395130648E-2</v>
      </c>
      <c r="V15" s="3">
        <f t="shared" si="11"/>
        <v>4.424793923973569E-2</v>
      </c>
      <c r="W15" s="3">
        <f t="shared" si="11"/>
        <v>4.5340645488474336E-2</v>
      </c>
    </row>
    <row r="16" spans="2:25">
      <c r="B16" s="10" t="s">
        <v>357</v>
      </c>
      <c r="C16" s="14">
        <f>C3/C15</f>
        <v>0.59182937478978881</v>
      </c>
      <c r="D16" s="14">
        <f t="shared" ref="D16:W16" si="12">D3/D15</f>
        <v>-1.1716838258102271</v>
      </c>
      <c r="E16" s="14">
        <f t="shared" si="12"/>
        <v>-0.20493119102710972</v>
      </c>
      <c r="F16" s="14">
        <f t="shared" si="12"/>
        <v>-0.10398959701444216</v>
      </c>
      <c r="G16" s="14">
        <f t="shared" si="12"/>
        <v>0.56015660954505186</v>
      </c>
      <c r="H16" s="14">
        <f t="shared" si="12"/>
        <v>1.2456088368694918</v>
      </c>
      <c r="I16" s="14">
        <f t="shared" si="12"/>
        <v>1.5571238885757268</v>
      </c>
      <c r="J16" s="14">
        <f t="shared" si="12"/>
        <v>1.3644421877042068</v>
      </c>
      <c r="K16" s="14">
        <f t="shared" si="12"/>
        <v>1.6228646110739686</v>
      </c>
      <c r="L16" s="14">
        <f t="shared" si="12"/>
        <v>1.9783299046387166</v>
      </c>
      <c r="M16" s="14">
        <f t="shared" si="12"/>
        <v>2.8680278535573898</v>
      </c>
      <c r="N16" s="14">
        <f t="shared" si="12"/>
        <v>3.1348115553300113</v>
      </c>
      <c r="O16" s="14">
        <f t="shared" si="12"/>
        <v>2.8957643890118692</v>
      </c>
      <c r="P16" s="14">
        <f t="shared" si="12"/>
        <v>2.995677036661784</v>
      </c>
      <c r="Q16" s="14">
        <f t="shared" si="12"/>
        <v>2.963878958174988</v>
      </c>
      <c r="R16" s="14">
        <f t="shared" si="12"/>
        <v>3.1209333912380912</v>
      </c>
      <c r="S16" s="14">
        <f t="shared" si="12"/>
        <v>3.1053307897455746</v>
      </c>
      <c r="T16" s="14">
        <f t="shared" si="12"/>
        <v>3.4456909789465033</v>
      </c>
      <c r="U16" s="14">
        <f t="shared" si="12"/>
        <v>3.605702169305304</v>
      </c>
      <c r="V16" s="14">
        <f t="shared" si="12"/>
        <v>3.8548223219346363</v>
      </c>
      <c r="W16" s="14">
        <f t="shared" si="12"/>
        <v>3.9455568421852933</v>
      </c>
    </row>
    <row r="17" spans="2:23">
      <c r="B17" s="10" t="s">
        <v>358</v>
      </c>
      <c r="C17" s="15">
        <f>(1-_xlfn.NORM.S.DIST(ABS(C16),1))*2</f>
        <v>0.55396485067854906</v>
      </c>
      <c r="D17" s="15">
        <f t="shared" ref="D17:W17" si="13">(1-_xlfn.NORM.S.DIST(ABS(D16),1))*2</f>
        <v>0.2413240190890793</v>
      </c>
      <c r="E17" s="15">
        <f t="shared" si="13"/>
        <v>0.83762588543688699</v>
      </c>
      <c r="F17" s="15">
        <f t="shared" si="13"/>
        <v>0.91717760419001282</v>
      </c>
      <c r="G17" s="15">
        <f t="shared" si="13"/>
        <v>0.57537262033097392</v>
      </c>
      <c r="H17" s="15">
        <f t="shared" si="13"/>
        <v>0.21290803645360223</v>
      </c>
      <c r="I17" s="15">
        <f t="shared" si="13"/>
        <v>0.11944107436735329</v>
      </c>
      <c r="J17" s="15">
        <f t="shared" si="13"/>
        <v>0.17242843778821992</v>
      </c>
      <c r="K17" s="15">
        <f t="shared" si="13"/>
        <v>0.10461835010238296</v>
      </c>
      <c r="L17" s="15">
        <f t="shared" si="13"/>
        <v>4.7891501627185029E-2</v>
      </c>
      <c r="M17" s="15">
        <f t="shared" si="13"/>
        <v>4.1303916907766691E-3</v>
      </c>
      <c r="N17" s="15">
        <f t="shared" si="13"/>
        <v>1.7196453982317728E-3</v>
      </c>
      <c r="O17" s="15">
        <f t="shared" si="13"/>
        <v>3.7823626373303387E-3</v>
      </c>
      <c r="P17" s="15">
        <f t="shared" si="13"/>
        <v>2.7383629240740337E-3</v>
      </c>
      <c r="Q17" s="15">
        <f t="shared" si="13"/>
        <v>3.0378775459487528E-3</v>
      </c>
      <c r="R17" s="15">
        <f t="shared" si="13"/>
        <v>1.802788063083538E-3</v>
      </c>
      <c r="S17" s="15">
        <f t="shared" si="13"/>
        <v>1.9006633457214761E-3</v>
      </c>
      <c r="T17" s="15">
        <f t="shared" si="13"/>
        <v>5.6960131904548739E-4</v>
      </c>
      <c r="U17" s="15">
        <f t="shared" si="13"/>
        <v>3.1131001813422543E-4</v>
      </c>
      <c r="V17" s="15">
        <f t="shared" si="13"/>
        <v>1.1581370903712696E-4</v>
      </c>
      <c r="W17" s="15">
        <f t="shared" si="13"/>
        <v>7.9614741796962818E-5</v>
      </c>
    </row>
    <row r="18" spans="2:23">
      <c r="B18" s="10" t="s">
        <v>359</v>
      </c>
      <c r="C18" s="3">
        <f>_xlfn.NORM.INV(0.975,0,C15)</f>
        <v>1.9392158058845664E-2</v>
      </c>
      <c r="D18" s="3">
        <f t="shared" ref="D18:W18" si="14">_xlfn.NORM.INV(0.975,0,D15)</f>
        <v>2.7424652930502252E-2</v>
      </c>
      <c r="E18" s="3">
        <f t="shared" si="14"/>
        <v>3.3588203026326952E-2</v>
      </c>
      <c r="F18" s="3">
        <f t="shared" si="14"/>
        <v>3.8784316117691328E-2</v>
      </c>
      <c r="G18" s="3">
        <f t="shared" si="14"/>
        <v>4.3362183649999275E-2</v>
      </c>
      <c r="H18" s="3">
        <f t="shared" si="14"/>
        <v>4.7500892255572608E-2</v>
      </c>
      <c r="I18" s="3">
        <f t="shared" si="14"/>
        <v>5.1306827608562686E-2</v>
      </c>
      <c r="J18" s="3">
        <f t="shared" si="14"/>
        <v>5.4849305861004505E-2</v>
      </c>
      <c r="K18" s="3">
        <f t="shared" si="14"/>
        <v>5.8176474176536999E-2</v>
      </c>
      <c r="L18" s="3">
        <f t="shared" si="14"/>
        <v>6.1323388211941859E-2</v>
      </c>
      <c r="M18" s="3">
        <f t="shared" si="14"/>
        <v>6.431651215645777E-2</v>
      </c>
      <c r="N18" s="3">
        <f t="shared" si="14"/>
        <v>6.7176406052653903E-2</v>
      </c>
      <c r="O18" s="3">
        <f t="shared" si="14"/>
        <v>6.9919420223070267E-2</v>
      </c>
      <c r="P18" s="3">
        <f t="shared" si="14"/>
        <v>7.2558811446367708E-2</v>
      </c>
      <c r="Q18" s="3">
        <f t="shared" si="14"/>
        <v>7.5105505208931209E-2</v>
      </c>
      <c r="R18" s="3">
        <f t="shared" si="14"/>
        <v>7.7568632235382656E-2</v>
      </c>
      <c r="S18" s="3">
        <f t="shared" si="14"/>
        <v>7.9955915985293419E-2</v>
      </c>
      <c r="T18" s="3">
        <f t="shared" si="14"/>
        <v>8.2273958791506757E-2</v>
      </c>
      <c r="U18" s="3">
        <f t="shared" si="14"/>
        <v>8.4528457275676136E-2</v>
      </c>
      <c r="V18" s="3">
        <f t="shared" si="14"/>
        <v>8.672436729999855E-2</v>
      </c>
      <c r="W18" s="3">
        <f t="shared" si="14"/>
        <v>8.8866032193208169E-2</v>
      </c>
    </row>
    <row r="19" spans="2:23">
      <c r="B19" s="10" t="s">
        <v>360</v>
      </c>
      <c r="C19" s="3">
        <f>_xlfn.NORM.INV(0.995,0,C15)</f>
        <v>2.5485615746530483E-2</v>
      </c>
      <c r="D19" s="3">
        <f t="shared" ref="D19:W19" si="15">_xlfn.NORM.INV(0.995,0,D15)</f>
        <v>3.6042103434172718E-2</v>
      </c>
      <c r="E19" s="3">
        <f t="shared" si="15"/>
        <v>4.4142381335168221E-2</v>
      </c>
      <c r="F19" s="3">
        <f t="shared" si="15"/>
        <v>5.0971231493060966E-2</v>
      </c>
      <c r="G19" s="3">
        <f t="shared" si="15"/>
        <v>5.6987569257681212E-2</v>
      </c>
      <c r="H19" s="3">
        <f t="shared" si="15"/>
        <v>6.2426754359639867E-2</v>
      </c>
      <c r="I19" s="3">
        <f t="shared" si="15"/>
        <v>6.7428601274671401E-2</v>
      </c>
      <c r="J19" s="3">
        <f t="shared" si="15"/>
        <v>7.2084206868345435E-2</v>
      </c>
      <c r="K19" s="3">
        <f t="shared" si="15"/>
        <v>7.6456847239591452E-2</v>
      </c>
      <c r="L19" s="3">
        <f t="shared" si="15"/>
        <v>8.059259333088882E-2</v>
      </c>
      <c r="M19" s="3">
        <f t="shared" si="15"/>
        <v>8.4526224982414924E-2</v>
      </c>
      <c r="N19" s="3">
        <f t="shared" si="15"/>
        <v>8.8284762670336442E-2</v>
      </c>
      <c r="O19" s="3">
        <f t="shared" si="15"/>
        <v>9.1889694360888105E-2</v>
      </c>
      <c r="P19" s="3">
        <f t="shared" si="15"/>
        <v>9.5358442414488057E-2</v>
      </c>
      <c r="Q19" s="3">
        <f t="shared" si="15"/>
        <v>9.8705365354154057E-2</v>
      </c>
      <c r="R19" s="3">
        <f t="shared" si="15"/>
        <v>0.10194246298612193</v>
      </c>
      <c r="S19" s="3">
        <f t="shared" si="15"/>
        <v>0.10507988565684986</v>
      </c>
      <c r="T19" s="3">
        <f t="shared" si="15"/>
        <v>0.10812631030251817</v>
      </c>
      <c r="U19" s="3">
        <f t="shared" si="15"/>
        <v>0.11108922355303529</v>
      </c>
      <c r="V19" s="3">
        <f t="shared" si="15"/>
        <v>0.11397513851536242</v>
      </c>
      <c r="W19" s="3">
        <f t="shared" si="15"/>
        <v>0.11678976329103442</v>
      </c>
    </row>
    <row r="20" spans="2:23">
      <c r="B20" s="10" t="s">
        <v>361</v>
      </c>
      <c r="C20" s="3">
        <f>_xlfn.NORM.INV(0.025,0,C15)</f>
        <v>-1.9392158058845668E-2</v>
      </c>
      <c r="D20" s="3">
        <f t="shared" ref="D20:W20" si="16">_xlfn.NORM.INV(0.025,0,D15)</f>
        <v>-2.7424652930502256E-2</v>
      </c>
      <c r="E20" s="3">
        <f t="shared" si="16"/>
        <v>-3.3588203026326952E-2</v>
      </c>
      <c r="F20" s="3">
        <f t="shared" si="16"/>
        <v>-3.8784316117691335E-2</v>
      </c>
      <c r="G20" s="3">
        <f t="shared" si="16"/>
        <v>-4.3362183649999282E-2</v>
      </c>
      <c r="H20" s="3">
        <f t="shared" si="16"/>
        <v>-4.7500892255572608E-2</v>
      </c>
      <c r="I20" s="3">
        <f t="shared" si="16"/>
        <v>-5.1306827608562693E-2</v>
      </c>
      <c r="J20" s="3">
        <f t="shared" si="16"/>
        <v>-5.4849305861004512E-2</v>
      </c>
      <c r="K20" s="3">
        <f t="shared" si="16"/>
        <v>-5.8176474176537006E-2</v>
      </c>
      <c r="L20" s="3">
        <f t="shared" si="16"/>
        <v>-6.1323388211941866E-2</v>
      </c>
      <c r="M20" s="3">
        <f t="shared" si="16"/>
        <v>-6.4316512156457784E-2</v>
      </c>
      <c r="N20" s="3">
        <f t="shared" si="16"/>
        <v>-6.7176406052653903E-2</v>
      </c>
      <c r="O20" s="3">
        <f t="shared" si="16"/>
        <v>-6.9919420223070267E-2</v>
      </c>
      <c r="P20" s="3">
        <f t="shared" si="16"/>
        <v>-7.2558811446367708E-2</v>
      </c>
      <c r="Q20" s="3">
        <f t="shared" si="16"/>
        <v>-7.5105505208931209E-2</v>
      </c>
      <c r="R20" s="3">
        <f t="shared" si="16"/>
        <v>-7.756863223538267E-2</v>
      </c>
      <c r="S20" s="3">
        <f t="shared" si="16"/>
        <v>-7.9955915985293419E-2</v>
      </c>
      <c r="T20" s="3">
        <f t="shared" si="16"/>
        <v>-8.2273958791506771E-2</v>
      </c>
      <c r="U20" s="3">
        <f t="shared" si="16"/>
        <v>-8.452845727567615E-2</v>
      </c>
      <c r="V20" s="3">
        <f t="shared" si="16"/>
        <v>-8.6724367299998564E-2</v>
      </c>
      <c r="W20" s="3">
        <f t="shared" si="16"/>
        <v>-8.8866032193208169E-2</v>
      </c>
    </row>
    <row r="21" spans="2:23">
      <c r="B21" s="10" t="s">
        <v>362</v>
      </c>
      <c r="C21" s="3">
        <f>_xlfn.NORM.INV(0.005,0,C15)</f>
        <v>-2.5485615746530483E-2</v>
      </c>
      <c r="D21" s="3">
        <f t="shared" ref="D21:W21" si="17">_xlfn.NORM.INV(0.005,0,D15)</f>
        <v>-3.6042103434172718E-2</v>
      </c>
      <c r="E21" s="3">
        <f t="shared" si="17"/>
        <v>-4.4142381335168221E-2</v>
      </c>
      <c r="F21" s="3">
        <f t="shared" si="17"/>
        <v>-5.0971231493060966E-2</v>
      </c>
      <c r="G21" s="3">
        <f t="shared" si="17"/>
        <v>-5.6987569257681212E-2</v>
      </c>
      <c r="H21" s="3">
        <f t="shared" si="17"/>
        <v>-6.2426754359639867E-2</v>
      </c>
      <c r="I21" s="3">
        <f t="shared" si="17"/>
        <v>-6.7428601274671401E-2</v>
      </c>
      <c r="J21" s="3">
        <f t="shared" si="17"/>
        <v>-7.2084206868345435E-2</v>
      </c>
      <c r="K21" s="3">
        <f t="shared" si="17"/>
        <v>-7.6456847239591452E-2</v>
      </c>
      <c r="L21" s="3">
        <f t="shared" si="17"/>
        <v>-8.059259333088882E-2</v>
      </c>
      <c r="M21" s="3">
        <f t="shared" si="17"/>
        <v>-8.4526224982414924E-2</v>
      </c>
      <c r="N21" s="3">
        <f t="shared" si="17"/>
        <v>-8.8284762670336442E-2</v>
      </c>
      <c r="O21" s="3">
        <f t="shared" si="17"/>
        <v>-9.1889694360888105E-2</v>
      </c>
      <c r="P21" s="3">
        <f t="shared" si="17"/>
        <v>-9.5358442414488057E-2</v>
      </c>
      <c r="Q21" s="3">
        <f t="shared" si="17"/>
        <v>-9.8705365354154057E-2</v>
      </c>
      <c r="R21" s="3">
        <f t="shared" si="17"/>
        <v>-0.10194246298612193</v>
      </c>
      <c r="S21" s="3">
        <f t="shared" si="17"/>
        <v>-0.10507988565684986</v>
      </c>
      <c r="T21" s="3">
        <f t="shared" si="17"/>
        <v>-0.10812631030251817</v>
      </c>
      <c r="U21" s="3">
        <f t="shared" si="17"/>
        <v>-0.11108922355303529</v>
      </c>
      <c r="V21" s="3">
        <f t="shared" si="17"/>
        <v>-0.11397513851536242</v>
      </c>
      <c r="W21" s="3">
        <f t="shared" si="17"/>
        <v>-0.11678976329103442</v>
      </c>
    </row>
    <row r="23" spans="2:23">
      <c r="C23" s="11" t="s">
        <v>364</v>
      </c>
      <c r="D23" s="11" t="s">
        <v>365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1" t="s">
        <v>370</v>
      </c>
      <c r="J23" s="11" t="s">
        <v>371</v>
      </c>
      <c r="K23" s="11" t="s">
        <v>372</v>
      </c>
      <c r="L23" s="11" t="s">
        <v>373</v>
      </c>
      <c r="M23" s="11" t="s">
        <v>374</v>
      </c>
      <c r="N23" s="11" t="s">
        <v>375</v>
      </c>
      <c r="O23" s="11" t="s">
        <v>376</v>
      </c>
      <c r="P23" s="11" t="s">
        <v>377</v>
      </c>
      <c r="Q23" s="11" t="s">
        <v>378</v>
      </c>
      <c r="R23" s="11" t="s">
        <v>379</v>
      </c>
      <c r="S23" s="11" t="s">
        <v>380</v>
      </c>
      <c r="T23" s="11" t="s">
        <v>381</v>
      </c>
      <c r="U23" s="11" t="s">
        <v>382</v>
      </c>
      <c r="V23" s="11" t="s">
        <v>383</v>
      </c>
      <c r="W23" s="11" t="s">
        <v>384</v>
      </c>
    </row>
    <row r="24" spans="2:23">
      <c r="B24" s="12" t="s">
        <v>385</v>
      </c>
      <c r="C24" s="1">
        <f>COUNTIF(C68:C96,"&gt;0")</f>
        <v>20</v>
      </c>
      <c r="D24" s="1">
        <f t="shared" ref="D24:W24" si="18">COUNTIF(D68:D96,"&gt;0")</f>
        <v>4</v>
      </c>
      <c r="E24" s="1">
        <f t="shared" si="18"/>
        <v>19</v>
      </c>
      <c r="F24" s="1">
        <f t="shared" si="18"/>
        <v>18</v>
      </c>
      <c r="G24" s="1">
        <f t="shared" si="18"/>
        <v>21</v>
      </c>
      <c r="H24" s="1">
        <f t="shared" si="18"/>
        <v>22</v>
      </c>
      <c r="I24" s="1">
        <f t="shared" si="18"/>
        <v>23</v>
      </c>
      <c r="J24" s="1">
        <f t="shared" si="18"/>
        <v>14</v>
      </c>
      <c r="K24" s="1">
        <f t="shared" si="18"/>
        <v>22</v>
      </c>
      <c r="L24" s="1">
        <f t="shared" si="18"/>
        <v>23</v>
      </c>
      <c r="M24" s="1">
        <f t="shared" si="18"/>
        <v>24</v>
      </c>
      <c r="N24" s="1">
        <f t="shared" si="18"/>
        <v>18</v>
      </c>
      <c r="O24" s="1">
        <f t="shared" si="18"/>
        <v>12</v>
      </c>
      <c r="P24" s="1">
        <f t="shared" si="18"/>
        <v>18</v>
      </c>
      <c r="Q24" s="1">
        <f t="shared" si="18"/>
        <v>17</v>
      </c>
      <c r="R24" s="1">
        <f t="shared" si="18"/>
        <v>16</v>
      </c>
      <c r="S24" s="1">
        <f t="shared" si="18"/>
        <v>15</v>
      </c>
      <c r="T24" s="1">
        <f t="shared" si="18"/>
        <v>16</v>
      </c>
      <c r="U24" s="1">
        <f t="shared" si="18"/>
        <v>16</v>
      </c>
      <c r="V24" s="1">
        <f t="shared" si="18"/>
        <v>19</v>
      </c>
      <c r="W24" s="1">
        <f t="shared" si="18"/>
        <v>17</v>
      </c>
    </row>
    <row r="25" spans="2:23">
      <c r="B25" s="12" t="s">
        <v>386</v>
      </c>
      <c r="C25" s="1">
        <f>COUNTIF(C68:C96,"=0")</f>
        <v>0</v>
      </c>
      <c r="D25" s="1">
        <f t="shared" ref="D25:W25" si="19">COUNTIF(D68:D96,"=0")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</row>
    <row r="26" spans="2:23">
      <c r="B26" s="12" t="s">
        <v>387</v>
      </c>
      <c r="C26" s="1">
        <f>COUNTIF(C68:C96,"&lt;0")</f>
        <v>9</v>
      </c>
      <c r="D26" s="1">
        <f t="shared" ref="D26:W26" si="20">COUNTIF(D68:D96,"&lt;0")</f>
        <v>25</v>
      </c>
      <c r="E26" s="1">
        <f t="shared" si="20"/>
        <v>10</v>
      </c>
      <c r="F26" s="1">
        <f t="shared" si="20"/>
        <v>11</v>
      </c>
      <c r="G26" s="1">
        <f t="shared" si="20"/>
        <v>8</v>
      </c>
      <c r="H26" s="1">
        <f t="shared" si="20"/>
        <v>7</v>
      </c>
      <c r="I26" s="1">
        <f t="shared" si="20"/>
        <v>6</v>
      </c>
      <c r="J26" s="1">
        <f t="shared" si="20"/>
        <v>15</v>
      </c>
      <c r="K26" s="1">
        <f t="shared" si="20"/>
        <v>7</v>
      </c>
      <c r="L26" s="1">
        <f t="shared" si="20"/>
        <v>6</v>
      </c>
      <c r="M26" s="1">
        <f t="shared" si="20"/>
        <v>5</v>
      </c>
      <c r="N26" s="1">
        <f t="shared" si="20"/>
        <v>11</v>
      </c>
      <c r="O26" s="1">
        <f t="shared" si="20"/>
        <v>17</v>
      </c>
      <c r="P26" s="1">
        <f t="shared" si="20"/>
        <v>11</v>
      </c>
      <c r="Q26" s="1">
        <f t="shared" si="20"/>
        <v>12</v>
      </c>
      <c r="R26" s="1">
        <f t="shared" si="20"/>
        <v>13</v>
      </c>
      <c r="S26" s="1">
        <f t="shared" si="20"/>
        <v>14</v>
      </c>
      <c r="T26" s="1">
        <f t="shared" si="20"/>
        <v>13</v>
      </c>
      <c r="U26" s="1">
        <f t="shared" si="20"/>
        <v>13</v>
      </c>
      <c r="V26" s="1">
        <f t="shared" si="20"/>
        <v>10</v>
      </c>
      <c r="W26" s="1">
        <f t="shared" si="20"/>
        <v>12</v>
      </c>
    </row>
    <row r="27" spans="2:23">
      <c r="B27" s="12" t="s">
        <v>388</v>
      </c>
      <c r="C27" s="16">
        <f t="shared" ref="C27:W27" si="21">(C24/SUM(C24:C26)-0.5)*(SQRT(SUM(C24:C26))/0.5)</f>
        <v>2.0426487199475707</v>
      </c>
      <c r="D27" s="16">
        <f t="shared" si="21"/>
        <v>-3.8996021017180889</v>
      </c>
      <c r="E27" s="16">
        <f t="shared" si="21"/>
        <v>1.6712580435934665</v>
      </c>
      <c r="F27" s="16">
        <f t="shared" si="21"/>
        <v>1.2998673672393632</v>
      </c>
      <c r="G27" s="16">
        <f t="shared" si="21"/>
        <v>2.414039396301674</v>
      </c>
      <c r="H27" s="16">
        <f t="shared" si="21"/>
        <v>2.7854300726557772</v>
      </c>
      <c r="I27" s="16">
        <f t="shared" si="21"/>
        <v>3.1568207490098819</v>
      </c>
      <c r="J27" s="16">
        <f t="shared" si="21"/>
        <v>-0.18569533817705164</v>
      </c>
      <c r="K27" s="16">
        <f t="shared" si="21"/>
        <v>2.7854300726557772</v>
      </c>
      <c r="L27" s="16">
        <f t="shared" si="21"/>
        <v>3.1568207490098819</v>
      </c>
      <c r="M27" s="16">
        <f t="shared" si="21"/>
        <v>3.5282114253639851</v>
      </c>
      <c r="N27" s="16">
        <f t="shared" si="21"/>
        <v>1.2998673672393632</v>
      </c>
      <c r="O27" s="16">
        <f t="shared" si="21"/>
        <v>-0.9284766908852593</v>
      </c>
      <c r="P27" s="16">
        <f t="shared" si="21"/>
        <v>1.2998673672393632</v>
      </c>
      <c r="Q27" s="16">
        <f t="shared" si="21"/>
        <v>0.92847669088525875</v>
      </c>
      <c r="R27" s="16">
        <f t="shared" si="21"/>
        <v>0.55708601453115547</v>
      </c>
      <c r="S27" s="16">
        <f t="shared" si="21"/>
        <v>0.18569533817705222</v>
      </c>
      <c r="T27" s="16">
        <f t="shared" si="21"/>
        <v>0.55708601453115547</v>
      </c>
      <c r="U27" s="16">
        <f t="shared" si="21"/>
        <v>0.55708601453115547</v>
      </c>
      <c r="V27" s="16">
        <f t="shared" si="21"/>
        <v>1.6712580435934665</v>
      </c>
      <c r="W27" s="16">
        <f t="shared" si="21"/>
        <v>0.92847669088525875</v>
      </c>
    </row>
    <row r="28" spans="2:23">
      <c r="B28" s="12" t="s">
        <v>358</v>
      </c>
      <c r="C28" s="15">
        <f>(1-_xlfn.NORM.S.DIST(ABS(C27),1))*2</f>
        <v>4.108722452782132E-2</v>
      </c>
      <c r="D28" s="15">
        <f t="shared" ref="D28:W28" si="22">(1-_xlfn.NORM.S.DIST(ABS(D27),1))*2</f>
        <v>9.6350900097741388E-5</v>
      </c>
      <c r="E28" s="15">
        <f t="shared" si="22"/>
        <v>9.4670719845508788E-2</v>
      </c>
      <c r="F28" s="15">
        <f t="shared" si="22"/>
        <v>0.19364643126922054</v>
      </c>
      <c r="G28" s="15">
        <f t="shared" si="22"/>
        <v>1.577675638892817E-2</v>
      </c>
      <c r="H28" s="15">
        <f t="shared" si="22"/>
        <v>5.3456768726543036E-3</v>
      </c>
      <c r="I28" s="15">
        <f t="shared" si="22"/>
        <v>1.5949936169505907E-3</v>
      </c>
      <c r="J28" s="15">
        <f t="shared" si="22"/>
        <v>0.85268368433464259</v>
      </c>
      <c r="K28" s="15">
        <f t="shared" si="22"/>
        <v>5.3456768726543036E-3</v>
      </c>
      <c r="L28" s="15">
        <f t="shared" si="22"/>
        <v>1.5949936169505907E-3</v>
      </c>
      <c r="M28" s="15">
        <f t="shared" si="22"/>
        <v>4.183778458646259E-4</v>
      </c>
      <c r="N28" s="15">
        <f t="shared" si="22"/>
        <v>0.19364643126922054</v>
      </c>
      <c r="O28" s="15">
        <f t="shared" si="22"/>
        <v>0.35316035331598772</v>
      </c>
      <c r="P28" s="15">
        <f t="shared" si="22"/>
        <v>0.19364643126922054</v>
      </c>
      <c r="Q28" s="15">
        <f t="shared" si="22"/>
        <v>0.35316035331598816</v>
      </c>
      <c r="R28" s="15">
        <f t="shared" si="22"/>
        <v>0.57746866242729977</v>
      </c>
      <c r="S28" s="15">
        <f t="shared" si="22"/>
        <v>0.85268368433464214</v>
      </c>
      <c r="T28" s="15">
        <f t="shared" si="22"/>
        <v>0.57746866242729977</v>
      </c>
      <c r="U28" s="15">
        <f t="shared" si="22"/>
        <v>0.57746866242729977</v>
      </c>
      <c r="V28" s="15">
        <f t="shared" si="22"/>
        <v>9.4670719845508788E-2</v>
      </c>
      <c r="W28" s="15">
        <f t="shared" si="22"/>
        <v>0.35316035331598816</v>
      </c>
    </row>
    <row r="29" spans="2:23">
      <c r="B29" s="12" t="s">
        <v>359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2" t="s">
        <v>360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2" t="s">
        <v>361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2" t="s">
        <v>362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203</v>
      </c>
      <c r="B35" s="1" t="s">
        <v>233</v>
      </c>
      <c r="C35" s="13" t="s">
        <v>389</v>
      </c>
      <c r="D35" s="13" t="s">
        <v>390</v>
      </c>
      <c r="E35" s="13" t="s">
        <v>391</v>
      </c>
      <c r="F35" s="13" t="s">
        <v>392</v>
      </c>
      <c r="G35" s="13" t="s">
        <v>393</v>
      </c>
      <c r="H35" s="13" t="s">
        <v>394</v>
      </c>
      <c r="I35" s="13" t="s">
        <v>395</v>
      </c>
      <c r="J35" s="13" t="s">
        <v>396</v>
      </c>
      <c r="K35" s="13" t="s">
        <v>397</v>
      </c>
      <c r="L35" s="13" t="s">
        <v>398</v>
      </c>
      <c r="M35" s="13" t="s">
        <v>399</v>
      </c>
      <c r="N35" s="13" t="s">
        <v>400</v>
      </c>
      <c r="O35" s="13" t="s">
        <v>401</v>
      </c>
      <c r="P35" s="13" t="s">
        <v>402</v>
      </c>
      <c r="Q35" s="13" t="s">
        <v>403</v>
      </c>
      <c r="R35" s="13" t="s">
        <v>404</v>
      </c>
      <c r="S35" s="13" t="s">
        <v>405</v>
      </c>
      <c r="T35" s="13" t="s">
        <v>406</v>
      </c>
      <c r="U35" s="13" t="s">
        <v>407</v>
      </c>
      <c r="V35" s="13" t="s">
        <v>408</v>
      </c>
      <c r="W35" s="13" t="s">
        <v>409</v>
      </c>
    </row>
    <row r="36" spans="1:23">
      <c r="A36" s="1" t="s">
        <v>204</v>
      </c>
      <c r="B36" s="1" t="s">
        <v>234</v>
      </c>
      <c r="C36" s="6">
        <f>EXP(SUM($C68:C68))-1</f>
        <v>1.6876076453982369E-2</v>
      </c>
      <c r="D36" s="6">
        <f>EXP(SUM($C68:D68))-1</f>
        <v>-5.5745821019622666E-3</v>
      </c>
      <c r="E36" s="6">
        <f>EXP(SUM($C68:E68))-1</f>
        <v>1.140779663191438E-2</v>
      </c>
      <c r="F36" s="6">
        <f>EXP(SUM($C68:F68))-1</f>
        <v>1.1528641333841128E-2</v>
      </c>
      <c r="G36" s="6">
        <f>EXP(SUM($C68:G68))-1</f>
        <v>1.1607512544538956E-2</v>
      </c>
      <c r="H36" s="6">
        <f>EXP(SUM($C68:H68))-1</f>
        <v>1.1684430758052367E-2</v>
      </c>
      <c r="I36" s="6">
        <f>EXP(SUM($C68:I68))-1</f>
        <v>1.1761670460578744E-2</v>
      </c>
      <c r="J36" s="6">
        <f>EXP(SUM($C68:J68))-1</f>
        <v>-5.0238321697705368E-3</v>
      </c>
      <c r="K36" s="6">
        <f>EXP(SUM($C68:K68))-1</f>
        <v>-5.1101611310422346E-3</v>
      </c>
      <c r="L36" s="6">
        <f>EXP(SUM($C68:L68))-1</f>
        <v>4.2270637192620697E-4</v>
      </c>
      <c r="M36" s="6">
        <f>EXP(SUM($C68:M68))-1</f>
        <v>1.7096434412263717E-2</v>
      </c>
      <c r="N36" s="6">
        <f>EXP(SUM($C68:N68))-1</f>
        <v>5.7729307540714814E-3</v>
      </c>
      <c r="O36" s="6">
        <f>EXP(SUM($C68:O68))-1</f>
        <v>-3.357604355910393E-2</v>
      </c>
      <c r="P36" s="6">
        <f>EXP(SUM($C68:P68))-1</f>
        <v>-2.7914131238867212E-2</v>
      </c>
      <c r="Q36" s="6">
        <f>EXP(SUM($C68:Q68))-1</f>
        <v>-3.3476012853946746E-2</v>
      </c>
      <c r="R36" s="6">
        <f>EXP(SUM($C68:R68))-1</f>
        <v>-3.3708825713434365E-2</v>
      </c>
      <c r="S36" s="6">
        <f>EXP(SUM($C68:S68))-1</f>
        <v>-3.3961034591805772E-2</v>
      </c>
      <c r="T36" s="6">
        <f>EXP(SUM($C68:T68))-1</f>
        <v>-3.4213771621964373E-2</v>
      </c>
      <c r="U36" s="6">
        <f>EXP(SUM($C68:U68))-1</f>
        <v>-3.4553463800133355E-2</v>
      </c>
      <c r="V36" s="6">
        <f>EXP(SUM($C68:V68))-1</f>
        <v>-3.4807502402986357E-2</v>
      </c>
      <c r="W36" s="6">
        <f>EXP(SUM($C68:W68))-1</f>
        <v>-3.5148485410860464E-2</v>
      </c>
    </row>
    <row r="37" spans="1:23">
      <c r="A37" s="1" t="s">
        <v>205</v>
      </c>
      <c r="B37" s="1" t="s">
        <v>234</v>
      </c>
      <c r="C37" s="6">
        <f>EXP(SUM($C69:C69))-1</f>
        <v>-2.4879291378676616E-4</v>
      </c>
      <c r="D37" s="6">
        <f>EXP(SUM($C69:D69))-1</f>
        <v>-1.7283720337712971E-3</v>
      </c>
      <c r="E37" s="6">
        <f>EXP(SUM($C69:E69))-1</f>
        <v>-1.4189723842485957E-3</v>
      </c>
      <c r="F37" s="6">
        <f>EXP(SUM($C69:F69))-1</f>
        <v>9.9567482347935332E-3</v>
      </c>
      <c r="G37" s="6">
        <f>EXP(SUM($C69:G69))-1</f>
        <v>1.2613300145699613E-2</v>
      </c>
      <c r="H37" s="6">
        <f>EXP(SUM($C69:H69))-1</f>
        <v>1.4038697109747256E-2</v>
      </c>
      <c r="I37" s="6">
        <f>EXP(SUM($C69:I69))-1</f>
        <v>1.04989897484149E-2</v>
      </c>
      <c r="J37" s="6">
        <f>EXP(SUM($C69:J69))-1</f>
        <v>1.4401632474794868E-2</v>
      </c>
      <c r="K37" s="6">
        <f>EXP(SUM($C69:K69))-1</f>
        <v>3.2496638293217472E-2</v>
      </c>
      <c r="L37" s="6">
        <f>EXP(SUM($C69:L69))-1</f>
        <v>3.9411733510813729E-2</v>
      </c>
      <c r="M37" s="6">
        <f>EXP(SUM($C69:M69))-1</f>
        <v>4.1662207867038337E-2</v>
      </c>
      <c r="N37" s="6">
        <f>EXP(SUM($C69:N69))-1</f>
        <v>4.1088509524975336E-2</v>
      </c>
      <c r="O37" s="6">
        <f>EXP(SUM($C69:O69))-1</f>
        <v>3.9662947971021101E-2</v>
      </c>
      <c r="P37" s="6">
        <f>EXP(SUM($C69:P69))-1</f>
        <v>4.2113235695495188E-2</v>
      </c>
      <c r="Q37" s="6">
        <f>EXP(SUM($C69:Q69))-1</f>
        <v>4.8427966470335315E-2</v>
      </c>
      <c r="R37" s="6">
        <f>EXP(SUM($C69:R69))-1</f>
        <v>4.0126485228667796E-2</v>
      </c>
      <c r="S37" s="6">
        <f>EXP(SUM($C69:S69))-1</f>
        <v>3.94787275970927E-2</v>
      </c>
      <c r="T37" s="6">
        <f>EXP(SUM($C69:T69))-1</f>
        <v>4.1365108500934111E-2</v>
      </c>
      <c r="U37" s="6">
        <f>EXP(SUM($C69:U69))-1</f>
        <v>3.130738338436867E-2</v>
      </c>
      <c r="V37" s="6">
        <f>EXP(SUM($C69:V69))-1</f>
        <v>3.7000805542221293E-2</v>
      </c>
      <c r="W37" s="6">
        <f>EXP(SUM($C69:W69))-1</f>
        <v>3.9668802823175975E-2</v>
      </c>
    </row>
    <row r="38" spans="1:23">
      <c r="A38" s="1" t="s">
        <v>206</v>
      </c>
      <c r="B38" s="1" t="s">
        <v>234</v>
      </c>
      <c r="C38" s="6">
        <f>EXP(SUM($C70:C70))-1</f>
        <v>1.1984560637366304E-2</v>
      </c>
      <c r="D38" s="6">
        <f>EXP(SUM($C70:D70))-1</f>
        <v>-4.3338482393688538E-2</v>
      </c>
      <c r="E38" s="6">
        <f>EXP(SUM($C70:E70))-1</f>
        <v>-1.8978096898752184E-2</v>
      </c>
      <c r="F38" s="6">
        <f>EXP(SUM($C70:F70))-1</f>
        <v>-1.4604648953930988E-2</v>
      </c>
      <c r="G38" s="6">
        <f>EXP(SUM($C70:G70))-1</f>
        <v>-2.9621649094666913E-2</v>
      </c>
      <c r="H38" s="6">
        <f>EXP(SUM($C70:H70))-1</f>
        <v>4.4466040479434144E-2</v>
      </c>
      <c r="I38" s="6">
        <f>EXP(SUM($C70:I70))-1</f>
        <v>0.10554321299032998</v>
      </c>
      <c r="J38" s="6">
        <f>EXP(SUM($C70:J70))-1</f>
        <v>0.11168526376345422</v>
      </c>
      <c r="K38" s="6">
        <f>EXP(SUM($C70:K70))-1</f>
        <v>0.11940196483629784</v>
      </c>
      <c r="L38" s="6">
        <f>EXP(SUM($C70:L70))-1</f>
        <v>0.12717637069786614</v>
      </c>
      <c r="M38" s="6">
        <f>EXP(SUM($C70:M70))-1</f>
        <v>0.17265656259046946</v>
      </c>
      <c r="N38" s="6">
        <f>EXP(SUM($C70:N70))-1</f>
        <v>0.22373441383731785</v>
      </c>
      <c r="O38" s="6">
        <f>EXP(SUM($C70:O70))-1</f>
        <v>0.22413128356496781</v>
      </c>
      <c r="P38" s="6">
        <f>EXP(SUM($C70:P70))-1</f>
        <v>0.19758179779338025</v>
      </c>
      <c r="Q38" s="6">
        <f>EXP(SUM($C70:Q70))-1</f>
        <v>0.21399329529705247</v>
      </c>
      <c r="R38" s="6">
        <f>EXP(SUM($C70:R70))-1</f>
        <v>0.22525193131908483</v>
      </c>
      <c r="S38" s="6">
        <f>EXP(SUM($C70:S70))-1</f>
        <v>0.2371075574135395</v>
      </c>
      <c r="T38" s="6">
        <f>EXP(SUM($C70:T70))-1</f>
        <v>0.24932320295613453</v>
      </c>
      <c r="U38" s="6">
        <f>EXP(SUM($C70:U70))-1</f>
        <v>0.25927500206770504</v>
      </c>
      <c r="V38" s="6">
        <f>EXP(SUM($C70:V70))-1</f>
        <v>0.27156113078739041</v>
      </c>
      <c r="W38" s="6">
        <f>EXP(SUM($C70:W70))-1</f>
        <v>0.31271152881395881</v>
      </c>
    </row>
    <row r="39" spans="1:23">
      <c r="A39" s="1" t="s">
        <v>207</v>
      </c>
      <c r="B39" s="1" t="s">
        <v>234</v>
      </c>
      <c r="C39" s="6">
        <f>EXP(SUM($C71:C71))-1</f>
        <v>4.0361701769523473E-2</v>
      </c>
      <c r="D39" s="6">
        <f>EXP(SUM($C71:D71))-1</f>
        <v>3.5572661424849716E-2</v>
      </c>
      <c r="E39" s="6">
        <f>EXP(SUM($C71:E71))-1</f>
        <v>7.0590353760600077E-2</v>
      </c>
      <c r="F39" s="6">
        <f>EXP(SUM($C71:F71))-1</f>
        <v>7.0563161096693916E-2</v>
      </c>
      <c r="G39" s="6">
        <f>EXP(SUM($C71:G71))-1</f>
        <v>9.3529422491240188E-2</v>
      </c>
      <c r="H39" s="6">
        <f>EXP(SUM($C71:H71))-1</f>
        <v>0.14243193151925704</v>
      </c>
      <c r="I39" s="6">
        <f>EXP(SUM($C71:I71))-1</f>
        <v>0.17731629042516173</v>
      </c>
      <c r="J39" s="6">
        <f>EXP(SUM($C71:J71))-1</f>
        <v>0.20257212057175789</v>
      </c>
      <c r="K39" s="6">
        <f>EXP(SUM($C71:K71))-1</f>
        <v>0.22439574168163334</v>
      </c>
      <c r="L39" s="6">
        <f>EXP(SUM($C71:L71))-1</f>
        <v>0.2520158050346748</v>
      </c>
      <c r="M39" s="6">
        <f>EXP(SUM($C71:M71))-1</f>
        <v>0.32536759236717594</v>
      </c>
      <c r="N39" s="6">
        <f>EXP(SUM($C71:N71))-1</f>
        <v>0.36636105438733968</v>
      </c>
      <c r="O39" s="6">
        <f>EXP(SUM($C71:O71))-1</f>
        <v>0.39046279726014599</v>
      </c>
      <c r="P39" s="6">
        <f>EXP(SUM($C71:P71))-1</f>
        <v>0.43162984235445578</v>
      </c>
      <c r="Q39" s="6">
        <f>EXP(SUM($C71:Q71))-1</f>
        <v>0.4582289753084543</v>
      </c>
      <c r="R39" s="6">
        <f>EXP(SUM($C71:R71))-1</f>
        <v>0.47569115752125879</v>
      </c>
      <c r="S39" s="6">
        <f>EXP(SUM($C71:S71))-1</f>
        <v>0.49340452040959359</v>
      </c>
      <c r="T39" s="6">
        <f>EXP(SUM($C71:T71))-1</f>
        <v>0.51120701794562651</v>
      </c>
      <c r="U39" s="6">
        <f>EXP(SUM($C71:U71))-1</f>
        <v>0.50245157008462749</v>
      </c>
      <c r="V39" s="6">
        <f>EXP(SUM($C71:V71))-1</f>
        <v>0.50073643164889403</v>
      </c>
      <c r="W39" s="6">
        <f>EXP(SUM($C71:W71))-1</f>
        <v>0.52396504793999266</v>
      </c>
    </row>
    <row r="40" spans="1:23">
      <c r="A40" s="1" t="s">
        <v>208</v>
      </c>
      <c r="B40" s="1" t="s">
        <v>234</v>
      </c>
      <c r="C40" s="6">
        <f>EXP(SUM($C72:C72))-1</f>
        <v>3.2198402495797751E-5</v>
      </c>
      <c r="D40" s="6">
        <f>EXP(SUM($C72:D72))-1</f>
        <v>-1.7356051921772253E-2</v>
      </c>
      <c r="E40" s="6">
        <f>EXP(SUM($C72:E72))-1</f>
        <v>-2.0311219178448692E-2</v>
      </c>
      <c r="F40" s="6">
        <f>EXP(SUM($C72:F72))-1</f>
        <v>-3.6528264397992616E-2</v>
      </c>
      <c r="G40" s="6">
        <f>EXP(SUM($C72:G72))-1</f>
        <v>-3.0288156464696181E-2</v>
      </c>
      <c r="H40" s="6">
        <f>EXP(SUM($C72:H72))-1</f>
        <v>-2.3895145724298517E-2</v>
      </c>
      <c r="I40" s="6">
        <f>EXP(SUM($C72:I72))-1</f>
        <v>-1.1604244693272703E-2</v>
      </c>
      <c r="J40" s="6">
        <f>EXP(SUM($C72:J72))-1</f>
        <v>-1.690997749809775E-2</v>
      </c>
      <c r="K40" s="6">
        <f>EXP(SUM($C72:K72))-1</f>
        <v>-5.6265763074413444E-3</v>
      </c>
      <c r="L40" s="6">
        <f>EXP(SUM($C72:L72))-1</f>
        <v>-2.5724467791025107E-3</v>
      </c>
      <c r="M40" s="6">
        <f>EXP(SUM($C72:M72))-1</f>
        <v>3.2067309043831482E-2</v>
      </c>
      <c r="N40" s="6">
        <f>EXP(SUM($C72:N72))-1</f>
        <v>4.9313130425432838E-2</v>
      </c>
      <c r="O40" s="6">
        <f>EXP(SUM($C72:O72))-1</f>
        <v>8.7697464520122281E-3</v>
      </c>
      <c r="P40" s="6">
        <f>EXP(SUM($C72:P72))-1</f>
        <v>2.9802016970929213E-2</v>
      </c>
      <c r="Q40" s="6">
        <f>EXP(SUM($C72:Q72))-1</f>
        <v>-1.0978309058316427E-2</v>
      </c>
      <c r="R40" s="6">
        <f>EXP(SUM($C72:R72))-1</f>
        <v>1.859686182236997E-2</v>
      </c>
      <c r="S40" s="6">
        <f>EXP(SUM($C72:S72))-1</f>
        <v>3.4804954739977578E-2</v>
      </c>
      <c r="T40" s="6">
        <f>EXP(SUM($C72:T72))-1</f>
        <v>-9.9109562474198887E-3</v>
      </c>
      <c r="U40" s="6">
        <f>EXP(SUM($C72:U72))-1</f>
        <v>5.5087571783134504E-3</v>
      </c>
      <c r="V40" s="6">
        <f>EXP(SUM($C72:V72))-1</f>
        <v>5.2687940085482943E-4</v>
      </c>
      <c r="W40" s="6">
        <f>EXP(SUM($C72:W72))-1</f>
        <v>3.9587107860867832E-3</v>
      </c>
    </row>
    <row r="41" spans="1:23">
      <c r="A41" s="1" t="s">
        <v>209</v>
      </c>
      <c r="B41" s="1" t="s">
        <v>234</v>
      </c>
      <c r="C41" s="6">
        <f>EXP(SUM($C73:C73))-1</f>
        <v>1.2715255112615731E-2</v>
      </c>
      <c r="D41" s="6">
        <f>EXP(SUM($C73:D73))-1</f>
        <v>1.6401464684302702E-2</v>
      </c>
      <c r="E41" s="6">
        <f>EXP(SUM($C73:E73))-1</f>
        <v>8.2703652844275943E-2</v>
      </c>
      <c r="F41" s="6">
        <f>EXP(SUM($C73:F73))-1</f>
        <v>8.7502485336012015E-2</v>
      </c>
      <c r="G41" s="6">
        <f>EXP(SUM($C73:G73))-1</f>
        <v>6.991657189308853E-2</v>
      </c>
      <c r="H41" s="6">
        <f>EXP(SUM($C73:H73))-1</f>
        <v>7.43921632207456E-2</v>
      </c>
      <c r="I41" s="6">
        <f>EXP(SUM($C73:I73))-1</f>
        <v>7.8888089183309695E-2</v>
      </c>
      <c r="J41" s="6">
        <f>EXP(SUM($C73:J73))-1</f>
        <v>8.3410044265483041E-2</v>
      </c>
      <c r="K41" s="6">
        <f>EXP(SUM($C73:K73))-1</f>
        <v>0.10023920003475539</v>
      </c>
      <c r="L41" s="6">
        <f>EXP(SUM($C73:L73))-1</f>
        <v>0.10352339482592798</v>
      </c>
      <c r="M41" s="6">
        <f>EXP(SUM($C73:M73))-1</f>
        <v>0.12026899521570411</v>
      </c>
      <c r="N41" s="6">
        <f>EXP(SUM($C73:N73))-1</f>
        <v>0.13733874919382094</v>
      </c>
      <c r="O41" s="6">
        <f>EXP(SUM($C73:O73))-1</f>
        <v>0.14384469769447228</v>
      </c>
      <c r="P41" s="6">
        <f>EXP(SUM($C73:P73))-1</f>
        <v>0.14628302312186214</v>
      </c>
      <c r="Q41" s="6">
        <f>EXP(SUM($C73:Q73))-1</f>
        <v>0.13996956817646278</v>
      </c>
      <c r="R41" s="6">
        <f>EXP(SUM($C73:R73))-1</f>
        <v>0.14714302862303463</v>
      </c>
      <c r="S41" s="6">
        <f>EXP(SUM($C73:S73))-1</f>
        <v>0.15857220389329196</v>
      </c>
      <c r="T41" s="6">
        <f>EXP(SUM($C73:T73))-1</f>
        <v>0.20256915044510393</v>
      </c>
      <c r="U41" s="6">
        <f>EXP(SUM($C73:U73))-1</f>
        <v>0.16283888462649432</v>
      </c>
      <c r="V41" s="6">
        <f>EXP(SUM($C73:V73))-1</f>
        <v>0.14211373529781479</v>
      </c>
      <c r="W41" s="6">
        <f>EXP(SUM($C73:W73))-1</f>
        <v>0.13918407275223355</v>
      </c>
    </row>
    <row r="42" spans="1:23">
      <c r="A42" s="1" t="s">
        <v>210</v>
      </c>
      <c r="B42" s="1" t="s">
        <v>234</v>
      </c>
      <c r="C42" s="6">
        <f>EXP(SUM($C74:C74))-1</f>
        <v>3.2346160689455949E-3</v>
      </c>
      <c r="D42" s="6">
        <f>EXP(SUM($C74:D74))-1</f>
        <v>-4.0339696771047651E-2</v>
      </c>
      <c r="E42" s="6">
        <f>EXP(SUM($C74:E74))-1</f>
        <v>2.0786656125380221E-2</v>
      </c>
      <c r="F42" s="6">
        <f>EXP(SUM($C74:F74))-1</f>
        <v>2.7455461140728277E-2</v>
      </c>
      <c r="G42" s="6">
        <f>EXP(SUM($C74:G74))-1</f>
        <v>0.12647272993880199</v>
      </c>
      <c r="H42" s="6">
        <f>EXP(SUM($C74:H74))-1</f>
        <v>5.1001021907482125E-2</v>
      </c>
      <c r="I42" s="6">
        <f>EXP(SUM($C74:I74))-1</f>
        <v>5.2986028932626938E-2</v>
      </c>
      <c r="J42" s="6">
        <f>EXP(SUM($C74:J74))-1</f>
        <v>3.5266735608705524E-2</v>
      </c>
      <c r="K42" s="6">
        <f>EXP(SUM($C74:K74))-1</f>
        <v>3.3444422962275011E-2</v>
      </c>
      <c r="L42" s="6">
        <f>EXP(SUM($C74:L74))-1</f>
        <v>2.4649937999955407E-2</v>
      </c>
      <c r="M42" s="6">
        <f>EXP(SUM($C74:M74))-1</f>
        <v>2.342450555400255E-2</v>
      </c>
      <c r="N42" s="6">
        <f>EXP(SUM($C74:N74))-1</f>
        <v>2.7516331591149745E-2</v>
      </c>
      <c r="O42" s="6">
        <f>EXP(SUM($C74:O74))-1</f>
        <v>4.7117329264978469E-3</v>
      </c>
      <c r="P42" s="6">
        <f>EXP(SUM($C74:P74))-1</f>
        <v>3.4812980567572094E-2</v>
      </c>
      <c r="Q42" s="6">
        <f>EXP(SUM($C74:Q74))-1</f>
        <v>3.77856760948172E-2</v>
      </c>
      <c r="R42" s="6">
        <f>EXP(SUM($C74:R74))-1</f>
        <v>4.1839730860016688E-2</v>
      </c>
      <c r="S42" s="6">
        <f>EXP(SUM($C74:S74))-1</f>
        <v>3.3463233168263828E-2</v>
      </c>
      <c r="T42" s="6">
        <f>EXP(SUM($C74:T74))-1</f>
        <v>3.7216417294511084E-2</v>
      </c>
      <c r="U42" s="6">
        <f>EXP(SUM($C74:U74))-1</f>
        <v>8.9855844198152957E-2</v>
      </c>
      <c r="V42" s="6">
        <f>EXP(SUM($C74:V74))-1</f>
        <v>0.17465004423180175</v>
      </c>
      <c r="W42" s="6">
        <f>EXP(SUM($C74:W74))-1</f>
        <v>0.17461154227782072</v>
      </c>
    </row>
    <row r="43" spans="1:23">
      <c r="A43" s="1" t="s">
        <v>211</v>
      </c>
      <c r="B43" s="1" t="s">
        <v>234</v>
      </c>
      <c r="C43" s="6">
        <f>EXP(SUM($C75:C75))-1</f>
        <v>-1.9735802933304125E-2</v>
      </c>
      <c r="D43" s="6">
        <f>EXP(SUM($C75:D75))-1</f>
        <v>-5.4598816063501809E-2</v>
      </c>
      <c r="E43" s="6">
        <f>EXP(SUM($C75:E75))-1</f>
        <v>-5.9776354692572697E-2</v>
      </c>
      <c r="F43" s="6">
        <f>EXP(SUM($C75:F75))-1</f>
        <v>-6.5153744775274247E-2</v>
      </c>
      <c r="G43" s="6">
        <f>EXP(SUM($C75:G75))-1</f>
        <v>-4.5485176046283549E-2</v>
      </c>
      <c r="H43" s="6">
        <f>EXP(SUM($C75:H75))-1</f>
        <v>-3.1057846482632767E-2</v>
      </c>
      <c r="I43" s="6">
        <f>EXP(SUM($C75:I75))-1</f>
        <v>-2.3453765223206746E-2</v>
      </c>
      <c r="J43" s="6">
        <f>EXP(SUM($C75:J75))-1</f>
        <v>-2.9146323862621171E-2</v>
      </c>
      <c r="K43" s="6">
        <f>EXP(SUM($C75:K75))-1</f>
        <v>-2.7690265641690193E-2</v>
      </c>
      <c r="L43" s="6">
        <f>EXP(SUM($C75:L75))-1</f>
        <v>-2.6290991406421105E-2</v>
      </c>
      <c r="M43" s="6">
        <f>EXP(SUM($C75:M75))-1</f>
        <v>6.6096873072667428E-3</v>
      </c>
      <c r="N43" s="6">
        <f>EXP(SUM($C75:N75))-1</f>
        <v>-8.4487095533731793E-3</v>
      </c>
      <c r="O43" s="6">
        <f>EXP(SUM($C75:O75))-1</f>
        <v>-2.4269554630167667E-2</v>
      </c>
      <c r="P43" s="6">
        <f>EXP(SUM($C75:P75))-1</f>
        <v>-9.2754019214434935E-3</v>
      </c>
      <c r="Q43" s="6">
        <f>EXP(SUM($C75:Q75))-1</f>
        <v>-1.1943139835359329E-2</v>
      </c>
      <c r="R43" s="6">
        <f>EXP(SUM($C75:R75))-1</f>
        <v>-4.5715129717580405E-2</v>
      </c>
      <c r="S43" s="6">
        <f>EXP(SUM($C75:S75))-1</f>
        <v>-4.0655510618240132E-2</v>
      </c>
      <c r="T43" s="6">
        <f>EXP(SUM($C75:T75))-1</f>
        <v>-4.0378175039930686E-2</v>
      </c>
      <c r="U43" s="6">
        <f>EXP(SUM($C75:U75))-1</f>
        <v>-2.2523642831772328E-2</v>
      </c>
      <c r="V43" s="6">
        <f>EXP(SUM($C75:V75))-1</f>
        <v>-5.6820063978446633E-5</v>
      </c>
      <c r="W43" s="6">
        <f>EXP(SUM($C75:W75))-1</f>
        <v>-2.19110121529279E-2</v>
      </c>
    </row>
    <row r="44" spans="1:23">
      <c r="A44" s="1" t="s">
        <v>212</v>
      </c>
      <c r="B44" s="1" t="s">
        <v>234</v>
      </c>
      <c r="C44" s="6">
        <f>EXP(SUM($C76:C76))-1</f>
        <v>-1.0112550627728867E-3</v>
      </c>
      <c r="D44" s="6">
        <f>EXP(SUM($C76:D76))-1</f>
        <v>-2.5411796942954812E-2</v>
      </c>
      <c r="E44" s="6">
        <f>EXP(SUM($C76:E76))-1</f>
        <v>-2.5952170405735941E-2</v>
      </c>
      <c r="F44" s="6">
        <f>EXP(SUM($C76:F76))-1</f>
        <v>-2.6540332616171725E-2</v>
      </c>
      <c r="G44" s="6">
        <f>EXP(SUM($C76:G76))-1</f>
        <v>-2.7240986501809394E-2</v>
      </c>
      <c r="H44" s="6">
        <f>EXP(SUM($C76:H76))-1</f>
        <v>-4.6107607961036745E-3</v>
      </c>
      <c r="I44" s="6">
        <f>EXP(SUM($C76:I76))-1</f>
        <v>-5.3271504040744988E-3</v>
      </c>
      <c r="J44" s="6">
        <f>EXP(SUM($C76:J76))-1</f>
        <v>-6.0430961041773035E-3</v>
      </c>
      <c r="K44" s="6">
        <f>EXP(SUM($C76:K76))-1</f>
        <v>2.3650151973533484E-2</v>
      </c>
      <c r="L44" s="6">
        <f>EXP(SUM($C76:L76))-1</f>
        <v>2.2282807494176549E-2</v>
      </c>
      <c r="M44" s="6">
        <f>EXP(SUM($C76:M76))-1</f>
        <v>2.144296059239803E-2</v>
      </c>
      <c r="N44" s="6">
        <f>EXP(SUM($C76:N76))-1</f>
        <v>4.3262249866380387E-2</v>
      </c>
      <c r="O44" s="6">
        <f>EXP(SUM($C76:O76))-1</f>
        <v>4.2197895101307559E-2</v>
      </c>
      <c r="P44" s="6">
        <f>EXP(SUM($C76:P76))-1</f>
        <v>4.119373993831954E-2</v>
      </c>
      <c r="Q44" s="6">
        <f>EXP(SUM($C76:Q76))-1</f>
        <v>4.0240223605426229E-2</v>
      </c>
      <c r="R44" s="6">
        <f>EXP(SUM($C76:R76))-1</f>
        <v>3.8713088779857907E-2</v>
      </c>
      <c r="S44" s="6">
        <f>EXP(SUM($C76:S76))-1</f>
        <v>5.262237068307507E-2</v>
      </c>
      <c r="T44" s="6">
        <f>EXP(SUM($C76:T76))-1</f>
        <v>5.1143960044506942E-2</v>
      </c>
      <c r="U44" s="6">
        <f>EXP(SUM($C76:U76))-1</f>
        <v>4.9859756663563681E-2</v>
      </c>
      <c r="V44" s="6">
        <f>EXP(SUM($C76:V76))-1</f>
        <v>4.8386466986799492E-2</v>
      </c>
      <c r="W44" s="6">
        <f>EXP(SUM($C76:W76))-1</f>
        <v>4.7106250274722594E-2</v>
      </c>
    </row>
    <row r="45" spans="1:23">
      <c r="A45" s="1" t="s">
        <v>213</v>
      </c>
      <c r="B45" s="1" t="s">
        <v>234</v>
      </c>
      <c r="C45" s="6">
        <f>EXP(SUM($C77:C77))-1</f>
        <v>6.2998943255081263E-2</v>
      </c>
      <c r="D45" s="6">
        <f>EXP(SUM($C77:D77))-1</f>
        <v>-1.5599319940939882E-3</v>
      </c>
      <c r="E45" s="6">
        <f>EXP(SUM($C77:E77))-1</f>
        <v>8.7140696142533614E-3</v>
      </c>
      <c r="F45" s="6">
        <f>EXP(SUM($C77:F77))-1</f>
        <v>1.8929519149758267E-2</v>
      </c>
      <c r="G45" s="6">
        <f>EXP(SUM($C77:G77))-1</f>
        <v>2.903758540608381E-2</v>
      </c>
      <c r="H45" s="6">
        <f>EXP(SUM($C77:H77))-1</f>
        <v>0.102758992580682</v>
      </c>
      <c r="I45" s="6">
        <f>EXP(SUM($C77:I77))-1</f>
        <v>0.10221977280047789</v>
      </c>
      <c r="J45" s="6">
        <f>EXP(SUM($C77:J77))-1</f>
        <v>9.1085868697352579E-2</v>
      </c>
      <c r="K45" s="6">
        <f>EXP(SUM($C77:K77))-1</f>
        <v>0.10042435583520137</v>
      </c>
      <c r="L45" s="6">
        <f>EXP(SUM($C77:L77))-1</f>
        <v>0.12031095769824196</v>
      </c>
      <c r="M45" s="6">
        <f>EXP(SUM($C77:M77))-1</f>
        <v>0.21618475861101616</v>
      </c>
      <c r="N45" s="6">
        <f>EXP(SUM($C77:N77))-1</f>
        <v>0.21479358034623841</v>
      </c>
      <c r="O45" s="6">
        <f>EXP(SUM($C77:O77))-1</f>
        <v>0.22439002689524279</v>
      </c>
      <c r="P45" s="6">
        <f>EXP(SUM($C77:P77))-1</f>
        <v>0.22429522894228704</v>
      </c>
      <c r="Q45" s="6">
        <f>EXP(SUM($C77:Q77))-1</f>
        <v>0.21369089273847419</v>
      </c>
      <c r="R45" s="6">
        <f>EXP(SUM($C77:R77))-1</f>
        <v>0.2133250886732454</v>
      </c>
      <c r="S45" s="6">
        <f>EXP(SUM($C77:S77))-1</f>
        <v>0.21314456429486373</v>
      </c>
      <c r="T45" s="6">
        <f>EXP(SUM($C77:T77))-1</f>
        <v>0.21296701477046631</v>
      </c>
      <c r="U45" s="6">
        <f>EXP(SUM($C77:U77))-1</f>
        <v>0.18208548970467131</v>
      </c>
      <c r="V45" s="6">
        <f>EXP(SUM($C77:V77))-1</f>
        <v>0.2135681718181115</v>
      </c>
      <c r="W45" s="6">
        <f>EXP(SUM($C77:W77))-1</f>
        <v>0.20379047359703195</v>
      </c>
    </row>
    <row r="46" spans="1:23">
      <c r="A46" s="1" t="s">
        <v>214</v>
      </c>
      <c r="B46" s="1" t="s">
        <v>234</v>
      </c>
      <c r="C46" s="6">
        <f>EXP(SUM($C78:C78))-1</f>
        <v>8.8920092623934188E-3</v>
      </c>
      <c r="D46" s="6">
        <f>EXP(SUM($C78:D78))-1</f>
        <v>-9.1627704649011044E-4</v>
      </c>
      <c r="E46" s="6">
        <f>EXP(SUM($C78:E78))-1</f>
        <v>-1.1324816585793762E-2</v>
      </c>
      <c r="F46" s="6">
        <f>EXP(SUM($C78:F78))-1</f>
        <v>-2.2943843844646095E-3</v>
      </c>
      <c r="G46" s="6">
        <f>EXP(SUM($C78:G78))-1</f>
        <v>2.2718968739906309E-2</v>
      </c>
      <c r="H46" s="6">
        <f>EXP(SUM($C78:H78))-1</f>
        <v>3.2219233553072213E-2</v>
      </c>
      <c r="I46" s="6">
        <f>EXP(SUM($C78:I78))-1</f>
        <v>5.0667774951590028E-2</v>
      </c>
      <c r="J46" s="6">
        <f>EXP(SUM($C78:J78))-1</f>
        <v>6.397663538339704E-2</v>
      </c>
      <c r="K46" s="6">
        <f>EXP(SUM($C78:K78))-1</f>
        <v>8.2704085424947893E-2</v>
      </c>
      <c r="L46" s="6">
        <f>EXP(SUM($C78:L78))-1</f>
        <v>0.10340793829566697</v>
      </c>
      <c r="M46" s="6">
        <f>EXP(SUM($C78:M78))-1</f>
        <v>0.12043104940661631</v>
      </c>
      <c r="N46" s="6">
        <f>EXP(SUM($C78:N78))-1</f>
        <v>0.14517347445131379</v>
      </c>
      <c r="O46" s="6">
        <f>EXP(SUM($C78:O78))-1</f>
        <v>0.13626360826259476</v>
      </c>
      <c r="P46" s="6">
        <f>EXP(SUM($C78:P78))-1</f>
        <v>0.13436485600050729</v>
      </c>
      <c r="Q46" s="6">
        <f>EXP(SUM($C78:Q78))-1</f>
        <v>0.12871857067781201</v>
      </c>
      <c r="R46" s="6">
        <f>EXP(SUM($C78:R78))-1</f>
        <v>0.13415602636816804</v>
      </c>
      <c r="S46" s="6">
        <f>EXP(SUM($C78:S78))-1</f>
        <v>0.14927288992735988</v>
      </c>
      <c r="T46" s="6">
        <f>EXP(SUM($C78:T78))-1</f>
        <v>0.14553986376955264</v>
      </c>
      <c r="U46" s="6">
        <f>EXP(SUM($C78:U78))-1</f>
        <v>0.16832382556080505</v>
      </c>
      <c r="V46" s="6">
        <f>EXP(SUM($C78:V78))-1</f>
        <v>0.17418739097095792</v>
      </c>
      <c r="W46" s="6">
        <f>EXP(SUM($C78:W78))-1</f>
        <v>0.17811039735221379</v>
      </c>
    </row>
    <row r="47" spans="1:23">
      <c r="A47" s="1" t="s">
        <v>215</v>
      </c>
      <c r="B47" s="1" t="s">
        <v>234</v>
      </c>
      <c r="C47" s="6">
        <f>EXP(SUM($C79:C79))-1</f>
        <v>1.0624096337596534E-2</v>
      </c>
      <c r="D47" s="6">
        <f>EXP(SUM($C79:D79))-1</f>
        <v>7.4752924692622624E-3</v>
      </c>
      <c r="E47" s="6">
        <f>EXP(SUM($C79:E79))-1</f>
        <v>3.0021737367075474E-2</v>
      </c>
      <c r="F47" s="6">
        <f>EXP(SUM($C79:F79))-1</f>
        <v>2.0082507692764651E-3</v>
      </c>
      <c r="G47" s="6">
        <f>EXP(SUM($C79:G79))-1</f>
        <v>2.4944393455943015E-2</v>
      </c>
      <c r="H47" s="6">
        <f>EXP(SUM($C79:H79))-1</f>
        <v>1.1110758208922489E-2</v>
      </c>
      <c r="I47" s="6">
        <f>EXP(SUM($C79:I79))-1</f>
        <v>1.79588949035967E-2</v>
      </c>
      <c r="J47" s="6">
        <f>EXP(SUM($C79:J79))-1</f>
        <v>1.10197390446507E-2</v>
      </c>
      <c r="K47" s="6">
        <f>EXP(SUM($C79:K79))-1</f>
        <v>3.6566154542180485E-2</v>
      </c>
      <c r="L47" s="6">
        <f>EXP(SUM($C79:L79))-1</f>
        <v>5.0687180953364663E-2</v>
      </c>
      <c r="M47" s="6">
        <f>EXP(SUM($C79:M79))-1</f>
        <v>9.944783320198658E-2</v>
      </c>
      <c r="N47" s="6">
        <f>EXP(SUM($C79:N79))-1</f>
        <v>0.12764684431846574</v>
      </c>
      <c r="O47" s="6">
        <f>EXP(SUM($C79:O79))-1</f>
        <v>0.11275812944366659</v>
      </c>
      <c r="P47" s="6">
        <f>EXP(SUM($C79:P79))-1</f>
        <v>0.1137802415171203</v>
      </c>
      <c r="Q47" s="6">
        <f>EXP(SUM($C79:Q79))-1</f>
        <v>0.11415519248008299</v>
      </c>
      <c r="R47" s="6">
        <f>EXP(SUM($C79:R79))-1</f>
        <v>0.16358836407977106</v>
      </c>
      <c r="S47" s="6">
        <f>EXP(SUM($C79:S79))-1</f>
        <v>0.14809220100051301</v>
      </c>
      <c r="T47" s="6">
        <f>EXP(SUM($C79:T79))-1</f>
        <v>0.1774335597730079</v>
      </c>
      <c r="U47" s="6">
        <f>EXP(SUM($C79:U79))-1</f>
        <v>0.22246171213476029</v>
      </c>
      <c r="V47" s="6">
        <f>EXP(SUM($C79:V79))-1</f>
        <v>0.27049329953746004</v>
      </c>
      <c r="W47" s="6">
        <f>EXP(SUM($C79:W79))-1</f>
        <v>0.29759105297918786</v>
      </c>
    </row>
    <row r="48" spans="1:23">
      <c r="A48" s="1" t="s">
        <v>216</v>
      </c>
      <c r="B48" s="1" t="s">
        <v>234</v>
      </c>
      <c r="C48" s="6">
        <f>EXP(SUM($C80:C80))-1</f>
        <v>8.7923513475818282E-4</v>
      </c>
      <c r="D48" s="6">
        <f>EXP(SUM($C80:D80))-1</f>
        <v>-1.8702140931425859E-3</v>
      </c>
      <c r="E48" s="6">
        <f>EXP(SUM($C80:E80))-1</f>
        <v>9.5019132303497678E-4</v>
      </c>
      <c r="F48" s="6">
        <f>EXP(SUM($C80:F80))-1</f>
        <v>2.2003308380471154E-2</v>
      </c>
      <c r="G48" s="6">
        <f>EXP(SUM($C80:G80))-1</f>
        <v>1.9424390151551396E-2</v>
      </c>
      <c r="H48" s="6">
        <f>EXP(SUM($C80:H80))-1</f>
        <v>9.3371889097513483E-2</v>
      </c>
      <c r="I48" s="6">
        <f>EXP(SUM($C80:I80))-1</f>
        <v>0.1127474961610837</v>
      </c>
      <c r="J48" s="6">
        <f>EXP(SUM($C80:J80))-1</f>
        <v>0.10477116825973476</v>
      </c>
      <c r="K48" s="6">
        <f>EXP(SUM($C80:K80))-1</f>
        <v>0.10573020718519222</v>
      </c>
      <c r="L48" s="6">
        <f>EXP(SUM($C80:L80))-1</f>
        <v>0.13413060552064793</v>
      </c>
      <c r="M48" s="6">
        <f>EXP(SUM($C80:M80))-1</f>
        <v>0.15367501668185146</v>
      </c>
      <c r="N48" s="6">
        <f>EXP(SUM($C80:N80))-1</f>
        <v>0.14551468491501196</v>
      </c>
      <c r="O48" s="6">
        <f>EXP(SUM($C80:O80))-1</f>
        <v>0.14660980160638304</v>
      </c>
      <c r="P48" s="6">
        <f>EXP(SUM($C80:P80))-1</f>
        <v>0.14776093186309902</v>
      </c>
      <c r="Q48" s="6">
        <f>EXP(SUM($C80:Q80))-1</f>
        <v>0.14893580308766885</v>
      </c>
      <c r="R48" s="6">
        <f>EXP(SUM($C80:R80))-1</f>
        <v>0.13154818218443642</v>
      </c>
      <c r="S48" s="6">
        <f>EXP(SUM($C80:S80))-1</f>
        <v>0.1104615474875843</v>
      </c>
      <c r="T48" s="6">
        <f>EXP(SUM($C80:T80))-1</f>
        <v>9.1181012193005229E-2</v>
      </c>
      <c r="U48" s="6">
        <f>EXP(SUM($C80:U80))-1</f>
        <v>0.1070362814686312</v>
      </c>
      <c r="V48" s="6">
        <f>EXP(SUM($C80:V80))-1</f>
        <v>0.10802646427961404</v>
      </c>
      <c r="W48" s="6">
        <f>EXP(SUM($C80:W80))-1</f>
        <v>0.10913729788803717</v>
      </c>
    </row>
    <row r="49" spans="1:23">
      <c r="A49" s="1" t="s">
        <v>217</v>
      </c>
      <c r="B49" s="1" t="s">
        <v>234</v>
      </c>
      <c r="C49" s="6">
        <f>EXP(SUM($C81:C81))-1</f>
        <v>4.6186272404431516E-3</v>
      </c>
      <c r="D49" s="6">
        <f>EXP(SUM($C81:D81))-1</f>
        <v>1.3901442998644375E-2</v>
      </c>
      <c r="E49" s="6">
        <f>EXP(SUM($C81:E81))-1</f>
        <v>6.0944942482201725E-2</v>
      </c>
      <c r="F49" s="6">
        <f>EXP(SUM($C81:F81))-1</f>
        <v>6.1818764069977661E-2</v>
      </c>
      <c r="G49" s="6">
        <f>EXP(SUM($C81:G81))-1</f>
        <v>8.5323309789961055E-2</v>
      </c>
      <c r="H49" s="6">
        <f>EXP(SUM($C81:H81))-1</f>
        <v>8.5849750271994374E-2</v>
      </c>
      <c r="I49" s="6">
        <f>EXP(SUM($C81:I81))-1</f>
        <v>8.169416127141349E-2</v>
      </c>
      <c r="J49" s="6">
        <f>EXP(SUM($C81:J81))-1</f>
        <v>7.285150092524928E-2</v>
      </c>
      <c r="K49" s="6">
        <f>EXP(SUM($C81:K81))-1</f>
        <v>7.6951751315153416E-2</v>
      </c>
      <c r="L49" s="6">
        <f>EXP(SUM($C81:L81))-1</f>
        <v>8.1044803413812483E-2</v>
      </c>
      <c r="M49" s="6">
        <f>EXP(SUM($C81:M81))-1</f>
        <v>0.10874445762971474</v>
      </c>
      <c r="N49" s="6">
        <f>EXP(SUM($C81:N81))-1</f>
        <v>0.10814477647534804</v>
      </c>
      <c r="O49" s="6">
        <f>EXP(SUM($C81:O81))-1</f>
        <v>0.12216258909372324</v>
      </c>
      <c r="P49" s="6">
        <f>EXP(SUM($C81:P81))-1</f>
        <v>0.12643069179155342</v>
      </c>
      <c r="Q49" s="6">
        <f>EXP(SUM($C81:Q81))-1</f>
        <v>0.10815327871352354</v>
      </c>
      <c r="R49" s="6">
        <f>EXP(SUM($C81:R81))-1</f>
        <v>0.10713348529252698</v>
      </c>
      <c r="S49" s="6">
        <f>EXP(SUM($C81:S81))-1</f>
        <v>0.10624080085967913</v>
      </c>
      <c r="T49" s="6">
        <f>EXP(SUM($C81:T81))-1</f>
        <v>0.10533941599748964</v>
      </c>
      <c r="U49" s="6">
        <f>EXP(SUM($C81:U81))-1</f>
        <v>0.1273600210792869</v>
      </c>
      <c r="V49" s="6">
        <f>EXP(SUM($C81:V81))-1</f>
        <v>0.1497302919301573</v>
      </c>
      <c r="W49" s="6">
        <f>EXP(SUM($C81:W81))-1</f>
        <v>0.13950352576318248</v>
      </c>
    </row>
    <row r="50" spans="1:23">
      <c r="A50" s="1" t="s">
        <v>218</v>
      </c>
      <c r="B50" s="1" t="s">
        <v>234</v>
      </c>
      <c r="C50" s="6">
        <f>EXP(SUM($C82:C82))-1</f>
        <v>1.5292970492424063E-2</v>
      </c>
      <c r="D50" s="6">
        <f>EXP(SUM($C82:D82))-1</f>
        <v>9.8709389996283203E-3</v>
      </c>
      <c r="E50" s="6">
        <f>EXP(SUM($C82:E82))-1</f>
        <v>1.1511678694579253E-2</v>
      </c>
      <c r="F50" s="6">
        <f>EXP(SUM($C82:F82))-1</f>
        <v>1.3343535046602684E-2</v>
      </c>
      <c r="G50" s="6">
        <f>EXP(SUM($C82:G82))-1</f>
        <v>1.4833891392241227E-2</v>
      </c>
      <c r="H50" s="6">
        <f>EXP(SUM($C82:H82))-1</f>
        <v>1.6331264352091868E-2</v>
      </c>
      <c r="I50" s="6">
        <f>EXP(SUM($C82:I82))-1</f>
        <v>3.1768843183773932E-2</v>
      </c>
      <c r="J50" s="6">
        <f>EXP(SUM($C82:J82))-1</f>
        <v>3.3287265467305982E-2</v>
      </c>
      <c r="K50" s="6">
        <f>EXP(SUM($C82:K82))-1</f>
        <v>2.4817018307666805E-2</v>
      </c>
      <c r="L50" s="6">
        <f>EXP(SUM($C82:L82))-1</f>
        <v>3.1718360149470826E-2</v>
      </c>
      <c r="M50" s="6">
        <f>EXP(SUM($C82:M82))-1</f>
        <v>2.7014421941149225E-2</v>
      </c>
      <c r="N50" s="6">
        <f>EXP(SUM($C82:N82))-1</f>
        <v>3.8138561248697966E-2</v>
      </c>
      <c r="O50" s="6">
        <f>EXP(SUM($C82:O82))-1</f>
        <v>4.5193544553612464E-2</v>
      </c>
      <c r="P50" s="6">
        <f>EXP(SUM($C82:P82))-1</f>
        <v>4.647069118600422E-2</v>
      </c>
      <c r="Q50" s="6">
        <f>EXP(SUM($C82:Q82))-1</f>
        <v>3.3634231798921332E-2</v>
      </c>
      <c r="R50" s="6">
        <f>EXP(SUM($C82:R82))-1</f>
        <v>3.4625758778407567E-2</v>
      </c>
      <c r="S50" s="6">
        <f>EXP(SUM($C82:S82))-1</f>
        <v>3.5651434486693612E-2</v>
      </c>
      <c r="T50" s="6">
        <f>EXP(SUM($C82:T82))-1</f>
        <v>3.6665804265766822E-2</v>
      </c>
      <c r="U50" s="6">
        <f>EXP(SUM($C82:U82))-1</f>
        <v>3.71270525270051E-2</v>
      </c>
      <c r="V50" s="6">
        <f>EXP(SUM($C82:V82))-1</f>
        <v>3.9566642085543391E-2</v>
      </c>
      <c r="W50" s="6">
        <f>EXP(SUM($C82:W82))-1</f>
        <v>4.7112963925771911E-2</v>
      </c>
    </row>
    <row r="51" spans="1:23">
      <c r="A51" s="1" t="s">
        <v>219</v>
      </c>
      <c r="B51" s="1" t="s">
        <v>234</v>
      </c>
      <c r="C51" s="6">
        <f>EXP(SUM($C83:C83))-1</f>
        <v>1.5374791660278886E-2</v>
      </c>
      <c r="D51" s="6">
        <f>EXP(SUM($C83:D83))-1</f>
        <v>-1.2560953152298437E-2</v>
      </c>
      <c r="E51" s="6">
        <f>EXP(SUM($C83:E83))-1</f>
        <v>-1.1530610591401813E-2</v>
      </c>
      <c r="F51" s="6">
        <f>EXP(SUM($C83:F83))-1</f>
        <v>-1.0726109195890898E-2</v>
      </c>
      <c r="G51" s="6">
        <f>EXP(SUM($C83:G83))-1</f>
        <v>-7.7673163969971259E-3</v>
      </c>
      <c r="H51" s="6">
        <f>EXP(SUM($C83:H83))-1</f>
        <v>-4.8031603418942082E-3</v>
      </c>
      <c r="I51" s="6">
        <f>EXP(SUM($C83:I83))-1</f>
        <v>-1.8294781015750772E-3</v>
      </c>
      <c r="J51" s="6">
        <f>EXP(SUM($C83:J83))-1</f>
        <v>-2.3262957555484576E-2</v>
      </c>
      <c r="K51" s="6">
        <f>EXP(SUM($C83:K83))-1</f>
        <v>-1.0830471614060699E-2</v>
      </c>
      <c r="L51" s="6">
        <f>EXP(SUM($C83:L83))-1</f>
        <v>-2.2890879639593242E-2</v>
      </c>
      <c r="M51" s="6">
        <f>EXP(SUM($C83:M83))-1</f>
        <v>-7.1443532679582589E-4</v>
      </c>
      <c r="N51" s="6">
        <f>EXP(SUM($C83:N83))-1</f>
        <v>6.9265424975410994E-3</v>
      </c>
      <c r="O51" s="6">
        <f>EXP(SUM($C83:O83))-1</f>
        <v>-1.3070560742334258E-4</v>
      </c>
      <c r="P51" s="6">
        <f>EXP(SUM($C83:P83))-1</f>
        <v>-2.1573314545115796E-3</v>
      </c>
      <c r="Q51" s="6">
        <f>EXP(SUM($C83:Q83))-1</f>
        <v>8.0113964444250563E-4</v>
      </c>
      <c r="R51" s="6">
        <f>EXP(SUM($C83:R83))-1</f>
        <v>2.8214030702039761E-2</v>
      </c>
      <c r="S51" s="6">
        <f>EXP(SUM($C83:S83))-1</f>
        <v>3.5702482174924555E-2</v>
      </c>
      <c r="T51" s="6">
        <f>EXP(SUM($C83:T83))-1</f>
        <v>3.8204964138759845E-2</v>
      </c>
      <c r="U51" s="6">
        <f>EXP(SUM($C83:U83))-1</f>
        <v>4.0559916512968419E-2</v>
      </c>
      <c r="V51" s="6">
        <f>EXP(SUM($C83:V83))-1</f>
        <v>4.307105830830249E-2</v>
      </c>
      <c r="W51" s="6">
        <f>EXP(SUM($C83:W83))-1</f>
        <v>5.0483598459118983E-2</v>
      </c>
    </row>
    <row r="52" spans="1:23">
      <c r="A52" s="1" t="s">
        <v>220</v>
      </c>
      <c r="B52" s="1" t="s">
        <v>234</v>
      </c>
      <c r="C52" s="6">
        <f>EXP(SUM($C84:C84))-1</f>
        <v>1.6286973204304722E-4</v>
      </c>
      <c r="D52" s="6">
        <f>EXP(SUM($C84:D84))-1</f>
        <v>3.3571761255801746E-4</v>
      </c>
      <c r="E52" s="6">
        <f>EXP(SUM($C84:E84))-1</f>
        <v>1.1497985769732821E-3</v>
      </c>
      <c r="F52" s="6">
        <f>EXP(SUM($C84:F84))-1</f>
        <v>1.9840925559619915E-3</v>
      </c>
      <c r="G52" s="6">
        <f>EXP(SUM($C84:G84))-1</f>
        <v>2.8059434524918547E-3</v>
      </c>
      <c r="H52" s="6">
        <f>EXP(SUM($C84:H84))-1</f>
        <v>3.6251859939644415E-3</v>
      </c>
      <c r="I52" s="6">
        <f>EXP(SUM($C84:I84))-1</f>
        <v>4.4465259138974922E-3</v>
      </c>
      <c r="J52" s="6">
        <f>EXP(SUM($C84:J84))-1</f>
        <v>5.2668294537783211E-3</v>
      </c>
      <c r="K52" s="6">
        <f>EXP(SUM($C84:K84))-1</f>
        <v>5.2250862836045187E-3</v>
      </c>
      <c r="L52" s="6">
        <f>EXP(SUM($C84:L84))-1</f>
        <v>5.1991794702215266E-3</v>
      </c>
      <c r="M52" s="6">
        <f>EXP(SUM($C84:M84))-1</f>
        <v>5.0845375852603958E-3</v>
      </c>
      <c r="N52" s="6">
        <f>EXP(SUM($C84:N84))-1</f>
        <v>2.1528712094729396E-2</v>
      </c>
      <c r="O52" s="6">
        <f>EXP(SUM($C84:O84))-1</f>
        <v>2.1951096844987195E-2</v>
      </c>
      <c r="P52" s="6">
        <f>EXP(SUM($C84:P84))-1</f>
        <v>2.2248652480729936E-2</v>
      </c>
      <c r="Q52" s="6">
        <f>EXP(SUM($C84:Q84))-1</f>
        <v>2.2569992201268096E-2</v>
      </c>
      <c r="R52" s="6">
        <f>EXP(SUM($C84:R84))-1</f>
        <v>2.2011505087044414E-2</v>
      </c>
      <c r="S52" s="6">
        <f>EXP(SUM($C84:S84))-1</f>
        <v>2.1574363419329945E-2</v>
      </c>
      <c r="T52" s="6">
        <f>EXP(SUM($C84:T84))-1</f>
        <v>2.112783977950472E-2</v>
      </c>
      <c r="U52" s="6">
        <f>EXP(SUM($C84:U84))-1</f>
        <v>2.0933619848634955E-2</v>
      </c>
      <c r="V52" s="6">
        <f>EXP(SUM($C84:V84))-1</f>
        <v>2.0491578919105802E-2</v>
      </c>
      <c r="W52" s="6">
        <f>EXP(SUM($C84:W84))-1</f>
        <v>7.9698169421076326E-3</v>
      </c>
    </row>
    <row r="53" spans="1:23">
      <c r="A53" s="1" t="s">
        <v>221</v>
      </c>
      <c r="B53" s="1" t="s">
        <v>234</v>
      </c>
      <c r="C53" s="6">
        <f>EXP(SUM($C85:C85))-1</f>
        <v>-6.0396919725258513E-3</v>
      </c>
      <c r="D53" s="6">
        <f>EXP(SUM($C85:D85))-1</f>
        <v>-2.4201164481050252E-2</v>
      </c>
      <c r="E53" s="6">
        <f>EXP(SUM($C85:E85))-1</f>
        <v>-4.8885200517580829E-2</v>
      </c>
      <c r="F53" s="6">
        <f>EXP(SUM($C85:F85))-1</f>
        <v>-3.903980978012489E-2</v>
      </c>
      <c r="G53" s="6">
        <f>EXP(SUM($C85:G85))-1</f>
        <v>-3.626255651221133E-2</v>
      </c>
      <c r="H53" s="6">
        <f>EXP(SUM($C85:H85))-1</f>
        <v>-4.3240669312666014E-2</v>
      </c>
      <c r="I53" s="6">
        <f>EXP(SUM($C85:I85))-1</f>
        <v>-3.7110356434683411E-2</v>
      </c>
      <c r="J53" s="6">
        <f>EXP(SUM($C85:J85))-1</f>
        <v>-3.4631083059947221E-2</v>
      </c>
      <c r="K53" s="6">
        <f>EXP(SUM($C85:K85))-1</f>
        <v>-2.2846648132187286E-2</v>
      </c>
      <c r="L53" s="6">
        <f>EXP(SUM($C85:L85))-1</f>
        <v>-8.651135190912318E-3</v>
      </c>
      <c r="M53" s="6">
        <f>EXP(SUM($C85:M85))-1</f>
        <v>7.1173404932225459E-3</v>
      </c>
      <c r="N53" s="6">
        <f>EXP(SUM($C85:N85))-1</f>
        <v>-3.1105588816646712E-3</v>
      </c>
      <c r="O53" s="6">
        <f>EXP(SUM($C85:O85))-1</f>
        <v>-9.1054471420115579E-3</v>
      </c>
      <c r="P53" s="6">
        <f>EXP(SUM($C85:P85))-1</f>
        <v>-1.1642178367634481E-2</v>
      </c>
      <c r="Q53" s="6">
        <f>EXP(SUM($C85:Q85))-1</f>
        <v>-7.8738650333350924E-3</v>
      </c>
      <c r="R53" s="6">
        <f>EXP(SUM($C85:R85))-1</f>
        <v>5.1308006148166774E-2</v>
      </c>
      <c r="S53" s="6">
        <f>EXP(SUM($C85:S85))-1</f>
        <v>4.959565367283858E-2</v>
      </c>
      <c r="T53" s="6">
        <f>EXP(SUM($C85:T85))-1</f>
        <v>3.2696682398703159E-2</v>
      </c>
      <c r="U53" s="6">
        <f>EXP(SUM($C85:U85))-1</f>
        <v>4.9719589976860545E-2</v>
      </c>
      <c r="V53" s="6">
        <f>EXP(SUM($C85:V85))-1</f>
        <v>4.4973258153799378E-2</v>
      </c>
      <c r="W53" s="6">
        <f>EXP(SUM($C85:W85))-1</f>
        <v>5.4363993089329155E-2</v>
      </c>
    </row>
    <row r="54" spans="1:23">
      <c r="A54" s="1" t="s">
        <v>222</v>
      </c>
      <c r="B54" s="1" t="s">
        <v>234</v>
      </c>
      <c r="C54" s="6">
        <f>EXP(SUM($C86:C86))-1</f>
        <v>-9.2150166295709157E-3</v>
      </c>
      <c r="D54" s="6">
        <f>EXP(SUM($C86:D86))-1</f>
        <v>-3.8924881486307683E-2</v>
      </c>
      <c r="E54" s="6">
        <f>EXP(SUM($C86:E86))-1</f>
        <v>-3.9052718960619237E-2</v>
      </c>
      <c r="F54" s="6">
        <f>EXP(SUM($C86:F86))-1</f>
        <v>-4.3628774153276151E-2</v>
      </c>
      <c r="G54" s="6">
        <f>EXP(SUM($C86:G86))-1</f>
        <v>-4.3650435145316968E-2</v>
      </c>
      <c r="H54" s="6">
        <f>EXP(SUM($C86:H86))-1</f>
        <v>-4.3671935112339688E-2</v>
      </c>
      <c r="I54" s="6">
        <f>EXP(SUM($C86:I86))-1</f>
        <v>-4.369334376393863E-2</v>
      </c>
      <c r="J54" s="6">
        <f>EXP(SUM($C86:J86))-1</f>
        <v>-4.2576351938825918E-2</v>
      </c>
      <c r="K54" s="6">
        <f>EXP(SUM($C86:K86))-1</f>
        <v>-2.548336759921932E-2</v>
      </c>
      <c r="L54" s="6">
        <f>EXP(SUM($C86:L86))-1</f>
        <v>-9.528384454395189E-3</v>
      </c>
      <c r="M54" s="6">
        <f>EXP(SUM($C86:M86))-1</f>
        <v>-3.3428736075713505E-4</v>
      </c>
      <c r="N54" s="6">
        <f>EXP(SUM($C86:N86))-1</f>
        <v>6.2862951085405072E-3</v>
      </c>
      <c r="O54" s="6">
        <f>EXP(SUM($C86:O86))-1</f>
        <v>-1.3983985499591567E-2</v>
      </c>
      <c r="P54" s="6">
        <f>EXP(SUM($C86:P86))-1</f>
        <v>-2.081267204858761E-2</v>
      </c>
      <c r="Q54" s="6">
        <f>EXP(SUM($C86:Q86))-1</f>
        <v>-2.0811809299173034E-2</v>
      </c>
      <c r="R54" s="6">
        <f>EXP(SUM($C86:R86))-1</f>
        <v>-2.077441017932391E-2</v>
      </c>
      <c r="S54" s="6">
        <f>EXP(SUM($C86:S86))-1</f>
        <v>-2.074265430662714E-2</v>
      </c>
      <c r="T54" s="6">
        <f>EXP(SUM($C86:T86))-1</f>
        <v>-2.0708851766595981E-2</v>
      </c>
      <c r="U54" s="6">
        <f>EXP(SUM($C86:U86))-1</f>
        <v>-2.0525799860749205E-2</v>
      </c>
      <c r="V54" s="6">
        <f>EXP(SUM($C86:V86))-1</f>
        <v>-2.0492255887946231E-2</v>
      </c>
      <c r="W54" s="6">
        <f>EXP(SUM($C86:W86))-1</f>
        <v>2.5254207893124159E-2</v>
      </c>
    </row>
    <row r="55" spans="1:23">
      <c r="A55" s="1" t="s">
        <v>223</v>
      </c>
      <c r="B55" s="1" t="s">
        <v>234</v>
      </c>
      <c r="C55" s="6">
        <f>EXP(SUM($C87:C87))-1</f>
        <v>2.2021566855889851E-3</v>
      </c>
      <c r="D55" s="6">
        <f>EXP(SUM($C87:D87))-1</f>
        <v>-5.0953688180421786E-5</v>
      </c>
      <c r="E55" s="6">
        <f>EXP(SUM($C87:E87))-1</f>
        <v>9.3891845384994621E-3</v>
      </c>
      <c r="F55" s="6">
        <f>EXP(SUM($C87:F87))-1</f>
        <v>5.3795359370980567E-3</v>
      </c>
      <c r="G55" s="6">
        <f>EXP(SUM($C87:G87))-1</f>
        <v>6.2195391052377591E-3</v>
      </c>
      <c r="H55" s="6">
        <f>EXP(SUM($C87:H87))-1</f>
        <v>7.0674508194958907E-3</v>
      </c>
      <c r="I55" s="6">
        <f>EXP(SUM($C87:I87))-1</f>
        <v>1.6874316027184921E-2</v>
      </c>
      <c r="J55" s="6">
        <f>EXP(SUM($C87:J87))-1</f>
        <v>1.7726050942469929E-2</v>
      </c>
      <c r="K55" s="6">
        <f>EXP(SUM($C87:K87))-1</f>
        <v>1.1770854090823013E-2</v>
      </c>
      <c r="L55" s="6">
        <f>EXP(SUM($C87:L87))-1</f>
        <v>1.4795699804787343E-2</v>
      </c>
      <c r="M55" s="6">
        <f>EXP(SUM($C87:M87))-1</f>
        <v>9.5228818513925173E-2</v>
      </c>
      <c r="N55" s="6">
        <f>EXP(SUM($C87:N87))-1</f>
        <v>8.939541146201968E-2</v>
      </c>
      <c r="O55" s="6">
        <f>EXP(SUM($C87:O87))-1</f>
        <v>0.11422275428789819</v>
      </c>
      <c r="P55" s="6">
        <f>EXP(SUM($C87:P87))-1</f>
        <v>0.14034753228307673</v>
      </c>
      <c r="Q55" s="6">
        <f>EXP(SUM($C87:Q87))-1</f>
        <v>0.22582445204049773</v>
      </c>
      <c r="R55" s="6">
        <f>EXP(SUM($C87:R87))-1</f>
        <v>0.33355026180298597</v>
      </c>
      <c r="S55" s="6">
        <f>EXP(SUM($C87:S87))-1</f>
        <v>0.31293809536876904</v>
      </c>
      <c r="T55" s="6">
        <f>EXP(SUM($C87:T87))-1</f>
        <v>0.39432803664128202</v>
      </c>
      <c r="U55" s="6">
        <f>EXP(SUM($C87:U87))-1</f>
        <v>0.42575437520501858</v>
      </c>
      <c r="V55" s="6">
        <f>EXP(SUM($C87:V87))-1</f>
        <v>0.48507400979811988</v>
      </c>
      <c r="W55" s="6">
        <f>EXP(SUM($C87:W87))-1</f>
        <v>0.48889776094302673</v>
      </c>
    </row>
    <row r="56" spans="1:23">
      <c r="A56" s="1" t="s">
        <v>224</v>
      </c>
      <c r="B56" s="1" t="s">
        <v>234</v>
      </c>
      <c r="C56" s="6">
        <f>EXP(SUM($C88:C88))-1</f>
        <v>-1.8943818556241832E-3</v>
      </c>
      <c r="D56" s="6">
        <f>EXP(SUM($C88:D88))-1</f>
        <v>-5.4765927337796505E-4</v>
      </c>
      <c r="E56" s="6">
        <f>EXP(SUM($C88:E88))-1</f>
        <v>-2.6358489945750074E-2</v>
      </c>
      <c r="F56" s="6">
        <f>EXP(SUM($C88:F88))-1</f>
        <v>-2.3408078421272016E-4</v>
      </c>
      <c r="G56" s="6">
        <f>EXP(SUM($C88:G88))-1</f>
        <v>6.6480257447272262E-3</v>
      </c>
      <c r="H56" s="6">
        <f>EXP(SUM($C88:H88))-1</f>
        <v>8.825910367409584E-2</v>
      </c>
      <c r="I56" s="6">
        <f>EXP(SUM($C88:I88))-1</f>
        <v>8.8688498289954065E-2</v>
      </c>
      <c r="J56" s="6">
        <f>EXP(SUM($C88:J88))-1</f>
        <v>0.10536700310209657</v>
      </c>
      <c r="K56" s="6">
        <f>EXP(SUM($C88:K88))-1</f>
        <v>0.12699817484261078</v>
      </c>
      <c r="L56" s="6">
        <f>EXP(SUM($C88:L88))-1</f>
        <v>0.19113058477890843</v>
      </c>
      <c r="M56" s="6">
        <f>EXP(SUM($C88:M88))-1</f>
        <v>0.2413044065300074</v>
      </c>
      <c r="N56" s="6">
        <f>EXP(SUM($C88:N88))-1</f>
        <v>0.30909127562054373</v>
      </c>
      <c r="O56" s="6">
        <f>EXP(SUM($C88:O88))-1</f>
        <v>0.34360135841681805</v>
      </c>
      <c r="P56" s="6">
        <f>EXP(SUM($C88:P88))-1</f>
        <v>0.32900898464107797</v>
      </c>
      <c r="Q56" s="6">
        <f>EXP(SUM($C88:Q88))-1</f>
        <v>0.31416833466232275</v>
      </c>
      <c r="R56" s="6">
        <f>EXP(SUM($C88:R88))-1</f>
        <v>0.25086366617435685</v>
      </c>
      <c r="S56" s="6">
        <f>EXP(SUM($C88:S88))-1</f>
        <v>0.28622172637757926</v>
      </c>
      <c r="T56" s="6">
        <f>EXP(SUM($C88:T88))-1</f>
        <v>0.28867361630526167</v>
      </c>
      <c r="U56" s="6">
        <f>EXP(SUM($C88:U88))-1</f>
        <v>0.30706301402812519</v>
      </c>
      <c r="V56" s="6">
        <f>EXP(SUM($C88:V88))-1</f>
        <v>0.30955275508503455</v>
      </c>
      <c r="W56" s="6">
        <f>EXP(SUM($C88:W88))-1</f>
        <v>0.34463126865495108</v>
      </c>
    </row>
    <row r="57" spans="1:23">
      <c r="A57" s="1" t="s">
        <v>225</v>
      </c>
      <c r="B57" s="1" t="s">
        <v>234</v>
      </c>
      <c r="C57" s="6">
        <f>EXP(SUM($C89:C89))-1</f>
        <v>-4.7084772903492667E-2</v>
      </c>
      <c r="D57" s="6">
        <f>EXP(SUM($C89:D89))-1</f>
        <v>-5.0671496890468792E-2</v>
      </c>
      <c r="E57" s="6">
        <f>EXP(SUM($C89:E89))-1</f>
        <v>-5.4579697489496204E-2</v>
      </c>
      <c r="F57" s="6">
        <f>EXP(SUM($C89:F89))-1</f>
        <v>-5.8392970808107458E-2</v>
      </c>
      <c r="G57" s="6">
        <f>EXP(SUM($C89:G89))-1</f>
        <v>-6.1529604835577789E-2</v>
      </c>
      <c r="H57" s="6">
        <f>EXP(SUM($C89:H89))-1</f>
        <v>2.038534178882534E-2</v>
      </c>
      <c r="I57" s="6">
        <f>EXP(SUM($C89:I89))-1</f>
        <v>5.9369260619187347E-2</v>
      </c>
      <c r="J57" s="6">
        <f>EXP(SUM($C89:J89))-1</f>
        <v>7.2670440473966424E-2</v>
      </c>
      <c r="K57" s="6">
        <f>EXP(SUM($C89:K89))-1</f>
        <v>6.9800854147118674E-2</v>
      </c>
      <c r="L57" s="6">
        <f>EXP(SUM($C89:L89))-1</f>
        <v>9.2148114137302617E-2</v>
      </c>
      <c r="M57" s="6">
        <f>EXP(SUM($C89:M89))-1</f>
        <v>0.21240832472561832</v>
      </c>
      <c r="N57" s="6">
        <f>EXP(SUM($C89:N89))-1</f>
        <v>0.25081837406291951</v>
      </c>
      <c r="O57" s="6">
        <f>EXP(SUM($C89:O89))-1</f>
        <v>0.24604291579994664</v>
      </c>
      <c r="P57" s="6">
        <f>EXP(SUM($C89:P89))-1</f>
        <v>0.20797011755232364</v>
      </c>
      <c r="Q57" s="6">
        <f>EXP(SUM($C89:Q89))-1</f>
        <v>0.17179331678315957</v>
      </c>
      <c r="R57" s="6">
        <f>EXP(SUM($C89:R89))-1</f>
        <v>0.23674706610177432</v>
      </c>
      <c r="S57" s="6">
        <f>EXP(SUM($C89:S89))-1</f>
        <v>0.23338883418119405</v>
      </c>
      <c r="T57" s="6">
        <f>EXP(SUM($C89:T89))-1</f>
        <v>0.23004411550965687</v>
      </c>
      <c r="U57" s="6">
        <f>EXP(SUM($C89:U89))-1</f>
        <v>0.22559468083100875</v>
      </c>
      <c r="V57" s="6">
        <f>EXP(SUM($C89:V89))-1</f>
        <v>0.22227312011163125</v>
      </c>
      <c r="W57" s="6">
        <f>EXP(SUM($C89:W89))-1</f>
        <v>0.29092786739047583</v>
      </c>
    </row>
    <row r="58" spans="1:23">
      <c r="A58" s="1" t="s">
        <v>226</v>
      </c>
      <c r="B58" s="1" t="s">
        <v>234</v>
      </c>
      <c r="C58" s="6">
        <f>EXP(SUM($C90:C90))-1</f>
        <v>2.8682680696490159E-3</v>
      </c>
      <c r="D58" s="6">
        <f>EXP(SUM($C90:D90))-1</f>
        <v>-2.2199184708947328E-2</v>
      </c>
      <c r="E58" s="6">
        <f>EXP(SUM($C90:E90))-1</f>
        <v>-1.9699175921895851E-2</v>
      </c>
      <c r="F58" s="6">
        <f>EXP(SUM($C90:F90))-1</f>
        <v>-1.7086236425448154E-2</v>
      </c>
      <c r="G58" s="6">
        <f>EXP(SUM($C90:G90))-1</f>
        <v>-1.4001782130917628E-2</v>
      </c>
      <c r="H58" s="6">
        <f>EXP(SUM($C90:H90))-1</f>
        <v>4.5580931499875632E-2</v>
      </c>
      <c r="I58" s="6">
        <f>EXP(SUM($C90:I90))-1</f>
        <v>6.3005095596269767E-2</v>
      </c>
      <c r="J58" s="6">
        <f>EXP(SUM($C90:J90))-1</f>
        <v>6.6305268295964837E-2</v>
      </c>
      <c r="K58" s="6">
        <f>EXP(SUM($C90:K90))-1</f>
        <v>7.0090053261800067E-2</v>
      </c>
      <c r="L58" s="6">
        <f>EXP(SUM($C90:L90))-1</f>
        <v>0.10251081337621115</v>
      </c>
      <c r="M58" s="6">
        <f>EXP(SUM($C90:M90))-1</f>
        <v>0.13647366423047669</v>
      </c>
      <c r="N58" s="6">
        <f>EXP(SUM($C90:N90))-1</f>
        <v>0.16936504671141983</v>
      </c>
      <c r="O58" s="6">
        <f>EXP(SUM($C90:O90))-1</f>
        <v>0.17323143213473369</v>
      </c>
      <c r="P58" s="6">
        <f>EXP(SUM($C90:P90))-1</f>
        <v>0.29462158607681821</v>
      </c>
      <c r="Q58" s="6">
        <f>EXP(SUM($C90:Q90))-1</f>
        <v>0.34378353575641141</v>
      </c>
      <c r="R58" s="6">
        <f>EXP(SUM($C90:R90))-1</f>
        <v>0.3207997748837903</v>
      </c>
      <c r="S58" s="6">
        <f>EXP(SUM($C90:S90))-1</f>
        <v>0.32737779450543614</v>
      </c>
      <c r="T58" s="6">
        <f>EXP(SUM($C90:T90))-1</f>
        <v>0.7346357099546168</v>
      </c>
      <c r="U58" s="6">
        <f>EXP(SUM($C90:U90))-1</f>
        <v>0.9359008965750033</v>
      </c>
      <c r="V58" s="6">
        <f>EXP(SUM($C90:V90))-1</f>
        <v>0.90124949260295151</v>
      </c>
      <c r="W58" s="6">
        <f>EXP(SUM($C90:W90))-1</f>
        <v>0.93990562009807954</v>
      </c>
    </row>
    <row r="59" spans="1:23">
      <c r="A59" s="1" t="s">
        <v>227</v>
      </c>
      <c r="B59" s="1" t="s">
        <v>234</v>
      </c>
      <c r="C59" s="6">
        <f>EXP(SUM($C91:C91))-1</f>
        <v>-5.3872599292825729E-4</v>
      </c>
      <c r="D59" s="6">
        <f>EXP(SUM($C91:D91))-1</f>
        <v>-1.0840913945330266E-3</v>
      </c>
      <c r="E59" s="6">
        <f>EXP(SUM($C91:E91))-1</f>
        <v>-1.2356153046498841E-3</v>
      </c>
      <c r="F59" s="6">
        <f>EXP(SUM($C91:F91))-1</f>
        <v>-1.4298738406869349E-3</v>
      </c>
      <c r="G59" s="6">
        <f>EXP(SUM($C91:G91))-1</f>
        <v>-1.8273859778821233E-3</v>
      </c>
      <c r="H59" s="6">
        <f>EXP(SUM($C91:H91))-1</f>
        <v>-2.2221484799466173E-3</v>
      </c>
      <c r="I59" s="6">
        <f>EXP(SUM($C91:I91))-1</f>
        <v>-2.6177714659226803E-3</v>
      </c>
      <c r="J59" s="6">
        <f>EXP(SUM($C91:J91))-1</f>
        <v>-3.0119480789402298E-3</v>
      </c>
      <c r="K59" s="6">
        <f>EXP(SUM($C91:K91))-1</f>
        <v>-3.4658092833987908E-2</v>
      </c>
      <c r="L59" s="6">
        <f>EXP(SUM($C91:L91))-1</f>
        <v>-3.5565988933017656E-2</v>
      </c>
      <c r="M59" s="6">
        <f>EXP(SUM($C91:M91))-1</f>
        <v>-3.5230194025438144E-2</v>
      </c>
      <c r="N59" s="6">
        <f>EXP(SUM($C91:N91))-1</f>
        <v>-3.6132746901460733E-2</v>
      </c>
      <c r="O59" s="6">
        <f>EXP(SUM($C91:O91))-1</f>
        <v>-3.6777230923814908E-2</v>
      </c>
      <c r="P59" s="6">
        <f>EXP(SUM($C91:P91))-1</f>
        <v>-3.7146801829826992E-2</v>
      </c>
      <c r="Q59" s="6">
        <f>EXP(SUM($C91:Q91))-1</f>
        <v>-3.7426852150970413E-2</v>
      </c>
      <c r="R59" s="6">
        <f>EXP(SUM($C91:R91))-1</f>
        <v>5.6428265219192753E-3</v>
      </c>
      <c r="S59" s="6">
        <f>EXP(SUM($C91:S91))-1</f>
        <v>2.2460737108695117E-2</v>
      </c>
      <c r="T59" s="6">
        <f>EXP(SUM($C91:T91))-1</f>
        <v>2.1798043955276958E-2</v>
      </c>
      <c r="U59" s="6">
        <f>EXP(SUM($C91:U91))-1</f>
        <v>3.937858674760264E-3</v>
      </c>
      <c r="V59" s="6">
        <f>EXP(SUM($C91:V91))-1</f>
        <v>7.3074396106783457E-2</v>
      </c>
      <c r="W59" s="6">
        <f>EXP(SUM($C91:W91))-1</f>
        <v>7.2639262458769727E-2</v>
      </c>
    </row>
    <row r="60" spans="1:23">
      <c r="A60" s="1" t="s">
        <v>228</v>
      </c>
      <c r="B60" s="1" t="s">
        <v>234</v>
      </c>
      <c r="C60" s="6">
        <f>EXP(SUM($C92:C92))-1</f>
        <v>1.2581801402812509E-2</v>
      </c>
      <c r="D60" s="6">
        <f>EXP(SUM($C92:D92))-1</f>
        <v>1.2134442459257544E-2</v>
      </c>
      <c r="E60" s="6">
        <f>EXP(SUM($C92:E92))-1</f>
        <v>1.1231080783492331E-2</v>
      </c>
      <c r="F60" s="6">
        <f>EXP(SUM($C92:F92))-1</f>
        <v>-4.1526446727291555E-2</v>
      </c>
      <c r="G60" s="6">
        <f>EXP(SUM($C92:G92))-1</f>
        <v>-1.9075881038691844E-2</v>
      </c>
      <c r="H60" s="6">
        <f>EXP(SUM($C92:H92))-1</f>
        <v>-2.6510318061203741E-2</v>
      </c>
      <c r="I60" s="6">
        <f>EXP(SUM($C92:I92))-1</f>
        <v>-1.174871924353238E-2</v>
      </c>
      <c r="J60" s="6">
        <f>EXP(SUM($C92:J92))-1</f>
        <v>6.9760693558662545E-4</v>
      </c>
      <c r="K60" s="6">
        <f>EXP(SUM($C92:K92))-1</f>
        <v>3.065468033774077E-2</v>
      </c>
      <c r="L60" s="6">
        <f>EXP(SUM($C92:L92))-1</f>
        <v>3.3541468418045062E-2</v>
      </c>
      <c r="M60" s="6">
        <f>EXP(SUM($C92:M92))-1</f>
        <v>1.7848456224300868E-2</v>
      </c>
      <c r="N60" s="6">
        <f>EXP(SUM($C92:N92))-1</f>
        <v>2.7650177631826978E-2</v>
      </c>
      <c r="O60" s="6">
        <f>EXP(SUM($C92:O92))-1</f>
        <v>1.623864077912418E-2</v>
      </c>
      <c r="P60" s="6">
        <f>EXP(SUM($C92:P92))-1</f>
        <v>3.2250397998902613E-2</v>
      </c>
      <c r="Q60" s="6">
        <f>EXP(SUM($C92:Q92))-1</f>
        <v>3.2319803762467236E-2</v>
      </c>
      <c r="R60" s="6">
        <f>EXP(SUM($C92:R92))-1</f>
        <v>5.1868837767321541E-2</v>
      </c>
      <c r="S60" s="6">
        <f>EXP(SUM($C92:S92))-1</f>
        <v>6.6894489314261119E-2</v>
      </c>
      <c r="T60" s="6">
        <f>EXP(SUM($C92:T92))-1</f>
        <v>7.1403867081296424E-2</v>
      </c>
      <c r="U60" s="6">
        <f>EXP(SUM($C92:U92))-1</f>
        <v>0.13214837071709318</v>
      </c>
      <c r="V60" s="6">
        <f>EXP(SUM($C92:V92))-1</f>
        <v>0.18906919742075079</v>
      </c>
      <c r="W60" s="6">
        <f>EXP(SUM($C92:W92))-1</f>
        <v>0.13971848710586188</v>
      </c>
    </row>
    <row r="61" spans="1:23">
      <c r="A61" s="1" t="s">
        <v>229</v>
      </c>
      <c r="B61" s="1" t="s">
        <v>234</v>
      </c>
      <c r="C61" s="6">
        <f>EXP(SUM($C93:C93))-1</f>
        <v>3.2519753190535905E-2</v>
      </c>
      <c r="D61" s="6">
        <f>EXP(SUM($C93:D93))-1</f>
        <v>-3.4682745378725066E-2</v>
      </c>
      <c r="E61" s="6">
        <f>EXP(SUM($C93:E93))-1</f>
        <v>-2.3301434576986635E-3</v>
      </c>
      <c r="F61" s="6">
        <f>EXP(SUM($C93:F93))-1</f>
        <v>-1.4522072635289485E-2</v>
      </c>
      <c r="G61" s="6">
        <f>EXP(SUM($C93:G93))-1</f>
        <v>-3.8990591233519778E-3</v>
      </c>
      <c r="H61" s="6">
        <f>EXP(SUM($C93:H93))-1</f>
        <v>1.7165241187944602E-2</v>
      </c>
      <c r="I61" s="6">
        <f>EXP(SUM($C93:I93))-1</f>
        <v>3.8199927791223054E-2</v>
      </c>
      <c r="J61" s="6">
        <f>EXP(SUM($C93:J93))-1</f>
        <v>3.7444348409886752E-2</v>
      </c>
      <c r="K61" s="6">
        <f>EXP(SUM($C93:K93))-1</f>
        <v>4.8210053521727803E-2</v>
      </c>
      <c r="L61" s="6">
        <f>EXP(SUM($C93:L93))-1</f>
        <v>8.0706318177121261E-2</v>
      </c>
      <c r="M61" s="6">
        <f>EXP(SUM($C93:M93))-1</f>
        <v>0.10079260512842936</v>
      </c>
      <c r="N61" s="6">
        <f>EXP(SUM($C93:N93))-1</f>
        <v>0.10021949207456071</v>
      </c>
      <c r="O61" s="6">
        <f>EXP(SUM($C93:O93))-1</f>
        <v>9.9536208073958132E-2</v>
      </c>
      <c r="P61" s="6">
        <f>EXP(SUM($C93:P93))-1</f>
        <v>7.6986302474792101E-2</v>
      </c>
      <c r="Q61" s="6">
        <f>EXP(SUM($C93:Q93))-1</f>
        <v>9.7703427595769998E-2</v>
      </c>
      <c r="R61" s="6">
        <f>EXP(SUM($C93:R93))-1</f>
        <v>0.13063237155901275</v>
      </c>
      <c r="S61" s="6">
        <f>EXP(SUM($C93:S93))-1</f>
        <v>0.12980277341057311</v>
      </c>
      <c r="T61" s="6">
        <f>EXP(SUM($C93:T93))-1</f>
        <v>0.13933368504095345</v>
      </c>
      <c r="U61" s="6">
        <f>EXP(SUM($C93:U93))-1</f>
        <v>0.1055591732684511</v>
      </c>
      <c r="V61" s="6">
        <f>EXP(SUM($C93:V93))-1</f>
        <v>0.10474475026058117</v>
      </c>
      <c r="W61" s="6">
        <f>EXP(SUM($C93:W93))-1</f>
        <v>0.13654861916635341</v>
      </c>
    </row>
    <row r="62" spans="1:23">
      <c r="A62" s="1" t="s">
        <v>230</v>
      </c>
      <c r="B62" s="1" t="s">
        <v>234</v>
      </c>
      <c r="C62" s="6">
        <f>EXP(SUM($C94:C94))-1</f>
        <v>-3.1977790627722325E-2</v>
      </c>
      <c r="D62" s="6">
        <f>EXP(SUM($C94:D94))-1</f>
        <v>-0.11711582042019164</v>
      </c>
      <c r="E62" s="6">
        <f>EXP(SUM($C94:E94))-1</f>
        <v>-7.4133162289370058E-2</v>
      </c>
      <c r="F62" s="6">
        <f>EXP(SUM($C94:F94))-1</f>
        <v>-7.2416588304544782E-2</v>
      </c>
      <c r="G62" s="6">
        <f>EXP(SUM($C94:G94))-1</f>
        <v>-5.0966234570837488E-2</v>
      </c>
      <c r="H62" s="6">
        <f>EXP(SUM($C94:H94))-1</f>
        <v>-4.1304185375949376E-2</v>
      </c>
      <c r="I62" s="6">
        <f>EXP(SUM($C94:I94))-1</f>
        <v>-3.7602170931462786E-2</v>
      </c>
      <c r="J62" s="6">
        <f>EXP(SUM($C94:J94))-1</f>
        <v>-4.6087775008897713E-2</v>
      </c>
      <c r="K62" s="6">
        <f>EXP(SUM($C94:K94))-1</f>
        <v>-3.4304529495686409E-2</v>
      </c>
      <c r="L62" s="6">
        <f>EXP(SUM($C94:L94))-1</f>
        <v>-3.4574336457144361E-2</v>
      </c>
      <c r="M62" s="6">
        <f>EXP(SUM($C94:M94))-1</f>
        <v>4.072228747188289E-2</v>
      </c>
      <c r="N62" s="6">
        <f>EXP(SUM($C94:N94))-1</f>
        <v>8.2391326979281088E-2</v>
      </c>
      <c r="O62" s="6">
        <f>EXP(SUM($C94:O94))-1</f>
        <v>3.2249817398859237E-2</v>
      </c>
      <c r="P62" s="6">
        <f>EXP(SUM($C94:P94))-1</f>
        <v>6.6503757015804243E-2</v>
      </c>
      <c r="Q62" s="6">
        <f>EXP(SUM($C94:Q94))-1</f>
        <v>7.4978797972921729E-2</v>
      </c>
      <c r="R62" s="6">
        <f>EXP(SUM($C94:R94))-1</f>
        <v>7.3118136465145644E-2</v>
      </c>
      <c r="S62" s="6">
        <f>EXP(SUM($C94:S94))-1</f>
        <v>4.8537668482088625E-2</v>
      </c>
      <c r="T62" s="6">
        <f>EXP(SUM($C94:T94))-1</f>
        <v>2.9959988674886251E-2</v>
      </c>
      <c r="U62" s="6">
        <f>EXP(SUM($C94:U94))-1</f>
        <v>9.7200007299500513E-3</v>
      </c>
      <c r="V62" s="6">
        <f>EXP(SUM($C94:V94))-1</f>
        <v>6.8387533581671933E-2</v>
      </c>
      <c r="W62" s="6">
        <f>EXP(SUM($C94:W94))-1</f>
        <v>5.4051610195124278E-2</v>
      </c>
    </row>
    <row r="63" spans="1:23">
      <c r="A63" s="1" t="s">
        <v>231</v>
      </c>
      <c r="B63" s="1" t="s">
        <v>234</v>
      </c>
      <c r="C63" s="6">
        <f>EXP(SUM($C95:C95))-1</f>
        <v>1.6208625072410943E-2</v>
      </c>
      <c r="D63" s="6">
        <f>EXP(SUM($C95:D95))-1</f>
        <v>-4.0535826529714658E-2</v>
      </c>
      <c r="E63" s="6">
        <f>EXP(SUM($C95:E95))-1</f>
        <v>-4.0513877642549878E-2</v>
      </c>
      <c r="F63" s="6">
        <f>EXP(SUM($C95:F95))-1</f>
        <v>-1.8602405307051595E-2</v>
      </c>
      <c r="G63" s="6">
        <f>EXP(SUM($C95:G95))-1</f>
        <v>-2.4613392591835592E-2</v>
      </c>
      <c r="H63" s="6">
        <f>EXP(SUM($C95:H95))-1</f>
        <v>-3.0641544777683549E-2</v>
      </c>
      <c r="I63" s="6">
        <f>EXP(SUM($C95:I95))-1</f>
        <v>-1.4253718048950148E-2</v>
      </c>
      <c r="J63" s="6">
        <f>EXP(SUM($C95:J95))-1</f>
        <v>-4.8268899862427217E-2</v>
      </c>
      <c r="K63" s="6">
        <f>EXP(SUM($C95:K95))-1</f>
        <v>-2.7137422331500072E-2</v>
      </c>
      <c r="L63" s="6">
        <f>EXP(SUM($C95:L95))-1</f>
        <v>5.1170790251426901E-3</v>
      </c>
      <c r="M63" s="6">
        <f>EXP(SUM($C95:M95))-1</f>
        <v>1.0808531789555431E-2</v>
      </c>
      <c r="N63" s="6">
        <f>EXP(SUM($C95:N95))-1</f>
        <v>1.5089821318295726E-2</v>
      </c>
      <c r="O63" s="6">
        <f>EXP(SUM($C95:O95))-1</f>
        <v>1.4231599686136853E-2</v>
      </c>
      <c r="P63" s="6">
        <f>EXP(SUM($C95:P95))-1</f>
        <v>2.4836063135954989E-2</v>
      </c>
      <c r="Q63" s="6">
        <f>EXP(SUM($C95:Q95))-1</f>
        <v>2.9983403323240454E-2</v>
      </c>
      <c r="R63" s="6">
        <f>EXP(SUM($C95:R95))-1</f>
        <v>2.3270481738112858E-2</v>
      </c>
      <c r="S63" s="6">
        <f>EXP(SUM($C95:S95))-1</f>
        <v>5.5535164877254628E-2</v>
      </c>
      <c r="T63" s="6">
        <f>EXP(SUM($C95:T95))-1</f>
        <v>4.8897032527952744E-2</v>
      </c>
      <c r="U63" s="6">
        <f>EXP(SUM($C95:U95))-1</f>
        <v>3.2088436767665041E-2</v>
      </c>
      <c r="V63" s="6">
        <f>EXP(SUM($C95:V95))-1</f>
        <v>3.6553751537285573E-2</v>
      </c>
      <c r="W63" s="6">
        <f>EXP(SUM($C95:W95))-1</f>
        <v>3.0841840207685545E-2</v>
      </c>
    </row>
    <row r="64" spans="1:23">
      <c r="A64" s="1" t="s">
        <v>232</v>
      </c>
      <c r="B64" s="1" t="s">
        <v>234</v>
      </c>
      <c r="C64" s="6">
        <f>EXP(SUM($C96:C96))-1</f>
        <v>1.7131312936409904E-2</v>
      </c>
      <c r="D64" s="6">
        <f>EXP(SUM($C96:D96))-1</f>
        <v>-3.5869272680389863E-2</v>
      </c>
      <c r="E64" s="6">
        <f>EXP(SUM($C96:E96))-1</f>
        <v>3.4833000388719393E-2</v>
      </c>
      <c r="F64" s="6">
        <f>EXP(SUM($C96:F96))-1</f>
        <v>7.057775741447303E-2</v>
      </c>
      <c r="G64" s="6">
        <f>EXP(SUM($C96:G96))-1</f>
        <v>0.22952777872590713</v>
      </c>
      <c r="H64" s="6">
        <f>EXP(SUM($C96:H96))-1</f>
        <v>0.26567233404828938</v>
      </c>
      <c r="I64" s="6">
        <f>EXP(SUM($C96:I96))-1</f>
        <v>0.26668959041895168</v>
      </c>
      <c r="J64" s="6">
        <f>EXP(SUM($C96:J96))-1</f>
        <v>0.23248446823008062</v>
      </c>
      <c r="K64" s="6">
        <f>EXP(SUM($C96:K96))-1</f>
        <v>0.26706200695245252</v>
      </c>
      <c r="L64" s="6">
        <f>EXP(SUM($C96:L96))-1</f>
        <v>0.31918492571437129</v>
      </c>
      <c r="M64" s="6">
        <f>EXP(SUM($C96:M96))-1</f>
        <v>0.41172431432856382</v>
      </c>
      <c r="N64" s="6">
        <f>EXP(SUM($C96:N96))-1</f>
        <v>0.41099150528563611</v>
      </c>
      <c r="O64" s="6">
        <f>EXP(SUM($C96:O96))-1</f>
        <v>0.41116545685797057</v>
      </c>
      <c r="P64" s="6">
        <f>EXP(SUM($C96:P96))-1</f>
        <v>0.41379667364987704</v>
      </c>
      <c r="Q64" s="6">
        <f>EXP(SUM($C96:Q96))-1</f>
        <v>0.41633571872623043</v>
      </c>
      <c r="R64" s="6">
        <f>EXP(SUM($C96:R96))-1</f>
        <v>0.38239063210035362</v>
      </c>
      <c r="S64" s="6">
        <f>EXP(SUM($C96:S96))-1</f>
        <v>0.36675209210922577</v>
      </c>
      <c r="T64" s="6">
        <f>EXP(SUM($C96:T96))-1</f>
        <v>0.38673805311570075</v>
      </c>
      <c r="U64" s="6">
        <f>EXP(SUM($C96:U96))-1</f>
        <v>0.35277997855075305</v>
      </c>
      <c r="V64" s="6">
        <f>EXP(SUM($C96:V96))-1</f>
        <v>0.37276429449855208</v>
      </c>
      <c r="W64" s="6">
        <f>EXP(SUM($C96:W96))-1</f>
        <v>0.39230260483464674</v>
      </c>
    </row>
    <row r="67" spans="1:25">
      <c r="A67" s="1" t="s">
        <v>0</v>
      </c>
      <c r="B67" s="1" t="s">
        <v>30</v>
      </c>
      <c r="C67" s="1" t="s">
        <v>118</v>
      </c>
      <c r="D67" s="1" t="s">
        <v>119</v>
      </c>
      <c r="E67" s="1" t="s">
        <v>120</v>
      </c>
      <c r="F67" s="1" t="s">
        <v>121</v>
      </c>
      <c r="G67" s="1" t="s">
        <v>122</v>
      </c>
      <c r="H67" s="1" t="s">
        <v>123</v>
      </c>
      <c r="I67" s="1" t="s">
        <v>124</v>
      </c>
      <c r="J67" s="1" t="s">
        <v>125</v>
      </c>
      <c r="K67" s="1" t="s">
        <v>126</v>
      </c>
      <c r="L67" s="1" t="s">
        <v>127</v>
      </c>
      <c r="M67" s="1" t="s">
        <v>128</v>
      </c>
      <c r="N67" s="1" t="s">
        <v>129</v>
      </c>
      <c r="O67" s="1" t="s">
        <v>130</v>
      </c>
      <c r="P67" s="1" t="s">
        <v>131</v>
      </c>
      <c r="Q67" s="1" t="s">
        <v>132</v>
      </c>
      <c r="R67" s="1" t="s">
        <v>133</v>
      </c>
      <c r="S67" s="1" t="s">
        <v>134</v>
      </c>
      <c r="T67" s="1" t="s">
        <v>135</v>
      </c>
      <c r="U67" s="1" t="s">
        <v>136</v>
      </c>
      <c r="V67" s="1" t="s">
        <v>137</v>
      </c>
      <c r="W67" s="1" t="s">
        <v>138</v>
      </c>
      <c r="Y67" s="13" t="s">
        <v>410</v>
      </c>
    </row>
    <row r="68" spans="1:25">
      <c r="A68" s="1" t="s">
        <v>1</v>
      </c>
      <c r="B68" s="1" t="s">
        <v>33</v>
      </c>
      <c r="C68" s="5">
        <v>1.673525758087635E-2</v>
      </c>
      <c r="D68" s="5">
        <v>-2.2325435653328896E-2</v>
      </c>
      <c r="E68" s="5">
        <v>1.6933396458625793E-2</v>
      </c>
      <c r="F68" s="5">
        <v>1.1947454186156392E-4</v>
      </c>
      <c r="G68" s="5">
        <v>7.7969256381038576E-5</v>
      </c>
      <c r="H68" s="5">
        <v>7.6032738434150815E-5</v>
      </c>
      <c r="I68" s="5">
        <v>7.6344709668774158E-5</v>
      </c>
      <c r="J68" s="5">
        <v>-1.6729533672332764E-2</v>
      </c>
      <c r="K68" s="5">
        <v>-8.6768617620691657E-5</v>
      </c>
      <c r="L68" s="5">
        <v>5.5458797141909599E-3</v>
      </c>
      <c r="M68" s="5">
        <v>1.6529317945241928E-2</v>
      </c>
      <c r="N68" s="5">
        <v>-1.1195603758096695E-2</v>
      </c>
      <c r="O68" s="5">
        <v>-3.9908993989229202E-2</v>
      </c>
      <c r="P68" s="5">
        <v>5.8415266685187817E-3</v>
      </c>
      <c r="Q68" s="5">
        <v>-5.7380259968340397E-3</v>
      </c>
      <c r="R68" s="5">
        <v>-2.4090545775834471E-4</v>
      </c>
      <c r="S68" s="5">
        <v>-2.610411902423948E-4</v>
      </c>
      <c r="T68" s="5">
        <v>-2.616562123876065E-4</v>
      </c>
      <c r="U68" s="5">
        <v>-3.5178792313672602E-4</v>
      </c>
      <c r="V68" s="5">
        <v>-2.6316530420444906E-4</v>
      </c>
      <c r="W68" s="5">
        <v>-3.5334221320226789E-4</v>
      </c>
      <c r="Y68" s="1">
        <f>_xlfn.VAR.S(C68:W68)</f>
        <v>1.6868950336055256E-4</v>
      </c>
    </row>
    <row r="69" spans="1:25">
      <c r="A69" s="1" t="s">
        <v>2</v>
      </c>
      <c r="B69" s="1" t="s">
        <v>33</v>
      </c>
      <c r="C69" s="5">
        <v>-2.488238678779453E-4</v>
      </c>
      <c r="D69" s="5">
        <v>-1.4810435241088271E-3</v>
      </c>
      <c r="E69" s="5">
        <v>3.0988731305114925E-4</v>
      </c>
      <c r="F69" s="5">
        <v>1.1327486485242844E-2</v>
      </c>
      <c r="G69" s="5">
        <v>2.6269087102264166E-3</v>
      </c>
      <c r="H69" s="5">
        <v>1.4066521544009447E-3</v>
      </c>
      <c r="I69" s="5">
        <v>-3.4968091640621424E-3</v>
      </c>
      <c r="J69" s="5">
        <v>3.8546558935195208E-3</v>
      </c>
      <c r="K69" s="5">
        <v>1.7680875957012177E-2</v>
      </c>
      <c r="L69" s="5">
        <v>6.6751223057508469E-3</v>
      </c>
      <c r="M69" s="5">
        <v>2.1628018002957106E-3</v>
      </c>
      <c r="N69" s="5">
        <v>-5.5090448586270213E-4</v>
      </c>
      <c r="O69" s="5">
        <v>-1.3702374417334795E-3</v>
      </c>
      <c r="P69" s="5">
        <v>2.3540367837995291E-3</v>
      </c>
      <c r="Q69" s="5">
        <v>6.0412585735321045E-3</v>
      </c>
      <c r="R69" s="5">
        <v>-7.9495413228869438E-3</v>
      </c>
      <c r="S69" s="5">
        <v>-6.2296213582158089E-4</v>
      </c>
      <c r="T69" s="5">
        <v>1.8130927346646786E-3</v>
      </c>
      <c r="U69" s="5">
        <v>-9.7051551565527916E-3</v>
      </c>
      <c r="V69" s="5">
        <v>5.5054044350981712E-3</v>
      </c>
      <c r="W69" s="5">
        <v>2.5694975629448891E-3</v>
      </c>
      <c r="Y69" s="1">
        <f t="shared" ref="Y69:Y96" si="27">_xlfn.VAR.S(C69:W69)</f>
        <v>3.4930153889766259E-5</v>
      </c>
    </row>
    <row r="70" spans="1:25">
      <c r="A70" s="1" t="s">
        <v>3</v>
      </c>
      <c r="B70" s="1" t="s">
        <v>33</v>
      </c>
      <c r="C70" s="5">
        <v>1.1913314461708069E-2</v>
      </c>
      <c r="D70" s="5">
        <v>-5.6218955665826797E-2</v>
      </c>
      <c r="E70" s="5">
        <v>2.5145148858428001E-2</v>
      </c>
      <c r="F70" s="5">
        <v>4.4481456279754639E-3</v>
      </c>
      <c r="G70" s="5">
        <v>-1.5356884337961674E-2</v>
      </c>
      <c r="H70" s="5">
        <v>7.3575019836425781E-2</v>
      </c>
      <c r="I70" s="5">
        <v>5.683102086186409E-2</v>
      </c>
      <c r="J70" s="5">
        <v>5.5403099395334721E-3</v>
      </c>
      <c r="K70" s="5">
        <v>6.9174631498754025E-3</v>
      </c>
      <c r="L70" s="5">
        <v>6.9211358204483986E-3</v>
      </c>
      <c r="M70" s="5">
        <v>3.9556022733449936E-2</v>
      </c>
      <c r="N70" s="5">
        <v>4.2635437101125717E-2</v>
      </c>
      <c r="O70" s="5">
        <v>3.2425776589661837E-4</v>
      </c>
      <c r="P70" s="5">
        <v>-2.1927081048488617E-2</v>
      </c>
      <c r="Q70" s="5">
        <v>1.3610814698040485E-2</v>
      </c>
      <c r="R70" s="5">
        <v>9.2313112691044807E-3</v>
      </c>
      <c r="S70" s="5">
        <v>9.6295587718486786E-3</v>
      </c>
      <c r="T70" s="5">
        <v>9.8259272053837776E-3</v>
      </c>
      <c r="U70" s="5">
        <v>7.9341931268572807E-3</v>
      </c>
      <c r="V70" s="5">
        <v>9.7092222422361374E-3</v>
      </c>
      <c r="W70" s="5">
        <v>3.1849484890699387E-2</v>
      </c>
      <c r="Y70" s="1">
        <f t="shared" si="27"/>
        <v>7.4645540023565422E-4</v>
      </c>
    </row>
    <row r="71" spans="1:25">
      <c r="A71" s="1" t="s">
        <v>4</v>
      </c>
      <c r="B71" s="1" t="s">
        <v>33</v>
      </c>
      <c r="C71" s="5">
        <v>3.9568442851305008E-2</v>
      </c>
      <c r="D71" s="5">
        <v>-4.6138730831444263E-3</v>
      </c>
      <c r="E71" s="5">
        <v>3.325565904378891E-2</v>
      </c>
      <c r="F71" s="5">
        <v>-2.5400013328180648E-5</v>
      </c>
      <c r="G71" s="5">
        <v>2.1225638687610626E-2</v>
      </c>
      <c r="H71" s="5">
        <v>4.3748795986175537E-2</v>
      </c>
      <c r="I71" s="5">
        <v>3.0078254640102386E-2</v>
      </c>
      <c r="J71" s="5">
        <v>2.1225178614258766E-2</v>
      </c>
      <c r="K71" s="5">
        <v>1.7984753474593163E-2</v>
      </c>
      <c r="L71" s="5">
        <v>2.2307446226477623E-2</v>
      </c>
      <c r="M71" s="5">
        <v>5.6934952735900879E-2</v>
      </c>
      <c r="N71" s="5">
        <v>3.046119213104248E-2</v>
      </c>
      <c r="O71" s="5">
        <v>1.7485598102211952E-2</v>
      </c>
      <c r="P71" s="5">
        <v>2.9176905751228333E-2</v>
      </c>
      <c r="Q71" s="5">
        <v>1.840912364423275E-2</v>
      </c>
      <c r="R71" s="5">
        <v>1.19037926197052E-2</v>
      </c>
      <c r="S71" s="5">
        <v>1.1931965127587318E-2</v>
      </c>
      <c r="T71" s="5">
        <v>1.1850254610180855E-2</v>
      </c>
      <c r="U71" s="5">
        <v>-5.8105271309614182E-3</v>
      </c>
      <c r="V71" s="5">
        <v>-1.1422119569033384E-3</v>
      </c>
      <c r="W71" s="5">
        <v>1.5359580516815186E-2</v>
      </c>
      <c r="Y71" s="1">
        <f t="shared" si="27"/>
        <v>2.5709223811596558E-4</v>
      </c>
    </row>
    <row r="72" spans="1:25">
      <c r="A72" s="1" t="s">
        <v>5</v>
      </c>
      <c r="B72" s="1" t="s">
        <v>33</v>
      </c>
      <c r="C72" s="5">
        <v>3.2197884138440713E-5</v>
      </c>
      <c r="D72" s="5">
        <v>-1.754063181579113E-2</v>
      </c>
      <c r="E72" s="5">
        <v>-3.0118944123387337E-3</v>
      </c>
      <c r="F72" s="5">
        <v>-1.6691798344254494E-2</v>
      </c>
      <c r="G72" s="5">
        <v>6.4558065496385098E-3</v>
      </c>
      <c r="H72" s="5">
        <v>6.5710544586181641E-3</v>
      </c>
      <c r="I72" s="5">
        <v>1.2513166293501854E-2</v>
      </c>
      <c r="J72" s="5">
        <v>-5.3824842907488346E-3</v>
      </c>
      <c r="K72" s="5">
        <v>1.1412118561565876E-2</v>
      </c>
      <c r="L72" s="5">
        <v>3.0667039100080729E-3</v>
      </c>
      <c r="M72" s="5">
        <v>3.4139648079872131E-2</v>
      </c>
      <c r="N72" s="5">
        <v>1.6571901738643646E-2</v>
      </c>
      <c r="O72" s="5">
        <v>-3.940427303314209E-2</v>
      </c>
      <c r="P72" s="5">
        <v>2.0635051652789116E-2</v>
      </c>
      <c r="Q72" s="5">
        <v>-4.0405582636594772E-2</v>
      </c>
      <c r="R72" s="5">
        <v>2.9465069994330406E-2</v>
      </c>
      <c r="S72" s="5">
        <v>1.5786904841661453E-2</v>
      </c>
      <c r="T72" s="5">
        <v>-4.4173356145620346E-2</v>
      </c>
      <c r="U72" s="5">
        <v>1.5454036183655262E-2</v>
      </c>
      <c r="V72" s="5">
        <v>-4.9668988212943077E-3</v>
      </c>
      <c r="W72" s="5">
        <v>3.4241550602018833E-3</v>
      </c>
      <c r="Y72" s="1">
        <f t="shared" si="27"/>
        <v>4.6999239368001038E-4</v>
      </c>
    </row>
    <row r="73" spans="1:25">
      <c r="A73" s="1" t="s">
        <v>6</v>
      </c>
      <c r="B73" s="1" t="s">
        <v>33</v>
      </c>
      <c r="C73" s="5">
        <v>1.2635095044970512E-2</v>
      </c>
      <c r="D73" s="5">
        <v>3.6333184689283371E-3</v>
      </c>
      <c r="E73" s="5">
        <v>6.3192881643772125E-2</v>
      </c>
      <c r="F73" s="5">
        <v>4.4224741868674755E-3</v>
      </c>
      <c r="G73" s="5">
        <v>-1.6303094103932381E-2</v>
      </c>
      <c r="H73" s="5">
        <v>4.1743968613445759E-3</v>
      </c>
      <c r="I73" s="5">
        <v>4.1758916340768337E-3</v>
      </c>
      <c r="J73" s="5">
        <v>4.182551521807909E-3</v>
      </c>
      <c r="K73" s="5">
        <v>1.5414095483720303E-2</v>
      </c>
      <c r="L73" s="5">
        <v>2.9805363155901432E-3</v>
      </c>
      <c r="M73" s="5">
        <v>1.5060683712363243E-2</v>
      </c>
      <c r="N73" s="5">
        <v>1.5122272074222565E-2</v>
      </c>
      <c r="O73" s="5">
        <v>5.704027134925127E-3</v>
      </c>
      <c r="P73" s="5">
        <v>2.1294238977134228E-3</v>
      </c>
      <c r="Q73" s="5">
        <v>-5.5229864083230495E-3</v>
      </c>
      <c r="R73" s="5">
        <v>6.2729609198868275E-3</v>
      </c>
      <c r="S73" s="5">
        <v>9.9138598889112473E-3</v>
      </c>
      <c r="T73" s="5">
        <v>3.7271838635206223E-2</v>
      </c>
      <c r="U73" s="5">
        <v>-3.3595897257328033E-2</v>
      </c>
      <c r="V73" s="5">
        <v>-1.7983630299568176E-2</v>
      </c>
      <c r="W73" s="5">
        <v>-2.5684188585728407E-3</v>
      </c>
      <c r="Y73" s="1">
        <f t="shared" si="27"/>
        <v>3.7251681232347149E-4</v>
      </c>
    </row>
    <row r="74" spans="1:25">
      <c r="A74" s="1" t="s">
        <v>7</v>
      </c>
      <c r="B74" s="1" t="s">
        <v>33</v>
      </c>
      <c r="C74" s="5">
        <v>3.2293959520757198E-3</v>
      </c>
      <c r="D74" s="5">
        <v>-4.440530389547348E-2</v>
      </c>
      <c r="E74" s="5">
        <v>6.1749469488859177E-2</v>
      </c>
      <c r="F74" s="5">
        <v>6.5117580816149712E-3</v>
      </c>
      <c r="G74" s="5">
        <v>9.2005953192710876E-2</v>
      </c>
      <c r="H74" s="5">
        <v>-6.9348208606243134E-2</v>
      </c>
      <c r="I74" s="5">
        <v>1.8869009800255299E-3</v>
      </c>
      <c r="J74" s="5">
        <v>-1.6970856115221977E-2</v>
      </c>
      <c r="K74" s="5">
        <v>-1.7617859411984682E-3</v>
      </c>
      <c r="L74" s="5">
        <v>-8.546292781829834E-3</v>
      </c>
      <c r="M74" s="5">
        <v>-1.196668017655611E-3</v>
      </c>
      <c r="N74" s="5">
        <v>3.9901994168758392E-3</v>
      </c>
      <c r="O74" s="5">
        <v>-2.2443894296884537E-2</v>
      </c>
      <c r="P74" s="5">
        <v>2.9520047828555107E-2</v>
      </c>
      <c r="Q74" s="5">
        <v>2.8685703873634338E-3</v>
      </c>
      <c r="R74" s="5">
        <v>3.8988366723060608E-3</v>
      </c>
      <c r="S74" s="5">
        <v>-8.0725979059934616E-3</v>
      </c>
      <c r="T74" s="5">
        <v>3.6250785924494267E-3</v>
      </c>
      <c r="U74" s="5">
        <v>4.9504831433296204E-2</v>
      </c>
      <c r="V74" s="5">
        <v>7.4924834072589874E-2</v>
      </c>
      <c r="W74" s="5">
        <v>-3.2777919841464609E-5</v>
      </c>
      <c r="Y74" s="1">
        <f t="shared" si="27"/>
        <v>1.3902490457156998E-3</v>
      </c>
    </row>
    <row r="75" spans="1:25">
      <c r="A75" s="1" t="s">
        <v>8</v>
      </c>
      <c r="B75" s="1" t="s">
        <v>33</v>
      </c>
      <c r="C75" s="5">
        <v>-1.9933154806494713E-2</v>
      </c>
      <c r="D75" s="5">
        <v>-3.6212753504514694E-2</v>
      </c>
      <c r="E75" s="5">
        <v>-5.4916031658649445E-3</v>
      </c>
      <c r="F75" s="5">
        <v>-5.7356846518814564E-3</v>
      </c>
      <c r="G75" s="5">
        <v>2.0821090787649155E-2</v>
      </c>
      <c r="H75" s="5">
        <v>1.5001739375293255E-2</v>
      </c>
      <c r="I75" s="5">
        <v>7.8171836212277412E-3</v>
      </c>
      <c r="J75" s="5">
        <v>-5.8463336899876595E-3</v>
      </c>
      <c r="K75" s="5">
        <v>1.4986474998295307E-3</v>
      </c>
      <c r="L75" s="5">
        <v>1.4380894135683775E-3</v>
      </c>
      <c r="M75" s="5">
        <v>3.3230718225240707E-2</v>
      </c>
      <c r="N75" s="5">
        <v>-1.5072541311383247E-2</v>
      </c>
      <c r="O75" s="5">
        <v>-1.6084311529994011E-2</v>
      </c>
      <c r="P75" s="5">
        <v>1.525022741407156E-2</v>
      </c>
      <c r="Q75" s="5">
        <v>-2.6963457930833101E-3</v>
      </c>
      <c r="R75" s="5">
        <v>-3.4778013825416565E-2</v>
      </c>
      <c r="S75" s="5">
        <v>5.2879946306347847E-3</v>
      </c>
      <c r="T75" s="5">
        <v>2.8904684586450458E-4</v>
      </c>
      <c r="U75" s="5">
        <v>1.8434830009937286E-2</v>
      </c>
      <c r="V75" s="5">
        <v>2.2724352777004242E-2</v>
      </c>
      <c r="W75" s="5">
        <v>-2.209780178964138E-2</v>
      </c>
      <c r="Y75" s="1">
        <f t="shared" si="27"/>
        <v>3.4593324399761734E-4</v>
      </c>
    </row>
    <row r="76" spans="1:25">
      <c r="A76" s="1" t="s">
        <v>9</v>
      </c>
      <c r="B76" s="1" t="s">
        <v>33</v>
      </c>
      <c r="C76" s="5">
        <v>-1.0117667261511087E-3</v>
      </c>
      <c r="D76" s="5">
        <v>-2.4728486314415932E-2</v>
      </c>
      <c r="E76" s="5">
        <v>-5.5461714509874582E-4</v>
      </c>
      <c r="F76" s="5">
        <v>-6.0401536757126451E-4</v>
      </c>
      <c r="G76" s="5">
        <v>-7.2001561056822538E-4</v>
      </c>
      <c r="H76" s="5">
        <v>2.2997478023171425E-2</v>
      </c>
      <c r="I76" s="5">
        <v>-7.1996712358668447E-4</v>
      </c>
      <c r="J76" s="5">
        <v>-7.2003924287855625E-4</v>
      </c>
      <c r="K76" s="5">
        <v>2.9436249285936356E-2</v>
      </c>
      <c r="L76" s="5">
        <v>-1.3366466155275702E-3</v>
      </c>
      <c r="M76" s="5">
        <v>-8.2187831867486238E-4</v>
      </c>
      <c r="N76" s="5">
        <v>2.1136287599802017E-2</v>
      </c>
      <c r="O76" s="5">
        <v>-1.020738622173667E-3</v>
      </c>
      <c r="P76" s="5">
        <v>-9.6396205481141806E-4</v>
      </c>
      <c r="Q76" s="5">
        <v>-9.1621105093508959E-4</v>
      </c>
      <c r="R76" s="5">
        <v>-1.4691384276375175E-3</v>
      </c>
      <c r="S76" s="5">
        <v>1.3302014209330082E-2</v>
      </c>
      <c r="T76" s="5">
        <v>-1.4054896309971809E-3</v>
      </c>
      <c r="U76" s="5">
        <v>-1.2224667007103562E-3</v>
      </c>
      <c r="V76" s="5">
        <v>-1.4043060364201665E-3</v>
      </c>
      <c r="W76" s="5">
        <v>-1.2218767078593373E-3</v>
      </c>
      <c r="Y76" s="1">
        <f t="shared" si="27"/>
        <v>1.2736415736111311E-4</v>
      </c>
    </row>
    <row r="77" spans="1:25">
      <c r="A77" s="1" t="s">
        <v>10</v>
      </c>
      <c r="B77" s="1" t="s">
        <v>33</v>
      </c>
      <c r="C77" s="5">
        <v>6.1094105243682861E-2</v>
      </c>
      <c r="D77" s="5">
        <v>-6.2655255198478699E-2</v>
      </c>
      <c r="E77" s="5">
        <v>1.0237471200525761E-2</v>
      </c>
      <c r="F77" s="5">
        <v>1.0076263919472694E-2</v>
      </c>
      <c r="G77" s="5">
        <v>9.8713971674442291E-3</v>
      </c>
      <c r="H77" s="5">
        <v>6.9191232323646545E-2</v>
      </c>
      <c r="I77" s="5">
        <v>-4.890929558314383E-4</v>
      </c>
      <c r="J77" s="5">
        <v>-1.0152711533010006E-2</v>
      </c>
      <c r="K77" s="5">
        <v>8.5224732756614685E-3</v>
      </c>
      <c r="L77" s="5">
        <v>1.791040413081646E-2</v>
      </c>
      <c r="M77" s="5">
        <v>8.2112424075603485E-2</v>
      </c>
      <c r="N77" s="5">
        <v>-1.1445420095697045E-3</v>
      </c>
      <c r="O77" s="5">
        <v>7.8686131164431572E-3</v>
      </c>
      <c r="P77" s="5">
        <v>-7.7427634096238762E-5</v>
      </c>
      <c r="Q77" s="5">
        <v>-8.6993137374520302E-3</v>
      </c>
      <c r="R77" s="5">
        <v>-3.0144347692839801E-4</v>
      </c>
      <c r="S77" s="5">
        <v>-1.4879590889904648E-4</v>
      </c>
      <c r="T77" s="5">
        <v>-1.4636550622526556E-4</v>
      </c>
      <c r="U77" s="5">
        <v>-2.578919380903244E-2</v>
      </c>
      <c r="V77" s="5">
        <v>2.6284679770469666E-2</v>
      </c>
      <c r="W77" s="5">
        <v>-8.0896159633994102E-3</v>
      </c>
      <c r="Y77" s="1">
        <f t="shared" si="27"/>
        <v>9.9554330097989009E-4</v>
      </c>
    </row>
    <row r="78" spans="1:25">
      <c r="A78" s="1" t="s">
        <v>11</v>
      </c>
      <c r="B78" s="1" t="s">
        <v>33</v>
      </c>
      <c r="C78" s="5">
        <v>8.8527081534266472E-3</v>
      </c>
      <c r="D78" s="5">
        <v>-9.7694052383303642E-3</v>
      </c>
      <c r="E78" s="5">
        <v>-1.0472733527421951E-2</v>
      </c>
      <c r="F78" s="5">
        <v>9.0924100950360298E-3</v>
      </c>
      <c r="G78" s="5">
        <v>2.4761756882071495E-2</v>
      </c>
      <c r="H78" s="5">
        <v>9.2463437467813492E-3</v>
      </c>
      <c r="I78" s="5">
        <v>1.7714858055114746E-2</v>
      </c>
      <c r="J78" s="5">
        <v>1.2587493285536766E-2</v>
      </c>
      <c r="K78" s="5">
        <v>1.7448263242840767E-2</v>
      </c>
      <c r="L78" s="5">
        <v>1.8941821530461311E-2</v>
      </c>
      <c r="M78" s="5">
        <v>1.5309960581362247E-2</v>
      </c>
      <c r="N78" s="5">
        <v>2.1842654794454575E-2</v>
      </c>
      <c r="O78" s="5">
        <v>-7.8107886947691441E-3</v>
      </c>
      <c r="P78" s="5">
        <v>-1.6724468441680074E-3</v>
      </c>
      <c r="Q78" s="5">
        <v>-4.9899150617420673E-3</v>
      </c>
      <c r="R78" s="5">
        <v>4.8058042302727699E-3</v>
      </c>
      <c r="S78" s="5">
        <v>1.3240687549114227E-2</v>
      </c>
      <c r="T78" s="5">
        <v>-3.2534501515328884E-3</v>
      </c>
      <c r="U78" s="5">
        <v>1.9694071263074875E-2</v>
      </c>
      <c r="V78" s="5">
        <v>5.0062322989106178E-3</v>
      </c>
      <c r="W78" s="5">
        <v>3.3354705665260553E-3</v>
      </c>
      <c r="Y78" s="1">
        <f t="shared" si="27"/>
        <v>1.1770770986602985E-4</v>
      </c>
    </row>
    <row r="79" spans="1:25">
      <c r="A79" s="1" t="s">
        <v>12</v>
      </c>
      <c r="B79" s="1" t="s">
        <v>33</v>
      </c>
      <c r="C79" s="5">
        <v>1.0568057186901569E-2</v>
      </c>
      <c r="D79" s="5">
        <v>-3.1205662526190281E-3</v>
      </c>
      <c r="E79" s="5">
        <v>2.2132415324449539E-2</v>
      </c>
      <c r="F79" s="5">
        <v>-2.7573669329285622E-2</v>
      </c>
      <c r="G79" s="5">
        <v>2.2632123902440071E-2</v>
      </c>
      <c r="H79" s="5">
        <v>-1.3588873669505119E-2</v>
      </c>
      <c r="I79" s="5">
        <v>6.7500518634915352E-3</v>
      </c>
      <c r="J79" s="5">
        <v>-6.8400749005377293E-3</v>
      </c>
      <c r="K79" s="5">
        <v>2.4954011663794518E-2</v>
      </c>
      <c r="L79" s="5">
        <v>1.3530932366847992E-2</v>
      </c>
      <c r="M79" s="5">
        <v>4.5363675802946091E-2</v>
      </c>
      <c r="N79" s="5">
        <v>2.532493881881237E-2</v>
      </c>
      <c r="O79" s="5">
        <v>-1.3291288167238235E-2</v>
      </c>
      <c r="P79" s="5">
        <v>9.1811770107597113E-4</v>
      </c>
      <c r="Q79" s="5">
        <v>3.3659051405265927E-4</v>
      </c>
      <c r="R79" s="5">
        <v>4.3412204831838608E-2</v>
      </c>
      <c r="S79" s="5">
        <v>-1.3407038524746895E-2</v>
      </c>
      <c r="T79" s="5">
        <v>2.5235511362552643E-2</v>
      </c>
      <c r="U79" s="5">
        <v>3.7529502063989639E-2</v>
      </c>
      <c r="V79" s="5">
        <v>3.8538627326488495E-2</v>
      </c>
      <c r="W79" s="5">
        <v>2.1104259416460991E-2</v>
      </c>
      <c r="Y79" s="1">
        <f t="shared" si="27"/>
        <v>4.3260070502983237E-4</v>
      </c>
    </row>
    <row r="80" spans="1:25">
      <c r="A80" s="1" t="s">
        <v>13</v>
      </c>
      <c r="B80" s="1" t="s">
        <v>33</v>
      </c>
      <c r="C80" s="5">
        <v>8.7884883396327496E-4</v>
      </c>
      <c r="D80" s="5">
        <v>-2.7508139610290527E-3</v>
      </c>
      <c r="E80" s="5">
        <v>2.8217053040862083E-3</v>
      </c>
      <c r="F80" s="5">
        <v>2.0814988762140274E-2</v>
      </c>
      <c r="G80" s="5">
        <v>-2.5265843141824007E-3</v>
      </c>
      <c r="H80" s="5">
        <v>7.0028252899646759E-2</v>
      </c>
      <c r="I80" s="5">
        <v>1.7565781250596046E-2</v>
      </c>
      <c r="J80" s="5">
        <v>-7.1939527988433838E-3</v>
      </c>
      <c r="K80" s="5">
        <v>8.6771172937005758E-4</v>
      </c>
      <c r="L80" s="5">
        <v>2.5360433384776115E-2</v>
      </c>
      <c r="M80" s="5">
        <v>1.7086142674088478E-2</v>
      </c>
      <c r="N80" s="5">
        <v>-7.0984712801873684E-3</v>
      </c>
      <c r="O80" s="5">
        <v>9.5554738072678447E-4</v>
      </c>
      <c r="P80" s="5">
        <v>1.0034388396888971E-3</v>
      </c>
      <c r="Q80" s="5">
        <v>1.0230966145172715E-3</v>
      </c>
      <c r="R80" s="5">
        <v>-1.5249357558786869E-2</v>
      </c>
      <c r="S80" s="5">
        <v>-1.8811030313372612E-2</v>
      </c>
      <c r="T80" s="5">
        <v>-1.7515130341053009E-2</v>
      </c>
      <c r="U80" s="5">
        <v>1.4425820671021938E-2</v>
      </c>
      <c r="V80" s="5">
        <v>8.9404499158263206E-4</v>
      </c>
      <c r="W80" s="5">
        <v>1.0020312620326877E-3</v>
      </c>
      <c r="Y80" s="1">
        <f t="shared" si="27"/>
        <v>3.6507874357381392E-4</v>
      </c>
    </row>
    <row r="81" spans="1:25">
      <c r="A81" s="1" t="s">
        <v>14</v>
      </c>
      <c r="B81" s="1" t="s">
        <v>33</v>
      </c>
      <c r="C81" s="5">
        <v>4.6079941093921661E-3</v>
      </c>
      <c r="D81" s="5">
        <v>9.1977100819349289E-3</v>
      </c>
      <c r="E81" s="5">
        <v>4.5354261994361877E-2</v>
      </c>
      <c r="F81" s="5">
        <v>8.2328676944598556E-4</v>
      </c>
      <c r="G81" s="5">
        <v>2.1894671022891998E-2</v>
      </c>
      <c r="H81" s="5">
        <v>4.8493646318092942E-4</v>
      </c>
      <c r="I81" s="5">
        <v>-3.8343805354088545E-3</v>
      </c>
      <c r="J81" s="5">
        <v>-8.208421990275383E-3</v>
      </c>
      <c r="K81" s="5">
        <v>3.8145401049405336E-3</v>
      </c>
      <c r="L81" s="5">
        <v>3.7933860439807177E-3</v>
      </c>
      <c r="M81" s="5">
        <v>2.5300271809101105E-2</v>
      </c>
      <c r="N81" s="5">
        <v>-5.4101139539852738E-4</v>
      </c>
      <c r="O81" s="5">
        <v>1.2570462189614773E-2</v>
      </c>
      <c r="P81" s="5">
        <v>3.7962470669299364E-3</v>
      </c>
      <c r="Q81" s="5">
        <v>-1.6359036788344383E-2</v>
      </c>
      <c r="R81" s="5">
        <v>-9.2068756930530071E-4</v>
      </c>
      <c r="S81" s="5">
        <v>-8.0662767868489027E-4</v>
      </c>
      <c r="T81" s="5">
        <v>-8.1515009514987469E-4</v>
      </c>
      <c r="U81" s="5">
        <v>1.9726183265447617E-2</v>
      </c>
      <c r="V81" s="5">
        <v>1.9648751243948936E-2</v>
      </c>
      <c r="W81" s="5">
        <v>-8.9347222819924355E-3</v>
      </c>
      <c r="Y81" s="1">
        <f t="shared" si="27"/>
        <v>1.9398326257827521E-4</v>
      </c>
    </row>
    <row r="82" spans="1:25">
      <c r="A82" s="1" t="s">
        <v>15</v>
      </c>
      <c r="B82" s="1" t="s">
        <v>33</v>
      </c>
      <c r="C82" s="5">
        <v>1.5177211724221706E-2</v>
      </c>
      <c r="D82" s="5">
        <v>-5.3546722047030926E-3</v>
      </c>
      <c r="E82" s="5">
        <v>1.6233839560300112E-3</v>
      </c>
      <c r="F82" s="5">
        <v>1.8093707039952278E-3</v>
      </c>
      <c r="G82" s="5">
        <v>1.4696511207148433E-3</v>
      </c>
      <c r="H82" s="5">
        <v>1.474398304708302E-3</v>
      </c>
      <c r="I82" s="5">
        <v>1.5075309202075005E-2</v>
      </c>
      <c r="J82" s="5">
        <v>1.4705872163176537E-3</v>
      </c>
      <c r="K82" s="5">
        <v>-8.2311620935797691E-3</v>
      </c>
      <c r="L82" s="5">
        <v>6.7116450518369675E-3</v>
      </c>
      <c r="M82" s="5">
        <v>-4.5697493478655815E-3</v>
      </c>
      <c r="N82" s="5">
        <v>1.0773290880024433E-2</v>
      </c>
      <c r="O82" s="5">
        <v>6.7728138528764248E-3</v>
      </c>
      <c r="P82" s="5">
        <v>1.2211776338517666E-3</v>
      </c>
      <c r="Q82" s="5">
        <v>-1.2342283502221107E-2</v>
      </c>
      <c r="R82" s="5">
        <v>9.5880310982465744E-4</v>
      </c>
      <c r="S82" s="5">
        <v>9.9085841793566942E-4</v>
      </c>
      <c r="T82" s="5">
        <v>9.7897159866988659E-4</v>
      </c>
      <c r="U82" s="5">
        <v>4.4483543024398386E-4</v>
      </c>
      <c r="V82" s="5">
        <v>2.349494956433773E-3</v>
      </c>
      <c r="W82" s="5">
        <v>7.2328830137848854E-3</v>
      </c>
      <c r="Y82" s="1">
        <f t="shared" si="27"/>
        <v>4.5404922243411983E-5</v>
      </c>
    </row>
    <row r="83" spans="1:25">
      <c r="A83" s="1" t="s">
        <v>16</v>
      </c>
      <c r="B83" s="1" t="s">
        <v>33</v>
      </c>
      <c r="C83" s="5">
        <v>1.5257797203958035E-2</v>
      </c>
      <c r="D83" s="5">
        <v>-2.7898306027054787E-2</v>
      </c>
      <c r="E83" s="5">
        <v>1.0429052636027336E-3</v>
      </c>
      <c r="F83" s="5">
        <v>8.1355497241020203E-4</v>
      </c>
      <c r="G83" s="5">
        <v>2.9864094685763121E-3</v>
      </c>
      <c r="H83" s="5">
        <v>2.9829065315425396E-3</v>
      </c>
      <c r="I83" s="5">
        <v>2.983578946441412E-3</v>
      </c>
      <c r="J83" s="5">
        <v>-2.1706657484173775E-2</v>
      </c>
      <c r="K83" s="5">
        <v>1.2648263014853001E-2</v>
      </c>
      <c r="L83" s="5">
        <v>-1.2267395853996277E-2</v>
      </c>
      <c r="M83" s="5">
        <v>2.2442253306508064E-2</v>
      </c>
      <c r="N83" s="5">
        <v>7.6173548586666584E-3</v>
      </c>
      <c r="O83" s="5">
        <v>-7.0333783514797688E-3</v>
      </c>
      <c r="P83" s="5">
        <v>-2.0289476960897446E-3</v>
      </c>
      <c r="Q83" s="5">
        <v>2.9604807496070862E-3</v>
      </c>
      <c r="R83" s="5">
        <v>2.7022527530789375E-2</v>
      </c>
      <c r="S83" s="5">
        <v>7.2565767914056778E-3</v>
      </c>
      <c r="T83" s="5">
        <v>2.4133026599884033E-3</v>
      </c>
      <c r="U83" s="5">
        <v>2.265723655000329E-3</v>
      </c>
      <c r="V83" s="5">
        <v>2.4103529285639524E-3</v>
      </c>
      <c r="W83" s="5">
        <v>7.0813256315886974E-3</v>
      </c>
      <c r="Y83" s="1">
        <f t="shared" si="27"/>
        <v>1.5897699159849105E-4</v>
      </c>
    </row>
    <row r="84" spans="1:25">
      <c r="A84" s="1" t="s">
        <v>17</v>
      </c>
      <c r="B84" s="1" t="s">
        <v>33</v>
      </c>
      <c r="C84" s="3">
        <v>1.6285647020809001E-4</v>
      </c>
      <c r="D84" s="3">
        <v>1.7280480180148101E-4</v>
      </c>
      <c r="E84" s="3">
        <v>8.1347679283539102E-4</v>
      </c>
      <c r="F84" s="3">
        <v>8.3298877915527101E-4</v>
      </c>
      <c r="G84" s="3">
        <v>8.1988729772876703E-4</v>
      </c>
      <c r="H84" s="3">
        <v>8.1661670313637404E-4</v>
      </c>
      <c r="I84" s="3">
        <v>8.1803848026441796E-4</v>
      </c>
      <c r="J84" s="3">
        <v>8.1633889056355595E-4</v>
      </c>
      <c r="K84" s="3">
        <v>-4.1525330047937398E-5</v>
      </c>
      <c r="L84" s="3">
        <v>-2.57724837745623E-5</v>
      </c>
      <c r="M84" s="3">
        <v>-1.1405542820911901E-4</v>
      </c>
      <c r="N84" s="3">
        <v>1.6228587684374601E-2</v>
      </c>
      <c r="O84" s="3">
        <v>4.1339753338930698E-4</v>
      </c>
      <c r="P84" s="3">
        <v>2.91121880767741E-4</v>
      </c>
      <c r="Q84" s="3">
        <v>3.14296550473155E-4</v>
      </c>
      <c r="R84" s="3">
        <v>-5.4630948079555401E-4</v>
      </c>
      <c r="S84" s="3">
        <v>-4.2781825918728199E-4</v>
      </c>
      <c r="T84" s="3">
        <v>-4.3718917641364502E-4</v>
      </c>
      <c r="U84" s="3">
        <v>-1.9021947702859901E-4</v>
      </c>
      <c r="V84" s="3">
        <v>-4.3307091212998599E-4</v>
      </c>
      <c r="W84" s="3">
        <v>-1.23462256260643E-2</v>
      </c>
      <c r="Y84" s="1">
        <f t="shared" si="27"/>
        <v>2.090742316305194E-5</v>
      </c>
    </row>
    <row r="85" spans="1:25">
      <c r="A85" s="1" t="s">
        <v>18</v>
      </c>
      <c r="B85" s="1" t="s">
        <v>33</v>
      </c>
      <c r="C85" s="5">
        <v>-6.0580046847462654E-3</v>
      </c>
      <c r="D85" s="5">
        <v>-1.8440820276737213E-2</v>
      </c>
      <c r="E85" s="5">
        <v>-2.5621684268116951E-2</v>
      </c>
      <c r="F85" s="5">
        <v>1.0298212990164757E-2</v>
      </c>
      <c r="G85" s="5">
        <v>2.8859132435172796E-3</v>
      </c>
      <c r="H85" s="5">
        <v>-7.2670192457735538E-3</v>
      </c>
      <c r="I85" s="5">
        <v>6.386931985616684E-3</v>
      </c>
      <c r="J85" s="5">
        <v>2.5715169031172991E-3</v>
      </c>
      <c r="K85" s="5">
        <v>1.2133276090025902E-2</v>
      </c>
      <c r="L85" s="5">
        <v>1.4422903768718243E-2</v>
      </c>
      <c r="M85" s="5">
        <v>1.578090526163578E-2</v>
      </c>
      <c r="N85" s="5">
        <v>-1.0207538492977619E-2</v>
      </c>
      <c r="O85" s="5">
        <v>-6.0317483730614185E-3</v>
      </c>
      <c r="P85" s="5">
        <v>-2.5633240584284067E-3</v>
      </c>
      <c r="Q85" s="5">
        <v>3.8054515607655048E-3</v>
      </c>
      <c r="R85" s="5">
        <v>5.7940136641263962E-2</v>
      </c>
      <c r="S85" s="5">
        <v>-1.630110782571137E-3</v>
      </c>
      <c r="T85" s="5">
        <v>-1.6231479123234749E-2</v>
      </c>
      <c r="U85" s="5">
        <v>1.6349552199244499E-2</v>
      </c>
      <c r="V85" s="5">
        <v>-4.5317765325307846E-3</v>
      </c>
      <c r="W85" s="5">
        <v>8.9464401826262474E-3</v>
      </c>
      <c r="Y85" s="1">
        <f t="shared" si="27"/>
        <v>2.935672862544636E-4</v>
      </c>
    </row>
    <row r="86" spans="1:25">
      <c r="A86" s="1" t="s">
        <v>19</v>
      </c>
      <c r="B86" s="1" t="s">
        <v>33</v>
      </c>
      <c r="C86" s="5">
        <v>-9.2577375471591949E-3</v>
      </c>
      <c r="D86" s="5">
        <v>-3.0444968491792679E-2</v>
      </c>
      <c r="E86" s="5">
        <v>-1.3302391744218767E-4</v>
      </c>
      <c r="F86" s="5">
        <v>-4.773399792611599E-3</v>
      </c>
      <c r="G86" s="5">
        <v>-2.2649403035757132E-5</v>
      </c>
      <c r="H86" s="5">
        <v>-2.2481537598650903E-5</v>
      </c>
      <c r="I86" s="5">
        <v>-2.2386555428965949E-5</v>
      </c>
      <c r="J86" s="5">
        <v>1.1673452099785209E-3</v>
      </c>
      <c r="K86" s="5">
        <v>1.7695609480142593E-2</v>
      </c>
      <c r="L86" s="5">
        <v>1.6239622607827187E-2</v>
      </c>
      <c r="M86" s="5">
        <v>9.2397266998887062E-3</v>
      </c>
      <c r="N86" s="5">
        <v>6.6009620204567909E-3</v>
      </c>
      <c r="O86" s="5">
        <v>-2.0349301397800446E-2</v>
      </c>
      <c r="P86" s="5">
        <v>-6.9496259093284607E-3</v>
      </c>
      <c r="Q86" s="5">
        <v>8.8108680529330741E-7</v>
      </c>
      <c r="R86" s="5">
        <v>3.8193276850506663E-5</v>
      </c>
      <c r="S86" s="5">
        <v>3.2429052225779742E-5</v>
      </c>
      <c r="T86" s="5">
        <v>3.4517950552981347E-5</v>
      </c>
      <c r="U86" s="5">
        <v>1.8690539582166821E-4</v>
      </c>
      <c r="V86" s="5">
        <v>3.4246331779286265E-5</v>
      </c>
      <c r="W86" s="5">
        <v>4.5645724982023239E-2</v>
      </c>
      <c r="Y86" s="1">
        <f t="shared" si="27"/>
        <v>2.1294585096072149E-4</v>
      </c>
    </row>
    <row r="87" spans="1:25">
      <c r="A87" s="1" t="s">
        <v>20</v>
      </c>
      <c r="B87" s="1" t="s">
        <v>33</v>
      </c>
      <c r="C87" s="5">
        <v>2.1997354924678802E-3</v>
      </c>
      <c r="D87" s="5">
        <v>-2.2506904788315296E-3</v>
      </c>
      <c r="E87" s="5">
        <v>9.3963351100683212E-3</v>
      </c>
      <c r="F87" s="5">
        <v>-3.9802622050046921E-3</v>
      </c>
      <c r="G87" s="5">
        <v>8.3515967708081007E-4</v>
      </c>
      <c r="H87" s="5">
        <v>8.4231584332883358E-4</v>
      </c>
      <c r="I87" s="5">
        <v>9.6909329295158386E-3</v>
      </c>
      <c r="J87" s="5">
        <v>8.3725037984549999E-4</v>
      </c>
      <c r="K87" s="5">
        <v>-5.8686602860689163E-3</v>
      </c>
      <c r="L87" s="5">
        <v>2.9851947911083698E-3</v>
      </c>
      <c r="M87" s="5">
        <v>7.627599686384201E-2</v>
      </c>
      <c r="N87" s="5">
        <v>-5.3404341451823711E-3</v>
      </c>
      <c r="O87" s="5">
        <v>2.2534206509590149E-2</v>
      </c>
      <c r="P87" s="5">
        <v>2.3175988346338272E-2</v>
      </c>
      <c r="Q87" s="5">
        <v>7.2280570864677429E-2</v>
      </c>
      <c r="R87" s="5">
        <v>8.4231115877628326E-2</v>
      </c>
      <c r="S87" s="5">
        <v>-1.5577308833599091E-2</v>
      </c>
      <c r="T87" s="5">
        <v>6.0145158320665359E-2</v>
      </c>
      <c r="U87" s="5">
        <v>2.2288454696536064E-2</v>
      </c>
      <c r="V87" s="5">
        <v>4.0763549506664276E-2</v>
      </c>
      <c r="W87" s="5">
        <v>2.5714791845530272E-3</v>
      </c>
      <c r="Y87" s="1">
        <f t="shared" si="27"/>
        <v>8.9724855520248242E-4</v>
      </c>
    </row>
    <row r="88" spans="1:25">
      <c r="A88" s="1" t="s">
        <v>21</v>
      </c>
      <c r="B88" s="1" t="s">
        <v>33</v>
      </c>
      <c r="C88" s="5">
        <v>-1.8961784662678838E-3</v>
      </c>
      <c r="D88" s="5">
        <v>1.3483691727742553E-3</v>
      </c>
      <c r="E88" s="5">
        <v>-2.616429328918457E-2</v>
      </c>
      <c r="F88" s="5">
        <v>2.64779943972826E-2</v>
      </c>
      <c r="G88" s="5">
        <v>6.8601332604885101E-3</v>
      </c>
      <c r="H88" s="5">
        <v>7.7953241765499115E-2</v>
      </c>
      <c r="I88" s="5">
        <v>3.9449238101951778E-4</v>
      </c>
      <c r="J88" s="5">
        <v>1.5203650109469891E-2</v>
      </c>
      <c r="K88" s="5">
        <v>1.9380206242203712E-2</v>
      </c>
      <c r="L88" s="5">
        <v>5.5345311760902405E-2</v>
      </c>
      <c r="M88" s="5">
        <v>4.1259840130805969E-2</v>
      </c>
      <c r="N88" s="5">
        <v>5.3170446306467056E-2</v>
      </c>
      <c r="O88" s="5">
        <v>2.602037601172924E-2</v>
      </c>
      <c r="P88" s="5">
        <v>-1.0920049622654915E-2</v>
      </c>
      <c r="Q88" s="5">
        <v>-1.1229519732296467E-2</v>
      </c>
      <c r="R88" s="5">
        <v>-4.9369774758815765E-2</v>
      </c>
      <c r="S88" s="5">
        <v>2.787478081882E-2</v>
      </c>
      <c r="T88" s="5">
        <v>1.9044585060328245E-3</v>
      </c>
      <c r="U88" s="5">
        <v>1.4169161207973957E-2</v>
      </c>
      <c r="V88" s="5">
        <v>1.9030243856832385E-3</v>
      </c>
      <c r="W88" s="5">
        <v>2.6434155181050301E-2</v>
      </c>
      <c r="Y88" s="1">
        <f t="shared" si="27"/>
        <v>8.2911536641292025E-4</v>
      </c>
    </row>
    <row r="89" spans="1:25">
      <c r="A89" s="1" t="s">
        <v>22</v>
      </c>
      <c r="B89" s="1" t="s">
        <v>33</v>
      </c>
      <c r="C89" s="5">
        <v>-4.8229333013296127E-2</v>
      </c>
      <c r="D89" s="5">
        <v>-3.7710501346737146E-3</v>
      </c>
      <c r="E89" s="5">
        <v>-4.1253026574850082E-3</v>
      </c>
      <c r="F89" s="5">
        <v>-4.0415721014142036E-3</v>
      </c>
      <c r="G89" s="5">
        <v>-3.3367103897035122E-3</v>
      </c>
      <c r="H89" s="5">
        <v>8.368431031703949E-2</v>
      </c>
      <c r="I89" s="5">
        <v>3.7493351846933365E-2</v>
      </c>
      <c r="J89" s="5">
        <v>1.2477584183216095E-2</v>
      </c>
      <c r="K89" s="5">
        <v>-2.6787645183503628E-3</v>
      </c>
      <c r="L89" s="5">
        <v>2.0673990249633789E-2</v>
      </c>
      <c r="M89" s="5">
        <v>0.10446222871541977</v>
      </c>
      <c r="N89" s="5">
        <v>3.118930384516716E-2</v>
      </c>
      <c r="O89" s="5">
        <v>-3.8251737132668495E-3</v>
      </c>
      <c r="P89" s="5">
        <v>-3.1031500548124313E-2</v>
      </c>
      <c r="Q89" s="5">
        <v>-3.0406037345528603E-2</v>
      </c>
      <c r="R89" s="5">
        <v>5.3949274122714996E-2</v>
      </c>
      <c r="S89" s="5">
        <v>-2.7190682012587786E-3</v>
      </c>
      <c r="T89" s="5">
        <v>-2.7154956478625536E-3</v>
      </c>
      <c r="U89" s="5">
        <v>-3.6238550674170256E-3</v>
      </c>
      <c r="V89" s="5">
        <v>-2.7138416189700365E-3</v>
      </c>
      <c r="W89" s="5">
        <v>5.4648898541927338E-2</v>
      </c>
      <c r="Y89" s="1">
        <f t="shared" si="27"/>
        <v>1.3999098270140778E-3</v>
      </c>
    </row>
    <row r="90" spans="1:25">
      <c r="A90" s="1" t="s">
        <v>23</v>
      </c>
      <c r="B90" s="1" t="s">
        <v>33</v>
      </c>
      <c r="C90" s="5">
        <v>2.8641624376177788E-3</v>
      </c>
      <c r="D90" s="5">
        <v>-2.5313457474112511E-2</v>
      </c>
      <c r="E90" s="5">
        <v>2.5535039603710175E-3</v>
      </c>
      <c r="F90" s="5">
        <v>2.661900594830513E-3</v>
      </c>
      <c r="G90" s="5">
        <v>3.133158665150404E-3</v>
      </c>
      <c r="H90" s="5">
        <v>5.8673378080129623E-2</v>
      </c>
      <c r="I90" s="5">
        <v>1.6527246683835983E-2</v>
      </c>
      <c r="J90" s="5">
        <v>3.0997598078101873E-3</v>
      </c>
      <c r="K90" s="5">
        <v>3.5431541036814451E-3</v>
      </c>
      <c r="L90" s="5">
        <v>2.984732948243618E-2</v>
      </c>
      <c r="M90" s="5">
        <v>3.0340055003762245E-2</v>
      </c>
      <c r="N90" s="5">
        <v>2.853071503341198E-2</v>
      </c>
      <c r="O90" s="5">
        <v>3.3009431790560484E-3</v>
      </c>
      <c r="P90" s="5">
        <v>9.8456591367721558E-2</v>
      </c>
      <c r="Q90" s="5">
        <v>3.7270728498697281E-2</v>
      </c>
      <c r="R90" s="5">
        <v>-1.7251726239919662E-2</v>
      </c>
      <c r="S90" s="5">
        <v>4.9679698422551155E-3</v>
      </c>
      <c r="T90" s="5">
        <v>0.26759201288223267</v>
      </c>
      <c r="U90" s="5">
        <v>0.1097753718495369</v>
      </c>
      <c r="V90" s="5">
        <v>-1.8061500042676926E-2</v>
      </c>
      <c r="W90" s="5">
        <v>2.0128024742007256E-2</v>
      </c>
      <c r="Y90" s="1">
        <f t="shared" si="27"/>
        <v>4.0965024468241377E-3</v>
      </c>
    </row>
    <row r="91" spans="1:25">
      <c r="A91" s="1" t="s">
        <v>24</v>
      </c>
      <c r="B91" s="1" t="s">
        <v>33</v>
      </c>
      <c r="C91" s="5">
        <v>-5.388711579144001E-4</v>
      </c>
      <c r="D91" s="5">
        <v>-5.4580828873440623E-4</v>
      </c>
      <c r="E91" s="5">
        <v>-1.5169985999818891E-4</v>
      </c>
      <c r="F91" s="5">
        <v>-1.9451777916401625E-4</v>
      </c>
      <c r="G91" s="5">
        <v>-3.9816059870645404E-4</v>
      </c>
      <c r="H91" s="5">
        <v>-3.9556343108415604E-4</v>
      </c>
      <c r="I91" s="5">
        <v>-3.9658270543441176E-4</v>
      </c>
      <c r="J91" s="5">
        <v>-3.9528930210508406E-4</v>
      </c>
      <c r="K91" s="5">
        <v>-3.2256439328193665E-2</v>
      </c>
      <c r="L91" s="5">
        <v>-9.4093428924679756E-4</v>
      </c>
      <c r="M91" s="5">
        <v>3.4811760997399688E-4</v>
      </c>
      <c r="N91" s="5">
        <v>-9.3594897771254182E-4</v>
      </c>
      <c r="O91" s="5">
        <v>-6.6886760760098696E-4</v>
      </c>
      <c r="P91" s="5">
        <v>-3.8375527947209775E-4</v>
      </c>
      <c r="Q91" s="5">
        <v>-2.9089694726280868E-4</v>
      </c>
      <c r="R91" s="5">
        <v>4.3772183358669281E-2</v>
      </c>
      <c r="S91" s="5">
        <v>1.6585243865847588E-2</v>
      </c>
      <c r="T91" s="5">
        <v>-6.4834568183869123E-4</v>
      </c>
      <c r="U91" s="5">
        <v>-1.7633737996220589E-2</v>
      </c>
      <c r="V91" s="5">
        <v>6.6597670316696167E-2</v>
      </c>
      <c r="W91" s="5">
        <v>-4.0558408363722265E-4</v>
      </c>
      <c r="Y91" s="1">
        <f t="shared" si="27"/>
        <v>3.8740130926428497E-4</v>
      </c>
    </row>
    <row r="92" spans="1:25">
      <c r="A92" s="1" t="s">
        <v>25</v>
      </c>
      <c r="B92" s="1" t="s">
        <v>33</v>
      </c>
      <c r="C92" s="5">
        <v>1.2503308244049549E-2</v>
      </c>
      <c r="D92" s="5">
        <v>-4.4189792242832482E-4</v>
      </c>
      <c r="E92" s="5">
        <v>-8.9292984921485186E-4</v>
      </c>
      <c r="F92" s="5">
        <v>-5.3581789135932922E-2</v>
      </c>
      <c r="G92" s="5">
        <v>2.3153135553002357E-2</v>
      </c>
      <c r="H92" s="5">
        <v>-7.6078800484538078E-3</v>
      </c>
      <c r="I92" s="5">
        <v>1.5049772337079048E-2</v>
      </c>
      <c r="J92" s="5">
        <v>1.2515644542872906E-2</v>
      </c>
      <c r="K92" s="5">
        <v>2.9496848583221436E-2</v>
      </c>
      <c r="L92" s="5">
        <v>2.7970112860202789E-3</v>
      </c>
      <c r="M92" s="5">
        <v>-1.530018076300621E-2</v>
      </c>
      <c r="N92" s="5">
        <v>9.5837721601128578E-3</v>
      </c>
      <c r="O92" s="5">
        <v>-1.116661075502634E-2</v>
      </c>
      <c r="P92" s="5">
        <v>1.5633067116141319E-2</v>
      </c>
      <c r="Q92" s="5">
        <v>6.7235072492621839E-5</v>
      </c>
      <c r="R92" s="5">
        <v>1.8759921193122864E-2</v>
      </c>
      <c r="S92" s="5">
        <v>1.4183654449880123E-2</v>
      </c>
      <c r="T92" s="5">
        <v>4.2177317664027214E-3</v>
      </c>
      <c r="U92" s="5">
        <v>5.5147226899862289E-2</v>
      </c>
      <c r="V92" s="5">
        <v>4.9053773283958435E-2</v>
      </c>
      <c r="W92" s="5">
        <v>-4.2389523237943649E-2</v>
      </c>
      <c r="Y92" s="1">
        <f t="shared" si="27"/>
        <v>6.2895684474389925E-4</v>
      </c>
    </row>
    <row r="93" spans="1:25">
      <c r="A93" s="1" t="s">
        <v>26</v>
      </c>
      <c r="B93" s="1" t="s">
        <v>33</v>
      </c>
      <c r="C93" s="5">
        <v>3.2002177089452744E-2</v>
      </c>
      <c r="D93" s="5">
        <v>-6.7300647497177124E-2</v>
      </c>
      <c r="E93" s="5">
        <v>3.2965607941150665E-2</v>
      </c>
      <c r="F93" s="5">
        <v>-1.2295687571167946E-2</v>
      </c>
      <c r="G93" s="5">
        <v>1.0721869766712189E-2</v>
      </c>
      <c r="H93" s="5">
        <v>2.0926263183355331E-2</v>
      </c>
      <c r="I93" s="5">
        <v>2.0468791946768761E-2</v>
      </c>
      <c r="J93" s="5">
        <v>-7.2804326191544533E-4</v>
      </c>
      <c r="K93" s="5">
        <v>1.0323666967451572E-2</v>
      </c>
      <c r="L93" s="5">
        <v>3.053082711994648E-2</v>
      </c>
      <c r="M93" s="5">
        <v>1.8415644764900208E-2</v>
      </c>
      <c r="N93" s="5">
        <v>-5.207723006606102E-4</v>
      </c>
      <c r="O93" s="5">
        <v>-6.2123627867549658E-4</v>
      </c>
      <c r="P93" s="5">
        <v>-2.0721781998872757E-2</v>
      </c>
      <c r="Q93" s="5">
        <v>1.9053524360060692E-2</v>
      </c>
      <c r="R93" s="5">
        <v>2.9556892812252045E-2</v>
      </c>
      <c r="S93" s="5">
        <v>-7.3401635745540261E-4</v>
      </c>
      <c r="T93" s="5">
        <v>8.4005240350961685E-3</v>
      </c>
      <c r="U93" s="5">
        <v>-3.0092358589172363E-2</v>
      </c>
      <c r="V93" s="5">
        <v>-7.3693308513611555E-4</v>
      </c>
      <c r="W93" s="5">
        <v>2.8381830081343651E-2</v>
      </c>
      <c r="Y93" s="1">
        <f t="shared" si="27"/>
        <v>5.9054636453407172E-4</v>
      </c>
    </row>
    <row r="94" spans="1:25">
      <c r="A94" s="1" t="s">
        <v>27</v>
      </c>
      <c r="B94" s="1" t="s">
        <v>33</v>
      </c>
      <c r="C94" s="5">
        <v>-3.2500248402357101E-2</v>
      </c>
      <c r="D94" s="5">
        <v>-9.2061005532741547E-2</v>
      </c>
      <c r="E94" s="5">
        <v>4.7536395490169525E-2</v>
      </c>
      <c r="F94" s="5">
        <v>1.8523016478866339E-3</v>
      </c>
      <c r="G94" s="5">
        <v>2.2861655801534653E-2</v>
      </c>
      <c r="H94" s="5">
        <v>1.0129456408321857E-2</v>
      </c>
      <c r="I94" s="5">
        <v>3.854074515402317E-3</v>
      </c>
      <c r="J94" s="5">
        <v>-8.8562490418553352E-3</v>
      </c>
      <c r="K94" s="5">
        <v>1.2276876717805862E-2</v>
      </c>
      <c r="L94" s="5">
        <v>-2.7943038730882108E-4</v>
      </c>
      <c r="M94" s="5">
        <v>7.5101152062416077E-2</v>
      </c>
      <c r="N94" s="5">
        <v>3.9257805794477463E-2</v>
      </c>
      <c r="O94" s="5">
        <v>-4.7432076185941696E-2</v>
      </c>
      <c r="P94" s="5">
        <v>3.2645072788000107E-2</v>
      </c>
      <c r="Q94" s="5">
        <v>7.9151568934321404E-3</v>
      </c>
      <c r="R94" s="5">
        <v>-1.732381759211421E-3</v>
      </c>
      <c r="S94" s="5">
        <v>-2.3172060027718544E-2</v>
      </c>
      <c r="T94" s="5">
        <v>-1.7876541242003441E-2</v>
      </c>
      <c r="U94" s="5">
        <v>-1.984689012169838E-2</v>
      </c>
      <c r="V94" s="5">
        <v>5.6477468460798264E-2</v>
      </c>
      <c r="W94" s="5">
        <v>-1.3509118929505348E-2</v>
      </c>
      <c r="Y94" s="1">
        <f t="shared" si="27"/>
        <v>1.3858575754637521E-3</v>
      </c>
    </row>
    <row r="95" spans="1:25">
      <c r="A95" s="1" t="s">
        <v>28</v>
      </c>
      <c r="B95" s="1" t="s">
        <v>33</v>
      </c>
      <c r="C95" s="5">
        <v>1.6078667715191841E-2</v>
      </c>
      <c r="D95" s="5">
        <v>-5.7458970695734024E-2</v>
      </c>
      <c r="E95" s="5">
        <v>2.2875930881127715E-5</v>
      </c>
      <c r="F95" s="5">
        <v>2.2579820826649666E-2</v>
      </c>
      <c r="G95" s="5">
        <v>-6.1437599360942841E-3</v>
      </c>
      <c r="H95" s="5">
        <v>-6.1994465067982674E-3</v>
      </c>
      <c r="I95" s="5">
        <v>1.6764534637331963E-2</v>
      </c>
      <c r="J95" s="5">
        <v>-3.5116463899612427E-2</v>
      </c>
      <c r="K95" s="5">
        <v>2.1960299462080002E-2</v>
      </c>
      <c r="L95" s="5">
        <v>3.2616473734378815E-2</v>
      </c>
      <c r="M95" s="5">
        <v>5.6465058587491512E-3</v>
      </c>
      <c r="N95" s="5">
        <v>4.2265653610229492E-3</v>
      </c>
      <c r="O95" s="5">
        <v>-8.4582134149968624E-4</v>
      </c>
      <c r="P95" s="5">
        <v>1.0401380248367786E-2</v>
      </c>
      <c r="Q95" s="5">
        <v>5.0100274384021759E-3</v>
      </c>
      <c r="R95" s="5">
        <v>-6.5388362854719162E-3</v>
      </c>
      <c r="S95" s="5">
        <v>3.1044051051139832E-2</v>
      </c>
      <c r="T95" s="5">
        <v>-6.3087367452681065E-3</v>
      </c>
      <c r="U95" s="5">
        <v>-1.6154808923602104E-2</v>
      </c>
      <c r="V95" s="5">
        <v>4.317152313888073E-3</v>
      </c>
      <c r="W95" s="5">
        <v>-5.5257212370634079E-3</v>
      </c>
      <c r="Y95" s="1">
        <f t="shared" si="27"/>
        <v>4.3513210609078543E-4</v>
      </c>
    </row>
    <row r="96" spans="1:25">
      <c r="A96" s="1" t="s">
        <v>29</v>
      </c>
      <c r="B96" s="1" t="s">
        <v>33</v>
      </c>
      <c r="C96" s="5">
        <v>1.6986226662993431E-2</v>
      </c>
      <c r="D96" s="5">
        <v>-5.3514610975980759E-2</v>
      </c>
      <c r="E96" s="5">
        <v>7.0768445730209351E-2</v>
      </c>
      <c r="F96" s="5">
        <v>3.3958401530981064E-2</v>
      </c>
      <c r="G96" s="5">
        <v>0.13843171298503876</v>
      </c>
      <c r="H96" s="5">
        <v>2.8973294422030449E-2</v>
      </c>
      <c r="I96" s="5">
        <v>8.034052443690598E-4</v>
      </c>
      <c r="J96" s="5">
        <v>-2.7374850586056709E-2</v>
      </c>
      <c r="K96" s="5">
        <v>2.7668815106153488E-2</v>
      </c>
      <c r="L96" s="5">
        <v>4.0313225239515305E-2</v>
      </c>
      <c r="M96" s="5">
        <v>6.7797809839248657E-2</v>
      </c>
      <c r="N96" s="5">
        <v>-5.1922269631177187E-4</v>
      </c>
      <c r="O96" s="5">
        <v>1.2327561853453517E-4</v>
      </c>
      <c r="P96" s="5">
        <v>1.8628338584676385E-3</v>
      </c>
      <c r="Q96" s="5">
        <v>1.7942946869879961E-3</v>
      </c>
      <c r="R96" s="5">
        <v>-2.425871416926384E-2</v>
      </c>
      <c r="S96" s="5">
        <v>-1.1377152986824512E-2</v>
      </c>
      <c r="T96" s="5">
        <v>1.4517075382173061E-2</v>
      </c>
      <c r="U96" s="5">
        <v>-2.4792546406388283E-2</v>
      </c>
      <c r="V96" s="5">
        <v>1.4664721675217152E-2</v>
      </c>
      <c r="W96" s="5">
        <v>1.4132486656308174E-2</v>
      </c>
      <c r="Y96" s="1">
        <f t="shared" si="27"/>
        <v>1.6901486659921263E-3</v>
      </c>
    </row>
  </sheetData>
  <conditionalFormatting sqref="C7:W7">
    <cfRule type="cellIs" dxfId="2" priority="3" operator="lessThan">
      <formula>0.1</formula>
    </cfRule>
  </conditionalFormatting>
  <conditionalFormatting sqref="C17:W17">
    <cfRule type="cellIs" dxfId="1" priority="2" operator="lessThan">
      <formula>0.1</formula>
    </cfRule>
  </conditionalFormatting>
  <conditionalFormatting sqref="C28:W28">
    <cfRule type="cellIs" dxfId="0" priority="1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8"/>
  <sheetViews>
    <sheetView workbookViewId="0">
      <selection activeCell="C1" sqref="C1"/>
    </sheetView>
  </sheetViews>
  <sheetFormatPr baseColWidth="10" defaultColWidth="8.88671875" defaultRowHeight="14.4"/>
  <cols>
    <col min="1" max="1" width="12.33203125" style="1" bestFit="1" customWidth="1"/>
    <col min="2" max="2" width="22.88671875" style="1" bestFit="1" customWidth="1"/>
    <col min="3" max="3" width="10" style="1" bestFit="1" customWidth="1"/>
    <col min="4" max="16384" width="8.88671875" style="1"/>
  </cols>
  <sheetData>
    <row r="1" spans="1:3">
      <c r="A1" s="1" t="s">
        <v>235</v>
      </c>
      <c r="B1" s="1" t="s">
        <v>265</v>
      </c>
      <c r="C1" s="1" t="s">
        <v>353</v>
      </c>
    </row>
    <row r="2" spans="1:3">
      <c r="A2" s="1" t="s">
        <v>236</v>
      </c>
      <c r="B2" s="1" t="s">
        <v>266</v>
      </c>
      <c r="C2" s="2">
        <v>6.4201874192804098E-4</v>
      </c>
    </row>
    <row r="3" spans="1:3">
      <c r="A3" s="1" t="s">
        <v>236</v>
      </c>
      <c r="B3" s="1" t="s">
        <v>267</v>
      </c>
      <c r="C3" s="2">
        <v>6.4321374520659447E-4</v>
      </c>
    </row>
    <row r="4" spans="1:3">
      <c r="A4" s="1" t="s">
        <v>236</v>
      </c>
      <c r="B4" s="1" t="s">
        <v>268</v>
      </c>
      <c r="C4" s="2">
        <v>8.2886166637763381E-4</v>
      </c>
    </row>
    <row r="5" spans="1:3">
      <c r="A5" s="1" t="s">
        <v>237</v>
      </c>
      <c r="B5" s="1" t="s">
        <v>269</v>
      </c>
      <c r="C5" s="2">
        <v>6.9014400651212782E-5</v>
      </c>
    </row>
    <row r="6" spans="1:3">
      <c r="A6" s="1" t="s">
        <v>237</v>
      </c>
      <c r="B6" s="1" t="s">
        <v>270</v>
      </c>
      <c r="C6" s="2">
        <v>7.0481299189850688E-5</v>
      </c>
    </row>
    <row r="7" spans="1:3">
      <c r="A7" s="1" t="s">
        <v>237</v>
      </c>
      <c r="B7" s="1" t="s">
        <v>271</v>
      </c>
      <c r="C7" s="2">
        <v>2.2152577002998441E-4</v>
      </c>
    </row>
    <row r="8" spans="1:3">
      <c r="A8" s="1" t="s">
        <v>238</v>
      </c>
      <c r="B8" s="1" t="s">
        <v>272</v>
      </c>
      <c r="C8" s="2">
        <v>9.2545151710510254E-4</v>
      </c>
    </row>
    <row r="9" spans="1:3">
      <c r="A9" s="1" t="s">
        <v>238</v>
      </c>
      <c r="B9" s="1" t="s">
        <v>273</v>
      </c>
      <c r="C9" s="2">
        <v>9.2706398572772741E-4</v>
      </c>
    </row>
    <row r="10" spans="1:3">
      <c r="A10" s="1" t="s">
        <v>238</v>
      </c>
      <c r="B10" s="1" t="s">
        <v>274</v>
      </c>
      <c r="C10" s="2">
        <v>1.2349295429885387E-3</v>
      </c>
    </row>
    <row r="11" spans="1:3">
      <c r="A11" s="1" t="s">
        <v>239</v>
      </c>
      <c r="B11" s="1" t="s">
        <v>275</v>
      </c>
      <c r="C11" s="2">
        <v>1.4070274337868175E-4</v>
      </c>
    </row>
    <row r="12" spans="1:3">
      <c r="A12" s="1" t="s">
        <v>239</v>
      </c>
      <c r="B12" s="1" t="s">
        <v>276</v>
      </c>
      <c r="C12" s="2">
        <v>1.5213141578447712E-4</v>
      </c>
    </row>
    <row r="13" spans="1:3">
      <c r="A13" s="1" t="s">
        <v>239</v>
      </c>
      <c r="B13" s="1" t="s">
        <v>277</v>
      </c>
      <c r="C13" s="2">
        <v>2.7737786876969039E-4</v>
      </c>
    </row>
    <row r="14" spans="1:3">
      <c r="A14" s="1" t="s">
        <v>240</v>
      </c>
      <c r="B14" s="1" t="s">
        <v>278</v>
      </c>
      <c r="C14" s="2">
        <v>7.9855592048261315E-5</v>
      </c>
    </row>
    <row r="15" spans="1:3">
      <c r="A15" s="1" t="s">
        <v>240</v>
      </c>
      <c r="B15" s="1" t="s">
        <v>279</v>
      </c>
      <c r="C15" s="2">
        <v>7.974742038641125E-5</v>
      </c>
    </row>
    <row r="16" spans="1:3">
      <c r="A16" s="1" t="s">
        <v>240</v>
      </c>
      <c r="B16" s="1" t="s">
        <v>280</v>
      </c>
      <c r="C16" s="2">
        <v>3.5285152262076735E-4</v>
      </c>
    </row>
    <row r="17" spans="1:3">
      <c r="A17" s="1" t="s">
        <v>241</v>
      </c>
      <c r="B17" s="1" t="s">
        <v>281</v>
      </c>
      <c r="C17" s="2">
        <v>1.0311321966582909E-4</v>
      </c>
    </row>
    <row r="18" spans="1:3">
      <c r="A18" s="1" t="s">
        <v>241</v>
      </c>
      <c r="B18" s="1" t="s">
        <v>282</v>
      </c>
      <c r="C18" s="2">
        <v>1.0131651652045548E-4</v>
      </c>
    </row>
    <row r="19" spans="1:3">
      <c r="A19" s="1" t="s">
        <v>241</v>
      </c>
      <c r="B19" s="1" t="s">
        <v>283</v>
      </c>
      <c r="C19" s="2">
        <v>2.7871245401911438E-4</v>
      </c>
    </row>
    <row r="20" spans="1:3">
      <c r="A20" s="1" t="s">
        <v>242</v>
      </c>
      <c r="B20" s="1" t="s">
        <v>284</v>
      </c>
      <c r="C20" s="2">
        <v>2.9627530602738261E-4</v>
      </c>
    </row>
    <row r="21" spans="1:3">
      <c r="A21" s="1" t="s">
        <v>242</v>
      </c>
      <c r="B21" s="1" t="s">
        <v>285</v>
      </c>
      <c r="C21" s="2">
        <v>2.9772668494842947E-4</v>
      </c>
    </row>
    <row r="22" spans="1:3">
      <c r="A22" s="1" t="s">
        <v>242</v>
      </c>
      <c r="B22" s="1" t="s">
        <v>286</v>
      </c>
      <c r="C22" s="2">
        <v>1.198024838231504E-3</v>
      </c>
    </row>
    <row r="23" spans="1:3">
      <c r="A23" s="1" t="s">
        <v>243</v>
      </c>
      <c r="B23" s="1" t="s">
        <v>287</v>
      </c>
      <c r="C23" s="2">
        <v>2.6205819449387491E-4</v>
      </c>
    </row>
    <row r="24" spans="1:3">
      <c r="A24" s="1" t="s">
        <v>243</v>
      </c>
      <c r="B24" s="1" t="s">
        <v>288</v>
      </c>
      <c r="C24" s="2">
        <v>2.6573688955977559E-4</v>
      </c>
    </row>
    <row r="25" spans="1:3">
      <c r="A25" s="1" t="s">
        <v>243</v>
      </c>
      <c r="B25" s="1" t="s">
        <v>289</v>
      </c>
      <c r="C25" s="2">
        <v>8.0930482363328338E-4</v>
      </c>
    </row>
    <row r="26" spans="1:3">
      <c r="A26" s="1" t="s">
        <v>244</v>
      </c>
      <c r="B26" s="1" t="s">
        <v>290</v>
      </c>
      <c r="C26" s="2">
        <v>9.644709643907845E-5</v>
      </c>
    </row>
    <row r="27" spans="1:3">
      <c r="A27" s="1" t="s">
        <v>244</v>
      </c>
      <c r="B27" s="1" t="s">
        <v>291</v>
      </c>
      <c r="C27" s="2">
        <v>9.9569260783027858E-5</v>
      </c>
    </row>
    <row r="28" spans="1:3">
      <c r="A28" s="1" t="s">
        <v>244</v>
      </c>
      <c r="B28" s="1" t="s">
        <v>292</v>
      </c>
      <c r="C28" s="2">
        <v>2.1653955627698451E-4</v>
      </c>
    </row>
    <row r="29" spans="1:3">
      <c r="A29" s="1" t="s">
        <v>245</v>
      </c>
      <c r="B29" s="1" t="s">
        <v>293</v>
      </c>
      <c r="C29" s="2">
        <v>2.4470654898323119E-4</v>
      </c>
    </row>
    <row r="30" spans="1:3">
      <c r="A30" s="1" t="s">
        <v>245</v>
      </c>
      <c r="B30" s="1" t="s">
        <v>294</v>
      </c>
      <c r="C30" s="2">
        <v>2.4430573103018105E-4</v>
      </c>
    </row>
    <row r="31" spans="1:3">
      <c r="A31" s="1" t="s">
        <v>245</v>
      </c>
      <c r="B31" s="1" t="s">
        <v>295</v>
      </c>
      <c r="C31" s="2">
        <v>3.6334278411231935E-4</v>
      </c>
    </row>
    <row r="32" spans="1:3">
      <c r="A32" s="1" t="s">
        <v>246</v>
      </c>
      <c r="B32" s="1" t="s">
        <v>296</v>
      </c>
      <c r="C32" s="2">
        <v>1.4787065447308123E-4</v>
      </c>
    </row>
    <row r="33" spans="1:3">
      <c r="A33" s="1" t="s">
        <v>246</v>
      </c>
      <c r="B33" s="1" t="s">
        <v>297</v>
      </c>
      <c r="C33" s="2">
        <v>1.4796154573559761E-4</v>
      </c>
    </row>
    <row r="34" spans="1:3">
      <c r="A34" s="1" t="s">
        <v>246</v>
      </c>
      <c r="B34" s="1" t="s">
        <v>298</v>
      </c>
      <c r="C34" s="2">
        <v>2.0537454111035913E-4</v>
      </c>
    </row>
    <row r="35" spans="1:3">
      <c r="A35" s="1" t="s">
        <v>247</v>
      </c>
      <c r="B35" s="1" t="s">
        <v>299</v>
      </c>
      <c r="C35" s="2">
        <v>2.6143333525396883E-4</v>
      </c>
    </row>
    <row r="36" spans="1:3">
      <c r="A36" s="1" t="s">
        <v>247</v>
      </c>
      <c r="B36" s="1" t="s">
        <v>300</v>
      </c>
      <c r="C36" s="2">
        <v>2.6118967798538506E-4</v>
      </c>
    </row>
    <row r="37" spans="1:3">
      <c r="A37" s="1" t="s">
        <v>247</v>
      </c>
      <c r="B37" s="1" t="s">
        <v>301</v>
      </c>
      <c r="C37" s="2">
        <v>2.7145163039676845E-4</v>
      </c>
    </row>
    <row r="38" spans="1:3">
      <c r="A38" s="1" t="s">
        <v>248</v>
      </c>
      <c r="B38" s="1" t="s">
        <v>302</v>
      </c>
      <c r="C38" s="2">
        <v>8.1676022091414779E-5</v>
      </c>
    </row>
    <row r="39" spans="1:3">
      <c r="A39" s="1" t="s">
        <v>248</v>
      </c>
      <c r="B39" s="1" t="s">
        <v>303</v>
      </c>
      <c r="C39" s="2">
        <v>8.1644277088344097E-5</v>
      </c>
    </row>
    <row r="40" spans="1:3">
      <c r="A40" s="1" t="s">
        <v>248</v>
      </c>
      <c r="B40" s="1" t="s">
        <v>304</v>
      </c>
      <c r="C40" s="2">
        <v>7.9248049587476999E-5</v>
      </c>
    </row>
    <row r="41" spans="1:3">
      <c r="A41" s="1" t="s">
        <v>249</v>
      </c>
      <c r="B41" s="1" t="s">
        <v>305</v>
      </c>
      <c r="C41" s="2">
        <v>8.2934042438864708E-5</v>
      </c>
    </row>
    <row r="42" spans="1:3">
      <c r="A42" s="1" t="s">
        <v>249</v>
      </c>
      <c r="B42" s="1" t="s">
        <v>306</v>
      </c>
      <c r="C42" s="2">
        <v>8.5443833086173981E-5</v>
      </c>
    </row>
    <row r="43" spans="1:3">
      <c r="A43" s="1" t="s">
        <v>249</v>
      </c>
      <c r="B43" s="1" t="s">
        <v>307</v>
      </c>
      <c r="C43" s="2">
        <v>1.6139197396114469E-4</v>
      </c>
    </row>
    <row r="44" spans="1:3">
      <c r="A44" s="1" t="s">
        <v>250</v>
      </c>
      <c r="B44" s="1" t="s">
        <v>308</v>
      </c>
      <c r="C44" s="2">
        <v>7.835053838789463E-5</v>
      </c>
    </row>
    <row r="45" spans="1:3">
      <c r="A45" s="1" t="s">
        <v>250</v>
      </c>
      <c r="B45" s="1" t="s">
        <v>309</v>
      </c>
      <c r="C45" s="2">
        <v>7.8131990449037403E-5</v>
      </c>
    </row>
    <row r="46" spans="1:3">
      <c r="A46" s="1" t="s">
        <v>250</v>
      </c>
      <c r="B46" s="1" t="s">
        <v>310</v>
      </c>
      <c r="C46" s="2">
        <v>7.5553944043349475E-5</v>
      </c>
    </row>
    <row r="47" spans="1:3">
      <c r="A47" s="1" t="s">
        <v>251</v>
      </c>
      <c r="B47" s="1" t="s">
        <v>311</v>
      </c>
      <c r="C47" s="2">
        <v>1.2147954839747399E-4</v>
      </c>
    </row>
    <row r="48" spans="1:3">
      <c r="A48" s="1" t="s">
        <v>251</v>
      </c>
      <c r="B48" s="1" t="s">
        <v>312</v>
      </c>
      <c r="C48" s="2">
        <v>1.2228196661386953E-4</v>
      </c>
    </row>
    <row r="49" spans="1:3">
      <c r="A49" s="1" t="s">
        <v>251</v>
      </c>
      <c r="B49" s="1" t="s">
        <v>313</v>
      </c>
      <c r="C49" s="2">
        <v>4.1732753743417561E-4</v>
      </c>
    </row>
    <row r="50" spans="1:3">
      <c r="A50" s="1" t="s">
        <v>252</v>
      </c>
      <c r="B50" s="1" t="s">
        <v>314</v>
      </c>
      <c r="C50" s="2">
        <v>2.7829766622744501E-4</v>
      </c>
    </row>
    <row r="51" spans="1:3">
      <c r="A51" s="1" t="s">
        <v>252</v>
      </c>
      <c r="B51" s="1" t="s">
        <v>315</v>
      </c>
      <c r="C51" s="2">
        <v>2.782596352360873E-4</v>
      </c>
    </row>
    <row r="52" spans="1:3">
      <c r="A52" s="1" t="s">
        <v>252</v>
      </c>
      <c r="B52" s="1" t="s">
        <v>316</v>
      </c>
      <c r="C52" s="2">
        <v>2.1248638996865222E-4</v>
      </c>
    </row>
    <row r="53" spans="1:3">
      <c r="A53" s="1" t="s">
        <v>253</v>
      </c>
      <c r="B53" s="1" t="s">
        <v>317</v>
      </c>
      <c r="C53" s="2">
        <v>2.1139009913895279E-4</v>
      </c>
    </row>
    <row r="54" spans="1:3">
      <c r="A54" s="1" t="s">
        <v>253</v>
      </c>
      <c r="B54" s="1" t="s">
        <v>318</v>
      </c>
      <c r="C54" s="2">
        <v>2.1043630840722471E-4</v>
      </c>
    </row>
    <row r="55" spans="1:3">
      <c r="A55" s="1" t="s">
        <v>253</v>
      </c>
      <c r="B55" s="1" t="s">
        <v>319</v>
      </c>
      <c r="C55" s="2">
        <v>8.0322363646700978E-4</v>
      </c>
    </row>
    <row r="56" spans="1:3">
      <c r="A56" s="1" t="s">
        <v>254</v>
      </c>
      <c r="B56" s="1" t="s">
        <v>320</v>
      </c>
      <c r="C56" s="2">
        <v>1.1055454524466768E-4</v>
      </c>
    </row>
    <row r="57" spans="1:3">
      <c r="A57" s="1" t="s">
        <v>254</v>
      </c>
      <c r="B57" s="1" t="s">
        <v>321</v>
      </c>
      <c r="C57" s="2">
        <v>1.1180464935023338E-4</v>
      </c>
    </row>
    <row r="58" spans="1:3">
      <c r="A58" s="1" t="s">
        <v>254</v>
      </c>
      <c r="B58" s="1" t="s">
        <v>322</v>
      </c>
      <c r="C58" s="2">
        <v>2.2330657520797104E-4</v>
      </c>
    </row>
    <row r="59" spans="1:3">
      <c r="A59" s="1" t="s">
        <v>255</v>
      </c>
      <c r="B59" s="1" t="s">
        <v>323</v>
      </c>
      <c r="C59" s="2">
        <v>2.8359016869217157E-4</v>
      </c>
    </row>
    <row r="60" spans="1:3">
      <c r="A60" s="1" t="s">
        <v>255</v>
      </c>
      <c r="B60" s="1" t="s">
        <v>324</v>
      </c>
      <c r="C60" s="2">
        <v>2.8096817550249398E-4</v>
      </c>
    </row>
    <row r="61" spans="1:3">
      <c r="A61" s="1" t="s">
        <v>255</v>
      </c>
      <c r="B61" s="1" t="s">
        <v>325</v>
      </c>
      <c r="C61" s="2">
        <v>2.8379203286021948E-4</v>
      </c>
    </row>
    <row r="62" spans="1:3">
      <c r="A62" s="1" t="s">
        <v>256</v>
      </c>
      <c r="B62" s="1" t="s">
        <v>326</v>
      </c>
      <c r="C62" s="2">
        <v>2.6031604157474725E-4</v>
      </c>
    </row>
    <row r="63" spans="1:3">
      <c r="A63" s="1" t="s">
        <v>256</v>
      </c>
      <c r="B63" s="1" t="s">
        <v>327</v>
      </c>
      <c r="C63" s="2">
        <v>2.6338587843753472E-4</v>
      </c>
    </row>
    <row r="64" spans="1:3">
      <c r="A64" s="1" t="s">
        <v>256</v>
      </c>
      <c r="B64" s="1" t="s">
        <v>328</v>
      </c>
      <c r="C64" s="2">
        <v>3.7584122037515044E-4</v>
      </c>
    </row>
    <row r="65" spans="1:3">
      <c r="A65" s="1" t="s">
        <v>257</v>
      </c>
      <c r="B65" s="1" t="s">
        <v>329</v>
      </c>
      <c r="C65" s="2">
        <v>9.0170506155118346E-4</v>
      </c>
    </row>
    <row r="66" spans="1:3">
      <c r="A66" s="1" t="s">
        <v>257</v>
      </c>
      <c r="B66" s="1" t="s">
        <v>330</v>
      </c>
      <c r="C66" s="2">
        <v>9.0936128981411457E-4</v>
      </c>
    </row>
    <row r="67" spans="1:3">
      <c r="A67" s="1" t="s">
        <v>257</v>
      </c>
      <c r="B67" s="1" t="s">
        <v>331</v>
      </c>
      <c r="C67" s="2">
        <v>1.9597127102315426E-3</v>
      </c>
    </row>
    <row r="68" spans="1:3">
      <c r="A68" s="1" t="s">
        <v>258</v>
      </c>
      <c r="B68" s="1" t="s">
        <v>332</v>
      </c>
      <c r="C68" s="2">
        <v>5.8050506049767137E-4</v>
      </c>
    </row>
    <row r="69" spans="1:3">
      <c r="A69" s="1" t="s">
        <v>258</v>
      </c>
      <c r="B69" s="1" t="s">
        <v>333</v>
      </c>
      <c r="C69" s="2">
        <v>7.5077200308442116E-3</v>
      </c>
    </row>
    <row r="70" spans="1:3">
      <c r="A70" s="1" t="s">
        <v>258</v>
      </c>
      <c r="B70" s="1" t="s">
        <v>334</v>
      </c>
      <c r="C70" s="2">
        <v>8.3751033525913954E-4</v>
      </c>
    </row>
    <row r="71" spans="1:3">
      <c r="A71" s="1" t="s">
        <v>259</v>
      </c>
      <c r="B71" s="1" t="s">
        <v>335</v>
      </c>
      <c r="C71" s="2">
        <v>7.0276037149596959E-5</v>
      </c>
    </row>
    <row r="72" spans="1:3">
      <c r="A72" s="1" t="s">
        <v>259</v>
      </c>
      <c r="B72" s="1" t="s">
        <v>336</v>
      </c>
      <c r="C72" s="2">
        <v>6.5767024352680892E-5</v>
      </c>
    </row>
    <row r="73" spans="1:3">
      <c r="A73" s="1" t="s">
        <v>259</v>
      </c>
      <c r="B73" s="1" t="s">
        <v>337</v>
      </c>
      <c r="C73" s="2">
        <v>1.4575544628314674E-4</v>
      </c>
    </row>
    <row r="74" spans="1:3">
      <c r="A74" s="1" t="s">
        <v>260</v>
      </c>
      <c r="B74" s="1" t="s">
        <v>338</v>
      </c>
      <c r="C74" s="2">
        <v>2.158359857276082E-4</v>
      </c>
    </row>
    <row r="75" spans="1:3">
      <c r="A75" s="1" t="s">
        <v>260</v>
      </c>
      <c r="B75" s="1" t="s">
        <v>339</v>
      </c>
      <c r="C75" s="2">
        <v>2.1337147336453199E-4</v>
      </c>
    </row>
    <row r="76" spans="1:3">
      <c r="A76" s="1" t="s">
        <v>260</v>
      </c>
      <c r="B76" s="1" t="s">
        <v>340</v>
      </c>
      <c r="C76" s="2">
        <v>3.9017482777126133E-4</v>
      </c>
    </row>
    <row r="77" spans="1:3">
      <c r="A77" s="1" t="s">
        <v>261</v>
      </c>
      <c r="B77" s="1" t="s">
        <v>341</v>
      </c>
      <c r="C77" s="2">
        <v>7.0014450466260314E-4</v>
      </c>
    </row>
    <row r="78" spans="1:3">
      <c r="A78" s="1" t="s">
        <v>261</v>
      </c>
      <c r="B78" s="1" t="s">
        <v>342</v>
      </c>
      <c r="C78" s="2">
        <v>7.0080830482766032E-4</v>
      </c>
    </row>
    <row r="79" spans="1:3">
      <c r="A79" s="1" t="s">
        <v>261</v>
      </c>
      <c r="B79" s="1" t="s">
        <v>343</v>
      </c>
      <c r="C79" s="2">
        <v>6.4552639378234744E-4</v>
      </c>
    </row>
    <row r="80" spans="1:3">
      <c r="A80" s="1" t="s">
        <v>262</v>
      </c>
      <c r="B80" s="1" t="s">
        <v>344</v>
      </c>
      <c r="C80" s="2">
        <v>1.1450240854173899E-3</v>
      </c>
    </row>
    <row r="81" spans="1:3">
      <c r="A81" s="1" t="s">
        <v>262</v>
      </c>
      <c r="B81" s="1" t="s">
        <v>345</v>
      </c>
      <c r="C81" s="2">
        <v>1.14870083052665E-3</v>
      </c>
    </row>
    <row r="82" spans="1:3">
      <c r="A82" s="1" t="s">
        <v>262</v>
      </c>
      <c r="B82" s="1" t="s">
        <v>346</v>
      </c>
      <c r="C82" s="2">
        <v>2.466835081577301E-3</v>
      </c>
    </row>
    <row r="83" spans="1:3">
      <c r="A83" s="1" t="s">
        <v>263</v>
      </c>
      <c r="B83" s="1" t="s">
        <v>347</v>
      </c>
      <c r="C83" s="2">
        <v>1.7728978127706796E-4</v>
      </c>
    </row>
    <row r="84" spans="1:3">
      <c r="A84" s="1" t="s">
        <v>263</v>
      </c>
      <c r="B84" s="1" t="s">
        <v>348</v>
      </c>
      <c r="C84" s="2">
        <v>1.7480627866461873E-4</v>
      </c>
    </row>
    <row r="85" spans="1:3">
      <c r="A85" s="1" t="s">
        <v>263</v>
      </c>
      <c r="B85" s="1" t="s">
        <v>349</v>
      </c>
      <c r="C85" s="2">
        <v>3.9023399585857987E-4</v>
      </c>
    </row>
    <row r="86" spans="1:3">
      <c r="A86" s="1" t="s">
        <v>264</v>
      </c>
      <c r="B86" s="1" t="s">
        <v>350</v>
      </c>
      <c r="C86" s="2">
        <v>7.2778220055624843E-4</v>
      </c>
    </row>
    <row r="87" spans="1:3">
      <c r="A87" s="1" t="s">
        <v>264</v>
      </c>
      <c r="B87" s="1" t="s">
        <v>351</v>
      </c>
      <c r="C87" s="2">
        <v>7.3672522557899356E-4</v>
      </c>
    </row>
    <row r="88" spans="1:3">
      <c r="A88" s="1" t="s">
        <v>264</v>
      </c>
      <c r="B88" s="1" t="s">
        <v>352</v>
      </c>
      <c r="C88" s="2">
        <v>8.2324334653094411E-4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9F9C-BEDB-4257-B444-60F5ED12D284}">
  <dimension ref="A1:AB22"/>
  <sheetViews>
    <sheetView workbookViewId="0"/>
  </sheetViews>
  <sheetFormatPr baseColWidth="10" defaultRowHeight="14.4"/>
  <cols>
    <col min="1" max="1" width="7.109375" style="19" bestFit="1" customWidth="1"/>
    <col min="2" max="2" width="7.6640625" style="19" bestFit="1" customWidth="1"/>
    <col min="3" max="4" width="21.6640625" style="19" bestFit="1" customWidth="1"/>
    <col min="5" max="6" width="20.6640625" style="19" bestFit="1" customWidth="1"/>
    <col min="7" max="7" width="27.6640625" style="19" bestFit="1" customWidth="1"/>
    <col min="8" max="8" width="27" style="19" bestFit="1" customWidth="1"/>
    <col min="9" max="9" width="26.33203125" style="19" bestFit="1" customWidth="1"/>
    <col min="10" max="10" width="27" style="19" bestFit="1" customWidth="1"/>
    <col min="11" max="11" width="7.33203125" style="19" bestFit="1" customWidth="1"/>
    <col min="12" max="13" width="21" style="19" bestFit="1" customWidth="1"/>
    <col min="14" max="15" width="20.33203125" style="19" bestFit="1" customWidth="1"/>
    <col min="16" max="17" width="30" style="19" bestFit="1" customWidth="1"/>
    <col min="18" max="19" width="29.33203125" style="19" bestFit="1" customWidth="1"/>
    <col min="20" max="20" width="7.44140625" style="19" bestFit="1" customWidth="1"/>
    <col min="21" max="22" width="21.21875" style="19" bestFit="1" customWidth="1"/>
    <col min="23" max="24" width="20.44140625" style="19" bestFit="1" customWidth="1"/>
    <col min="25" max="26" width="30.109375" style="19" bestFit="1" customWidth="1"/>
    <col min="27" max="27" width="29.44140625" style="19" bestFit="1" customWidth="1"/>
    <col min="28" max="28" width="29.88671875" style="19" bestFit="1" customWidth="1"/>
    <col min="29" max="16384" width="11.5546875" style="19"/>
  </cols>
  <sheetData>
    <row r="1" spans="1:28">
      <c r="A1" s="13" t="s">
        <v>411</v>
      </c>
      <c r="B1" s="13" t="s">
        <v>412</v>
      </c>
      <c r="C1" s="21" t="s">
        <v>415</v>
      </c>
      <c r="D1" s="21" t="s">
        <v>416</v>
      </c>
      <c r="E1" s="21" t="s">
        <v>417</v>
      </c>
      <c r="F1" s="21" t="s">
        <v>418</v>
      </c>
      <c r="G1" s="13" t="s">
        <v>419</v>
      </c>
      <c r="H1" s="13" t="s">
        <v>420</v>
      </c>
      <c r="I1" s="13" t="s">
        <v>421</v>
      </c>
      <c r="J1" s="13" t="s">
        <v>422</v>
      </c>
      <c r="K1" s="13" t="s">
        <v>413</v>
      </c>
      <c r="L1" s="13" t="s">
        <v>423</v>
      </c>
      <c r="M1" s="13" t="s">
        <v>424</v>
      </c>
      <c r="N1" s="13" t="s">
        <v>425</v>
      </c>
      <c r="O1" s="13" t="s">
        <v>426</v>
      </c>
      <c r="P1" s="13" t="s">
        <v>427</v>
      </c>
      <c r="Q1" s="13" t="s">
        <v>428</v>
      </c>
      <c r="R1" s="13" t="s">
        <v>429</v>
      </c>
      <c r="S1" s="13" t="s">
        <v>430</v>
      </c>
      <c r="T1" s="13" t="s">
        <v>414</v>
      </c>
      <c r="U1" s="13" t="s">
        <v>431</v>
      </c>
      <c r="V1" s="13" t="s">
        <v>432</v>
      </c>
      <c r="W1" s="13" t="s">
        <v>433</v>
      </c>
      <c r="X1" s="13" t="s">
        <v>434</v>
      </c>
      <c r="Y1" s="13" t="s">
        <v>435</v>
      </c>
      <c r="Z1" s="13" t="s">
        <v>436</v>
      </c>
      <c r="AA1" s="13" t="s">
        <v>437</v>
      </c>
      <c r="AB1" s="13" t="s">
        <v>438</v>
      </c>
    </row>
    <row r="2" spans="1:28">
      <c r="A2" s="18">
        <v>-10</v>
      </c>
      <c r="B2" s="6">
        <v>-9.7513218669417964E-3</v>
      </c>
      <c r="C2" s="5">
        <v>1.423250225613951E-2</v>
      </c>
      <c r="D2" s="5">
        <v>1.8704678587649216E-2</v>
      </c>
      <c r="E2" s="5">
        <v>-1.4232502256139512E-2</v>
      </c>
      <c r="F2" s="5">
        <v>-1.8704678587649216E-2</v>
      </c>
      <c r="G2" s="5">
        <v>1.7208782449733818E-2</v>
      </c>
      <c r="H2" s="5">
        <v>2.2616173798124469E-2</v>
      </c>
      <c r="I2" s="5">
        <v>-1.7208782449733818E-2</v>
      </c>
      <c r="J2" s="5">
        <v>-2.2616173798124469E-2</v>
      </c>
      <c r="K2" s="5">
        <v>1.0879013749350212E-2</v>
      </c>
      <c r="L2" s="20">
        <v>1.4457958779534345E-2</v>
      </c>
      <c r="M2" s="20">
        <v>1.9000978685108895E-2</v>
      </c>
      <c r="N2" s="20">
        <v>-1.4457958779534347E-2</v>
      </c>
      <c r="O2" s="20">
        <v>-1.9000978685108895E-2</v>
      </c>
      <c r="P2" s="20">
        <v>1.7133835092025904E-2</v>
      </c>
      <c r="Q2" s="20">
        <v>2.2517676273817712E-2</v>
      </c>
      <c r="R2" s="20">
        <v>-1.7133835092025908E-2</v>
      </c>
      <c r="S2" s="20">
        <v>-2.2517676273817712E-2</v>
      </c>
      <c r="T2" s="20">
        <v>5.8556426905388651E-3</v>
      </c>
      <c r="U2" s="20">
        <v>9.3381679734866364E-3</v>
      </c>
      <c r="V2" s="20">
        <v>1.2272433012698132E-2</v>
      </c>
      <c r="W2" s="20">
        <v>-9.3381679734866382E-3</v>
      </c>
      <c r="X2" s="20">
        <v>-1.2272433012698132E-2</v>
      </c>
      <c r="Y2" s="20">
        <v>1.9392158058845664E-2</v>
      </c>
      <c r="Z2" s="20">
        <v>2.5485615746530483E-2</v>
      </c>
      <c r="AA2" s="20">
        <v>-1.9392158058845668E-2</v>
      </c>
      <c r="AB2" s="20">
        <v>-2.5485615746530483E-2</v>
      </c>
    </row>
    <row r="3" spans="1:28">
      <c r="A3" s="18">
        <v>-9</v>
      </c>
      <c r="B3" s="6">
        <v>-2.8460083000277393E-2</v>
      </c>
      <c r="C3" s="5">
        <v>2.0127797717138168E-2</v>
      </c>
      <c r="D3" s="5">
        <v>2.6452410138483151E-2</v>
      </c>
      <c r="E3" s="5">
        <v>-2.0127797717138171E-2</v>
      </c>
      <c r="F3" s="5">
        <v>-2.6452410138483151E-2</v>
      </c>
      <c r="G3" s="5">
        <v>2.4336893532341659E-2</v>
      </c>
      <c r="H3" s="5">
        <v>3.198409971429466E-2</v>
      </c>
      <c r="I3" s="5">
        <v>-2.4336893532341662E-2</v>
      </c>
      <c r="J3" s="5">
        <v>-3.198409971429466E-2</v>
      </c>
      <c r="K3" s="5">
        <v>1.6602252138025055E-2</v>
      </c>
      <c r="L3" s="20">
        <v>2.044664139024863E-2</v>
      </c>
      <c r="M3" s="20">
        <v>2.6871441754843097E-2</v>
      </c>
      <c r="N3" s="20">
        <v>-2.0446641390248634E-2</v>
      </c>
      <c r="O3" s="20">
        <v>-2.6871441754843097E-2</v>
      </c>
      <c r="P3" s="20">
        <v>2.4230901962607097E-2</v>
      </c>
      <c r="Q3" s="20">
        <v>3.1844803179559865E-2</v>
      </c>
      <c r="R3" s="20">
        <v>-2.4230901962607101E-2</v>
      </c>
      <c r="S3" s="20">
        <v>-3.1844803179559865E-2</v>
      </c>
      <c r="T3" s="20">
        <v>-1.6394700372348536E-2</v>
      </c>
      <c r="U3" s="20">
        <v>1.3206163795822881E-2</v>
      </c>
      <c r="V3" s="20">
        <v>1.7355841209873001E-2</v>
      </c>
      <c r="W3" s="20">
        <v>-1.3206163795822883E-2</v>
      </c>
      <c r="X3" s="20">
        <v>-1.7355841209873001E-2</v>
      </c>
      <c r="Y3" s="20">
        <v>2.7424652930502252E-2</v>
      </c>
      <c r="Z3" s="20">
        <v>3.6042103434172718E-2</v>
      </c>
      <c r="AA3" s="20">
        <v>-2.7424652930502256E-2</v>
      </c>
      <c r="AB3" s="20">
        <v>-3.6042103434172718E-2</v>
      </c>
    </row>
    <row r="4" spans="1:28">
      <c r="A4" s="18">
        <v>-8</v>
      </c>
      <c r="B4" s="6">
        <v>-3.3634225117221389E-2</v>
      </c>
      <c r="C4" s="5">
        <v>2.4651417026472305E-2</v>
      </c>
      <c r="D4" s="5">
        <v>3.239745365305411E-2</v>
      </c>
      <c r="E4" s="5">
        <v>-2.4651417026472309E-2</v>
      </c>
      <c r="F4" s="5">
        <v>-3.239745365305411E-2</v>
      </c>
      <c r="G4" s="5">
        <v>2.9806485539338581E-2</v>
      </c>
      <c r="H4" s="5">
        <v>3.9172362091159568E-2</v>
      </c>
      <c r="I4" s="5">
        <v>-2.9806485539338585E-2</v>
      </c>
      <c r="J4" s="5">
        <v>-3.9172362091159568E-2</v>
      </c>
      <c r="K4" s="5">
        <v>9.3401916736855321E-3</v>
      </c>
      <c r="L4" s="20">
        <v>2.5041919179890001E-2</v>
      </c>
      <c r="M4" s="20">
        <v>3.2910660476141884E-2</v>
      </c>
      <c r="N4" s="20">
        <v>-2.5041919179890005E-2</v>
      </c>
      <c r="O4" s="20">
        <v>-3.2910660476141884E-2</v>
      </c>
      <c r="P4" s="20">
        <v>2.9676672907895434E-2</v>
      </c>
      <c r="Q4" s="20">
        <v>3.900175937464051E-2</v>
      </c>
      <c r="R4" s="20">
        <v>-2.9676672907895437E-2</v>
      </c>
      <c r="S4" s="20">
        <v>-3.900175937464051E-2</v>
      </c>
      <c r="T4" s="20">
        <v>-3.5119372115711891E-3</v>
      </c>
      <c r="U4" s="20">
        <v>1.6174181379691357E-2</v>
      </c>
      <c r="V4" s="20">
        <v>2.1256477510478752E-2</v>
      </c>
      <c r="W4" s="20">
        <v>-1.6174181379691357E-2</v>
      </c>
      <c r="X4" s="20">
        <v>-2.1256477510478752E-2</v>
      </c>
      <c r="Y4" s="20">
        <v>3.3588203026326952E-2</v>
      </c>
      <c r="Z4" s="20">
        <v>4.4142381335168221E-2</v>
      </c>
      <c r="AA4" s="20">
        <v>-3.3588203026326952E-2</v>
      </c>
      <c r="AB4" s="20">
        <v>-4.4142381335168221E-2</v>
      </c>
    </row>
    <row r="5" spans="1:28">
      <c r="A5" s="18">
        <v>-7</v>
      </c>
      <c r="B5" s="6">
        <v>-2.4690196020294274E-2</v>
      </c>
      <c r="C5" s="5">
        <v>2.846500451227902E-2</v>
      </c>
      <c r="D5" s="5">
        <v>3.7409357175298433E-2</v>
      </c>
      <c r="E5" s="5">
        <v>-2.8465004512279023E-2</v>
      </c>
      <c r="F5" s="5">
        <v>-3.7409357175298433E-2</v>
      </c>
      <c r="G5" s="5">
        <v>3.4417564899467637E-2</v>
      </c>
      <c r="H5" s="5">
        <v>4.5232347596248938E-2</v>
      </c>
      <c r="I5" s="5">
        <v>-3.4417564899467637E-2</v>
      </c>
      <c r="J5" s="5">
        <v>-4.5232347596248938E-2</v>
      </c>
      <c r="K5" s="5">
        <v>5.2828504341904418E-3</v>
      </c>
      <c r="L5" s="20">
        <v>2.891591755906869E-2</v>
      </c>
      <c r="M5" s="20">
        <v>3.800195737021779E-2</v>
      </c>
      <c r="N5" s="20">
        <v>-2.8915917559068693E-2</v>
      </c>
      <c r="O5" s="20">
        <v>-3.800195737021779E-2</v>
      </c>
      <c r="P5" s="20">
        <v>3.4267670184051809E-2</v>
      </c>
      <c r="Q5" s="20">
        <v>4.5035352547635424E-2</v>
      </c>
      <c r="R5" s="20">
        <v>-3.4267670184051816E-2</v>
      </c>
      <c r="S5" s="20">
        <v>-4.5035352547635424E-2</v>
      </c>
      <c r="T5" s="20">
        <v>-2.0577752628989873E-3</v>
      </c>
      <c r="U5" s="20">
        <v>1.8676335946973273E-2</v>
      </c>
      <c r="V5" s="20">
        <v>2.4544866025396263E-2</v>
      </c>
      <c r="W5" s="20">
        <v>-1.8676335946973276E-2</v>
      </c>
      <c r="X5" s="20">
        <v>-2.4544866025396263E-2</v>
      </c>
      <c r="Y5" s="20">
        <v>3.8784316117691328E-2</v>
      </c>
      <c r="Z5" s="20">
        <v>5.0971231493060966E-2</v>
      </c>
      <c r="AA5" s="20">
        <v>-3.8784316117691335E-2</v>
      </c>
      <c r="AB5" s="20">
        <v>-5.0971231493060966E-2</v>
      </c>
    </row>
    <row r="6" spans="1:28">
      <c r="A6" s="18">
        <v>-6</v>
      </c>
      <c r="B6" s="6">
        <v>-1.8777766895605022E-2</v>
      </c>
      <c r="C6" s="5">
        <v>3.1824842534647069E-2</v>
      </c>
      <c r="D6" s="5">
        <v>4.1824932819268405E-2</v>
      </c>
      <c r="E6" s="5">
        <v>-3.1824842534647069E-2</v>
      </c>
      <c r="F6" s="5">
        <v>-4.1824932819268405E-2</v>
      </c>
      <c r="G6" s="5">
        <v>3.8480007367610175E-2</v>
      </c>
      <c r="H6" s="5">
        <v>5.0571302003555918E-2</v>
      </c>
      <c r="I6" s="5">
        <v>-3.8480007367610175E-2</v>
      </c>
      <c r="J6" s="5">
        <v>-5.0571302003555918E-2</v>
      </c>
      <c r="K6" s="5">
        <v>-3.9692425697335108E-3</v>
      </c>
      <c r="L6" s="20">
        <v>3.2328978646928692E-2</v>
      </c>
      <c r="M6" s="20">
        <v>4.2487479978928058E-2</v>
      </c>
      <c r="N6" s="20">
        <v>-3.2328978646928692E-2</v>
      </c>
      <c r="O6" s="20">
        <v>-4.2487479978928058E-2</v>
      </c>
      <c r="P6" s="20">
        <v>3.831241998104129E-2</v>
      </c>
      <c r="Q6" s="20">
        <v>5.0351054843590572E-2</v>
      </c>
      <c r="R6" s="20">
        <v>-3.831241998104129E-2</v>
      </c>
      <c r="S6" s="20">
        <v>-5.0351054843590572E-2</v>
      </c>
      <c r="T6" s="20">
        <v>1.2392887811942902E-2</v>
      </c>
      <c r="U6" s="20">
        <v>2.0880778374027572E-2</v>
      </c>
      <c r="V6" s="20">
        <v>2.7441994465705562E-2</v>
      </c>
      <c r="W6" s="20">
        <v>-2.0880778374027575E-2</v>
      </c>
      <c r="X6" s="20">
        <v>-2.7441994465705562E-2</v>
      </c>
      <c r="Y6" s="20">
        <v>4.3362183649999275E-2</v>
      </c>
      <c r="Z6" s="20">
        <v>5.6987569257681212E-2</v>
      </c>
      <c r="AA6" s="20">
        <v>-4.3362183649999282E-2</v>
      </c>
      <c r="AB6" s="20">
        <v>-5.6987569257681212E-2</v>
      </c>
    </row>
    <row r="7" spans="1:28">
      <c r="A7" s="18">
        <v>-5</v>
      </c>
      <c r="B7" s="6">
        <v>-2.5840160715550103E-2</v>
      </c>
      <c r="C7" s="5">
        <v>3.4862368290552163E-2</v>
      </c>
      <c r="D7" s="5">
        <v>4.5816918342502892E-2</v>
      </c>
      <c r="E7" s="5">
        <v>-3.486236829055217E-2</v>
      </c>
      <c r="F7" s="5">
        <v>-4.5816918342502892E-2</v>
      </c>
      <c r="G7" s="5">
        <v>4.2152736096410161E-2</v>
      </c>
      <c r="H7" s="5">
        <v>5.5398085739507559E-2</v>
      </c>
      <c r="I7" s="5">
        <v>-4.2152736096410161E-2</v>
      </c>
      <c r="J7" s="5">
        <v>-5.5398085739507559E-2</v>
      </c>
      <c r="K7" s="5">
        <v>-1.7143226907439732E-2</v>
      </c>
      <c r="L7" s="20">
        <v>3.5414621732051371E-2</v>
      </c>
      <c r="M7" s="20">
        <v>4.6542702392016036E-2</v>
      </c>
      <c r="N7" s="20">
        <v>-3.5414621732051378E-2</v>
      </c>
      <c r="O7" s="20">
        <v>-4.6542702392016036E-2</v>
      </c>
      <c r="P7" s="20">
        <v>4.1969153312455924E-2</v>
      </c>
      <c r="Q7" s="20">
        <v>5.5156817064028613E-2</v>
      </c>
      <c r="R7" s="20">
        <v>-4.1969153312455924E-2</v>
      </c>
      <c r="S7" s="20">
        <v>-5.5156817064028613E-2</v>
      </c>
      <c r="T7" s="20">
        <v>3.0188070607129927E-2</v>
      </c>
      <c r="U7" s="20">
        <v>2.2873746667441894E-2</v>
      </c>
      <c r="V7" s="20">
        <v>3.0061198783597733E-2</v>
      </c>
      <c r="W7" s="20">
        <v>-2.2873746667441897E-2</v>
      </c>
      <c r="X7" s="20">
        <v>-3.0061198783597733E-2</v>
      </c>
      <c r="Y7" s="20">
        <v>4.7500892255572608E-2</v>
      </c>
      <c r="Z7" s="20">
        <v>6.2426754359639867E-2</v>
      </c>
      <c r="AA7" s="20">
        <v>-4.7500892255572608E-2</v>
      </c>
      <c r="AB7" s="20">
        <v>-6.2426754359639867E-2</v>
      </c>
    </row>
    <row r="8" spans="1:28">
      <c r="A8" s="18">
        <v>-4</v>
      </c>
      <c r="B8" s="6">
        <v>-2.9820887847624607E-2</v>
      </c>
      <c r="C8" s="5">
        <v>3.7655661503910851E-2</v>
      </c>
      <c r="D8" s="5">
        <v>4.948792789631469E-2</v>
      </c>
      <c r="E8" s="5">
        <v>-3.7655661503910857E-2</v>
      </c>
      <c r="F8" s="5">
        <v>-4.948792789631469E-2</v>
      </c>
      <c r="G8" s="5">
        <v>4.5530158728208564E-2</v>
      </c>
      <c r="H8" s="5">
        <v>5.9836771477652456E-2</v>
      </c>
      <c r="I8" s="5">
        <v>-4.5530158728208571E-2</v>
      </c>
      <c r="J8" s="5">
        <v>-5.9836771477652456E-2</v>
      </c>
      <c r="K8" s="5">
        <v>-1.9501993389151998E-2</v>
      </c>
      <c r="L8" s="20">
        <v>3.82521633962708E-2</v>
      </c>
      <c r="M8" s="20">
        <v>5.027186426763719E-2</v>
      </c>
      <c r="N8" s="20">
        <v>-3.8252163396270807E-2</v>
      </c>
      <c r="O8" s="20">
        <v>-5.027186426763719E-2</v>
      </c>
      <c r="P8" s="20">
        <v>4.5331866658292023E-2</v>
      </c>
      <c r="Q8" s="20">
        <v>5.9576171523581231E-2</v>
      </c>
      <c r="R8" s="20">
        <v>-4.533186665829203E-2</v>
      </c>
      <c r="S8" s="20">
        <v>-5.9576171523581231E-2</v>
      </c>
      <c r="T8" s="20">
        <v>4.0761507633048519E-2</v>
      </c>
      <c r="U8" s="20">
        <v>2.4706470158793639E-2</v>
      </c>
      <c r="V8" s="20">
        <v>3.2469805733298447E-2</v>
      </c>
      <c r="W8" s="20">
        <v>-2.4706470158793643E-2</v>
      </c>
      <c r="X8" s="20">
        <v>-3.2469805733298447E-2</v>
      </c>
      <c r="Y8" s="20">
        <v>5.1306827608562686E-2</v>
      </c>
      <c r="Z8" s="20">
        <v>6.7428601274671401E-2</v>
      </c>
      <c r="AA8" s="20">
        <v>-5.1306827608562693E-2</v>
      </c>
      <c r="AB8" s="20">
        <v>-6.7428601274671401E-2</v>
      </c>
    </row>
    <row r="9" spans="1:28">
      <c r="A9" s="18">
        <v>-3</v>
      </c>
      <c r="B9" s="6">
        <v>-3.862686627922686E-2</v>
      </c>
      <c r="C9" s="5">
        <v>4.0255595434276335E-2</v>
      </c>
      <c r="D9" s="5">
        <v>5.2904820276966302E-2</v>
      </c>
      <c r="E9" s="5">
        <v>-4.0255595434276342E-2</v>
      </c>
      <c r="F9" s="5">
        <v>-5.2904820276966302E-2</v>
      </c>
      <c r="G9" s="5">
        <v>4.8673787064683317E-2</v>
      </c>
      <c r="H9" s="5">
        <v>6.396819942858932E-2</v>
      </c>
      <c r="I9" s="5">
        <v>-4.8673787064683324E-2</v>
      </c>
      <c r="J9" s="5">
        <v>-6.396819942858932E-2</v>
      </c>
      <c r="K9" s="5">
        <v>-2.1483349982482424E-2</v>
      </c>
      <c r="L9" s="20">
        <v>4.089328278049726E-2</v>
      </c>
      <c r="M9" s="20">
        <v>5.3742883509686194E-2</v>
      </c>
      <c r="N9" s="20">
        <v>-4.0893282780497267E-2</v>
      </c>
      <c r="O9" s="20">
        <v>-5.3742883509686194E-2</v>
      </c>
      <c r="P9" s="20">
        <v>4.8461803925214195E-2</v>
      </c>
      <c r="Q9" s="20">
        <v>6.368960635911973E-2</v>
      </c>
      <c r="R9" s="20">
        <v>-4.8461803925214202E-2</v>
      </c>
      <c r="S9" s="20">
        <v>-6.368960635911973E-2</v>
      </c>
      <c r="T9" s="20">
        <v>3.8183715350569879E-2</v>
      </c>
      <c r="U9" s="20">
        <v>2.6412327591645763E-2</v>
      </c>
      <c r="V9" s="20">
        <v>3.4711682419746002E-2</v>
      </c>
      <c r="W9" s="20">
        <v>-2.6412327591645766E-2</v>
      </c>
      <c r="X9" s="20">
        <v>-3.4711682419746002E-2</v>
      </c>
      <c r="Y9" s="20">
        <v>5.4849305861004505E-2</v>
      </c>
      <c r="Z9" s="20">
        <v>7.2084206868345435E-2</v>
      </c>
      <c r="AA9" s="20">
        <v>-5.4849305861004512E-2</v>
      </c>
      <c r="AB9" s="20">
        <v>-7.2084206868345435E-2</v>
      </c>
    </row>
    <row r="10" spans="1:28">
      <c r="A10" s="18">
        <v>-2</v>
      </c>
      <c r="B10" s="6">
        <v>-5.0469332434090915E-2</v>
      </c>
      <c r="C10" s="5">
        <v>4.2697506768418533E-2</v>
      </c>
      <c r="D10" s="5">
        <v>5.6114035762947656E-2</v>
      </c>
      <c r="E10" s="5">
        <v>-4.269750676841854E-2</v>
      </c>
      <c r="F10" s="5">
        <v>-5.6114035762947656E-2</v>
      </c>
      <c r="G10" s="5">
        <v>5.1626347349201449E-2</v>
      </c>
      <c r="H10" s="5">
        <v>6.7848521394373404E-2</v>
      </c>
      <c r="I10" s="5">
        <v>-5.1626347349201455E-2</v>
      </c>
      <c r="J10" s="5">
        <v>-6.7848521394373404E-2</v>
      </c>
      <c r="K10" s="5">
        <v>-4.7717741417418677E-3</v>
      </c>
      <c r="L10" s="20">
        <v>4.3373876338603033E-2</v>
      </c>
      <c r="M10" s="20">
        <v>5.7002936055326678E-2</v>
      </c>
      <c r="N10" s="20">
        <v>-4.337387633860304E-2</v>
      </c>
      <c r="O10" s="20">
        <v>-5.7002936055326678E-2</v>
      </c>
      <c r="P10" s="20">
        <v>5.1401505276077709E-2</v>
      </c>
      <c r="Q10" s="20">
        <v>6.7553028821453129E-2</v>
      </c>
      <c r="R10" s="20">
        <v>-5.1401505276077716E-2</v>
      </c>
      <c r="S10" s="20">
        <v>-6.7553028821453129E-2</v>
      </c>
      <c r="T10" s="20">
        <v>4.8170548991141982E-2</v>
      </c>
      <c r="U10" s="20">
        <v>2.8014503920459909E-2</v>
      </c>
      <c r="V10" s="20">
        <v>3.6817299038094393E-2</v>
      </c>
      <c r="W10" s="20">
        <v>-2.8014503920459913E-2</v>
      </c>
      <c r="X10" s="20">
        <v>-3.6817299038094393E-2</v>
      </c>
      <c r="Y10" s="20">
        <v>5.8176474176536999E-2</v>
      </c>
      <c r="Z10" s="20">
        <v>7.6456847239591452E-2</v>
      </c>
      <c r="AA10" s="20">
        <v>-5.8176474176537006E-2</v>
      </c>
      <c r="AB10" s="20">
        <v>-7.6456847239591452E-2</v>
      </c>
    </row>
    <row r="11" spans="1:28">
      <c r="A11" s="18">
        <v>-1</v>
      </c>
      <c r="B11" s="6">
        <v>-5.2363821790006711E-2</v>
      </c>
      <c r="C11" s="5">
        <v>4.5007123932886028E-2</v>
      </c>
      <c r="D11" s="5">
        <v>5.9149387238352953E-2</v>
      </c>
      <c r="E11" s="5">
        <v>-4.5007123932886035E-2</v>
      </c>
      <c r="F11" s="5">
        <v>-5.9149387238352953E-2</v>
      </c>
      <c r="G11" s="5">
        <v>5.4418948299490927E-2</v>
      </c>
      <c r="H11" s="5">
        <v>7.1518621160294449E-2</v>
      </c>
      <c r="I11" s="5">
        <v>-5.4418948299490934E-2</v>
      </c>
      <c r="J11" s="5">
        <v>-7.1518621160294449E-2</v>
      </c>
      <c r="K11" s="5">
        <v>-1.8657642661997008E-2</v>
      </c>
      <c r="L11" s="20">
        <v>4.5720080060156744E-2</v>
      </c>
      <c r="M11" s="20">
        <v>6.0086370417255397E-2</v>
      </c>
      <c r="N11" s="20">
        <v>-4.5720080060156751E-2</v>
      </c>
      <c r="O11" s="20">
        <v>-6.0086370417255397E-2</v>
      </c>
      <c r="P11" s="20">
        <v>5.418194394452254E-2</v>
      </c>
      <c r="Q11" s="20">
        <v>7.1207144639597292E-2</v>
      </c>
      <c r="R11" s="20">
        <v>-5.4181943944522547E-2</v>
      </c>
      <c r="S11" s="20">
        <v>-7.1207144639597292E-2</v>
      </c>
      <c r="T11" s="20">
        <v>6.189802144855417E-2</v>
      </c>
      <c r="U11" s="20">
        <v>2.9529879969456618E-2</v>
      </c>
      <c r="V11" s="20">
        <v>3.8808840751968221E-2</v>
      </c>
      <c r="W11" s="20">
        <v>-2.9529879969456621E-2</v>
      </c>
      <c r="X11" s="20">
        <v>-3.8808840751968221E-2</v>
      </c>
      <c r="Y11" s="20">
        <v>6.1323388211941859E-2</v>
      </c>
      <c r="Z11" s="20">
        <v>8.059259333088882E-2</v>
      </c>
      <c r="AA11" s="20">
        <v>-6.1323388211941866E-2</v>
      </c>
      <c r="AB11" s="20">
        <v>-8.059259333088882E-2</v>
      </c>
    </row>
    <row r="12" spans="1:28">
      <c r="A12" s="18">
        <v>0</v>
      </c>
      <c r="B12" s="6">
        <v>-5.3651478631554742E-2</v>
      </c>
      <c r="C12" s="5">
        <v>4.7203869811501459E-2</v>
      </c>
      <c r="D12" s="5">
        <v>6.2036400699427223E-2</v>
      </c>
      <c r="E12" s="5">
        <v>-4.7203869811501466E-2</v>
      </c>
      <c r="F12" s="5">
        <v>-6.2036400699427223E-2</v>
      </c>
      <c r="G12" s="5">
        <v>5.7075074484620104E-2</v>
      </c>
      <c r="H12" s="5">
        <v>7.5009362681845854E-2</v>
      </c>
      <c r="I12" s="5">
        <v>-5.7075074484620111E-2</v>
      </c>
      <c r="J12" s="5">
        <v>-7.5009362681845854E-2</v>
      </c>
      <c r="K12" s="5">
        <v>-2.6513396334242698E-2</v>
      </c>
      <c r="L12" s="20">
        <v>4.7951624506140107E-2</v>
      </c>
      <c r="M12" s="20">
        <v>6.3019116948046697E-2</v>
      </c>
      <c r="N12" s="20">
        <v>-4.7951624506140114E-2</v>
      </c>
      <c r="O12" s="20">
        <v>-6.3019116948046697E-2</v>
      </c>
      <c r="P12" s="20">
        <v>5.6826502220074404E-2</v>
      </c>
      <c r="Q12" s="20">
        <v>7.4682683350941428E-2</v>
      </c>
      <c r="R12" s="20">
        <v>-5.6826502220074411E-2</v>
      </c>
      <c r="S12" s="20">
        <v>-7.4682683350941428E-2</v>
      </c>
      <c r="T12" s="20">
        <v>9.4114764232094347E-2</v>
      </c>
      <c r="U12" s="20">
        <v>3.0971199397368625E-2</v>
      </c>
      <c r="V12" s="20">
        <v>4.0703055567890632E-2</v>
      </c>
      <c r="W12" s="20">
        <v>-3.0971199397368629E-2</v>
      </c>
      <c r="X12" s="20">
        <v>-4.0703055567890632E-2</v>
      </c>
      <c r="Y12" s="20">
        <v>6.431651215645777E-2</v>
      </c>
      <c r="Z12" s="20">
        <v>8.4526224982414924E-2</v>
      </c>
      <c r="AA12" s="20">
        <v>-6.4316512156457784E-2</v>
      </c>
      <c r="AB12" s="20">
        <v>-8.4526224982414924E-2</v>
      </c>
    </row>
    <row r="13" spans="1:28">
      <c r="A13" s="18">
        <v>1</v>
      </c>
      <c r="B13" s="6">
        <v>-3.8012301198832046E-2</v>
      </c>
      <c r="C13" s="5">
        <v>4.9302834052944611E-2</v>
      </c>
      <c r="D13" s="5">
        <v>6.4794907306108221E-2</v>
      </c>
      <c r="E13" s="5">
        <v>-4.9302834052944618E-2</v>
      </c>
      <c r="F13" s="5">
        <v>-6.4794907306108221E-2</v>
      </c>
      <c r="G13" s="5">
        <v>5.9612971078677163E-2</v>
      </c>
      <c r="H13" s="5">
        <v>7.8344724182319136E-2</v>
      </c>
      <c r="I13" s="5">
        <v>-5.961297107867717E-2</v>
      </c>
      <c r="J13" s="5">
        <v>-7.8344724182319136E-2</v>
      </c>
      <c r="K13" s="5">
        <v>-3.204939012160813E-2</v>
      </c>
      <c r="L13" s="20">
        <v>5.0083838359780003E-2</v>
      </c>
      <c r="M13" s="20">
        <v>6.5821320952283768E-2</v>
      </c>
      <c r="N13" s="20">
        <v>-5.008383835978001E-2</v>
      </c>
      <c r="O13" s="20">
        <v>-6.5821320952283768E-2</v>
      </c>
      <c r="P13" s="20">
        <v>5.9353345815790867E-2</v>
      </c>
      <c r="Q13" s="20">
        <v>7.800351874928102E-2</v>
      </c>
      <c r="R13" s="20">
        <v>-5.9353345815790874E-2</v>
      </c>
      <c r="S13" s="20">
        <v>-7.800351874928102E-2</v>
      </c>
      <c r="T13" s="20">
        <v>0.10744349161539241</v>
      </c>
      <c r="U13" s="20">
        <v>3.2348362759382715E-2</v>
      </c>
      <c r="V13" s="20">
        <v>4.2512955020957505E-2</v>
      </c>
      <c r="W13" s="20">
        <v>-3.2348362759382715E-2</v>
      </c>
      <c r="X13" s="20">
        <v>-4.2512955020957505E-2</v>
      </c>
      <c r="Y13" s="20">
        <v>6.7176406052653903E-2</v>
      </c>
      <c r="Z13" s="20">
        <v>8.8284762670336442E-2</v>
      </c>
      <c r="AA13" s="20">
        <v>-6.7176406052653903E-2</v>
      </c>
      <c r="AB13" s="20">
        <v>-8.8284762670336442E-2</v>
      </c>
    </row>
    <row r="14" spans="1:28">
      <c r="A14" s="18">
        <v>2</v>
      </c>
      <c r="B14" s="6">
        <v>-5.1203405149336106E-2</v>
      </c>
      <c r="C14" s="5">
        <v>5.131601666266792E-2</v>
      </c>
      <c r="D14" s="5">
        <v>6.7440677738842603E-2</v>
      </c>
      <c r="E14" s="5">
        <v>-5.1316016662667926E-2</v>
      </c>
      <c r="F14" s="5">
        <v>-6.7440677738842603E-2</v>
      </c>
      <c r="G14" s="5">
        <v>6.2047147510820085E-2</v>
      </c>
      <c r="H14" s="5">
        <v>8.1543774283942938E-2</v>
      </c>
      <c r="I14" s="5">
        <v>-6.2047147510820091E-2</v>
      </c>
      <c r="J14" s="5">
        <v>-8.1543774283942938E-2</v>
      </c>
      <c r="K14" s="5">
        <v>-4.450991031214406E-2</v>
      </c>
      <c r="L14" s="20">
        <v>5.2128911718155833E-2</v>
      </c>
      <c r="M14" s="20">
        <v>6.8509002933158439E-2</v>
      </c>
      <c r="N14" s="20">
        <v>-5.212891171815584E-2</v>
      </c>
      <c r="O14" s="20">
        <v>-6.8509002933158439E-2</v>
      </c>
      <c r="P14" s="20">
        <v>6.1776920969643656E-2</v>
      </c>
      <c r="Q14" s="20">
        <v>8.1188636409548653E-2</v>
      </c>
      <c r="R14" s="20">
        <v>-6.1776920969643663E-2</v>
      </c>
      <c r="S14" s="20">
        <v>-8.1188636409548653E-2</v>
      </c>
      <c r="T14" s="20">
        <v>0.10330300392220576</v>
      </c>
      <c r="U14" s="20">
        <v>3.3669243447301718E-2</v>
      </c>
      <c r="V14" s="20">
        <v>4.4248886501980125E-2</v>
      </c>
      <c r="W14" s="20">
        <v>-3.3669243447301725E-2</v>
      </c>
      <c r="X14" s="20">
        <v>-4.4248886501980125E-2</v>
      </c>
      <c r="Y14" s="20">
        <v>6.9919420223070267E-2</v>
      </c>
      <c r="Z14" s="20">
        <v>9.1889694360888105E-2</v>
      </c>
      <c r="AA14" s="20">
        <v>-6.9919420223070267E-2</v>
      </c>
      <c r="AB14" s="20">
        <v>-9.1889694360888105E-2</v>
      </c>
    </row>
    <row r="15" spans="1:28">
      <c r="A15" s="18">
        <v>3</v>
      </c>
      <c r="B15" s="6">
        <v>-5.8422979170500225E-2</v>
      </c>
      <c r="C15" s="5">
        <v>5.3253147198961188E-2</v>
      </c>
      <c r="D15" s="5">
        <v>6.9986498804710071E-2</v>
      </c>
      <c r="E15" s="5">
        <v>-5.3253147198961195E-2</v>
      </c>
      <c r="F15" s="5">
        <v>-6.9986498804710071E-2</v>
      </c>
      <c r="G15" s="5">
        <v>6.4389367970432293E-2</v>
      </c>
      <c r="H15" s="5">
        <v>8.4621973752315685E-2</v>
      </c>
      <c r="I15" s="5">
        <v>-6.4389367970432307E-2</v>
      </c>
      <c r="J15" s="5">
        <v>-8.4621973752315685E-2</v>
      </c>
      <c r="K15" s="5">
        <v>-5.4957008006863775E-2</v>
      </c>
      <c r="L15" s="20">
        <v>5.4096728265117841E-2</v>
      </c>
      <c r="M15" s="20">
        <v>7.1095152253071905E-2</v>
      </c>
      <c r="N15" s="20">
        <v>-5.4096728265117841E-2</v>
      </c>
      <c r="O15" s="20">
        <v>-7.1095152253071905E-2</v>
      </c>
      <c r="P15" s="20">
        <v>6.4108940635845296E-2</v>
      </c>
      <c r="Q15" s="20">
        <v>8.4253429762914347E-2</v>
      </c>
      <c r="R15" s="20">
        <v>-6.4108940635845296E-2</v>
      </c>
      <c r="S15" s="20">
        <v>-8.4253429762914347E-2</v>
      </c>
      <c r="T15" s="20">
        <v>0.11090140786865767</v>
      </c>
      <c r="U15" s="20">
        <v>3.494022517693212E-2</v>
      </c>
      <c r="V15" s="20">
        <v>4.5919239635650339E-2</v>
      </c>
      <c r="W15" s="20">
        <v>-3.494022517693212E-2</v>
      </c>
      <c r="X15" s="20">
        <v>-4.5919239635650339E-2</v>
      </c>
      <c r="Y15" s="20">
        <v>7.2558811446367708E-2</v>
      </c>
      <c r="Z15" s="20">
        <v>9.5358442414488057E-2</v>
      </c>
      <c r="AA15" s="20">
        <v>-7.2558811446367708E-2</v>
      </c>
      <c r="AB15" s="20">
        <v>-9.5358442414488057E-2</v>
      </c>
    </row>
    <row r="16" spans="1:28">
      <c r="A16" s="18">
        <v>4</v>
      </c>
      <c r="B16" s="6">
        <v>-6.4017892719701416E-2</v>
      </c>
      <c r="C16" s="5">
        <v>5.5122244212887812E-2</v>
      </c>
      <c r="D16" s="5">
        <v>7.2442908666127889E-2</v>
      </c>
      <c r="E16" s="5">
        <v>-5.5122244212887819E-2</v>
      </c>
      <c r="F16" s="5">
        <v>-7.2442908666127889E-2</v>
      </c>
      <c r="G16" s="5">
        <v>6.6649327836325545E-2</v>
      </c>
      <c r="H16" s="5">
        <v>8.7592064475068607E-2</v>
      </c>
      <c r="I16" s="5">
        <v>-6.6649327836325559E-2</v>
      </c>
      <c r="J16" s="5">
        <v>-8.7592064475068607E-2</v>
      </c>
      <c r="K16" s="5">
        <v>-5.9781037873575145E-2</v>
      </c>
      <c r="L16" s="20">
        <v>5.599543357328983E-2</v>
      </c>
      <c r="M16" s="20">
        <v>7.3590474009068846E-2</v>
      </c>
      <c r="N16" s="20">
        <v>-5.599543357328983E-2</v>
      </c>
      <c r="O16" s="20">
        <v>-7.3590474009068846E-2</v>
      </c>
      <c r="P16" s="20">
        <v>6.6359057968080545E-2</v>
      </c>
      <c r="Q16" s="20">
        <v>8.721058520378587E-2</v>
      </c>
      <c r="R16" s="20">
        <v>-6.6359057968080559E-2</v>
      </c>
      <c r="S16" s="20">
        <v>-8.721058520378587E-2</v>
      </c>
      <c r="T16" s="20">
        <v>0.11357536581678145</v>
      </c>
      <c r="U16" s="20">
        <v>3.6166569045401206E-2</v>
      </c>
      <c r="V16" s="20">
        <v>4.7530928675625986E-2</v>
      </c>
      <c r="W16" s="20">
        <v>-3.6166569045401213E-2</v>
      </c>
      <c r="X16" s="20">
        <v>-4.7530928675625986E-2</v>
      </c>
      <c r="Y16" s="20">
        <v>7.5105505208931209E-2</v>
      </c>
      <c r="Z16" s="20">
        <v>9.8705365354154057E-2</v>
      </c>
      <c r="AA16" s="20">
        <v>-7.5105505208931209E-2</v>
      </c>
      <c r="AB16" s="20">
        <v>-9.8705365354154057E-2</v>
      </c>
    </row>
    <row r="17" spans="1:28">
      <c r="A17" s="18">
        <v>5</v>
      </c>
      <c r="B17" s="6">
        <v>-7.5569391843579053E-2</v>
      </c>
      <c r="C17" s="5">
        <v>5.693000902455804E-2</v>
      </c>
      <c r="D17" s="5">
        <v>7.4818714350596865E-2</v>
      </c>
      <c r="E17" s="5">
        <v>-5.6930009024558047E-2</v>
      </c>
      <c r="F17" s="5">
        <v>-7.4818714350596865E-2</v>
      </c>
      <c r="G17" s="5">
        <v>6.8835129798935274E-2</v>
      </c>
      <c r="H17" s="5">
        <v>9.0464695192497876E-2</v>
      </c>
      <c r="I17" s="5">
        <v>-6.8835129798935274E-2</v>
      </c>
      <c r="J17" s="5">
        <v>-9.0464695192497876E-2</v>
      </c>
      <c r="K17" s="5">
        <v>-6.0846651919505987E-2</v>
      </c>
      <c r="L17" s="20">
        <v>5.783183511813738E-2</v>
      </c>
      <c r="M17" s="20">
        <v>7.600391474043558E-2</v>
      </c>
      <c r="N17" s="20">
        <v>-5.7831835118137387E-2</v>
      </c>
      <c r="O17" s="20">
        <v>-7.600391474043558E-2</v>
      </c>
      <c r="P17" s="20">
        <v>6.8535340368103617E-2</v>
      </c>
      <c r="Q17" s="20">
        <v>9.0070705095270848E-2</v>
      </c>
      <c r="R17" s="20">
        <v>-6.8535340368103631E-2</v>
      </c>
      <c r="S17" s="20">
        <v>-9.0070705095270848E-2</v>
      </c>
      <c r="T17" s="20">
        <v>0.12351580761974244</v>
      </c>
      <c r="U17" s="20">
        <v>3.7352671893946546E-2</v>
      </c>
      <c r="V17" s="20">
        <v>4.9089732050792527E-2</v>
      </c>
      <c r="W17" s="20">
        <v>-3.7352671893946553E-2</v>
      </c>
      <c r="X17" s="20">
        <v>-4.9089732050792527E-2</v>
      </c>
      <c r="Y17" s="20">
        <v>7.7568632235382656E-2</v>
      </c>
      <c r="Z17" s="20">
        <v>0.10194246298612193</v>
      </c>
      <c r="AA17" s="20">
        <v>-7.756863223538267E-2</v>
      </c>
      <c r="AB17" s="20">
        <v>-0.10194246298612193</v>
      </c>
    </row>
    <row r="18" spans="1:28">
      <c r="A18" s="18">
        <v>6</v>
      </c>
      <c r="B18" s="6">
        <v>-8.3573316835502079E-2</v>
      </c>
      <c r="C18" s="5">
        <v>5.8682110118904861E-2</v>
      </c>
      <c r="D18" s="5">
        <v>7.7121365510106676E-2</v>
      </c>
      <c r="E18" s="5">
        <v>-5.8682110118904868E-2</v>
      </c>
      <c r="F18" s="5">
        <v>-7.7121365510106676E-2</v>
      </c>
      <c r="G18" s="5">
        <v>7.0953627728527979E-2</v>
      </c>
      <c r="H18" s="5">
        <v>9.3248873416993741E-2</v>
      </c>
      <c r="I18" s="5">
        <v>-7.0953627728527979E-2</v>
      </c>
      <c r="J18" s="5">
        <v>-9.3248873416993741E-2</v>
      </c>
      <c r="K18" s="5">
        <v>-6.0850306110966972E-2</v>
      </c>
      <c r="L18" s="20">
        <v>5.9611691178846307E-2</v>
      </c>
      <c r="M18" s="20">
        <v>7.8343042108813737E-2</v>
      </c>
      <c r="N18" s="20">
        <v>-5.9611691178846314E-2</v>
      </c>
      <c r="O18" s="20">
        <v>-7.8343042108813737E-2</v>
      </c>
      <c r="P18" s="20">
        <v>7.0644611856337289E-2</v>
      </c>
      <c r="Q18" s="20">
        <v>9.2842757720415128E-2</v>
      </c>
      <c r="R18" s="20">
        <v>-7.0644611856337303E-2</v>
      </c>
      <c r="S18" s="20">
        <v>-9.2842757720415128E-2</v>
      </c>
      <c r="T18" s="20">
        <v>0.12668067867058708</v>
      </c>
      <c r="U18" s="20">
        <v>3.8502252904445422E-2</v>
      </c>
      <c r="V18" s="20">
        <v>5.0600537594671563E-2</v>
      </c>
      <c r="W18" s="20">
        <v>-3.8502252904445429E-2</v>
      </c>
      <c r="X18" s="20">
        <v>-5.0600537594671563E-2</v>
      </c>
      <c r="Y18" s="20">
        <v>7.9955915985293419E-2</v>
      </c>
      <c r="Z18" s="20">
        <v>0.10507988565684986</v>
      </c>
      <c r="AA18" s="20">
        <v>-7.9955915985293419E-2</v>
      </c>
      <c r="AB18" s="20">
        <v>-0.10507988565684986</v>
      </c>
    </row>
    <row r="19" spans="1:28">
      <c r="A19" s="18">
        <v>7</v>
      </c>
      <c r="B19" s="6">
        <v>-8.7980405348063853E-2</v>
      </c>
      <c r="C19" s="5">
        <v>6.0383393151414506E-2</v>
      </c>
      <c r="D19" s="5">
        <v>7.9357230415449453E-2</v>
      </c>
      <c r="E19" s="5">
        <v>-6.0383393151414513E-2</v>
      </c>
      <c r="F19" s="5">
        <v>-7.9357230415449453E-2</v>
      </c>
      <c r="G19" s="5">
        <v>7.3010680597024979E-2</v>
      </c>
      <c r="H19" s="5">
        <v>9.5952299142883973E-2</v>
      </c>
      <c r="I19" s="5">
        <v>-7.3010680597024993E-2</v>
      </c>
      <c r="J19" s="5">
        <v>-9.5952299142883973E-2</v>
      </c>
      <c r="K19" s="5">
        <v>-7.3233171116322715E-2</v>
      </c>
      <c r="L19" s="20">
        <v>6.1339924170745894E-2</v>
      </c>
      <c r="M19" s="20">
        <v>8.0614325264529288E-2</v>
      </c>
      <c r="N19" s="20">
        <v>-6.1339924170745901E-2</v>
      </c>
      <c r="O19" s="20">
        <v>-8.0614325264529288E-2</v>
      </c>
      <c r="P19" s="20">
        <v>7.2692705887821299E-2</v>
      </c>
      <c r="Q19" s="20">
        <v>9.5534409538679602E-2</v>
      </c>
      <c r="R19" s="20">
        <v>-7.2692705887821313E-2</v>
      </c>
      <c r="S19" s="20">
        <v>-9.5534409538679602E-2</v>
      </c>
      <c r="T19" s="20">
        <v>0.14464073822082918</v>
      </c>
      <c r="U19" s="20">
        <v>3.9618491387468646E-2</v>
      </c>
      <c r="V19" s="20">
        <v>5.2067523629619007E-2</v>
      </c>
      <c r="W19" s="20">
        <v>-3.9618491387468653E-2</v>
      </c>
      <c r="X19" s="20">
        <v>-5.2067523629619007E-2</v>
      </c>
      <c r="Y19" s="20">
        <v>8.2273958791506757E-2</v>
      </c>
      <c r="Z19" s="20">
        <v>0.10812631030251817</v>
      </c>
      <c r="AA19" s="20">
        <v>-8.2273958791506771E-2</v>
      </c>
      <c r="AB19" s="20">
        <v>-0.10812631030251817</v>
      </c>
    </row>
    <row r="20" spans="1:28">
      <c r="A20" s="18">
        <v>8</v>
      </c>
      <c r="B20" s="6">
        <v>-8.9047257917592951E-2</v>
      </c>
      <c r="C20" s="5">
        <v>6.2038039048226766E-2</v>
      </c>
      <c r="D20" s="5">
        <v>8.1531803734972028E-2</v>
      </c>
      <c r="E20" s="5">
        <v>-6.2038039048226773E-2</v>
      </c>
      <c r="F20" s="5">
        <v>-8.1531803734972028E-2</v>
      </c>
      <c r="G20" s="5">
        <v>7.5011343639766012E-2</v>
      </c>
      <c r="H20" s="5">
        <v>9.8581616075577E-2</v>
      </c>
      <c r="I20" s="5">
        <v>-7.5011343639766026E-2</v>
      </c>
      <c r="J20" s="5">
        <v>-9.8581616075577E-2</v>
      </c>
      <c r="K20" s="5">
        <v>-6.7353202033378606E-2</v>
      </c>
      <c r="L20" s="20">
        <v>6.3020781249866861E-2</v>
      </c>
      <c r="M20" s="20">
        <v>8.2823345916760008E-2</v>
      </c>
      <c r="N20" s="20">
        <v>-6.3020781249866861E-2</v>
      </c>
      <c r="O20" s="20">
        <v>-8.2823345916760008E-2</v>
      </c>
      <c r="P20" s="20">
        <v>7.468465568143183E-2</v>
      </c>
      <c r="Q20" s="20">
        <v>9.8152275320934901E-2</v>
      </c>
      <c r="R20" s="20">
        <v>-7.468465568143183E-2</v>
      </c>
      <c r="S20" s="20">
        <v>-9.8152275320934901E-2</v>
      </c>
      <c r="T20" s="20">
        <v>0.15550512365075941</v>
      </c>
      <c r="U20" s="20">
        <v>4.0704130514236249E-2</v>
      </c>
      <c r="V20" s="20">
        <v>5.3494295293723571E-2</v>
      </c>
      <c r="W20" s="20">
        <v>-4.0704130514236256E-2</v>
      </c>
      <c r="X20" s="20">
        <v>-5.3494295293723571E-2</v>
      </c>
      <c r="Y20" s="20">
        <v>8.4528457275676136E-2</v>
      </c>
      <c r="Z20" s="20">
        <v>0.11108922355303529</v>
      </c>
      <c r="AA20" s="20">
        <v>-8.452845727567615E-2</v>
      </c>
      <c r="AB20" s="20">
        <v>-0.11108922355303529</v>
      </c>
    </row>
    <row r="21" spans="1:28">
      <c r="A21" s="18">
        <v>9</v>
      </c>
      <c r="B21" s="6">
        <v>-8.9220945209872268E-2</v>
      </c>
      <c r="C21" s="5">
        <v>6.3649685069294137E-2</v>
      </c>
      <c r="D21" s="5">
        <v>8.3649865638536811E-2</v>
      </c>
      <c r="E21" s="5">
        <v>-6.3649685069294137E-2</v>
      </c>
      <c r="F21" s="5">
        <v>-8.3649865638536811E-2</v>
      </c>
      <c r="G21" s="5">
        <v>7.696001473522035E-2</v>
      </c>
      <c r="H21" s="5">
        <v>0.10114260400711184</v>
      </c>
      <c r="I21" s="5">
        <v>-7.696001473522035E-2</v>
      </c>
      <c r="J21" s="5">
        <v>-0.10114260400711184</v>
      </c>
      <c r="K21" s="5">
        <v>-6.3691599630229051E-2</v>
      </c>
      <c r="L21" s="20">
        <v>6.4657957293857385E-2</v>
      </c>
      <c r="M21" s="20">
        <v>8.4974959957856117E-2</v>
      </c>
      <c r="N21" s="20">
        <v>-6.4657957293857385E-2</v>
      </c>
      <c r="O21" s="20">
        <v>-8.4974959957856117E-2</v>
      </c>
      <c r="P21" s="20">
        <v>7.662483996208258E-2</v>
      </c>
      <c r="Q21" s="20">
        <v>0.10070210968718114</v>
      </c>
      <c r="R21" s="20">
        <v>-7.662483996208258E-2</v>
      </c>
      <c r="S21" s="20">
        <v>-0.10070210968718114</v>
      </c>
      <c r="T21" s="20">
        <v>0.17056794388094063</v>
      </c>
      <c r="U21" s="20">
        <v>4.1761556748055144E-2</v>
      </c>
      <c r="V21" s="20">
        <v>5.4883988931411123E-2</v>
      </c>
      <c r="W21" s="20">
        <v>-4.1761556748055151E-2</v>
      </c>
      <c r="X21" s="20">
        <v>-5.4883988931411123E-2</v>
      </c>
      <c r="Y21" s="20">
        <v>8.672436729999855E-2</v>
      </c>
      <c r="Z21" s="20">
        <v>0.11397513851536242</v>
      </c>
      <c r="AA21" s="20">
        <v>-8.6724367299998564E-2</v>
      </c>
      <c r="AB21" s="20">
        <v>-0.11397513851536242</v>
      </c>
    </row>
    <row r="22" spans="1:28">
      <c r="A22" s="18">
        <v>10</v>
      </c>
      <c r="B22" s="6">
        <v>-0.10105745197205784</v>
      </c>
      <c r="C22" s="5">
        <v>6.5221518917389074E-2</v>
      </c>
      <c r="D22" s="5">
        <v>8.5715605477722223E-2</v>
      </c>
      <c r="E22" s="5">
        <v>-6.5221518917389087E-2</v>
      </c>
      <c r="F22" s="5">
        <v>-8.5715605477722223E-2</v>
      </c>
      <c r="G22" s="5">
        <v>7.8860548193932803E-2</v>
      </c>
      <c r="H22" s="5">
        <v>0.10364032836018229</v>
      </c>
      <c r="I22" s="5">
        <v>-7.8860548193932817E-2</v>
      </c>
      <c r="J22" s="5">
        <v>-0.10364032836018229</v>
      </c>
      <c r="K22" s="5">
        <v>-7.529630980801845E-2</v>
      </c>
      <c r="L22" s="20">
        <v>6.6254690501767494E-2</v>
      </c>
      <c r="M22" s="20">
        <v>8.7073423102753997E-2</v>
      </c>
      <c r="N22" s="20">
        <v>-6.6254690501767494E-2</v>
      </c>
      <c r="O22" s="20">
        <v>-8.7073423102753997E-2</v>
      </c>
      <c r="P22" s="20">
        <v>7.8517096254099375E-2</v>
      </c>
      <c r="Q22" s="20">
        <v>0.10318895599928082</v>
      </c>
      <c r="R22" s="20">
        <v>-7.8517096254099375E-2</v>
      </c>
      <c r="S22" s="20">
        <v>-0.10318895599928082</v>
      </c>
      <c r="T22" s="20">
        <v>0.17889409403614767</v>
      </c>
      <c r="U22" s="20">
        <v>4.2792861590714888E-2</v>
      </c>
      <c r="V22" s="20">
        <v>5.6239353241964135E-2</v>
      </c>
      <c r="W22" s="20">
        <v>-4.2792861590714895E-2</v>
      </c>
      <c r="X22" s="20">
        <v>-5.6239353241964135E-2</v>
      </c>
      <c r="Y22" s="20">
        <v>8.8866032193208169E-2</v>
      </c>
      <c r="Z22" s="20">
        <v>0.11678976329103442</v>
      </c>
      <c r="AA22" s="20">
        <v>-8.8866032193208169E-2</v>
      </c>
      <c r="AB22" s="20">
        <v>-0.11678976329103442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OMS Declara COVID (2)</vt:lpstr>
      <vt:lpstr>Primer Confinamiento (2)</vt:lpstr>
      <vt:lpstr>Primer día Vacunación (2)</vt:lpstr>
      <vt:lpstr>eventoscompletos</vt:lpstr>
      <vt:lpstr>OMS Declara COVID</vt:lpstr>
      <vt:lpstr>Primer Confinamiento</vt:lpstr>
      <vt:lpstr>Primer día Vacunación</vt:lpstr>
      <vt:lpstr>Estat_var_AR</vt:lpstr>
      <vt:lpstr>GRAFICOS</vt:lpstr>
      <vt:lpstr>GRAFICOS (2)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Angel</cp:lastModifiedBy>
  <dcterms:modified xsi:type="dcterms:W3CDTF">2023-05-15T21:54:51Z</dcterms:modified>
</cp:coreProperties>
</file>