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" sheetId="1" r:id="rId4"/>
    <sheet state="visible" name="Engagement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<sst xmlns="http://schemas.openxmlformats.org/spreadsheetml/2006/main" count="176" uniqueCount="111">
  <si>
    <t>Updated</t>
  </si>
  <si>
    <t>Totals</t>
  </si>
  <si>
    <t>Count</t>
  </si>
  <si>
    <t>Grade
Estimate</t>
  </si>
  <si>
    <t>Last Name</t>
  </si>
  <si>
    <t>First Name</t>
  </si>
  <si>
    <t>KA Functions</t>
  </si>
  <si>
    <t>KA Derivatives</t>
  </si>
  <si>
    <t>KA Integral</t>
  </si>
  <si>
    <t>Project Tasks</t>
  </si>
  <si>
    <t>Projects</t>
  </si>
  <si>
    <t>Engagement</t>
  </si>
  <si>
    <t>Attendance</t>
  </si>
  <si>
    <t>1-FE</t>
  </si>
  <si>
    <t>1-FB</t>
  </si>
  <si>
    <t>1-TF</t>
  </si>
  <si>
    <t>1-SLS</t>
  </si>
  <si>
    <t>1-DL</t>
  </si>
  <si>
    <t>1-EELF</t>
  </si>
  <si>
    <t>1-PL</t>
  </si>
  <si>
    <t>1-SLE</t>
  </si>
  <si>
    <t>2-DR(basic)</t>
  </si>
  <si>
    <t>2-DR(pq)</t>
  </si>
  <si>
    <t>2-DR(chain)</t>
  </si>
  <si>
    <t>2-L</t>
  </si>
  <si>
    <t>2-PD</t>
  </si>
  <si>
    <t>2-FDE</t>
  </si>
  <si>
    <t>2-SDE</t>
  </si>
  <si>
    <t>2-LSq</t>
  </si>
  <si>
    <t>3-P(basic)</t>
  </si>
  <si>
    <t>3-DRV</t>
  </si>
  <si>
    <t>3-RS</t>
  </si>
  <si>
    <t>3-CRV</t>
  </si>
  <si>
    <t>3-DI</t>
  </si>
  <si>
    <t>3-EVV</t>
  </si>
  <si>
    <t>3-CDFpdf</t>
  </si>
  <si>
    <t>3-II</t>
  </si>
  <si>
    <t>P1T1</t>
  </si>
  <si>
    <t>P1T2</t>
  </si>
  <si>
    <t>P1T3</t>
  </si>
  <si>
    <t>P1T4</t>
  </si>
  <si>
    <t>P2T1</t>
  </si>
  <si>
    <t>P2T2</t>
  </si>
  <si>
    <t>P2T3</t>
  </si>
  <si>
    <t>P3T1</t>
  </si>
  <si>
    <t>P3T2</t>
  </si>
  <si>
    <t>P1</t>
  </si>
  <si>
    <t>P2</t>
  </si>
  <si>
    <t>P3</t>
  </si>
  <si>
    <t>A</t>
  </si>
  <si>
    <t>Person</t>
  </si>
  <si>
    <t>Peerson</t>
  </si>
  <si>
    <t>B</t>
  </si>
  <si>
    <t>Dreemurr</t>
  </si>
  <si>
    <t>Asriel</t>
  </si>
  <si>
    <t>LongName</t>
  </si>
  <si>
    <t>Guy</t>
  </si>
  <si>
    <t>lowercase</t>
  </si>
  <si>
    <t>jimbo</t>
  </si>
  <si>
    <t>Ketchum</t>
  </si>
  <si>
    <t>Ash</t>
  </si>
  <si>
    <t>UPPERCASE</t>
  </si>
  <si>
    <t>BILLYBOB</t>
  </si>
  <si>
    <t>Hyphen-ated</t>
  </si>
  <si>
    <t>Has-name</t>
  </si>
  <si>
    <t>McFly</t>
  </si>
  <si>
    <t>Marty</t>
  </si>
  <si>
    <t>possible</t>
  </si>
  <si>
    <t>max</t>
  </si>
  <si>
    <t>q3</t>
  </si>
  <si>
    <t>med</t>
  </si>
  <si>
    <t>C</t>
  </si>
  <si>
    <t>q1</t>
  </si>
  <si>
    <t>D</t>
  </si>
  <si>
    <t>min</t>
  </si>
  <si>
    <t>F</t>
  </si>
  <si>
    <t>average</t>
  </si>
  <si>
    <t>st dev</t>
  </si>
  <si>
    <t>Improving?</t>
  </si>
  <si>
    <t>E-W02</t>
  </si>
  <si>
    <t>E-W03</t>
  </si>
  <si>
    <t>E-W04</t>
  </si>
  <si>
    <t>E-W05</t>
  </si>
  <si>
    <t>E-W06</t>
  </si>
  <si>
    <t>E-W08</t>
  </si>
  <si>
    <t>E-W09</t>
  </si>
  <si>
    <t>E-W10</t>
  </si>
  <si>
    <t>E-W11</t>
  </si>
  <si>
    <t>E-W12</t>
  </si>
  <si>
    <t>E-W13</t>
  </si>
  <si>
    <t>E-W14</t>
  </si>
  <si>
    <t>A-W06</t>
  </si>
  <si>
    <t>A-W07</t>
  </si>
  <si>
    <t>A-W08</t>
  </si>
  <si>
    <t>A-W09</t>
  </si>
  <si>
    <t>A-W10</t>
  </si>
  <si>
    <t>A-W11</t>
  </si>
  <si>
    <t>A-W12</t>
  </si>
  <si>
    <t>A-W13</t>
  </si>
  <si>
    <t>W02</t>
  </si>
  <si>
    <t>W03</t>
  </si>
  <si>
    <t>W04</t>
  </si>
  <si>
    <t>W05</t>
  </si>
  <si>
    <t>W06</t>
  </si>
  <si>
    <t>W08</t>
  </si>
  <si>
    <t>W09</t>
  </si>
  <si>
    <t>W10</t>
  </si>
  <si>
    <t>W11</t>
  </si>
  <si>
    <t>W12</t>
  </si>
  <si>
    <t>W13</t>
  </si>
  <si>
    <t>W14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</si>
</sst>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/>
    </xf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4" xfId="0" applyFont="1" applyNumberFormat="1"/>
    <xf borderId="1" fillId="8" fontId="1" numFmtId="0" xfId="0" applyAlignment="1" applyBorder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29"/>
    <col customWidth="1" min="2" max="2" width="15.29"/>
    <col customWidth="1" min="3" max="3" width="10.43"/>
    <col hidden="1" min="4" max="4" width="14.43"/>
    <col customWidth="1" min="5" max="5" width="12.43"/>
    <col customWidth="1" min="6" max="6" width="13.57"/>
    <col customWidth="1" min="7" max="7" width="10.57"/>
    <col customWidth="1" min="8" max="8" width="12.43"/>
    <col customWidth="1" min="9" max="9" width="8.0"/>
    <col customWidth="1" min="10" max="10" width="12.0"/>
    <col customWidth="1" min="11" max="11" width="10.71"/>
    <col customWidth="1" min="12" max="12" width="8.57"/>
    <col customWidth="1" min="14" max="49" width="11.57"/>
  </cols>
  <sheetData>
    <row r="1">
      <c r="A1" s="1" t="s">
        <v>0</v>
      </c>
      <c r="B1" s="2"/>
      <c r="C1" s="1"/>
      <c r="E1" s="3" t="s">
        <v>1</v>
      </c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  <c r="AD1" s="6"/>
      <c r="AE1" s="6"/>
      <c r="AF1" s="6"/>
      <c r="AG1" s="6"/>
      <c r="AH1" s="6"/>
      <c r="AI1" s="6"/>
      <c r="AJ1" s="6"/>
      <c r="AK1" s="6"/>
      <c r="AL1" s="4"/>
      <c r="AM1" s="4"/>
      <c r="AN1" s="4"/>
      <c r="AO1" s="4"/>
      <c r="AP1" s="5"/>
      <c r="AQ1" s="5"/>
      <c r="AR1" s="5"/>
      <c r="AS1" s="6"/>
      <c r="AT1" s="6"/>
      <c r="AU1" s="4"/>
      <c r="AV1" s="5"/>
      <c r="AW1" s="6"/>
    </row>
    <row r="2">
      <c r="A2" s="1"/>
      <c r="B2" s="1"/>
      <c r="C2" s="1"/>
      <c r="D2" s="7" t="s">
        <v>2</v>
      </c>
      <c r="E2" s="4"/>
      <c r="F2" s="5"/>
      <c r="G2" s="6"/>
      <c r="H2" s="8"/>
      <c r="I2" s="9"/>
      <c r="J2" s="10"/>
      <c r="K2" s="10"/>
      <c r="L2" s="7" t="s">
        <v>3</v>
      </c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  <c r="AB2" s="5"/>
      <c r="AC2" s="5"/>
      <c r="AD2" s="6"/>
      <c r="AE2" s="6"/>
      <c r="AF2" s="6"/>
      <c r="AG2" s="6"/>
      <c r="AH2" s="6"/>
      <c r="AI2" s="6"/>
      <c r="AJ2" s="6"/>
      <c r="AK2" s="6"/>
      <c r="AL2" s="4"/>
      <c r="AM2" s="4"/>
      <c r="AN2" s="4"/>
      <c r="AO2" s="4"/>
      <c r="AP2" s="5"/>
      <c r="AQ2" s="5"/>
      <c r="AR2" s="5"/>
      <c r="AS2" s="6"/>
      <c r="AT2" s="6"/>
      <c r="AU2" s="4"/>
      <c r="AV2" s="5"/>
      <c r="AW2" s="6"/>
    </row>
    <row r="3">
      <c r="A3" s="1"/>
      <c r="B3" s="1" t="s">
        <v>4</v>
      </c>
      <c r="C3" s="1" t="s">
        <v>5</v>
      </c>
      <c r="D3" s="11">
        <f>sum(D4:D33)</f>
        <v>10</v>
      </c>
      <c r="E3" s="12" t="s">
        <v>6</v>
      </c>
      <c r="F3" s="13" t="s">
        <v>7</v>
      </c>
      <c r="G3" s="14" t="s">
        <v>8</v>
      </c>
      <c r="H3" s="15" t="s">
        <v>9</v>
      </c>
      <c r="I3" s="16" t="s">
        <v>10</v>
      </c>
      <c r="J3" s="17" t="s">
        <v>11</v>
      </c>
      <c r="K3" s="17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4" t="s">
        <v>29</v>
      </c>
      <c r="AE3" s="14" t="s">
        <v>30</v>
      </c>
      <c r="AF3" s="14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L3" s="15" t="s">
        <v>37</v>
      </c>
      <c r="AM3" s="15" t="s">
        <v>38</v>
      </c>
      <c r="AN3" s="15" t="s">
        <v>39</v>
      </c>
      <c r="AO3" s="15" t="s">
        <v>40</v>
      </c>
      <c r="AP3" s="15" t="s">
        <v>41</v>
      </c>
      <c r="AQ3" s="15" t="s">
        <v>42</v>
      </c>
      <c r="AR3" s="15" t="s">
        <v>43</v>
      </c>
      <c r="AS3" s="15" t="s">
        <v>44</v>
      </c>
      <c r="AT3" s="15" t="s">
        <v>45</v>
      </c>
      <c r="AU3" s="16" t="s">
        <v>46</v>
      </c>
      <c r="AV3" s="16" t="s">
        <v>47</v>
      </c>
      <c r="AW3" s="16" t="s">
        <v>48</v>
      </c>
    </row>
    <row r="4">
      <c r="A4" s="18"/>
      <c r="B4" s="18" t="s">
        <v>49</v>
      </c>
      <c r="C4" s="18" t="s">
        <v>50</v>
      </c>
      <c r="D4" s="7">
        <v>1.0</v>
      </c>
      <c r="E4" s="11">
        <f t="shared" ref="E4:E13" si="1">sum(N4:U4)</f>
        <v>7</v>
      </c>
      <c r="F4" s="11">
        <f t="shared" ref="F4:F13" si="2">sum(V4:AC4)</f>
        <v>0</v>
      </c>
      <c r="G4" s="11">
        <f t="shared" ref="G4:G13" si="3">sum(AD4:AK4)</f>
        <v>1</v>
      </c>
      <c r="H4" s="11">
        <f t="shared" ref="H4:H13" si="4">sum(AL4:AT4)</f>
        <v>1</v>
      </c>
      <c r="I4" s="11">
        <f t="shared" ref="I4:I13" si="5">sum(AU4:AW4)</f>
        <v>0</v>
      </c>
      <c r="J4" s="19">
        <v>75.0</v>
      </c>
      <c r="K4" s="20">
        <v>43.0</v>
      </c>
      <c r="L4" s="11" t="str">
        <f t="shared" ref="L4:L13" si="6">IF(AND((E4/$E$36)&gt;=7/8,(F4/$F$36)&gt;=7/8,(G4/$G$36)&gt;=7/8,(H4/$H$36)&gt;=6/9,(I4/$I$36)&gt;=1,J4&gt;=80),"A",IF(AND((E4/$E$36)&gt;=6/8,(F4/$F$36)&gt;=6/8,(G4/$G$36)&gt;=6/8,(H4/$H$36)&gt;=4/9,(I4/$I$36)&gt;=2/3,J4&gt;=70),"B",IF(AND((E4/$E$36)&gt;=5/8,(F4/$F$36)&gt;=5/8,(G4/$G$36)&gt;=5/8,(H4/$H$36)&gt;=2/9,(I4/$I$36)&gt;=1/3,J4&gt;=60),"C",IF(AND((E4/$E$36)&gt;=4/8,(F4/$F$36)&gt;=4/8,(G4/$G$36)&gt;=4/8,(H4/$H$36)&gt;=1/9,J4&gt;=50),"D","F"))))</f>
        <v>F</v>
      </c>
      <c r="N4" s="20">
        <v>1.0</v>
      </c>
      <c r="O4" s="20">
        <v>1.0</v>
      </c>
      <c r="P4" s="20">
        <v>0.0</v>
      </c>
      <c r="Q4" s="20">
        <v>1.0</v>
      </c>
      <c r="R4" s="20">
        <v>1.0</v>
      </c>
      <c r="S4" s="20">
        <v>1.0</v>
      </c>
      <c r="T4" s="20">
        <v>1.0</v>
      </c>
      <c r="U4" s="20">
        <v>1.0</v>
      </c>
      <c r="V4" s="7">
        <v>0.0</v>
      </c>
      <c r="W4" s="7">
        <v>0.0</v>
      </c>
      <c r="X4" s="7">
        <v>0.0</v>
      </c>
      <c r="Y4" s="7">
        <v>0.0</v>
      </c>
      <c r="AD4" s="19">
        <v>1.0</v>
      </c>
      <c r="AL4" s="20">
        <v>1.0</v>
      </c>
      <c r="AM4" s="1"/>
      <c r="AN4" s="1"/>
      <c r="AO4" s="1"/>
    </row>
    <row r="5">
      <c r="A5" s="18"/>
      <c r="B5" s="18" t="s">
        <v>49</v>
      </c>
      <c r="C5" s="18" t="s">
        <v>51</v>
      </c>
      <c r="D5" s="7">
        <v>1.0</v>
      </c>
      <c r="E5" s="11">
        <f t="shared" si="1"/>
        <v>8</v>
      </c>
      <c r="F5" s="11">
        <f t="shared" si="2"/>
        <v>4</v>
      </c>
      <c r="G5" s="11">
        <f t="shared" si="3"/>
        <v>1</v>
      </c>
      <c r="H5" s="11">
        <f t="shared" si="4"/>
        <v>4</v>
      </c>
      <c r="I5" s="11">
        <f t="shared" si="5"/>
        <v>1</v>
      </c>
      <c r="J5" s="19">
        <v>100.0</v>
      </c>
      <c r="K5" s="20">
        <v>90.0</v>
      </c>
      <c r="L5" s="11" t="str">
        <f t="shared" si="6"/>
        <v>A</v>
      </c>
      <c r="N5" s="20">
        <v>1.0</v>
      </c>
      <c r="O5" s="20">
        <v>1.0</v>
      </c>
      <c r="P5" s="20">
        <v>1.0</v>
      </c>
      <c r="Q5" s="20">
        <v>1.0</v>
      </c>
      <c r="R5" s="20">
        <v>1.0</v>
      </c>
      <c r="S5" s="20">
        <v>1.0</v>
      </c>
      <c r="T5" s="20">
        <v>1.0</v>
      </c>
      <c r="U5" s="20">
        <v>1.0</v>
      </c>
      <c r="V5" s="7">
        <v>1.0</v>
      </c>
      <c r="W5" s="7">
        <v>1.0</v>
      </c>
      <c r="X5" s="7">
        <v>1.0</v>
      </c>
      <c r="Y5" s="7">
        <v>1.0</v>
      </c>
      <c r="AD5" s="19">
        <v>1.0</v>
      </c>
      <c r="AL5" s="20">
        <v>1.0</v>
      </c>
      <c r="AM5" s="20">
        <v>1.0</v>
      </c>
      <c r="AN5" s="20">
        <v>1.0</v>
      </c>
      <c r="AO5" s="20">
        <v>1.0</v>
      </c>
      <c r="AU5" s="7">
        <v>1.0</v>
      </c>
    </row>
    <row r="6">
      <c r="A6" s="18"/>
      <c r="B6" s="18" t="s">
        <v>52</v>
      </c>
      <c r="C6" s="18" t="s">
        <v>51</v>
      </c>
      <c r="D6" s="7">
        <v>1.0</v>
      </c>
      <c r="E6" s="11">
        <f t="shared" si="1"/>
        <v>8</v>
      </c>
      <c r="F6" s="11">
        <f t="shared" si="2"/>
        <v>4</v>
      </c>
      <c r="G6" s="11">
        <f t="shared" si="3"/>
        <v>1</v>
      </c>
      <c r="H6" s="11">
        <f t="shared" si="4"/>
        <v>1</v>
      </c>
      <c r="I6" s="11">
        <f t="shared" si="5"/>
        <v>0</v>
      </c>
      <c r="J6" s="19">
        <v>81.25</v>
      </c>
      <c r="K6" s="20">
        <v>44.0</v>
      </c>
      <c r="L6" s="11" t="str">
        <f t="shared" si="6"/>
        <v>D</v>
      </c>
      <c r="N6" s="20">
        <v>1.0</v>
      </c>
      <c r="O6" s="20">
        <v>1.0</v>
      </c>
      <c r="P6" s="20">
        <v>1.0</v>
      </c>
      <c r="Q6" s="20">
        <v>1.0</v>
      </c>
      <c r="R6" s="20">
        <v>1.0</v>
      </c>
      <c r="S6" s="20">
        <v>1.0</v>
      </c>
      <c r="T6" s="20">
        <v>1.0</v>
      </c>
      <c r="U6" s="20">
        <v>1.0</v>
      </c>
      <c r="V6" s="7">
        <v>1.0</v>
      </c>
      <c r="W6" s="7">
        <v>1.0</v>
      </c>
      <c r="X6" s="7">
        <v>1.0</v>
      </c>
      <c r="Y6" s="7">
        <v>1.0</v>
      </c>
      <c r="AD6" s="19">
        <v>1.0</v>
      </c>
      <c r="AL6" s="20">
        <v>0.0</v>
      </c>
      <c r="AM6" s="20">
        <v>0.0</v>
      </c>
      <c r="AN6" s="21">
        <v>1.0</v>
      </c>
      <c r="AO6" s="1"/>
    </row>
    <row r="7">
      <c r="A7" s="18"/>
      <c r="B7" s="18" t="s">
        <v>53</v>
      </c>
      <c r="C7" s="18" t="s">
        <v>54</v>
      </c>
      <c r="D7" s="7">
        <v>1.0</v>
      </c>
      <c r="E7" s="11">
        <f t="shared" si="1"/>
        <v>8</v>
      </c>
      <c r="F7" s="11">
        <f t="shared" si="2"/>
        <v>5</v>
      </c>
      <c r="G7" s="11">
        <f t="shared" si="3"/>
        <v>1</v>
      </c>
      <c r="H7" s="11">
        <f t="shared" si="4"/>
        <v>4</v>
      </c>
      <c r="I7" s="11">
        <f t="shared" si="5"/>
        <v>1</v>
      </c>
      <c r="J7" s="19">
        <v>100.0</v>
      </c>
      <c r="K7" s="20">
        <v>85.0</v>
      </c>
      <c r="L7" s="11" t="str">
        <f t="shared" si="6"/>
        <v>A</v>
      </c>
      <c r="N7" s="20">
        <v>1.0</v>
      </c>
      <c r="O7" s="20">
        <v>1.0</v>
      </c>
      <c r="P7" s="20">
        <v>1.0</v>
      </c>
      <c r="Q7" s="20">
        <v>1.0</v>
      </c>
      <c r="R7" s="20">
        <v>1.0</v>
      </c>
      <c r="S7" s="20">
        <v>1.0</v>
      </c>
      <c r="T7" s="20">
        <v>1.0</v>
      </c>
      <c r="U7" s="20">
        <v>1.0</v>
      </c>
      <c r="V7" s="7">
        <v>1.0</v>
      </c>
      <c r="W7" s="7">
        <v>1.0</v>
      </c>
      <c r="X7" s="7">
        <v>1.0</v>
      </c>
      <c r="Y7" s="7">
        <v>1.0</v>
      </c>
      <c r="Z7" s="7">
        <v>1.0</v>
      </c>
      <c r="AD7" s="19">
        <v>1.0</v>
      </c>
      <c r="AL7" s="20">
        <v>1.0</v>
      </c>
      <c r="AM7" s="20">
        <v>1.0</v>
      </c>
      <c r="AN7" s="20">
        <v>1.0</v>
      </c>
      <c r="AO7" s="20">
        <v>1.0</v>
      </c>
      <c r="AP7" s="7">
        <v>0.0</v>
      </c>
      <c r="AU7" s="7">
        <v>1.0</v>
      </c>
    </row>
    <row r="8">
      <c r="A8" s="18"/>
      <c r="B8" s="18" t="s">
        <v>55</v>
      </c>
      <c r="C8" s="18" t="s">
        <v>56</v>
      </c>
      <c r="D8" s="7">
        <v>1.0</v>
      </c>
      <c r="E8" s="11">
        <f t="shared" si="1"/>
        <v>8</v>
      </c>
      <c r="F8" s="11">
        <f t="shared" si="2"/>
        <v>0</v>
      </c>
      <c r="G8" s="11">
        <f t="shared" si="3"/>
        <v>1</v>
      </c>
      <c r="H8" s="11">
        <f t="shared" si="4"/>
        <v>4</v>
      </c>
      <c r="I8" s="11">
        <f t="shared" si="5"/>
        <v>0</v>
      </c>
      <c r="J8" s="19">
        <v>93.75</v>
      </c>
      <c r="K8" s="20">
        <v>96.0</v>
      </c>
      <c r="L8" s="11" t="str">
        <f t="shared" si="6"/>
        <v>F</v>
      </c>
      <c r="N8" s="20">
        <v>1.0</v>
      </c>
      <c r="O8" s="20">
        <v>1.0</v>
      </c>
      <c r="P8" s="20">
        <v>1.0</v>
      </c>
      <c r="Q8" s="20">
        <v>1.0</v>
      </c>
      <c r="R8" s="20">
        <v>1.0</v>
      </c>
      <c r="S8" s="20">
        <v>1.0</v>
      </c>
      <c r="T8" s="20">
        <v>1.0</v>
      </c>
      <c r="U8" s="20">
        <v>1.0</v>
      </c>
      <c r="V8" s="7">
        <v>0.0</v>
      </c>
      <c r="W8" s="7">
        <v>0.0</v>
      </c>
      <c r="X8" s="7">
        <v>0.0</v>
      </c>
      <c r="Y8" s="7">
        <v>0.0</v>
      </c>
      <c r="AD8" s="19">
        <v>1.0</v>
      </c>
      <c r="AL8" s="20">
        <v>1.0</v>
      </c>
      <c r="AM8" s="20">
        <v>1.0</v>
      </c>
      <c r="AN8" s="20">
        <v>1.0</v>
      </c>
      <c r="AO8" s="20">
        <v>1.0</v>
      </c>
      <c r="AU8" s="7">
        <v>0.0</v>
      </c>
    </row>
    <row r="9">
      <c r="A9" s="18"/>
      <c r="B9" s="18" t="s">
        <v>57</v>
      </c>
      <c r="C9" s="18" t="s">
        <v>58</v>
      </c>
      <c r="D9" s="7">
        <v>1.0</v>
      </c>
      <c r="E9" s="11">
        <f t="shared" si="1"/>
        <v>8</v>
      </c>
      <c r="F9" s="11">
        <f t="shared" si="2"/>
        <v>1</v>
      </c>
      <c r="G9" s="11">
        <f t="shared" si="3"/>
        <v>1</v>
      </c>
      <c r="H9" s="11">
        <f t="shared" si="4"/>
        <v>3</v>
      </c>
      <c r="I9" s="11">
        <f t="shared" si="5"/>
        <v>0</v>
      </c>
      <c r="J9" s="19">
        <v>92.5</v>
      </c>
      <c r="K9" s="20">
        <v>94.0</v>
      </c>
      <c r="L9" s="11" t="str">
        <f t="shared" si="6"/>
        <v>F</v>
      </c>
      <c r="N9" s="20">
        <v>1.0</v>
      </c>
      <c r="O9" s="20">
        <v>1.0</v>
      </c>
      <c r="P9" s="20">
        <v>1.0</v>
      </c>
      <c r="Q9" s="20">
        <v>1.0</v>
      </c>
      <c r="R9" s="20">
        <v>1.0</v>
      </c>
      <c r="S9" s="20">
        <v>1.0</v>
      </c>
      <c r="T9" s="20">
        <v>1.0</v>
      </c>
      <c r="U9" s="20">
        <v>1.0</v>
      </c>
      <c r="V9" s="7">
        <v>1.0</v>
      </c>
      <c r="W9" s="7">
        <v>0.0</v>
      </c>
      <c r="X9" s="7">
        <v>0.0</v>
      </c>
      <c r="Y9" s="7">
        <v>0.0</v>
      </c>
      <c r="AD9" s="19">
        <v>1.0</v>
      </c>
      <c r="AL9" s="20">
        <v>1.0</v>
      </c>
      <c r="AM9" s="20">
        <v>1.0</v>
      </c>
      <c r="AN9" s="21">
        <v>1.0</v>
      </c>
      <c r="AO9" s="1"/>
      <c r="AP9" s="7">
        <v>0.0</v>
      </c>
    </row>
    <row r="10">
      <c r="A10" s="18"/>
      <c r="B10" s="18" t="s">
        <v>59</v>
      </c>
      <c r="C10" s="18" t="s">
        <v>60</v>
      </c>
      <c r="D10" s="7">
        <v>1.0</v>
      </c>
      <c r="E10" s="11">
        <f t="shared" si="1"/>
        <v>8</v>
      </c>
      <c r="F10" s="11">
        <f t="shared" si="2"/>
        <v>4</v>
      </c>
      <c r="G10" s="11">
        <f t="shared" si="3"/>
        <v>1</v>
      </c>
      <c r="H10" s="11">
        <f t="shared" si="4"/>
        <v>4</v>
      </c>
      <c r="I10" s="11">
        <f t="shared" si="5"/>
        <v>1</v>
      </c>
      <c r="J10" s="19">
        <v>93.75</v>
      </c>
      <c r="K10" s="20">
        <v>93.0</v>
      </c>
      <c r="L10" s="11" t="str">
        <f t="shared" si="6"/>
        <v>A</v>
      </c>
      <c r="N10" s="20">
        <v>1.0</v>
      </c>
      <c r="O10" s="20">
        <v>1.0</v>
      </c>
      <c r="P10" s="20">
        <v>1.0</v>
      </c>
      <c r="Q10" s="20">
        <v>1.0</v>
      </c>
      <c r="R10" s="20">
        <v>1.0</v>
      </c>
      <c r="S10" s="20">
        <v>1.0</v>
      </c>
      <c r="T10" s="20">
        <v>1.0</v>
      </c>
      <c r="U10" s="20">
        <v>1.0</v>
      </c>
      <c r="V10" s="7">
        <v>1.0</v>
      </c>
      <c r="W10" s="7">
        <v>1.0</v>
      </c>
      <c r="X10" s="7">
        <v>1.0</v>
      </c>
      <c r="Y10" s="7">
        <v>1.0</v>
      </c>
      <c r="AD10" s="19">
        <v>1.0</v>
      </c>
      <c r="AL10" s="20">
        <v>1.0</v>
      </c>
      <c r="AM10" s="20">
        <v>1.0</v>
      </c>
      <c r="AN10" s="20">
        <v>1.0</v>
      </c>
      <c r="AO10" s="20">
        <v>1.0</v>
      </c>
      <c r="AU10" s="7">
        <v>1.0</v>
      </c>
    </row>
    <row r="11">
      <c r="A11" s="18"/>
      <c r="B11" s="18" t="s">
        <v>61</v>
      </c>
      <c r="C11" s="18" t="s">
        <v>62</v>
      </c>
      <c r="D11" s="7">
        <v>1.0</v>
      </c>
      <c r="E11" s="11">
        <f t="shared" si="1"/>
        <v>7</v>
      </c>
      <c r="F11" s="11">
        <f t="shared" si="2"/>
        <v>0</v>
      </c>
      <c r="G11" s="11">
        <f t="shared" si="3"/>
        <v>0</v>
      </c>
      <c r="H11" s="11">
        <f t="shared" si="4"/>
        <v>3</v>
      </c>
      <c r="I11" s="11">
        <f t="shared" si="5"/>
        <v>0</v>
      </c>
      <c r="J11" s="19">
        <v>87.5</v>
      </c>
      <c r="K11" s="20">
        <v>90.0</v>
      </c>
      <c r="L11" s="11" t="str">
        <f t="shared" si="6"/>
        <v>F</v>
      </c>
      <c r="N11" s="20">
        <v>1.0</v>
      </c>
      <c r="O11" s="20">
        <v>1.0</v>
      </c>
      <c r="P11" s="20">
        <v>1.0</v>
      </c>
      <c r="Q11" s="20">
        <v>1.0</v>
      </c>
      <c r="R11" s="20">
        <v>1.0</v>
      </c>
      <c r="S11" s="20">
        <v>1.0</v>
      </c>
      <c r="T11" s="20">
        <v>1.0</v>
      </c>
      <c r="U11" s="20">
        <v>0.0</v>
      </c>
      <c r="V11" s="7">
        <v>0.0</v>
      </c>
      <c r="W11" s="7">
        <v>0.0</v>
      </c>
      <c r="X11" s="7">
        <v>0.0</v>
      </c>
      <c r="Y11" s="7">
        <v>0.0</v>
      </c>
      <c r="AD11" s="18">
        <v>0.0</v>
      </c>
      <c r="AL11" s="20">
        <v>1.0</v>
      </c>
      <c r="AM11" s="20">
        <v>1.0</v>
      </c>
      <c r="AN11" s="20">
        <v>1.0</v>
      </c>
      <c r="AO11" s="21">
        <v>0.0</v>
      </c>
    </row>
    <row r="12">
      <c r="A12" s="18"/>
      <c r="B12" s="18" t="s">
        <v>63</v>
      </c>
      <c r="C12" s="18" t="s">
        <v>64</v>
      </c>
      <c r="D12" s="7">
        <v>1.0</v>
      </c>
      <c r="E12" s="11">
        <f t="shared" si="1"/>
        <v>8</v>
      </c>
      <c r="F12" s="11">
        <f t="shared" si="2"/>
        <v>3</v>
      </c>
      <c r="G12" s="11">
        <f t="shared" si="3"/>
        <v>1</v>
      </c>
      <c r="H12" s="11">
        <f t="shared" si="4"/>
        <v>4</v>
      </c>
      <c r="I12" s="11">
        <f t="shared" si="5"/>
        <v>0</v>
      </c>
      <c r="J12" s="19">
        <v>93.75</v>
      </c>
      <c r="K12" s="20">
        <v>95.0</v>
      </c>
      <c r="L12" s="11" t="str">
        <f t="shared" si="6"/>
        <v>D</v>
      </c>
      <c r="N12" s="20">
        <v>1.0</v>
      </c>
      <c r="O12" s="20">
        <v>1.0</v>
      </c>
      <c r="P12" s="20">
        <v>1.0</v>
      </c>
      <c r="Q12" s="20">
        <v>1.0</v>
      </c>
      <c r="R12" s="20">
        <v>1.0</v>
      </c>
      <c r="S12" s="20">
        <v>1.0</v>
      </c>
      <c r="T12" s="20">
        <v>1.0</v>
      </c>
      <c r="U12" s="20">
        <v>1.0</v>
      </c>
      <c r="V12" s="7">
        <v>1.0</v>
      </c>
      <c r="W12" s="7">
        <v>1.0</v>
      </c>
      <c r="X12" s="7">
        <v>0.0</v>
      </c>
      <c r="Y12" s="7">
        <v>1.0</v>
      </c>
      <c r="AD12" s="19">
        <v>1.0</v>
      </c>
      <c r="AL12" s="20">
        <v>1.0</v>
      </c>
      <c r="AM12" s="20">
        <v>1.0</v>
      </c>
      <c r="AN12" s="20">
        <v>1.0</v>
      </c>
      <c r="AO12" s="20">
        <v>1.0</v>
      </c>
      <c r="AU12" s="7">
        <v>0.0</v>
      </c>
    </row>
    <row r="13">
      <c r="A13" s="18"/>
      <c r="B13" s="18" t="s">
        <v>65</v>
      </c>
      <c r="C13" s="18" t="s">
        <v>66</v>
      </c>
      <c r="D13" s="7">
        <v>1.0</v>
      </c>
      <c r="E13" s="11">
        <f t="shared" si="1"/>
        <v>2</v>
      </c>
      <c r="F13" s="11">
        <f t="shared" si="2"/>
        <v>0</v>
      </c>
      <c r="G13" s="11">
        <f t="shared" si="3"/>
        <v>1</v>
      </c>
      <c r="H13" s="11">
        <f t="shared" si="4"/>
        <v>2</v>
      </c>
      <c r="I13" s="11">
        <f t="shared" si="5"/>
        <v>0</v>
      </c>
      <c r="J13" s="19">
        <v>81.25</v>
      </c>
      <c r="K13" s="20">
        <v>39.0</v>
      </c>
      <c r="L13" s="11" t="str">
        <f t="shared" si="6"/>
        <v>F</v>
      </c>
      <c r="N13" s="20">
        <v>1.0</v>
      </c>
      <c r="O13" s="20">
        <v>1.0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7">
        <v>0.0</v>
      </c>
      <c r="W13" s="7">
        <v>0.0</v>
      </c>
      <c r="X13" s="7">
        <v>0.0</v>
      </c>
      <c r="Y13" s="7">
        <v>0.0</v>
      </c>
      <c r="AD13" s="19">
        <v>1.0</v>
      </c>
      <c r="AL13" s="20">
        <v>1.0</v>
      </c>
      <c r="AM13" s="20">
        <v>0.0</v>
      </c>
      <c r="AN13" s="20">
        <v>1.0</v>
      </c>
      <c r="AO13" s="1"/>
    </row>
    <row r="14">
      <c r="A14" s="18"/>
      <c r="B14" s="18"/>
      <c r="C14" s="18"/>
      <c r="J14" s="19"/>
      <c r="K14" s="20"/>
      <c r="N14" s="20"/>
      <c r="O14" s="20"/>
      <c r="P14" s="20"/>
      <c r="Q14" s="20"/>
      <c r="R14" s="20"/>
      <c r="S14" s="20"/>
      <c r="T14" s="20"/>
      <c r="U14" s="20"/>
      <c r="AD14" s="19"/>
      <c r="AL14" s="20"/>
      <c r="AM14" s="20"/>
      <c r="AN14" s="20"/>
      <c r="AO14" s="20"/>
    </row>
    <row r="15">
      <c r="A15" s="18"/>
      <c r="B15" s="18"/>
      <c r="C15" s="18"/>
      <c r="J15" s="19"/>
      <c r="K15" s="20"/>
      <c r="N15" s="20"/>
      <c r="O15" s="20"/>
      <c r="P15" s="20"/>
      <c r="Q15" s="20"/>
      <c r="R15" s="20"/>
      <c r="S15" s="20"/>
      <c r="T15" s="20"/>
      <c r="U15" s="20"/>
      <c r="AD15" s="19"/>
      <c r="AL15" s="20"/>
      <c r="AM15" s="20"/>
      <c r="AN15" s="20"/>
      <c r="AO15" s="20"/>
    </row>
    <row r="16">
      <c r="A16" s="18"/>
      <c r="J16" s="19"/>
      <c r="K16" s="20"/>
      <c r="N16" s="20"/>
      <c r="O16" s="20"/>
      <c r="P16" s="20"/>
      <c r="Q16" s="20"/>
      <c r="R16" s="20"/>
      <c r="S16" s="20"/>
      <c r="T16" s="20"/>
      <c r="U16" s="20"/>
      <c r="AD16" s="18"/>
      <c r="AL16" s="20"/>
      <c r="AM16" s="20"/>
      <c r="AN16" s="20"/>
      <c r="AO16" s="21"/>
    </row>
    <row r="17">
      <c r="A17" s="18"/>
      <c r="B17" s="18"/>
      <c r="C17" s="18"/>
      <c r="J17" s="19"/>
      <c r="K17" s="20"/>
      <c r="N17" s="20"/>
      <c r="O17" s="20"/>
      <c r="P17" s="20"/>
      <c r="Q17" s="20"/>
      <c r="R17" s="20"/>
      <c r="S17" s="20"/>
      <c r="T17" s="20"/>
      <c r="U17" s="20"/>
      <c r="AD17" s="19"/>
      <c r="AL17" s="20"/>
      <c r="AM17" s="20"/>
      <c r="AN17" s="20"/>
      <c r="AO17" s="20"/>
    </row>
    <row r="18">
      <c r="A18" s="18"/>
      <c r="B18" s="18"/>
      <c r="C18" s="18"/>
      <c r="J18" s="19"/>
      <c r="K18" s="20"/>
      <c r="N18" s="20"/>
      <c r="O18" s="20"/>
      <c r="P18" s="20"/>
      <c r="Q18" s="20"/>
      <c r="R18" s="20"/>
      <c r="S18" s="20"/>
      <c r="T18" s="20"/>
      <c r="U18" s="20"/>
      <c r="AD18" s="18"/>
      <c r="AL18" s="20"/>
      <c r="AM18" s="20"/>
      <c r="AN18" s="1"/>
      <c r="AO18" s="1"/>
    </row>
    <row r="19">
      <c r="A19" s="18"/>
      <c r="B19" s="18"/>
      <c r="C19" s="18"/>
      <c r="J19" s="19"/>
      <c r="K19" s="20"/>
      <c r="N19" s="20"/>
      <c r="O19" s="20"/>
      <c r="P19" s="20"/>
      <c r="Q19" s="20"/>
      <c r="R19" s="20"/>
      <c r="S19" s="20"/>
      <c r="T19" s="20"/>
      <c r="U19" s="20"/>
      <c r="AD19" s="19"/>
      <c r="AL19" s="20"/>
      <c r="AM19" s="20"/>
      <c r="AN19" s="20"/>
      <c r="AO19" s="20"/>
    </row>
    <row r="20">
      <c r="A20" s="18"/>
      <c r="B20" s="18"/>
      <c r="C20" s="18"/>
      <c r="J20" s="19"/>
      <c r="K20" s="20"/>
      <c r="N20" s="20"/>
      <c r="O20" s="20"/>
      <c r="P20" s="20"/>
      <c r="Q20" s="20"/>
      <c r="R20" s="20"/>
      <c r="S20" s="20"/>
      <c r="T20" s="20"/>
      <c r="U20" s="20"/>
      <c r="AD20" s="19"/>
      <c r="AL20" s="20"/>
      <c r="AM20" s="20"/>
      <c r="AN20" s="20"/>
      <c r="AO20" s="20"/>
    </row>
    <row r="21">
      <c r="A21" s="18"/>
      <c r="B21" s="18"/>
      <c r="C21" s="18"/>
      <c r="J21" s="19"/>
      <c r="K21" s="20"/>
      <c r="N21" s="20"/>
      <c r="O21" s="20"/>
      <c r="P21" s="20"/>
      <c r="Q21" s="20"/>
      <c r="R21" s="20"/>
      <c r="S21" s="20"/>
      <c r="T21" s="20"/>
      <c r="U21" s="20"/>
      <c r="AD21" s="19"/>
      <c r="AL21" s="20"/>
      <c r="AM21" s="20"/>
      <c r="AN21" s="20"/>
      <c r="AO21" s="20"/>
    </row>
    <row r="22">
      <c r="A22" s="18"/>
      <c r="B22" s="18"/>
      <c r="C22" s="18"/>
      <c r="J22" s="19"/>
      <c r="K22" s="20"/>
      <c r="N22" s="20"/>
      <c r="O22" s="20"/>
      <c r="P22" s="20"/>
      <c r="Q22" s="20"/>
      <c r="R22" s="20"/>
      <c r="S22" s="20"/>
      <c r="T22" s="20"/>
      <c r="U22" s="20"/>
      <c r="AD22" s="19"/>
      <c r="AL22" s="20"/>
      <c r="AM22" s="20"/>
      <c r="AN22" s="20"/>
      <c r="AO22" s="1"/>
    </row>
    <row r="23">
      <c r="A23" s="18"/>
      <c r="B23" s="18"/>
      <c r="C23" s="18"/>
      <c r="J23" s="19"/>
      <c r="K23" s="20"/>
      <c r="N23" s="20"/>
      <c r="O23" s="20"/>
      <c r="P23" s="20"/>
      <c r="Q23" s="20"/>
      <c r="R23" s="20"/>
      <c r="S23" s="20"/>
      <c r="T23" s="20"/>
      <c r="U23" s="20"/>
      <c r="AD23" s="19"/>
      <c r="AL23" s="20"/>
      <c r="AM23" s="20"/>
      <c r="AN23" s="20"/>
      <c r="AO23" s="20"/>
    </row>
    <row r="24">
      <c r="A24" s="18"/>
      <c r="B24" s="18"/>
      <c r="C24" s="18"/>
      <c r="J24" s="19"/>
      <c r="K24" s="20"/>
      <c r="N24" s="20"/>
      <c r="O24" s="20"/>
      <c r="P24" s="20"/>
      <c r="Q24" s="20"/>
      <c r="R24" s="20"/>
      <c r="S24" s="20"/>
      <c r="T24" s="20"/>
      <c r="U24" s="20"/>
      <c r="AD24" s="19"/>
      <c r="AL24" s="20"/>
      <c r="AM24" s="20"/>
      <c r="AN24" s="20"/>
      <c r="AO24" s="21"/>
    </row>
    <row r="25">
      <c r="A25" s="18"/>
      <c r="B25" s="18"/>
      <c r="C25" s="18"/>
      <c r="J25" s="19"/>
      <c r="K25" s="20"/>
      <c r="N25" s="20"/>
      <c r="O25" s="20"/>
      <c r="P25" s="20"/>
      <c r="Q25" s="20"/>
      <c r="R25" s="20"/>
      <c r="S25" s="20"/>
      <c r="T25" s="20"/>
      <c r="U25" s="20"/>
      <c r="AD25" s="18"/>
      <c r="AL25" s="20"/>
      <c r="AM25" s="20"/>
      <c r="AN25" s="20"/>
      <c r="AO25" s="1"/>
    </row>
    <row r="26">
      <c r="A26" s="18"/>
      <c r="B26" s="18"/>
      <c r="C26" s="18"/>
      <c r="J26" s="19"/>
      <c r="K26" s="20"/>
      <c r="N26" s="20"/>
      <c r="O26" s="20"/>
      <c r="P26" s="20"/>
      <c r="Q26" s="20"/>
      <c r="R26" s="20"/>
      <c r="S26" s="20"/>
      <c r="T26" s="20"/>
      <c r="U26" s="20"/>
      <c r="AD26" s="19"/>
      <c r="AL26" s="20"/>
      <c r="AM26" s="20"/>
      <c r="AN26" s="1"/>
      <c r="AO26" s="1"/>
    </row>
    <row r="27">
      <c r="A27" s="18"/>
      <c r="B27" s="18"/>
      <c r="C27" s="18"/>
      <c r="J27" s="19"/>
      <c r="K27" s="20"/>
      <c r="N27" s="20"/>
      <c r="O27" s="20"/>
      <c r="P27" s="20"/>
      <c r="Q27" s="20"/>
      <c r="R27" s="20"/>
      <c r="S27" s="20"/>
      <c r="T27" s="20"/>
      <c r="U27" s="20"/>
      <c r="AD27" s="19"/>
      <c r="AL27" s="20"/>
      <c r="AM27" s="20"/>
      <c r="AN27" s="1"/>
      <c r="AO27" s="1"/>
    </row>
    <row r="28">
      <c r="A28" s="18"/>
      <c r="B28" s="18"/>
      <c r="C28" s="18"/>
      <c r="J28" s="19"/>
      <c r="K28" s="20"/>
      <c r="N28" s="20"/>
      <c r="O28" s="20"/>
      <c r="P28" s="20"/>
      <c r="Q28" s="20"/>
      <c r="R28" s="20"/>
      <c r="S28" s="20"/>
      <c r="T28" s="20"/>
      <c r="U28" s="20"/>
      <c r="AD28" s="19"/>
      <c r="AL28" s="20"/>
      <c r="AM28" s="20"/>
      <c r="AN28" s="1"/>
      <c r="AO28" s="1"/>
    </row>
    <row r="29">
      <c r="A29" s="18"/>
      <c r="B29" s="18"/>
      <c r="C29" s="18"/>
      <c r="J29" s="19"/>
      <c r="K29" s="20"/>
      <c r="N29" s="20"/>
      <c r="O29" s="20"/>
      <c r="P29" s="20"/>
      <c r="Q29" s="20"/>
      <c r="R29" s="20"/>
      <c r="S29" s="20"/>
      <c r="T29" s="20"/>
      <c r="U29" s="20"/>
      <c r="AD29" s="19"/>
      <c r="AL29" s="20"/>
      <c r="AM29" s="20"/>
      <c r="AN29" s="20"/>
      <c r="AO29" s="21"/>
    </row>
    <row r="30">
      <c r="A30" s="18"/>
      <c r="B30" s="18"/>
      <c r="C30" s="18"/>
      <c r="J30" s="19"/>
      <c r="K30" s="20"/>
      <c r="N30" s="20"/>
      <c r="O30" s="20"/>
      <c r="P30" s="20"/>
      <c r="Q30" s="20"/>
      <c r="R30" s="20"/>
      <c r="S30" s="20"/>
      <c r="T30" s="20"/>
      <c r="U30" s="20"/>
      <c r="AD30" s="19"/>
      <c r="AL30" s="20"/>
      <c r="AM30" s="20"/>
      <c r="AN30" s="20"/>
      <c r="AO30" s="20"/>
    </row>
    <row r="31">
      <c r="A31" s="18"/>
      <c r="B31" s="18"/>
      <c r="C31" s="18"/>
      <c r="J31" s="19"/>
      <c r="K31" s="20"/>
      <c r="N31" s="20"/>
      <c r="O31" s="20"/>
      <c r="P31" s="20"/>
      <c r="Q31" s="20"/>
      <c r="R31" s="20"/>
      <c r="S31" s="20"/>
      <c r="T31" s="20"/>
      <c r="U31" s="20"/>
      <c r="AD31" s="19"/>
      <c r="AL31" s="20"/>
      <c r="AM31" s="20"/>
      <c r="AN31" s="20"/>
      <c r="AO31" s="20"/>
    </row>
    <row r="32">
      <c r="A32" s="18"/>
      <c r="B32" s="18"/>
      <c r="C32" s="18"/>
      <c r="J32" s="19"/>
      <c r="K32" s="20"/>
      <c r="N32" s="20"/>
      <c r="O32" s="20"/>
      <c r="P32" s="20"/>
      <c r="Q32" s="20"/>
      <c r="R32" s="20"/>
      <c r="S32" s="20"/>
      <c r="T32" s="20"/>
      <c r="U32" s="20"/>
      <c r="AD32" s="19"/>
      <c r="AL32" s="20"/>
      <c r="AM32" s="20"/>
      <c r="AN32" s="20"/>
      <c r="AO32" s="20"/>
    </row>
    <row r="33">
      <c r="A33" s="18"/>
      <c r="B33" s="18"/>
      <c r="C33" s="18"/>
      <c r="J33" s="19"/>
      <c r="K33" s="20"/>
      <c r="N33" s="20"/>
      <c r="O33" s="20"/>
      <c r="P33" s="20"/>
      <c r="Q33" s="20"/>
      <c r="R33" s="20"/>
      <c r="S33" s="20"/>
      <c r="T33" s="20"/>
      <c r="U33" s="20"/>
      <c r="AD33" s="19"/>
      <c r="AL33" s="20"/>
      <c r="AM33" s="20"/>
      <c r="AN33" s="20"/>
      <c r="AO33" s="20"/>
    </row>
    <row r="34">
      <c r="A34" s="1"/>
    </row>
    <row r="36">
      <c r="C36" s="7" t="s">
        <v>67</v>
      </c>
      <c r="E36" s="7">
        <v>8.0</v>
      </c>
      <c r="F36" s="7">
        <v>4.0</v>
      </c>
      <c r="G36" s="7">
        <v>1.0</v>
      </c>
      <c r="H36" s="7">
        <v>4.0</v>
      </c>
      <c r="I36" s="7">
        <v>1.0</v>
      </c>
    </row>
    <row r="37">
      <c r="C37" s="7" t="s">
        <v>68</v>
      </c>
      <c r="E37" s="22">
        <f t="shared" ref="E37:J37" si="7">max(E4:E33)</f>
        <v>8</v>
      </c>
      <c r="F37" s="22">
        <f t="shared" si="7"/>
        <v>5</v>
      </c>
      <c r="G37" s="22">
        <f t="shared" si="7"/>
        <v>1</v>
      </c>
      <c r="H37" s="22">
        <f t="shared" si="7"/>
        <v>4</v>
      </c>
      <c r="I37" s="22">
        <f t="shared" si="7"/>
        <v>1</v>
      </c>
      <c r="J37" s="22">
        <f t="shared" si="7"/>
        <v>100</v>
      </c>
      <c r="K37" s="23" t="s">
        <v>49</v>
      </c>
      <c r="L37" s="11">
        <f>COUNTIF(L4:L33,"A")</f>
        <v>3</v>
      </c>
    </row>
    <row r="38">
      <c r="C38" s="7" t="s">
        <v>69</v>
      </c>
      <c r="E38" s="22">
        <f t="shared" ref="E38:J38" si="8">QUARTILE(E4:E33,3)</f>
        <v>8</v>
      </c>
      <c r="F38" s="22">
        <f t="shared" si="8"/>
        <v>4</v>
      </c>
      <c r="G38" s="22">
        <f t="shared" si="8"/>
        <v>1</v>
      </c>
      <c r="H38" s="22">
        <f t="shared" si="8"/>
        <v>4</v>
      </c>
      <c r="I38" s="22">
        <f t="shared" si="8"/>
        <v>0.75</v>
      </c>
      <c r="J38" s="22">
        <f t="shared" si="8"/>
        <v>93.75</v>
      </c>
      <c r="K38" s="23" t="s">
        <v>52</v>
      </c>
      <c r="L38" s="11">
        <f>Countif(L4:L33,"B")</f>
        <v>0</v>
      </c>
    </row>
    <row r="39">
      <c r="C39" s="7" t="s">
        <v>70</v>
      </c>
      <c r="E39" s="22">
        <f t="shared" ref="E39:J39" si="9">MEDIAN(E4:E33)</f>
        <v>8</v>
      </c>
      <c r="F39" s="22">
        <f t="shared" si="9"/>
        <v>2</v>
      </c>
      <c r="G39" s="22">
        <f t="shared" si="9"/>
        <v>1</v>
      </c>
      <c r="H39" s="22">
        <f t="shared" si="9"/>
        <v>3.5</v>
      </c>
      <c r="I39" s="22">
        <f t="shared" si="9"/>
        <v>0</v>
      </c>
      <c r="J39" s="22">
        <f t="shared" si="9"/>
        <v>93.125</v>
      </c>
      <c r="K39" s="23" t="s">
        <v>71</v>
      </c>
      <c r="L39" s="11">
        <f>countif(L4:L33,"C")</f>
        <v>0</v>
      </c>
    </row>
    <row r="40">
      <c r="C40" s="7" t="s">
        <v>72</v>
      </c>
      <c r="E40" s="22">
        <f t="shared" ref="E40:J40" si="10">QUARTILE(E4:E33,1)</f>
        <v>7.25</v>
      </c>
      <c r="F40" s="22">
        <f t="shared" si="10"/>
        <v>0</v>
      </c>
      <c r="G40" s="22">
        <f t="shared" si="10"/>
        <v>1</v>
      </c>
      <c r="H40" s="22">
        <f t="shared" si="10"/>
        <v>2.25</v>
      </c>
      <c r="I40" s="22">
        <f t="shared" si="10"/>
        <v>0</v>
      </c>
      <c r="J40" s="22">
        <f t="shared" si="10"/>
        <v>82.8125</v>
      </c>
      <c r="K40" s="23" t="s">
        <v>73</v>
      </c>
      <c r="L40" s="11">
        <f>Countif(L4:L33,"D")</f>
        <v>2</v>
      </c>
    </row>
    <row r="41">
      <c r="C41" s="7" t="s">
        <v>74</v>
      </c>
      <c r="E41" s="22">
        <f t="shared" ref="E41:J41" si="11">min(E4:E33)</f>
        <v>2</v>
      </c>
      <c r="F41" s="22">
        <f t="shared" si="11"/>
        <v>0</v>
      </c>
      <c r="G41" s="22">
        <f t="shared" si="11"/>
        <v>0</v>
      </c>
      <c r="H41" s="22">
        <f t="shared" si="11"/>
        <v>1</v>
      </c>
      <c r="I41" s="22">
        <f t="shared" si="11"/>
        <v>0</v>
      </c>
      <c r="J41" s="22">
        <f t="shared" si="11"/>
        <v>75</v>
      </c>
      <c r="K41" s="23" t="s">
        <v>75</v>
      </c>
      <c r="L41" s="11">
        <f>Countif(L4:L33,"F")</f>
        <v>5</v>
      </c>
    </row>
    <row r="42">
      <c r="E42" s="22"/>
      <c r="F42" s="22"/>
      <c r="G42" s="22"/>
      <c r="H42" s="22"/>
      <c r="I42" s="22"/>
      <c r="J42" s="22"/>
    </row>
    <row r="43">
      <c r="C43" s="7" t="s">
        <v>76</v>
      </c>
      <c r="E43" s="22">
        <f t="shared" ref="E43:J43" si="12">average(E4:E33)</f>
        <v>7.2</v>
      </c>
      <c r="F43" s="22">
        <f t="shared" si="12"/>
        <v>2.1</v>
      </c>
      <c r="G43" s="22">
        <f t="shared" si="12"/>
        <v>0.9</v>
      </c>
      <c r="H43" s="22">
        <f t="shared" si="12"/>
        <v>3</v>
      </c>
      <c r="I43" s="22">
        <f t="shared" si="12"/>
        <v>0.3</v>
      </c>
      <c r="J43" s="22">
        <f t="shared" si="12"/>
        <v>89.875</v>
      </c>
    </row>
    <row r="44">
      <c r="C44" s="7" t="s">
        <v>77</v>
      </c>
      <c r="E44" s="22">
        <f t="shared" ref="E44:J44" si="13">STDEV(E4:E33)</f>
        <v>1.87379591</v>
      </c>
      <c r="F44" s="22">
        <f t="shared" si="13"/>
        <v>2.078995484</v>
      </c>
      <c r="G44" s="22">
        <f t="shared" si="13"/>
        <v>0.316227766</v>
      </c>
      <c r="H44" s="22">
        <f t="shared" si="13"/>
        <v>1.247219129</v>
      </c>
      <c r="I44" s="22">
        <f t="shared" si="13"/>
        <v>0.4830458915</v>
      </c>
      <c r="J44" s="22">
        <f t="shared" si="13"/>
        <v>8.384219635</v>
      </c>
    </row>
  </sheetData>
  <mergeCells count="2">
    <mergeCell ref="E1:K1"/>
    <mergeCell ref="L2:L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13.57"/>
    <col customWidth="1" min="3" max="3" width="10.43"/>
    <col customWidth="1" min="4" max="4" width="10.57"/>
    <col customWidth="1" min="5" max="12" width="7.0"/>
    <col customWidth="1" min="13" max="13" width="6.86"/>
    <col customWidth="1" min="14" max="16" width="7.0"/>
    <col customWidth="1" min="18" max="18" width="10.57"/>
    <col customWidth="1" min="19" max="23" width="7.0"/>
    <col customWidth="1" min="24" max="24" width="6.86"/>
    <col customWidth="1" min="25" max="26" width="7.0"/>
  </cols>
  <sheetData>
    <row r="1">
      <c r="A1" s="21" t="s">
        <v>0</v>
      </c>
      <c r="B1" s="2">
        <v>44607.0</v>
      </c>
      <c r="C1" s="1"/>
    </row>
    <row r="2">
      <c r="A2" s="1"/>
      <c r="B2" s="1"/>
      <c r="C2" s="1"/>
    </row>
    <row r="3">
      <c r="A3" s="1"/>
      <c r="B3" s="1" t="s">
        <v>4</v>
      </c>
      <c r="C3" s="1" t="s">
        <v>5</v>
      </c>
      <c r="D3" s="1" t="s">
        <v>78</v>
      </c>
      <c r="E3" s="21" t="s">
        <v>79</v>
      </c>
      <c r="F3" s="21" t="s">
        <v>80</v>
      </c>
      <c r="G3" s="2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/>
      <c r="R3" s="1" t="s">
        <v>78</v>
      </c>
      <c r="S3" s="1" t="s">
        <v>91</v>
      </c>
      <c r="T3" s="1" t="s">
        <v>92</v>
      </c>
      <c r="U3" s="1" t="s">
        <v>93</v>
      </c>
      <c r="V3" s="1" t="s">
        <v>94</v>
      </c>
      <c r="W3" s="1" t="s">
        <v>95</v>
      </c>
      <c r="X3" s="1" t="s">
        <v>96</v>
      </c>
      <c r="Y3" s="1" t="s">
        <v>97</v>
      </c>
      <c r="Z3" s="1" t="s">
        <v>98</v>
      </c>
    </row>
    <row r="4">
      <c r="B4" s="18" t="s">
        <v>49</v>
      </c>
      <c r="C4" s="18" t="s">
        <v>50</v>
      </c>
      <c r="D4" s="20"/>
      <c r="E4" s="19">
        <v>9.0</v>
      </c>
      <c r="F4" s="19">
        <v>3.0</v>
      </c>
      <c r="G4" s="19">
        <v>8.0</v>
      </c>
      <c r="H4" s="20">
        <v>6.0</v>
      </c>
      <c r="I4" s="21"/>
      <c r="J4" s="21">
        <v>5.0</v>
      </c>
      <c r="K4" s="1"/>
      <c r="L4" s="1"/>
      <c r="M4" s="1"/>
      <c r="N4" s="1"/>
      <c r="O4" s="1"/>
      <c r="P4" s="1"/>
      <c r="Q4" s="1"/>
      <c r="R4" s="1"/>
      <c r="S4" s="24">
        <v>50.0</v>
      </c>
      <c r="T4" s="20">
        <v>43.0</v>
      </c>
      <c r="U4" s="1"/>
      <c r="V4" s="1"/>
      <c r="W4" s="1"/>
      <c r="X4" s="1"/>
      <c r="Y4" s="1"/>
      <c r="Z4" s="1"/>
    </row>
    <row r="5">
      <c r="A5" s="25"/>
      <c r="B5" s="18" t="s">
        <v>49</v>
      </c>
      <c r="C5" s="18" t="s">
        <v>51</v>
      </c>
      <c r="D5" s="24"/>
      <c r="E5" s="19">
        <v>10.0</v>
      </c>
      <c r="F5" s="19">
        <v>10.0</v>
      </c>
      <c r="G5" s="19">
        <v>8.0</v>
      </c>
      <c r="H5" s="20">
        <v>10.0</v>
      </c>
      <c r="I5" s="20"/>
      <c r="J5" s="21">
        <v>7.0</v>
      </c>
      <c r="K5" s="1"/>
      <c r="L5" s="1"/>
      <c r="M5" s="1"/>
      <c r="N5" s="1"/>
      <c r="O5" s="1"/>
      <c r="P5" s="1"/>
      <c r="Q5" s="1"/>
      <c r="R5" s="1"/>
      <c r="S5" s="24">
        <v>88.0</v>
      </c>
      <c r="T5" s="20">
        <v>90.0</v>
      </c>
      <c r="U5" s="1"/>
      <c r="V5" s="1"/>
      <c r="W5" s="1"/>
      <c r="X5" s="1"/>
      <c r="Y5" s="1"/>
      <c r="Z5" s="1"/>
    </row>
    <row r="6">
      <c r="A6" s="25"/>
      <c r="B6" s="18" t="s">
        <v>52</v>
      </c>
      <c r="C6" s="18" t="s">
        <v>51</v>
      </c>
      <c r="D6" s="20"/>
      <c r="E6" s="19">
        <v>6.0</v>
      </c>
      <c r="F6" s="19">
        <v>4.0</v>
      </c>
      <c r="G6" s="19">
        <v>8.0</v>
      </c>
      <c r="H6" s="20">
        <v>6.0</v>
      </c>
      <c r="I6" s="20"/>
      <c r="J6" s="21">
        <v>8.0</v>
      </c>
      <c r="K6" s="1"/>
      <c r="L6" s="1"/>
      <c r="M6" s="1"/>
      <c r="N6" s="1"/>
      <c r="O6" s="1"/>
      <c r="P6" s="1"/>
      <c r="Q6" s="1"/>
      <c r="R6" s="1"/>
      <c r="S6" s="24">
        <v>36.0</v>
      </c>
      <c r="T6" s="20">
        <v>44.0</v>
      </c>
      <c r="U6" s="1"/>
      <c r="V6" s="1"/>
      <c r="W6" s="1"/>
      <c r="X6" s="1"/>
      <c r="Y6" s="1"/>
      <c r="Z6" s="1"/>
    </row>
    <row r="7">
      <c r="A7" s="25"/>
      <c r="B7" s="18" t="s">
        <v>53</v>
      </c>
      <c r="C7" s="18" t="s">
        <v>54</v>
      </c>
      <c r="D7" s="24"/>
      <c r="E7" s="19">
        <v>10.0</v>
      </c>
      <c r="F7" s="19">
        <v>10.0</v>
      </c>
      <c r="G7" s="19">
        <v>10.0</v>
      </c>
      <c r="H7" s="20">
        <v>10.0</v>
      </c>
      <c r="I7" s="20"/>
      <c r="J7" s="21">
        <v>10.0</v>
      </c>
      <c r="K7" s="1"/>
      <c r="L7" s="1"/>
      <c r="M7" s="1"/>
      <c r="N7" s="1"/>
      <c r="O7" s="1"/>
      <c r="P7" s="1"/>
      <c r="Q7" s="1"/>
      <c r="R7" s="1"/>
      <c r="S7" s="24">
        <v>87.0</v>
      </c>
      <c r="T7" s="20">
        <v>85.0</v>
      </c>
      <c r="U7" s="1"/>
      <c r="V7" s="1"/>
      <c r="W7" s="1"/>
      <c r="X7" s="1"/>
      <c r="Y7" s="1"/>
      <c r="Z7" s="1"/>
    </row>
    <row r="8">
      <c r="A8" s="25"/>
      <c r="B8" s="18" t="s">
        <v>55</v>
      </c>
      <c r="C8" s="18" t="s">
        <v>56</v>
      </c>
      <c r="D8" s="24"/>
      <c r="E8" s="19">
        <v>9.0</v>
      </c>
      <c r="F8" s="19">
        <v>9.0</v>
      </c>
      <c r="G8" s="19">
        <v>9.0</v>
      </c>
      <c r="H8" s="20">
        <v>8.0</v>
      </c>
      <c r="I8" s="20"/>
      <c r="J8" s="21">
        <v>8.0</v>
      </c>
      <c r="K8" s="1"/>
      <c r="L8" s="1"/>
      <c r="M8" s="1"/>
      <c r="N8" s="1"/>
      <c r="O8" s="1"/>
      <c r="P8" s="1"/>
      <c r="Q8" s="1"/>
      <c r="R8" s="1"/>
      <c r="S8" s="24">
        <v>96.0</v>
      </c>
      <c r="T8" s="20">
        <v>96.0</v>
      </c>
      <c r="U8" s="1"/>
      <c r="V8" s="1"/>
      <c r="W8" s="1"/>
      <c r="X8" s="1"/>
      <c r="Y8" s="1"/>
      <c r="Z8" s="1"/>
    </row>
    <row r="9">
      <c r="A9" s="25"/>
      <c r="B9" s="18" t="s">
        <v>57</v>
      </c>
      <c r="C9" s="18" t="s">
        <v>58</v>
      </c>
      <c r="D9" s="20"/>
      <c r="E9" s="19">
        <v>7.0</v>
      </c>
      <c r="F9" s="19">
        <v>7.0</v>
      </c>
      <c r="G9" s="19">
        <v>8.0</v>
      </c>
      <c r="H9" s="20">
        <v>9.0</v>
      </c>
      <c r="I9" s="20"/>
      <c r="J9" s="21">
        <v>7.0</v>
      </c>
      <c r="K9" s="1"/>
      <c r="L9" s="1"/>
      <c r="M9" s="1"/>
      <c r="N9" s="1"/>
      <c r="O9" s="1"/>
      <c r="P9" s="1"/>
      <c r="Q9" s="1"/>
      <c r="R9" s="1"/>
      <c r="S9" s="24">
        <v>99.0</v>
      </c>
      <c r="T9" s="20">
        <v>94.0</v>
      </c>
      <c r="U9" s="1"/>
      <c r="V9" s="1"/>
      <c r="W9" s="1"/>
      <c r="X9" s="1"/>
      <c r="Y9" s="1"/>
      <c r="Z9" s="1"/>
    </row>
    <row r="10">
      <c r="A10" s="25"/>
      <c r="B10" s="18" t="s">
        <v>59</v>
      </c>
      <c r="C10" s="18" t="s">
        <v>60</v>
      </c>
      <c r="D10" s="24"/>
      <c r="E10" s="19">
        <v>10.0</v>
      </c>
      <c r="F10" s="19">
        <v>9.0</v>
      </c>
      <c r="G10" s="19">
        <v>9.0</v>
      </c>
      <c r="H10" s="20">
        <v>8.0</v>
      </c>
      <c r="I10" s="20"/>
      <c r="J10" s="21">
        <v>6.0</v>
      </c>
      <c r="K10" s="1"/>
      <c r="L10" s="1"/>
      <c r="M10" s="1"/>
      <c r="N10" s="1"/>
      <c r="O10" s="1"/>
      <c r="P10" s="1"/>
      <c r="Q10" s="1"/>
      <c r="R10" s="1"/>
      <c r="S10" s="24">
        <v>98.0</v>
      </c>
      <c r="T10" s="20">
        <v>93.0</v>
      </c>
      <c r="U10" s="1"/>
      <c r="V10" s="1"/>
      <c r="W10" s="1"/>
      <c r="X10" s="1"/>
      <c r="Y10" s="1"/>
      <c r="Z10" s="1"/>
    </row>
    <row r="11">
      <c r="A11" s="25"/>
      <c r="B11" s="18" t="s">
        <v>61</v>
      </c>
      <c r="C11" s="18" t="s">
        <v>62</v>
      </c>
      <c r="D11" s="24"/>
      <c r="E11" s="19">
        <v>7.0</v>
      </c>
      <c r="F11" s="19">
        <v>10.0</v>
      </c>
      <c r="G11" s="19">
        <v>9.0</v>
      </c>
      <c r="H11" s="20">
        <v>9.0</v>
      </c>
      <c r="I11" s="20"/>
      <c r="J11" s="21">
        <v>7.0</v>
      </c>
      <c r="K11" s="1"/>
      <c r="L11" s="1"/>
      <c r="M11" s="1"/>
      <c r="N11" s="1"/>
      <c r="O11" s="1"/>
      <c r="P11" s="1"/>
      <c r="Q11" s="1"/>
      <c r="R11" s="1"/>
      <c r="S11" s="24">
        <v>88.0</v>
      </c>
      <c r="T11" s="20">
        <v>90.0</v>
      </c>
      <c r="U11" s="1"/>
      <c r="V11" s="1"/>
      <c r="W11" s="1"/>
      <c r="X11" s="1"/>
      <c r="Y11" s="1"/>
      <c r="Z11" s="1"/>
    </row>
    <row r="12">
      <c r="A12" s="25"/>
      <c r="B12" s="18" t="s">
        <v>63</v>
      </c>
      <c r="C12" s="18" t="s">
        <v>64</v>
      </c>
      <c r="D12" s="24"/>
      <c r="E12" s="19">
        <v>10.0</v>
      </c>
      <c r="F12" s="19">
        <v>10.0</v>
      </c>
      <c r="G12" s="19">
        <v>10.0</v>
      </c>
      <c r="H12" s="20">
        <v>9.0</v>
      </c>
      <c r="I12" s="20"/>
      <c r="J12" s="21">
        <v>8.0</v>
      </c>
      <c r="K12" s="1"/>
      <c r="L12" s="1"/>
      <c r="M12" s="1"/>
      <c r="N12" s="1"/>
      <c r="O12" s="1"/>
      <c r="P12" s="1"/>
      <c r="Q12" s="1"/>
      <c r="R12" s="1"/>
      <c r="S12" s="24">
        <v>100.0</v>
      </c>
      <c r="T12" s="20">
        <v>95.0</v>
      </c>
      <c r="U12" s="1"/>
      <c r="V12" s="1"/>
      <c r="W12" s="1"/>
      <c r="X12" s="1"/>
      <c r="Y12" s="1"/>
      <c r="Z12" s="1"/>
    </row>
    <row r="13">
      <c r="A13" s="25"/>
      <c r="B13" s="18" t="s">
        <v>65</v>
      </c>
      <c r="C13" s="18" t="s">
        <v>66</v>
      </c>
      <c r="D13" s="20"/>
      <c r="E13" s="19">
        <v>5.0</v>
      </c>
      <c r="F13" s="19">
        <v>5.0</v>
      </c>
      <c r="G13" s="19">
        <v>3.0</v>
      </c>
      <c r="H13" s="20">
        <v>8.0</v>
      </c>
      <c r="I13" s="20"/>
      <c r="J13" s="21">
        <v>5.0</v>
      </c>
      <c r="K13" s="1"/>
      <c r="L13" s="1"/>
      <c r="M13" s="1"/>
      <c r="N13" s="1"/>
      <c r="O13" s="1"/>
      <c r="P13" s="1"/>
      <c r="Q13" s="1"/>
      <c r="R13" s="1"/>
      <c r="S13" s="24">
        <v>36.0</v>
      </c>
      <c r="T13" s="20">
        <v>39.0</v>
      </c>
      <c r="U13" s="1"/>
      <c r="V13" s="1"/>
      <c r="W13" s="1"/>
      <c r="X13" s="1"/>
      <c r="Y13" s="1"/>
      <c r="Z13" s="1"/>
    </row>
    <row r="14">
      <c r="A14" s="25"/>
      <c r="B14" s="18"/>
      <c r="C14" s="18"/>
      <c r="D14" s="24"/>
      <c r="E14" s="19"/>
      <c r="F14" s="19"/>
      <c r="G14" s="19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24"/>
      <c r="T14" s="20"/>
      <c r="U14" s="1"/>
      <c r="V14" s="1"/>
      <c r="W14" s="1"/>
      <c r="X14" s="1"/>
      <c r="Y14" s="1"/>
      <c r="Z14" s="1"/>
    </row>
    <row r="15">
      <c r="A15" s="25"/>
      <c r="B15" s="18"/>
      <c r="C15" s="18"/>
      <c r="D15" s="24"/>
      <c r="E15" s="19"/>
      <c r="F15" s="19"/>
      <c r="G15" s="19"/>
      <c r="H15" s="20"/>
      <c r="I15" s="20"/>
      <c r="J15" s="1"/>
      <c r="K15" s="1"/>
      <c r="L15" s="1"/>
      <c r="M15" s="1"/>
      <c r="N15" s="1"/>
      <c r="O15" s="1"/>
      <c r="P15" s="1"/>
      <c r="Q15" s="1"/>
      <c r="R15" s="1"/>
      <c r="S15" s="24"/>
      <c r="T15" s="20"/>
      <c r="U15" s="1"/>
      <c r="V15" s="1"/>
      <c r="W15" s="1"/>
      <c r="X15" s="1"/>
      <c r="Y15" s="1"/>
      <c r="Z15" s="1"/>
    </row>
    <row r="16">
      <c r="A16" s="25"/>
      <c r="B16" s="18"/>
      <c r="C16" s="18"/>
      <c r="D16" s="24"/>
      <c r="E16" s="19"/>
      <c r="F16" s="26"/>
      <c r="G16" s="19"/>
      <c r="H16" s="20"/>
      <c r="I16" s="20"/>
      <c r="J16" s="1"/>
      <c r="K16" s="1"/>
      <c r="L16" s="1"/>
      <c r="M16" s="1"/>
      <c r="N16" s="1"/>
      <c r="O16" s="1"/>
      <c r="P16" s="1"/>
      <c r="Q16" s="1"/>
      <c r="R16" s="1"/>
      <c r="S16" s="24"/>
      <c r="T16" s="20"/>
      <c r="U16" s="1"/>
      <c r="V16" s="1"/>
      <c r="W16" s="1"/>
      <c r="X16" s="1"/>
      <c r="Y16" s="1"/>
      <c r="Z16" s="1"/>
    </row>
    <row r="17">
      <c r="A17" s="25"/>
      <c r="B17" s="18"/>
      <c r="C17" s="18"/>
      <c r="D17" s="24"/>
      <c r="E17" s="19"/>
      <c r="F17" s="19"/>
      <c r="G17" s="19"/>
      <c r="H17" s="20"/>
      <c r="I17" s="20"/>
      <c r="J17" s="1"/>
      <c r="K17" s="1"/>
      <c r="L17" s="1"/>
      <c r="M17" s="1"/>
      <c r="N17" s="1"/>
      <c r="O17" s="1"/>
      <c r="P17" s="1"/>
      <c r="Q17" s="1"/>
      <c r="R17" s="1"/>
      <c r="S17" s="24"/>
      <c r="T17" s="20"/>
      <c r="U17" s="1"/>
      <c r="V17" s="1"/>
      <c r="W17" s="1"/>
      <c r="X17" s="1"/>
      <c r="Y17" s="1"/>
      <c r="Z17" s="1"/>
    </row>
    <row r="18">
      <c r="A18" s="25"/>
      <c r="B18" s="18"/>
      <c r="C18" s="18"/>
      <c r="D18" s="20"/>
      <c r="E18" s="19"/>
      <c r="F18" s="19"/>
      <c r="G18" s="19"/>
      <c r="H18" s="20"/>
      <c r="I18" s="20"/>
      <c r="J18" s="1"/>
      <c r="K18" s="1"/>
      <c r="L18" s="1"/>
      <c r="M18" s="1"/>
      <c r="N18" s="1"/>
      <c r="O18" s="1"/>
      <c r="P18" s="1"/>
      <c r="Q18" s="1"/>
      <c r="R18" s="1"/>
      <c r="S18" s="24"/>
      <c r="T18" s="20"/>
      <c r="U18" s="1"/>
      <c r="V18" s="1"/>
      <c r="W18" s="1"/>
      <c r="X18" s="1"/>
      <c r="Y18" s="1"/>
      <c r="Z18" s="1"/>
    </row>
    <row r="19">
      <c r="A19" s="25"/>
      <c r="B19" s="18"/>
      <c r="C19" s="18"/>
      <c r="D19" s="24"/>
      <c r="E19" s="19"/>
      <c r="F19" s="19"/>
      <c r="G19" s="19"/>
      <c r="H19" s="20"/>
      <c r="I19" s="20"/>
      <c r="J19" s="1"/>
      <c r="K19" s="1"/>
      <c r="L19" s="1"/>
      <c r="M19" s="1"/>
      <c r="N19" s="1"/>
      <c r="O19" s="1"/>
      <c r="P19" s="1"/>
      <c r="Q19" s="1"/>
      <c r="R19" s="1"/>
      <c r="S19" s="24"/>
      <c r="T19" s="20"/>
      <c r="U19" s="1"/>
      <c r="V19" s="1"/>
      <c r="W19" s="1"/>
      <c r="X19" s="1"/>
      <c r="Y19" s="1"/>
      <c r="Z19" s="1"/>
    </row>
    <row r="20">
      <c r="A20" s="25"/>
      <c r="B20" s="18"/>
      <c r="C20" s="18"/>
      <c r="D20" s="24"/>
      <c r="E20" s="19"/>
      <c r="F20" s="19"/>
      <c r="G20" s="19"/>
      <c r="H20" s="1"/>
      <c r="I20" s="20"/>
      <c r="J20" s="1"/>
      <c r="K20" s="1"/>
      <c r="L20" s="1"/>
      <c r="M20" s="1"/>
      <c r="N20" s="1"/>
      <c r="O20" s="1"/>
      <c r="P20" s="1"/>
      <c r="Q20" s="1"/>
      <c r="R20" s="1"/>
      <c r="S20" s="24"/>
      <c r="T20" s="20"/>
      <c r="U20" s="1"/>
      <c r="V20" s="1"/>
      <c r="W20" s="1"/>
      <c r="X20" s="1"/>
      <c r="Y20" s="1"/>
      <c r="Z20" s="1"/>
    </row>
    <row r="21">
      <c r="A21" s="1"/>
      <c r="B21" s="18"/>
      <c r="C21" s="18"/>
      <c r="D21" s="24"/>
      <c r="E21" s="19"/>
      <c r="F21" s="19"/>
      <c r="G21" s="19"/>
      <c r="H21" s="20"/>
      <c r="I21" s="20"/>
      <c r="J21" s="1"/>
      <c r="K21" s="1"/>
      <c r="L21" s="1"/>
      <c r="M21" s="1"/>
      <c r="N21" s="1"/>
      <c r="O21" s="1"/>
      <c r="P21" s="1"/>
      <c r="Q21" s="1"/>
      <c r="R21" s="1"/>
      <c r="S21" s="24"/>
      <c r="T21" s="20"/>
      <c r="U21" s="1"/>
      <c r="V21" s="1"/>
      <c r="W21" s="1"/>
      <c r="X21" s="1"/>
      <c r="Y21" s="1"/>
      <c r="Z21" s="1"/>
    </row>
    <row r="22">
      <c r="A22" s="25"/>
      <c r="B22" s="18"/>
      <c r="C22" s="18"/>
      <c r="D22" s="24"/>
      <c r="E22" s="19"/>
      <c r="F22" s="19"/>
      <c r="G22" s="19"/>
      <c r="H22" s="20"/>
      <c r="I22" s="20"/>
      <c r="J22" s="1"/>
      <c r="K22" s="1"/>
      <c r="L22" s="1"/>
      <c r="M22" s="1"/>
      <c r="N22" s="1"/>
      <c r="O22" s="1"/>
      <c r="P22" s="1"/>
      <c r="Q22" s="1"/>
      <c r="R22" s="1"/>
      <c r="S22" s="24"/>
      <c r="T22" s="20"/>
      <c r="U22" s="1"/>
      <c r="V22" s="1"/>
      <c r="W22" s="1"/>
      <c r="X22" s="1"/>
      <c r="Y22" s="1"/>
      <c r="Z22" s="1"/>
    </row>
    <row r="23">
      <c r="A23" s="25"/>
      <c r="B23" s="18"/>
      <c r="C23" s="18"/>
      <c r="D23" s="24"/>
      <c r="E23" s="19"/>
      <c r="F23" s="19"/>
      <c r="G23" s="19"/>
      <c r="H23" s="20"/>
      <c r="I23" s="20"/>
      <c r="J23" s="1"/>
      <c r="K23" s="1"/>
      <c r="L23" s="1"/>
      <c r="M23" s="1"/>
      <c r="N23" s="1"/>
      <c r="O23" s="1"/>
      <c r="P23" s="1"/>
      <c r="Q23" s="1"/>
      <c r="R23" s="1"/>
      <c r="S23" s="24"/>
      <c r="T23" s="20"/>
      <c r="U23" s="1"/>
      <c r="V23" s="1"/>
      <c r="W23" s="1"/>
      <c r="X23" s="1"/>
      <c r="Y23" s="1"/>
      <c r="Z23" s="1"/>
    </row>
    <row r="24">
      <c r="A24" s="25"/>
      <c r="B24" s="18"/>
      <c r="C24" s="18"/>
      <c r="D24" s="24"/>
      <c r="E24" s="19"/>
      <c r="F24" s="19"/>
      <c r="G24" s="19"/>
      <c r="H24" s="20"/>
      <c r="I24" s="20"/>
      <c r="J24" s="1"/>
      <c r="K24" s="1"/>
      <c r="L24" s="1"/>
      <c r="M24" s="1"/>
      <c r="N24" s="1"/>
      <c r="O24" s="1"/>
      <c r="P24" s="1"/>
      <c r="Q24" s="1"/>
      <c r="R24" s="1"/>
      <c r="S24" s="24"/>
      <c r="T24" s="20"/>
      <c r="U24" s="1"/>
      <c r="V24" s="1"/>
      <c r="W24" s="1"/>
      <c r="X24" s="1"/>
      <c r="Y24" s="1"/>
      <c r="Z24" s="1"/>
    </row>
    <row r="25">
      <c r="A25" s="25"/>
      <c r="B25" s="18"/>
      <c r="C25" s="18"/>
      <c r="D25" s="24"/>
      <c r="E25" s="19"/>
      <c r="F25" s="19"/>
      <c r="G25" s="19"/>
      <c r="H25" s="20"/>
      <c r="I25" s="20"/>
      <c r="J25" s="1"/>
      <c r="K25" s="1"/>
      <c r="L25" s="1"/>
      <c r="M25" s="1"/>
      <c r="N25" s="1"/>
      <c r="O25" s="1"/>
      <c r="P25" s="1"/>
      <c r="Q25" s="1"/>
      <c r="R25" s="1"/>
      <c r="S25" s="24"/>
      <c r="T25" s="20"/>
      <c r="U25" s="1"/>
      <c r="V25" s="1"/>
      <c r="W25" s="1"/>
      <c r="X25" s="1"/>
      <c r="Y25" s="1"/>
      <c r="Z25" s="1"/>
    </row>
    <row r="26">
      <c r="A26" s="25"/>
      <c r="B26" s="18"/>
      <c r="C26" s="18"/>
      <c r="D26" s="24"/>
      <c r="E26" s="19"/>
      <c r="F26" s="19"/>
      <c r="G26" s="19"/>
      <c r="H26" s="20"/>
      <c r="I26" s="20"/>
      <c r="J26" s="1"/>
      <c r="K26" s="1"/>
      <c r="L26" s="1"/>
      <c r="M26" s="1"/>
      <c r="N26" s="1"/>
      <c r="O26" s="1"/>
      <c r="P26" s="1"/>
      <c r="Q26" s="1"/>
      <c r="R26" s="1"/>
      <c r="S26" s="24"/>
      <c r="T26" s="20"/>
      <c r="U26" s="1"/>
      <c r="V26" s="1"/>
      <c r="W26" s="1"/>
      <c r="X26" s="1"/>
      <c r="Y26" s="1"/>
      <c r="Z26" s="1"/>
    </row>
    <row r="27">
      <c r="A27" s="25"/>
      <c r="B27" s="18"/>
      <c r="C27" s="18"/>
      <c r="D27" s="24"/>
      <c r="E27" s="19"/>
      <c r="F27" s="19"/>
      <c r="G27" s="19"/>
      <c r="H27" s="20"/>
      <c r="I27" s="20"/>
      <c r="J27" s="1"/>
      <c r="K27" s="1"/>
      <c r="L27" s="1"/>
      <c r="M27" s="1"/>
      <c r="N27" s="1"/>
      <c r="O27" s="1"/>
      <c r="P27" s="1"/>
      <c r="Q27" s="1"/>
      <c r="R27" s="1"/>
      <c r="S27" s="24"/>
      <c r="T27" s="20"/>
      <c r="U27" s="1"/>
      <c r="V27" s="1"/>
      <c r="W27" s="1"/>
      <c r="X27" s="1"/>
      <c r="Y27" s="1"/>
      <c r="Z27" s="1"/>
    </row>
    <row r="28">
      <c r="A28" s="25"/>
      <c r="B28" s="18"/>
      <c r="C28" s="18"/>
      <c r="D28" s="27"/>
      <c r="E28" s="19"/>
      <c r="F28" s="19"/>
      <c r="G28" s="19"/>
      <c r="H28" s="20"/>
      <c r="I28" s="20"/>
      <c r="J28" s="1"/>
      <c r="K28" s="1"/>
      <c r="L28" s="1"/>
      <c r="M28" s="1"/>
      <c r="N28" s="1"/>
      <c r="O28" s="1"/>
      <c r="P28" s="1"/>
      <c r="Q28" s="1"/>
      <c r="R28" s="1"/>
      <c r="S28" s="24"/>
      <c r="T28" s="20"/>
      <c r="U28" s="1"/>
      <c r="V28" s="1"/>
      <c r="W28" s="1"/>
      <c r="X28" s="1"/>
      <c r="Y28" s="1"/>
      <c r="Z28" s="1"/>
    </row>
    <row r="29">
      <c r="A29" s="25"/>
      <c r="B29" s="18"/>
      <c r="C29" s="18"/>
      <c r="D29" s="24"/>
      <c r="E29" s="19"/>
      <c r="F29" s="19"/>
      <c r="G29" s="19"/>
      <c r="H29" s="20"/>
      <c r="I29" s="20"/>
      <c r="J29" s="1"/>
      <c r="K29" s="1"/>
      <c r="L29" s="1"/>
      <c r="M29" s="1"/>
      <c r="N29" s="1"/>
      <c r="O29" s="1"/>
      <c r="P29" s="1"/>
      <c r="Q29" s="1"/>
      <c r="R29" s="1"/>
      <c r="S29" s="24"/>
      <c r="T29" s="20"/>
      <c r="U29" s="1"/>
      <c r="V29" s="1"/>
      <c r="W29" s="1"/>
      <c r="X29" s="1"/>
      <c r="Y29" s="1"/>
      <c r="Z29" s="1"/>
    </row>
    <row r="30">
      <c r="A30" s="25"/>
      <c r="B30" s="18"/>
      <c r="C30" s="18"/>
      <c r="D30" s="24"/>
      <c r="E30" s="19"/>
      <c r="F30" s="19"/>
      <c r="G30" s="19"/>
      <c r="H30" s="20"/>
      <c r="I30" s="20"/>
      <c r="J30" s="1"/>
      <c r="K30" s="1"/>
      <c r="L30" s="1"/>
      <c r="M30" s="1"/>
      <c r="N30" s="1"/>
      <c r="O30" s="1"/>
      <c r="P30" s="1"/>
      <c r="Q30" s="1"/>
      <c r="R30" s="1"/>
      <c r="S30" s="24"/>
      <c r="T30" s="20"/>
      <c r="U30" s="1"/>
      <c r="V30" s="1"/>
      <c r="W30" s="1"/>
      <c r="X30" s="1"/>
      <c r="Y30" s="1"/>
      <c r="Z30" s="1"/>
    </row>
    <row r="31">
      <c r="A31" s="25"/>
      <c r="B31" s="18"/>
      <c r="C31" s="18"/>
      <c r="D31" s="24"/>
      <c r="E31" s="19"/>
      <c r="F31" s="19"/>
      <c r="G31" s="19"/>
      <c r="H31" s="20"/>
      <c r="I31" s="20"/>
      <c r="J31" s="1"/>
      <c r="K31" s="1"/>
      <c r="L31" s="1"/>
      <c r="M31" s="1"/>
      <c r="N31" s="1"/>
      <c r="O31" s="1"/>
      <c r="P31" s="1"/>
      <c r="Q31" s="1"/>
      <c r="R31" s="1"/>
      <c r="S31" s="24"/>
      <c r="T31" s="20"/>
      <c r="U31" s="1"/>
      <c r="V31" s="1"/>
      <c r="W31" s="1"/>
      <c r="X31" s="1"/>
      <c r="Y31" s="1"/>
      <c r="Z31" s="1"/>
    </row>
    <row r="32">
      <c r="A32" s="25"/>
      <c r="B32" s="18"/>
      <c r="C32" s="18"/>
      <c r="D32" s="24"/>
      <c r="E32" s="19"/>
      <c r="F32" s="19"/>
      <c r="G32" s="19"/>
      <c r="H32" s="20"/>
      <c r="I32" s="20"/>
      <c r="J32" s="1"/>
      <c r="K32" s="1"/>
      <c r="L32" s="1"/>
      <c r="M32" s="1"/>
      <c r="N32" s="1"/>
      <c r="O32" s="1"/>
      <c r="P32" s="1"/>
      <c r="Q32" s="1"/>
      <c r="R32" s="1"/>
      <c r="S32" s="24"/>
      <c r="T32" s="20"/>
      <c r="U32" s="1"/>
      <c r="V32" s="1"/>
      <c r="W32" s="1"/>
      <c r="X32" s="1"/>
      <c r="Y32" s="1"/>
      <c r="Z32" s="1"/>
    </row>
    <row r="33">
      <c r="A33" s="25"/>
      <c r="B33" s="18"/>
      <c r="C33" s="18"/>
      <c r="D33" s="24"/>
      <c r="E33" s="19"/>
      <c r="F33" s="19"/>
      <c r="G33" s="19"/>
      <c r="H33" s="20"/>
      <c r="I33" s="20"/>
      <c r="J33" s="1"/>
      <c r="K33" s="1"/>
      <c r="L33" s="1"/>
      <c r="M33" s="1"/>
      <c r="N33" s="1"/>
      <c r="O33" s="1"/>
      <c r="P33" s="1"/>
      <c r="Q33" s="1"/>
      <c r="R33" s="1"/>
      <c r="S33" s="24"/>
      <c r="T33" s="20"/>
      <c r="U33" s="1"/>
      <c r="V33" s="1"/>
      <c r="W33" s="1"/>
      <c r="X33" s="1"/>
      <c r="Y33" s="1"/>
      <c r="Z33" s="1"/>
    </row>
    <row r="34">
      <c r="A34" s="1"/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D35" s="2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D36" s="2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C38" s="7" t="s">
        <v>68</v>
      </c>
      <c r="D38" s="24"/>
      <c r="E38" s="28">
        <f t="shared" ref="E38:P38" si="1">max(E4:E33)</f>
        <v>10</v>
      </c>
      <c r="F38" s="28">
        <f t="shared" si="1"/>
        <v>10</v>
      </c>
      <c r="G38" s="28">
        <f t="shared" si="1"/>
        <v>10</v>
      </c>
      <c r="H38" s="28">
        <f t="shared" si="1"/>
        <v>10</v>
      </c>
      <c r="I38" s="28">
        <f t="shared" si="1"/>
        <v>0</v>
      </c>
      <c r="J38" s="28">
        <f t="shared" si="1"/>
        <v>10</v>
      </c>
      <c r="K38" s="28">
        <f t="shared" si="1"/>
        <v>0</v>
      </c>
      <c r="L38" s="28">
        <f t="shared" si="1"/>
        <v>0</v>
      </c>
      <c r="M38" s="28">
        <f t="shared" si="1"/>
        <v>0</v>
      </c>
      <c r="N38" s="28">
        <f t="shared" si="1"/>
        <v>0</v>
      </c>
      <c r="O38" s="28">
        <f t="shared" si="1"/>
        <v>0</v>
      </c>
      <c r="P38" s="28">
        <f t="shared" si="1"/>
        <v>0</v>
      </c>
      <c r="Q38" s="1"/>
      <c r="R38" s="1"/>
      <c r="S38" s="28">
        <f t="shared" ref="S38:Z38" si="2">max(S4:S33)</f>
        <v>100</v>
      </c>
      <c r="T38" s="28">
        <f t="shared" si="2"/>
        <v>96</v>
      </c>
      <c r="U38" s="28">
        <f t="shared" si="2"/>
        <v>0</v>
      </c>
      <c r="V38" s="28">
        <f t="shared" si="2"/>
        <v>0</v>
      </c>
      <c r="W38" s="28">
        <f t="shared" si="2"/>
        <v>0</v>
      </c>
      <c r="X38" s="28">
        <f t="shared" si="2"/>
        <v>0</v>
      </c>
      <c r="Y38" s="28">
        <f t="shared" si="2"/>
        <v>0</v>
      </c>
      <c r="Z38" s="28">
        <f t="shared" si="2"/>
        <v>0</v>
      </c>
    </row>
    <row r="39">
      <c r="A39" s="1"/>
      <c r="C39" s="7" t="s">
        <v>69</v>
      </c>
      <c r="D39" s="24"/>
      <c r="E39" s="28">
        <f t="shared" ref="E39:P39" si="3">QUARTILE(E4:E33,3)</f>
        <v>10</v>
      </c>
      <c r="F39" s="28">
        <f t="shared" si="3"/>
        <v>10</v>
      </c>
      <c r="G39" s="28">
        <f t="shared" si="3"/>
        <v>9</v>
      </c>
      <c r="H39" s="28">
        <f t="shared" si="3"/>
        <v>9</v>
      </c>
      <c r="I39" s="28" t="str">
        <f t="shared" si="3"/>
        <v>#NUM!</v>
      </c>
      <c r="J39" s="28">
        <f t="shared" si="3"/>
        <v>8</v>
      </c>
      <c r="K39" s="28" t="str">
        <f t="shared" si="3"/>
        <v>#NUM!</v>
      </c>
      <c r="L39" s="28" t="str">
        <f t="shared" si="3"/>
        <v>#NUM!</v>
      </c>
      <c r="M39" s="28" t="str">
        <f t="shared" si="3"/>
        <v>#NUM!</v>
      </c>
      <c r="N39" s="28" t="str">
        <f t="shared" si="3"/>
        <v>#NUM!</v>
      </c>
      <c r="O39" s="28" t="str">
        <f t="shared" si="3"/>
        <v>#NUM!</v>
      </c>
      <c r="P39" s="28" t="str">
        <f t="shared" si="3"/>
        <v>#NUM!</v>
      </c>
      <c r="Q39" s="1"/>
      <c r="R39" s="1"/>
      <c r="S39" s="28">
        <f t="shared" ref="S39:Z39" si="4">QUARTILE(S4:S33,3)</f>
        <v>97.5</v>
      </c>
      <c r="T39" s="28">
        <f t="shared" si="4"/>
        <v>93.75</v>
      </c>
      <c r="U39" s="28" t="str">
        <f t="shared" si="4"/>
        <v>#NUM!</v>
      </c>
      <c r="V39" s="28" t="str">
        <f t="shared" si="4"/>
        <v>#NUM!</v>
      </c>
      <c r="W39" s="28" t="str">
        <f t="shared" si="4"/>
        <v>#NUM!</v>
      </c>
      <c r="X39" s="28" t="str">
        <f t="shared" si="4"/>
        <v>#NUM!</v>
      </c>
      <c r="Y39" s="28" t="str">
        <f t="shared" si="4"/>
        <v>#NUM!</v>
      </c>
      <c r="Z39" s="28" t="str">
        <f t="shared" si="4"/>
        <v>#NUM!</v>
      </c>
    </row>
    <row r="40">
      <c r="A40" s="1"/>
      <c r="C40" s="7" t="s">
        <v>70</v>
      </c>
      <c r="D40" s="24"/>
      <c r="E40" s="28">
        <f t="shared" ref="E40:P40" si="5">MEDIAN(E4:E33)</f>
        <v>9</v>
      </c>
      <c r="F40" s="28">
        <f t="shared" si="5"/>
        <v>9</v>
      </c>
      <c r="G40" s="28">
        <f t="shared" si="5"/>
        <v>8.5</v>
      </c>
      <c r="H40" s="28">
        <f t="shared" si="5"/>
        <v>8.5</v>
      </c>
      <c r="I40" s="28" t="str">
        <f t="shared" si="5"/>
        <v>#NUM!</v>
      </c>
      <c r="J40" s="28">
        <f t="shared" si="5"/>
        <v>7</v>
      </c>
      <c r="K40" s="28" t="str">
        <f t="shared" si="5"/>
        <v>#NUM!</v>
      </c>
      <c r="L40" s="28" t="str">
        <f t="shared" si="5"/>
        <v>#NUM!</v>
      </c>
      <c r="M40" s="28" t="str">
        <f t="shared" si="5"/>
        <v>#NUM!</v>
      </c>
      <c r="N40" s="28" t="str">
        <f t="shared" si="5"/>
        <v>#NUM!</v>
      </c>
      <c r="O40" s="28" t="str">
        <f t="shared" si="5"/>
        <v>#NUM!</v>
      </c>
      <c r="P40" s="28" t="str">
        <f t="shared" si="5"/>
        <v>#NUM!</v>
      </c>
      <c r="Q40" s="1"/>
      <c r="R40" s="1"/>
      <c r="S40" s="28">
        <f t="shared" ref="S40:Z40" si="6">MEDIAN(S4:S33)</f>
        <v>88</v>
      </c>
      <c r="T40" s="28">
        <f t="shared" si="6"/>
        <v>90</v>
      </c>
      <c r="U40" s="28" t="str">
        <f t="shared" si="6"/>
        <v>#NUM!</v>
      </c>
      <c r="V40" s="28" t="str">
        <f t="shared" si="6"/>
        <v>#NUM!</v>
      </c>
      <c r="W40" s="28" t="str">
        <f t="shared" si="6"/>
        <v>#NUM!</v>
      </c>
      <c r="X40" s="28" t="str">
        <f t="shared" si="6"/>
        <v>#NUM!</v>
      </c>
      <c r="Y40" s="28" t="str">
        <f t="shared" si="6"/>
        <v>#NUM!</v>
      </c>
      <c r="Z40" s="28" t="str">
        <f t="shared" si="6"/>
        <v>#NUM!</v>
      </c>
    </row>
    <row r="41">
      <c r="A41" s="1"/>
      <c r="C41" s="7" t="s">
        <v>72</v>
      </c>
      <c r="D41" s="24"/>
      <c r="E41" s="28">
        <f t="shared" ref="E41:P41" si="7">QUARTILE(E4:E33,1)</f>
        <v>7</v>
      </c>
      <c r="F41" s="28">
        <f t="shared" si="7"/>
        <v>5.5</v>
      </c>
      <c r="G41" s="28">
        <f t="shared" si="7"/>
        <v>8</v>
      </c>
      <c r="H41" s="28">
        <f t="shared" si="7"/>
        <v>8</v>
      </c>
      <c r="I41" s="28" t="str">
        <f t="shared" si="7"/>
        <v>#NUM!</v>
      </c>
      <c r="J41" s="28">
        <f t="shared" si="7"/>
        <v>6.25</v>
      </c>
      <c r="K41" s="28" t="str">
        <f t="shared" si="7"/>
        <v>#NUM!</v>
      </c>
      <c r="L41" s="28" t="str">
        <f t="shared" si="7"/>
        <v>#NUM!</v>
      </c>
      <c r="M41" s="28" t="str">
        <f t="shared" si="7"/>
        <v>#NUM!</v>
      </c>
      <c r="N41" s="28" t="str">
        <f t="shared" si="7"/>
        <v>#NUM!</v>
      </c>
      <c r="O41" s="28" t="str">
        <f t="shared" si="7"/>
        <v>#NUM!</v>
      </c>
      <c r="P41" s="28" t="str">
        <f t="shared" si="7"/>
        <v>#NUM!</v>
      </c>
      <c r="Q41" s="1"/>
      <c r="R41" s="1"/>
      <c r="S41" s="28">
        <f t="shared" ref="S41:Z41" si="8">QUARTILE(S4:S33,1)</f>
        <v>59.25</v>
      </c>
      <c r="T41" s="28">
        <f t="shared" si="8"/>
        <v>54.25</v>
      </c>
      <c r="U41" s="28" t="str">
        <f t="shared" si="8"/>
        <v>#NUM!</v>
      </c>
      <c r="V41" s="28" t="str">
        <f t="shared" si="8"/>
        <v>#NUM!</v>
      </c>
      <c r="W41" s="28" t="str">
        <f t="shared" si="8"/>
        <v>#NUM!</v>
      </c>
      <c r="X41" s="28" t="str">
        <f t="shared" si="8"/>
        <v>#NUM!</v>
      </c>
      <c r="Y41" s="28" t="str">
        <f t="shared" si="8"/>
        <v>#NUM!</v>
      </c>
      <c r="Z41" s="28" t="str">
        <f t="shared" si="8"/>
        <v>#NUM!</v>
      </c>
    </row>
    <row r="42">
      <c r="A42" s="1"/>
      <c r="C42" s="7" t="s">
        <v>74</v>
      </c>
      <c r="D42" s="24"/>
      <c r="E42" s="28">
        <f t="shared" ref="E42:P42" si="9">min(E4:E33)</f>
        <v>5</v>
      </c>
      <c r="F42" s="28">
        <f t="shared" si="9"/>
        <v>3</v>
      </c>
      <c r="G42" s="28">
        <f t="shared" si="9"/>
        <v>3</v>
      </c>
      <c r="H42" s="28">
        <f t="shared" si="9"/>
        <v>6</v>
      </c>
      <c r="I42" s="28">
        <f t="shared" si="9"/>
        <v>0</v>
      </c>
      <c r="J42" s="28">
        <f t="shared" si="9"/>
        <v>5</v>
      </c>
      <c r="K42" s="28">
        <f t="shared" si="9"/>
        <v>0</v>
      </c>
      <c r="L42" s="28">
        <f t="shared" si="9"/>
        <v>0</v>
      </c>
      <c r="M42" s="28">
        <f t="shared" si="9"/>
        <v>0</v>
      </c>
      <c r="N42" s="28">
        <f t="shared" si="9"/>
        <v>0</v>
      </c>
      <c r="O42" s="28">
        <f t="shared" si="9"/>
        <v>0</v>
      </c>
      <c r="P42" s="28">
        <f t="shared" si="9"/>
        <v>0</v>
      </c>
      <c r="Q42" s="1"/>
      <c r="R42" s="1"/>
      <c r="S42" s="28">
        <f t="shared" ref="S42:Z42" si="10">min(S4:S33)</f>
        <v>36</v>
      </c>
      <c r="T42" s="28">
        <f t="shared" si="10"/>
        <v>39</v>
      </c>
      <c r="U42" s="28">
        <f t="shared" si="10"/>
        <v>0</v>
      </c>
      <c r="V42" s="28">
        <f t="shared" si="10"/>
        <v>0</v>
      </c>
      <c r="W42" s="28">
        <f t="shared" si="10"/>
        <v>0</v>
      </c>
      <c r="X42" s="28">
        <f t="shared" si="10"/>
        <v>0</v>
      </c>
      <c r="Y42" s="28">
        <f t="shared" si="10"/>
        <v>0</v>
      </c>
      <c r="Z42" s="28">
        <f t="shared" si="10"/>
        <v>0</v>
      </c>
    </row>
    <row r="43">
      <c r="A43" s="1"/>
      <c r="D43" s="24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1"/>
      <c r="R43" s="1"/>
      <c r="S43" s="28"/>
      <c r="T43" s="28"/>
      <c r="U43" s="28"/>
      <c r="V43" s="28"/>
      <c r="W43" s="28"/>
      <c r="X43" s="28"/>
      <c r="Y43" s="28"/>
      <c r="Z43" s="28"/>
    </row>
    <row r="44">
      <c r="A44" s="1"/>
      <c r="C44" s="7" t="s">
        <v>76</v>
      </c>
      <c r="D44" s="1"/>
      <c r="E44" s="28">
        <f t="shared" ref="E44:P44" si="11">AVERAGE(E4:E33)</f>
        <v>8.3</v>
      </c>
      <c r="F44" s="28">
        <f t="shared" si="11"/>
        <v>7.7</v>
      </c>
      <c r="G44" s="28">
        <f t="shared" si="11"/>
        <v>8.2</v>
      </c>
      <c r="H44" s="28">
        <f t="shared" si="11"/>
        <v>8.3</v>
      </c>
      <c r="I44" s="28" t="str">
        <f t="shared" si="11"/>
        <v>#DIV/0!</v>
      </c>
      <c r="J44" s="28">
        <f t="shared" si="11"/>
        <v>7.1</v>
      </c>
      <c r="K44" s="28" t="str">
        <f t="shared" si="11"/>
        <v>#DIV/0!</v>
      </c>
      <c r="L44" s="28" t="str">
        <f t="shared" si="11"/>
        <v>#DIV/0!</v>
      </c>
      <c r="M44" s="28" t="str">
        <f t="shared" si="11"/>
        <v>#DIV/0!</v>
      </c>
      <c r="N44" s="28" t="str">
        <f t="shared" si="11"/>
        <v>#DIV/0!</v>
      </c>
      <c r="O44" s="28" t="str">
        <f t="shared" si="11"/>
        <v>#DIV/0!</v>
      </c>
      <c r="P44" s="28" t="str">
        <f t="shared" si="11"/>
        <v>#DIV/0!</v>
      </c>
      <c r="Q44" s="1"/>
      <c r="R44" s="1"/>
      <c r="S44" s="28">
        <f t="shared" ref="S44:Z44" si="12">AVERAGE(S4:S33)</f>
        <v>77.8</v>
      </c>
      <c r="T44" s="28">
        <f t="shared" si="12"/>
        <v>76.9</v>
      </c>
      <c r="U44" s="28" t="str">
        <f t="shared" si="12"/>
        <v>#DIV/0!</v>
      </c>
      <c r="V44" s="28" t="str">
        <f t="shared" si="12"/>
        <v>#DIV/0!</v>
      </c>
      <c r="W44" s="28" t="str">
        <f t="shared" si="12"/>
        <v>#DIV/0!</v>
      </c>
      <c r="X44" s="28" t="str">
        <f t="shared" si="12"/>
        <v>#DIV/0!</v>
      </c>
      <c r="Y44" s="28" t="str">
        <f t="shared" si="12"/>
        <v>#DIV/0!</v>
      </c>
      <c r="Z44" s="28" t="str">
        <f t="shared" si="12"/>
        <v>#DIV/0!</v>
      </c>
    </row>
    <row r="45">
      <c r="A45" s="1"/>
      <c r="C45" s="7" t="s">
        <v>77</v>
      </c>
      <c r="D45" s="1"/>
      <c r="E45" s="28">
        <f t="shared" ref="E45:P45" si="13">STDEV(E4:E33)</f>
        <v>1.888562063</v>
      </c>
      <c r="F45" s="28">
        <f t="shared" si="13"/>
        <v>2.750757471</v>
      </c>
      <c r="G45" s="28">
        <f t="shared" si="13"/>
        <v>1.988857852</v>
      </c>
      <c r="H45" s="28">
        <f t="shared" si="13"/>
        <v>1.418136492</v>
      </c>
      <c r="I45" s="28" t="str">
        <f t="shared" si="13"/>
        <v>#DIV/0!</v>
      </c>
      <c r="J45" s="28">
        <f t="shared" si="13"/>
        <v>1.523883927</v>
      </c>
      <c r="K45" s="28" t="str">
        <f t="shared" si="13"/>
        <v>#DIV/0!</v>
      </c>
      <c r="L45" s="28" t="str">
        <f t="shared" si="13"/>
        <v>#DIV/0!</v>
      </c>
      <c r="M45" s="28" t="str">
        <f t="shared" si="13"/>
        <v>#DIV/0!</v>
      </c>
      <c r="N45" s="28" t="str">
        <f t="shared" si="13"/>
        <v>#DIV/0!</v>
      </c>
      <c r="O45" s="28" t="str">
        <f t="shared" si="13"/>
        <v>#DIV/0!</v>
      </c>
      <c r="P45" s="28" t="str">
        <f t="shared" si="13"/>
        <v>#DIV/0!</v>
      </c>
      <c r="Q45" s="1"/>
      <c r="R45" s="1"/>
      <c r="S45" s="28">
        <f t="shared" ref="S45:Z45" si="14">STDEV(S4:S33)</f>
        <v>26.33459913</v>
      </c>
      <c r="T45" s="28">
        <f t="shared" si="14"/>
        <v>24.31483315</v>
      </c>
      <c r="U45" s="28" t="str">
        <f t="shared" si="14"/>
        <v>#DIV/0!</v>
      </c>
      <c r="V45" s="28" t="str">
        <f t="shared" si="14"/>
        <v>#DIV/0!</v>
      </c>
      <c r="W45" s="28" t="str">
        <f t="shared" si="14"/>
        <v>#DIV/0!</v>
      </c>
      <c r="X45" s="28" t="str">
        <f t="shared" si="14"/>
        <v>#DIV/0!</v>
      </c>
      <c r="Y45" s="28" t="str">
        <f t="shared" si="14"/>
        <v>#DIV/0!</v>
      </c>
      <c r="Z45" s="28" t="str">
        <f t="shared" si="14"/>
        <v>#DIV/0!</v>
      </c>
    </row>
    <row r="46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I992" s="1"/>
    </row>
    <row r="993">
      <c r="A993" s="1"/>
      <c r="I993" s="1"/>
    </row>
    <row r="994">
      <c r="A994" s="1"/>
      <c r="I994" s="1"/>
    </row>
    <row r="995">
      <c r="A995" s="1"/>
      <c r="I995" s="1"/>
    </row>
    <row r="996">
      <c r="A996" s="1"/>
      <c r="I996" s="1"/>
    </row>
    <row r="997">
      <c r="A997" s="1"/>
      <c r="I997" s="1"/>
    </row>
    <row r="998">
      <c r="A998" s="1"/>
      <c r="I998" s="1"/>
    </row>
    <row r="999">
      <c r="A999" s="1"/>
      <c r="I999" s="1"/>
    </row>
    <row r="1000">
      <c r="A1000" s="1"/>
      <c r="I1000" s="1"/>
    </row>
    <row r="1001">
      <c r="A1001" s="1"/>
      <c r="I1001" s="1"/>
    </row>
    <row r="1002">
      <c r="A1002" s="1"/>
      <c r="I1002" s="1"/>
    </row>
    <row r="1003">
      <c r="A1003" s="1"/>
      <c r="I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15.57"/>
    <col customWidth="1" min="3" max="3" width="10.43"/>
    <col customWidth="1" min="4" max="9" width="7.0"/>
    <col customWidth="1" min="10" max="10" width="6.86"/>
    <col customWidth="1" min="11" max="13" width="7.0"/>
    <col customWidth="1" min="14" max="15" width="7.43"/>
    <col customWidth="1" min="16" max="21" width="7.0"/>
    <col customWidth="1" min="22" max="22" width="6.86"/>
    <col customWidth="1" min="23" max="24" width="7.0"/>
  </cols>
  <sheetData>
    <row r="1">
      <c r="A1" s="1" t="s">
        <v>0</v>
      </c>
      <c r="B1" s="2">
        <v>44607.0</v>
      </c>
      <c r="C1" s="1"/>
    </row>
    <row r="2">
      <c r="A2" s="1"/>
      <c r="B2" s="1"/>
      <c r="C2" s="1"/>
    </row>
    <row r="3">
      <c r="A3" s="1"/>
      <c r="B3" s="1" t="s">
        <v>4</v>
      </c>
      <c r="C3" s="1" t="s">
        <v>5</v>
      </c>
      <c r="D3" s="21" t="s">
        <v>99</v>
      </c>
      <c r="E3" s="21" t="s">
        <v>100</v>
      </c>
      <c r="F3" s="21" t="s">
        <v>101</v>
      </c>
      <c r="G3" s="1" t="s">
        <v>102</v>
      </c>
      <c r="H3" s="1" t="s">
        <v>103</v>
      </c>
      <c r="I3" s="1" t="s">
        <v>104</v>
      </c>
      <c r="J3" s="1" t="s">
        <v>105</v>
      </c>
      <c r="K3" s="1" t="s">
        <v>106</v>
      </c>
      <c r="L3" s="1" t="s">
        <v>107</v>
      </c>
      <c r="M3" s="1" t="s">
        <v>108</v>
      </c>
      <c r="N3" s="1" t="s">
        <v>109</v>
      </c>
      <c r="O3" s="1" t="s">
        <v>110</v>
      </c>
      <c r="P3" s="1"/>
      <c r="Q3" s="1"/>
      <c r="R3" s="1"/>
      <c r="S3" s="1"/>
      <c r="T3" s="1"/>
      <c r="U3" s="1"/>
      <c r="V3" s="1"/>
      <c r="W3" s="1"/>
      <c r="X3" s="1"/>
    </row>
    <row r="4">
      <c r="A4" s="18"/>
      <c r="B4" s="18" t="s">
        <v>49</v>
      </c>
      <c r="C4" s="18" t="s">
        <v>50</v>
      </c>
      <c r="D4" s="19">
        <v>3.0</v>
      </c>
      <c r="E4" s="19">
        <v>1.0</v>
      </c>
      <c r="F4" s="19">
        <v>2.0</v>
      </c>
      <c r="G4" s="20">
        <v>1.5</v>
      </c>
      <c r="H4" s="21"/>
      <c r="I4" s="21">
        <v>1.0</v>
      </c>
      <c r="J4" s="1"/>
      <c r="K4" s="1"/>
      <c r="L4" s="1"/>
      <c r="M4" s="1"/>
      <c r="N4" s="1"/>
      <c r="O4" s="1"/>
      <c r="P4" s="24"/>
      <c r="Q4" s="1"/>
      <c r="R4" s="1"/>
      <c r="S4" s="1"/>
      <c r="T4" s="1"/>
      <c r="U4" s="1"/>
      <c r="V4" s="1"/>
      <c r="W4" s="1"/>
      <c r="X4" s="1"/>
    </row>
    <row r="5">
      <c r="A5" s="18"/>
      <c r="B5" s="18" t="s">
        <v>49</v>
      </c>
      <c r="C5" s="18" t="s">
        <v>51</v>
      </c>
      <c r="D5" s="19">
        <v>4.0</v>
      </c>
      <c r="E5" s="19">
        <v>8.0</v>
      </c>
      <c r="F5" s="19">
        <v>7.0</v>
      </c>
      <c r="G5" s="20">
        <v>8.0</v>
      </c>
      <c r="H5" s="20"/>
      <c r="I5" s="21">
        <v>7.0</v>
      </c>
      <c r="J5" s="1"/>
      <c r="K5" s="1"/>
      <c r="L5" s="1"/>
      <c r="M5" s="1"/>
      <c r="N5" s="1"/>
      <c r="O5" s="1"/>
      <c r="P5" s="24"/>
      <c r="Q5" s="1"/>
      <c r="R5" s="1"/>
      <c r="S5" s="1"/>
      <c r="T5" s="1"/>
      <c r="U5" s="1"/>
      <c r="V5" s="1"/>
      <c r="W5" s="1"/>
      <c r="X5" s="1"/>
    </row>
    <row r="6">
      <c r="A6" s="18"/>
      <c r="B6" s="18" t="s">
        <v>52</v>
      </c>
      <c r="C6" s="18" t="s">
        <v>51</v>
      </c>
      <c r="D6" s="19">
        <v>4.5</v>
      </c>
      <c r="E6" s="19">
        <v>3.0</v>
      </c>
      <c r="F6" s="19">
        <v>10.25</v>
      </c>
      <c r="G6" s="20">
        <v>5.0</v>
      </c>
      <c r="H6" s="20"/>
      <c r="I6" s="21">
        <v>10.0</v>
      </c>
      <c r="J6" s="1"/>
      <c r="K6" s="1"/>
      <c r="L6" s="1"/>
      <c r="M6" s="1"/>
      <c r="N6" s="1"/>
      <c r="O6" s="1"/>
      <c r="P6" s="24"/>
      <c r="Q6" s="1"/>
      <c r="R6" s="1"/>
      <c r="S6" s="1"/>
      <c r="T6" s="1"/>
      <c r="U6" s="1"/>
      <c r="V6" s="1"/>
      <c r="W6" s="1"/>
      <c r="X6" s="1"/>
    </row>
    <row r="7">
      <c r="A7" s="18"/>
      <c r="B7" s="18" t="s">
        <v>53</v>
      </c>
      <c r="C7" s="18" t="s">
        <v>54</v>
      </c>
      <c r="D7" s="19">
        <v>6.0</v>
      </c>
      <c r="E7" s="19">
        <v>9.0</v>
      </c>
      <c r="F7" s="19">
        <v>9.0</v>
      </c>
      <c r="G7" s="20">
        <v>9.0</v>
      </c>
      <c r="H7" s="20"/>
      <c r="I7" s="21">
        <v>12.0</v>
      </c>
      <c r="J7" s="1"/>
      <c r="K7" s="1"/>
      <c r="L7" s="1"/>
      <c r="M7" s="1"/>
      <c r="N7" s="1"/>
      <c r="O7" s="1"/>
      <c r="P7" s="24"/>
      <c r="Q7" s="1"/>
      <c r="R7" s="1"/>
      <c r="S7" s="1"/>
      <c r="T7" s="1"/>
      <c r="U7" s="1"/>
      <c r="V7" s="1"/>
      <c r="W7" s="1"/>
      <c r="X7" s="1"/>
    </row>
    <row r="8">
      <c r="A8" s="18"/>
      <c r="B8" s="18" t="s">
        <v>55</v>
      </c>
      <c r="C8" s="18" t="s">
        <v>56</v>
      </c>
      <c r="D8" s="19">
        <v>6.0</v>
      </c>
      <c r="E8" s="19">
        <v>10.0</v>
      </c>
      <c r="F8" s="19">
        <v>11.0</v>
      </c>
      <c r="G8" s="20">
        <v>14.0</v>
      </c>
      <c r="H8" s="20"/>
      <c r="I8" s="21">
        <v>6.0</v>
      </c>
      <c r="J8" s="1"/>
      <c r="K8" s="1"/>
      <c r="L8" s="1"/>
      <c r="M8" s="1"/>
      <c r="N8" s="1"/>
      <c r="O8" s="1"/>
      <c r="P8" s="24"/>
      <c r="Q8" s="1"/>
      <c r="R8" s="1"/>
      <c r="S8" s="1"/>
      <c r="T8" s="1"/>
      <c r="U8" s="1"/>
      <c r="V8" s="1"/>
      <c r="W8" s="1"/>
      <c r="X8" s="1"/>
    </row>
    <row r="9">
      <c r="A9" s="18"/>
      <c r="B9" s="18" t="s">
        <v>57</v>
      </c>
      <c r="C9" s="18" t="s">
        <v>58</v>
      </c>
      <c r="D9" s="19">
        <v>2.0</v>
      </c>
      <c r="E9" s="19">
        <v>4.0</v>
      </c>
      <c r="F9" s="19">
        <v>8.0</v>
      </c>
      <c r="G9" s="20">
        <v>6.5</v>
      </c>
      <c r="H9" s="20"/>
      <c r="I9" s="21">
        <v>6.0</v>
      </c>
      <c r="J9" s="1"/>
      <c r="K9" s="1"/>
      <c r="L9" s="1"/>
      <c r="M9" s="1"/>
      <c r="N9" s="1"/>
      <c r="O9" s="1"/>
      <c r="P9" s="24"/>
      <c r="Q9" s="1"/>
      <c r="R9" s="1"/>
      <c r="S9" s="1"/>
      <c r="T9" s="1"/>
      <c r="U9" s="1"/>
      <c r="V9" s="1"/>
      <c r="W9" s="1"/>
      <c r="X9" s="1"/>
    </row>
    <row r="10">
      <c r="A10" s="18"/>
      <c r="B10" s="18" t="s">
        <v>59</v>
      </c>
      <c r="C10" s="18" t="s">
        <v>60</v>
      </c>
      <c r="D10" s="19">
        <v>12.0</v>
      </c>
      <c r="E10" s="19">
        <v>14.0</v>
      </c>
      <c r="F10" s="19">
        <v>12.0</v>
      </c>
      <c r="G10" s="20">
        <v>9.0</v>
      </c>
      <c r="H10" s="20"/>
      <c r="I10" s="21">
        <v>3.0</v>
      </c>
      <c r="J10" s="1"/>
      <c r="K10" s="1"/>
      <c r="L10" s="1"/>
      <c r="M10" s="1"/>
      <c r="N10" s="1"/>
      <c r="O10" s="1"/>
      <c r="P10" s="24"/>
      <c r="Q10" s="1"/>
      <c r="R10" s="1"/>
      <c r="S10" s="1"/>
      <c r="T10" s="1"/>
      <c r="U10" s="1"/>
      <c r="V10" s="1"/>
      <c r="W10" s="1"/>
      <c r="X10" s="1"/>
    </row>
    <row r="11">
      <c r="A11" s="18"/>
      <c r="B11" s="18" t="s">
        <v>61</v>
      </c>
      <c r="C11" s="18" t="s">
        <v>62</v>
      </c>
      <c r="D11" s="19">
        <v>8.0</v>
      </c>
      <c r="E11" s="19">
        <v>8.0</v>
      </c>
      <c r="F11" s="19">
        <v>12.0</v>
      </c>
      <c r="G11" s="20">
        <v>9.0</v>
      </c>
      <c r="H11" s="20"/>
      <c r="I11" s="21">
        <v>7.0</v>
      </c>
      <c r="J11" s="1"/>
      <c r="K11" s="1"/>
      <c r="L11" s="1"/>
      <c r="M11" s="1"/>
      <c r="N11" s="1"/>
      <c r="O11" s="1"/>
      <c r="P11" s="24"/>
      <c r="Q11" s="1"/>
      <c r="R11" s="1"/>
      <c r="S11" s="1"/>
      <c r="T11" s="1"/>
      <c r="U11" s="1"/>
      <c r="V11" s="1"/>
      <c r="W11" s="1"/>
      <c r="X11" s="1"/>
    </row>
    <row r="12">
      <c r="A12" s="18"/>
      <c r="B12" s="18" t="s">
        <v>63</v>
      </c>
      <c r="C12" s="18" t="s">
        <v>64</v>
      </c>
      <c r="D12" s="19">
        <v>4.0</v>
      </c>
      <c r="E12" s="19">
        <v>6.0</v>
      </c>
      <c r="F12" s="19">
        <v>6.0</v>
      </c>
      <c r="G12" s="20">
        <v>6.0</v>
      </c>
      <c r="H12" s="20"/>
      <c r="I12" s="21">
        <v>7.0</v>
      </c>
      <c r="J12" s="1"/>
      <c r="K12" s="1"/>
      <c r="L12" s="1"/>
      <c r="M12" s="1"/>
      <c r="N12" s="1"/>
      <c r="O12" s="1"/>
      <c r="P12" s="24"/>
      <c r="Q12" s="1"/>
      <c r="R12" s="1"/>
      <c r="S12" s="1"/>
      <c r="T12" s="1"/>
      <c r="U12" s="1"/>
      <c r="V12" s="1"/>
      <c r="W12" s="1"/>
      <c r="X12" s="1"/>
    </row>
    <row r="13">
      <c r="A13" s="18"/>
      <c r="B13" s="18" t="s">
        <v>65</v>
      </c>
      <c r="C13" s="18" t="s">
        <v>66</v>
      </c>
      <c r="D13" s="19">
        <v>2.0</v>
      </c>
      <c r="E13" s="19">
        <v>1.0</v>
      </c>
      <c r="F13" s="19">
        <v>1.0</v>
      </c>
      <c r="G13" s="20">
        <v>4.0</v>
      </c>
      <c r="H13" s="20"/>
      <c r="I13" s="21">
        <v>7.5</v>
      </c>
      <c r="J13" s="1"/>
      <c r="K13" s="1"/>
      <c r="L13" s="1"/>
      <c r="M13" s="1"/>
      <c r="N13" s="1"/>
      <c r="O13" s="1"/>
      <c r="P13" s="24"/>
      <c r="Q13" s="1"/>
      <c r="R13" s="1"/>
      <c r="S13" s="1"/>
      <c r="T13" s="1"/>
      <c r="U13" s="1"/>
      <c r="V13" s="1"/>
      <c r="W13" s="1"/>
      <c r="X13" s="1"/>
    </row>
    <row r="14">
      <c r="A14" s="18"/>
      <c r="B14" s="18"/>
      <c r="C14" s="18"/>
      <c r="D14" s="19"/>
      <c r="E14" s="19"/>
      <c r="F14" s="19"/>
      <c r="G14" s="20"/>
      <c r="H14" s="20"/>
      <c r="I14" s="1"/>
      <c r="J14" s="1"/>
      <c r="K14" s="1"/>
      <c r="L14" s="1"/>
      <c r="M14" s="1"/>
      <c r="N14" s="1"/>
      <c r="O14" s="1"/>
      <c r="P14" s="24"/>
      <c r="Q14" s="1"/>
      <c r="R14" s="1"/>
      <c r="S14" s="1"/>
      <c r="T14" s="1"/>
      <c r="U14" s="1"/>
      <c r="V14" s="1"/>
      <c r="W14" s="1"/>
      <c r="X14" s="1"/>
    </row>
    <row r="15">
      <c r="A15" s="18"/>
      <c r="B15" s="18"/>
      <c r="C15" s="18"/>
      <c r="D15" s="19"/>
      <c r="E15" s="19"/>
      <c r="F15" s="19"/>
      <c r="G15" s="20"/>
      <c r="H15" s="20"/>
      <c r="I15" s="1"/>
      <c r="J15" s="1"/>
      <c r="K15" s="1"/>
      <c r="L15" s="1"/>
      <c r="M15" s="1"/>
      <c r="N15" s="1"/>
      <c r="O15" s="1"/>
      <c r="P15" s="24"/>
      <c r="Q15" s="1"/>
      <c r="R15" s="1"/>
      <c r="S15" s="1"/>
      <c r="T15" s="1"/>
      <c r="U15" s="1"/>
      <c r="V15" s="1"/>
      <c r="W15" s="1"/>
      <c r="X15" s="1"/>
    </row>
    <row r="16">
      <c r="A16" s="29"/>
      <c r="B16" s="18"/>
      <c r="C16" s="18"/>
      <c r="D16" s="19"/>
      <c r="E16" s="26"/>
      <c r="F16" s="19"/>
      <c r="G16" s="20"/>
      <c r="H16" s="20"/>
      <c r="I16" s="1"/>
      <c r="J16" s="1"/>
      <c r="K16" s="1"/>
      <c r="L16" s="1"/>
      <c r="M16" s="1"/>
      <c r="N16" s="1"/>
      <c r="O16" s="1"/>
      <c r="P16" s="24"/>
      <c r="Q16" s="1"/>
      <c r="R16" s="1"/>
      <c r="S16" s="1"/>
      <c r="T16" s="1"/>
      <c r="U16" s="1"/>
      <c r="V16" s="1"/>
      <c r="W16" s="1"/>
      <c r="X16" s="1"/>
    </row>
    <row r="17">
      <c r="A17" s="18"/>
      <c r="B17" s="18"/>
      <c r="C17" s="18"/>
      <c r="D17" s="19"/>
      <c r="E17" s="19"/>
      <c r="F17" s="19"/>
      <c r="G17" s="20"/>
      <c r="H17" s="20"/>
      <c r="I17" s="1"/>
      <c r="J17" s="1"/>
      <c r="K17" s="1"/>
      <c r="L17" s="1"/>
      <c r="M17" s="1"/>
      <c r="N17" s="1"/>
      <c r="O17" s="1"/>
      <c r="P17" s="24"/>
      <c r="Q17" s="1"/>
      <c r="R17" s="1"/>
      <c r="S17" s="1"/>
      <c r="T17" s="1"/>
      <c r="U17" s="1"/>
      <c r="V17" s="1"/>
      <c r="W17" s="1"/>
      <c r="X17" s="1"/>
    </row>
    <row r="18">
      <c r="A18" s="18"/>
      <c r="B18" s="18"/>
      <c r="C18" s="18"/>
      <c r="D18" s="19"/>
      <c r="E18" s="19"/>
      <c r="F18" s="19"/>
      <c r="G18" s="20"/>
      <c r="H18" s="20"/>
      <c r="I18" s="1"/>
      <c r="J18" s="1"/>
      <c r="K18" s="1"/>
      <c r="L18" s="1"/>
      <c r="M18" s="1"/>
      <c r="N18" s="1"/>
      <c r="O18" s="1"/>
      <c r="P18" s="24"/>
      <c r="Q18" s="1"/>
      <c r="R18" s="1"/>
      <c r="S18" s="1"/>
      <c r="T18" s="1"/>
      <c r="U18" s="1"/>
      <c r="V18" s="1"/>
      <c r="W18" s="1"/>
      <c r="X18" s="1"/>
    </row>
    <row r="19">
      <c r="A19" s="18"/>
      <c r="B19" s="18"/>
      <c r="C19" s="18"/>
      <c r="D19" s="19"/>
      <c r="E19" s="19"/>
      <c r="F19" s="19"/>
      <c r="G19" s="20"/>
      <c r="H19" s="20"/>
      <c r="I19" s="1"/>
      <c r="J19" s="1"/>
      <c r="K19" s="1"/>
      <c r="L19" s="1"/>
      <c r="M19" s="1"/>
      <c r="N19" s="1"/>
      <c r="O19" s="1"/>
      <c r="P19" s="24"/>
      <c r="Q19" s="1"/>
      <c r="R19" s="1"/>
      <c r="S19" s="1"/>
      <c r="T19" s="1"/>
      <c r="U19" s="1"/>
      <c r="V19" s="1"/>
      <c r="W19" s="1"/>
      <c r="X19" s="1"/>
    </row>
    <row r="20">
      <c r="A20" s="18"/>
      <c r="B20" s="18"/>
      <c r="C20" s="18"/>
      <c r="D20" s="19"/>
      <c r="E20" s="19"/>
      <c r="F20" s="19"/>
      <c r="G20" s="1"/>
      <c r="H20" s="20"/>
      <c r="I20" s="1"/>
      <c r="J20" s="1"/>
      <c r="K20" s="1"/>
      <c r="L20" s="1"/>
      <c r="M20" s="1"/>
      <c r="N20" s="1"/>
      <c r="O20" s="1"/>
      <c r="P20" s="24"/>
      <c r="Q20" s="1"/>
      <c r="R20" s="1"/>
      <c r="S20" s="1"/>
      <c r="T20" s="1"/>
      <c r="U20" s="1"/>
      <c r="V20" s="1"/>
      <c r="W20" s="1"/>
      <c r="X20" s="1"/>
    </row>
    <row r="21">
      <c r="A21" s="18"/>
      <c r="B21" s="18"/>
      <c r="C21" s="18"/>
      <c r="D21" s="19"/>
      <c r="E21" s="19"/>
      <c r="F21" s="19"/>
      <c r="G21" s="20"/>
      <c r="H21" s="20"/>
      <c r="I21" s="1"/>
      <c r="J21" s="1"/>
      <c r="K21" s="1"/>
      <c r="L21" s="1"/>
      <c r="M21" s="1"/>
      <c r="N21" s="1"/>
      <c r="O21" s="1"/>
      <c r="P21" s="24"/>
      <c r="Q21" s="1"/>
      <c r="R21" s="1"/>
      <c r="S21" s="1"/>
      <c r="T21" s="1"/>
      <c r="U21" s="1"/>
      <c r="V21" s="1"/>
      <c r="W21" s="1"/>
      <c r="X21" s="1"/>
    </row>
    <row r="22">
      <c r="A22" s="18"/>
      <c r="B22" s="18"/>
      <c r="C22" s="18"/>
      <c r="D22" s="19"/>
      <c r="E22" s="19"/>
      <c r="F22" s="19"/>
      <c r="G22" s="20"/>
      <c r="H22" s="20"/>
      <c r="I22" s="1"/>
      <c r="J22" s="1"/>
      <c r="K22" s="1"/>
      <c r="L22" s="1"/>
      <c r="M22" s="1"/>
      <c r="N22" s="1"/>
      <c r="O22" s="1"/>
      <c r="P22" s="24"/>
      <c r="Q22" s="1"/>
      <c r="R22" s="1"/>
      <c r="S22" s="1"/>
      <c r="T22" s="1"/>
      <c r="U22" s="1"/>
      <c r="V22" s="1"/>
      <c r="W22" s="1"/>
      <c r="X22" s="1"/>
    </row>
    <row r="23">
      <c r="A23" s="18"/>
      <c r="B23" s="18"/>
      <c r="C23" s="18"/>
      <c r="D23" s="19"/>
      <c r="E23" s="19"/>
      <c r="F23" s="19"/>
      <c r="G23" s="20"/>
      <c r="H23" s="20"/>
      <c r="I23" s="1"/>
      <c r="J23" s="1"/>
      <c r="K23" s="1"/>
      <c r="L23" s="1"/>
      <c r="M23" s="1"/>
      <c r="N23" s="1"/>
      <c r="O23" s="1"/>
      <c r="P23" s="24"/>
      <c r="Q23" s="1"/>
      <c r="R23" s="1"/>
      <c r="S23" s="1"/>
      <c r="T23" s="1"/>
      <c r="U23" s="1"/>
      <c r="V23" s="1"/>
      <c r="W23" s="1"/>
      <c r="X23" s="1"/>
    </row>
    <row r="24">
      <c r="A24" s="18"/>
      <c r="B24" s="18"/>
      <c r="C24" s="18"/>
      <c r="D24" s="19"/>
      <c r="E24" s="19"/>
      <c r="F24" s="19"/>
      <c r="G24" s="20"/>
      <c r="H24" s="20"/>
      <c r="I24" s="1"/>
      <c r="J24" s="1"/>
      <c r="K24" s="1"/>
      <c r="L24" s="1"/>
      <c r="M24" s="1"/>
      <c r="N24" s="1"/>
      <c r="O24" s="1"/>
      <c r="P24" s="24"/>
      <c r="Q24" s="1"/>
      <c r="R24" s="1"/>
      <c r="S24" s="1"/>
      <c r="T24" s="1"/>
      <c r="U24" s="1"/>
      <c r="V24" s="1"/>
      <c r="W24" s="1"/>
      <c r="X24" s="1"/>
    </row>
    <row r="25">
      <c r="A25" s="18"/>
      <c r="B25" s="18"/>
      <c r="C25" s="18"/>
      <c r="D25" s="19"/>
      <c r="E25" s="19"/>
      <c r="F25" s="19"/>
      <c r="G25" s="20"/>
      <c r="H25" s="20"/>
      <c r="I25" s="1"/>
      <c r="J25" s="1"/>
      <c r="K25" s="1"/>
      <c r="L25" s="1"/>
      <c r="M25" s="1"/>
      <c r="N25" s="1"/>
      <c r="O25" s="1"/>
      <c r="P25" s="24"/>
      <c r="Q25" s="1"/>
      <c r="R25" s="1"/>
      <c r="S25" s="1"/>
      <c r="T25" s="1"/>
      <c r="U25" s="1"/>
      <c r="V25" s="1"/>
      <c r="W25" s="1"/>
      <c r="X25" s="1"/>
    </row>
    <row r="26">
      <c r="A26" s="18"/>
      <c r="B26" s="18"/>
      <c r="C26" s="18"/>
      <c r="D26" s="19"/>
      <c r="E26" s="19"/>
      <c r="F26" s="19"/>
      <c r="G26" s="20"/>
      <c r="H26" s="20"/>
      <c r="I26" s="1"/>
      <c r="J26" s="1"/>
      <c r="K26" s="1"/>
      <c r="L26" s="1"/>
      <c r="M26" s="1"/>
      <c r="N26" s="1"/>
      <c r="O26" s="1"/>
      <c r="P26" s="24"/>
      <c r="Q26" s="1"/>
      <c r="R26" s="1"/>
      <c r="S26" s="1"/>
      <c r="T26" s="1"/>
      <c r="U26" s="1"/>
      <c r="V26" s="1"/>
      <c r="W26" s="1"/>
      <c r="X26" s="1"/>
    </row>
    <row r="27">
      <c r="A27" s="18"/>
      <c r="B27" s="18"/>
      <c r="C27" s="18"/>
      <c r="D27" s="19"/>
      <c r="E27" s="19"/>
      <c r="F27" s="19"/>
      <c r="G27" s="20"/>
      <c r="H27" s="20"/>
      <c r="I27" s="1"/>
      <c r="J27" s="1"/>
      <c r="K27" s="1"/>
      <c r="L27" s="1"/>
      <c r="M27" s="1"/>
      <c r="N27" s="1"/>
      <c r="O27" s="1"/>
      <c r="P27" s="24"/>
      <c r="Q27" s="1"/>
      <c r="R27" s="1"/>
      <c r="S27" s="1"/>
      <c r="T27" s="1"/>
      <c r="U27" s="1"/>
      <c r="V27" s="1"/>
      <c r="W27" s="1"/>
      <c r="X27" s="1"/>
    </row>
    <row r="28">
      <c r="A28" s="18"/>
      <c r="B28" s="18"/>
      <c r="C28" s="18"/>
      <c r="D28" s="19"/>
      <c r="E28" s="19"/>
      <c r="F28" s="19"/>
      <c r="G28" s="20"/>
      <c r="H28" s="20"/>
      <c r="I28" s="1"/>
      <c r="J28" s="1"/>
      <c r="K28" s="1"/>
      <c r="L28" s="1"/>
      <c r="M28" s="1"/>
      <c r="N28" s="1"/>
      <c r="O28" s="1"/>
      <c r="P28" s="24"/>
      <c r="Q28" s="1"/>
      <c r="R28" s="1"/>
      <c r="S28" s="1"/>
      <c r="T28" s="1"/>
      <c r="U28" s="1"/>
      <c r="V28" s="1"/>
      <c r="W28" s="1"/>
      <c r="X28" s="1"/>
    </row>
    <row r="29">
      <c r="A29" s="18"/>
      <c r="B29" s="18"/>
      <c r="C29" s="18"/>
      <c r="D29" s="19"/>
      <c r="E29" s="19"/>
      <c r="F29" s="19"/>
      <c r="G29" s="20"/>
      <c r="H29" s="20"/>
      <c r="I29" s="1"/>
      <c r="J29" s="1"/>
      <c r="K29" s="1"/>
      <c r="L29" s="1"/>
      <c r="M29" s="1"/>
      <c r="N29" s="1"/>
      <c r="O29" s="1"/>
      <c r="P29" s="24"/>
      <c r="Q29" s="1"/>
      <c r="R29" s="1"/>
      <c r="S29" s="1"/>
      <c r="T29" s="1"/>
      <c r="U29" s="1"/>
      <c r="V29" s="1"/>
      <c r="W29" s="1"/>
      <c r="X29" s="1"/>
    </row>
    <row r="30">
      <c r="A30" s="18"/>
      <c r="B30" s="18"/>
      <c r="C30" s="18"/>
      <c r="D30" s="19"/>
      <c r="E30" s="19"/>
      <c r="F30" s="19"/>
      <c r="G30" s="20"/>
      <c r="H30" s="20"/>
      <c r="I30" s="1"/>
      <c r="J30" s="1"/>
      <c r="K30" s="1"/>
      <c r="L30" s="1"/>
      <c r="M30" s="1"/>
      <c r="N30" s="1"/>
      <c r="O30" s="1"/>
      <c r="P30" s="24"/>
      <c r="Q30" s="1"/>
      <c r="R30" s="1"/>
      <c r="S30" s="1"/>
      <c r="T30" s="1"/>
      <c r="U30" s="1"/>
      <c r="V30" s="1"/>
      <c r="W30" s="1"/>
      <c r="X30" s="1"/>
    </row>
    <row r="31">
      <c r="A31" s="18"/>
      <c r="B31" s="18"/>
      <c r="C31" s="18"/>
      <c r="D31" s="19"/>
      <c r="E31" s="19"/>
      <c r="F31" s="19"/>
      <c r="G31" s="20"/>
      <c r="H31" s="20"/>
      <c r="I31" s="1"/>
      <c r="J31" s="1"/>
      <c r="K31" s="1"/>
      <c r="L31" s="1"/>
      <c r="M31" s="1"/>
      <c r="N31" s="1"/>
      <c r="O31" s="1"/>
      <c r="P31" s="24"/>
      <c r="Q31" s="1"/>
      <c r="R31" s="1"/>
      <c r="S31" s="1"/>
      <c r="T31" s="1"/>
      <c r="U31" s="1"/>
      <c r="V31" s="1"/>
      <c r="W31" s="1"/>
      <c r="X31" s="1"/>
    </row>
    <row r="32">
      <c r="A32" s="18"/>
      <c r="B32" s="18"/>
      <c r="C32" s="18"/>
      <c r="D32" s="19"/>
      <c r="E32" s="19"/>
      <c r="F32" s="19"/>
      <c r="G32" s="20"/>
      <c r="H32" s="20"/>
      <c r="I32" s="1"/>
      <c r="J32" s="1"/>
      <c r="K32" s="1"/>
      <c r="L32" s="1"/>
      <c r="M32" s="1"/>
      <c r="N32" s="1"/>
      <c r="O32" s="1"/>
      <c r="P32" s="24"/>
      <c r="Q32" s="1"/>
      <c r="R32" s="1"/>
      <c r="S32" s="1"/>
      <c r="T32" s="1"/>
      <c r="U32" s="1"/>
      <c r="V32" s="1"/>
      <c r="W32" s="1"/>
      <c r="X32" s="1"/>
    </row>
    <row r="33">
      <c r="A33" s="18"/>
      <c r="B33" s="18"/>
      <c r="C33" s="18"/>
      <c r="D33" s="19"/>
      <c r="E33" s="19"/>
      <c r="F33" s="19"/>
      <c r="G33" s="20"/>
      <c r="H33" s="20"/>
      <c r="I33" s="1"/>
      <c r="J33" s="1"/>
      <c r="K33" s="1"/>
      <c r="L33" s="1"/>
      <c r="M33" s="1"/>
      <c r="N33" s="1"/>
      <c r="O33" s="1"/>
      <c r="P33" s="24"/>
      <c r="Q33" s="1"/>
      <c r="R33" s="1"/>
      <c r="S33" s="1"/>
      <c r="T33" s="1"/>
      <c r="U33" s="1"/>
      <c r="V33" s="1"/>
      <c r="W33" s="1"/>
      <c r="X33" s="1"/>
    </row>
    <row r="34">
      <c r="A34" s="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4"/>
      <c r="Q34" s="1"/>
      <c r="R34" s="1"/>
      <c r="S34" s="1"/>
      <c r="T34" s="1"/>
      <c r="U34" s="1"/>
      <c r="V34" s="1"/>
      <c r="W34" s="1"/>
      <c r="X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4"/>
      <c r="Q35" s="1"/>
      <c r="R35" s="1"/>
      <c r="S35" s="1"/>
      <c r="T35" s="1"/>
      <c r="U35" s="1"/>
      <c r="V35" s="1"/>
      <c r="W35" s="1"/>
      <c r="X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4"/>
      <c r="Q36" s="1"/>
      <c r="R36" s="1"/>
      <c r="S36" s="1"/>
      <c r="T36" s="1"/>
      <c r="U36" s="1"/>
      <c r="V36" s="1"/>
      <c r="W36" s="1"/>
      <c r="X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4"/>
      <c r="Q37" s="1"/>
      <c r="R37" s="1"/>
      <c r="S37" s="1"/>
      <c r="T37" s="1"/>
      <c r="U37" s="1"/>
      <c r="V37" s="1"/>
      <c r="W37" s="1"/>
      <c r="X37" s="1"/>
    </row>
    <row r="38">
      <c r="C38" s="7" t="s">
        <v>68</v>
      </c>
      <c r="D38" s="28">
        <f t="shared" ref="D38:O38" si="1">MAX(D4:D33)</f>
        <v>12</v>
      </c>
      <c r="E38" s="28">
        <f t="shared" si="1"/>
        <v>14</v>
      </c>
      <c r="F38" s="28">
        <f t="shared" si="1"/>
        <v>12</v>
      </c>
      <c r="G38" s="28">
        <f t="shared" si="1"/>
        <v>14</v>
      </c>
      <c r="H38" s="28">
        <f t="shared" si="1"/>
        <v>0</v>
      </c>
      <c r="I38" s="28">
        <f t="shared" si="1"/>
        <v>12</v>
      </c>
      <c r="J38" s="28">
        <f t="shared" si="1"/>
        <v>0</v>
      </c>
      <c r="K38" s="28">
        <f t="shared" si="1"/>
        <v>0</v>
      </c>
      <c r="L38" s="28">
        <f t="shared" si="1"/>
        <v>0</v>
      </c>
      <c r="M38" s="28">
        <f t="shared" si="1"/>
        <v>0</v>
      </c>
      <c r="N38" s="28">
        <f t="shared" si="1"/>
        <v>0</v>
      </c>
      <c r="O38" s="28">
        <f t="shared" si="1"/>
        <v>0</v>
      </c>
      <c r="P38" s="24"/>
      <c r="Q38" s="1"/>
      <c r="R38" s="1"/>
      <c r="S38" s="1"/>
      <c r="T38" s="1"/>
      <c r="U38" s="1"/>
      <c r="V38" s="1"/>
      <c r="W38" s="1"/>
      <c r="X38" s="1"/>
    </row>
    <row r="39">
      <c r="C39" s="7" t="s">
        <v>69</v>
      </c>
      <c r="D39" s="28">
        <f t="shared" ref="D39:O39" si="2">QUARTILE(D4:D33,3)</f>
        <v>6</v>
      </c>
      <c r="E39" s="28">
        <f t="shared" si="2"/>
        <v>8.75</v>
      </c>
      <c r="F39" s="28">
        <f t="shared" si="2"/>
        <v>10.8125</v>
      </c>
      <c r="G39" s="28">
        <f t="shared" si="2"/>
        <v>9</v>
      </c>
      <c r="H39" s="28" t="str">
        <f t="shared" si="2"/>
        <v>#NUM!</v>
      </c>
      <c r="I39" s="28">
        <f t="shared" si="2"/>
        <v>7.375</v>
      </c>
      <c r="J39" s="28" t="str">
        <f t="shared" si="2"/>
        <v>#NUM!</v>
      </c>
      <c r="K39" s="28" t="str">
        <f t="shared" si="2"/>
        <v>#NUM!</v>
      </c>
      <c r="L39" s="28" t="str">
        <f t="shared" si="2"/>
        <v>#NUM!</v>
      </c>
      <c r="M39" s="28" t="str">
        <f t="shared" si="2"/>
        <v>#NUM!</v>
      </c>
      <c r="N39" s="28" t="str">
        <f t="shared" si="2"/>
        <v>#NUM!</v>
      </c>
      <c r="O39" s="28" t="str">
        <f t="shared" si="2"/>
        <v>#NUM!</v>
      </c>
      <c r="P39" s="24"/>
      <c r="Q39" s="1"/>
      <c r="R39" s="1"/>
      <c r="S39" s="1"/>
      <c r="T39" s="1"/>
      <c r="U39" s="1"/>
      <c r="V39" s="1"/>
      <c r="W39" s="1"/>
      <c r="X39" s="1"/>
    </row>
    <row r="40">
      <c r="C40" s="7" t="s">
        <v>70</v>
      </c>
      <c r="D40" s="28">
        <f t="shared" ref="D40:O40" si="3">MEDIAN(D4:D33)</f>
        <v>4.25</v>
      </c>
      <c r="E40" s="28">
        <f t="shared" si="3"/>
        <v>7</v>
      </c>
      <c r="F40" s="28">
        <f t="shared" si="3"/>
        <v>8.5</v>
      </c>
      <c r="G40" s="28">
        <f t="shared" si="3"/>
        <v>7.25</v>
      </c>
      <c r="H40" s="28" t="str">
        <f t="shared" si="3"/>
        <v>#NUM!</v>
      </c>
      <c r="I40" s="28">
        <f t="shared" si="3"/>
        <v>7</v>
      </c>
      <c r="J40" s="28" t="str">
        <f t="shared" si="3"/>
        <v>#NUM!</v>
      </c>
      <c r="K40" s="28" t="str">
        <f t="shared" si="3"/>
        <v>#NUM!</v>
      </c>
      <c r="L40" s="28" t="str">
        <f t="shared" si="3"/>
        <v>#NUM!</v>
      </c>
      <c r="M40" s="28" t="str">
        <f t="shared" si="3"/>
        <v>#NUM!</v>
      </c>
      <c r="N40" s="28" t="str">
        <f t="shared" si="3"/>
        <v>#NUM!</v>
      </c>
      <c r="O40" s="28" t="str">
        <f t="shared" si="3"/>
        <v>#NUM!</v>
      </c>
      <c r="P40" s="24"/>
      <c r="Q40" s="1"/>
      <c r="R40" s="1"/>
      <c r="S40" s="1"/>
      <c r="T40" s="1"/>
      <c r="U40" s="1"/>
      <c r="V40" s="1"/>
      <c r="W40" s="1"/>
      <c r="X40" s="1"/>
    </row>
    <row r="41">
      <c r="C41" s="7" t="s">
        <v>72</v>
      </c>
      <c r="D41" s="28">
        <f t="shared" ref="D41:O41" si="4">QUARTILE(D4:D33,1)</f>
        <v>3.25</v>
      </c>
      <c r="E41" s="28">
        <f t="shared" si="4"/>
        <v>3.25</v>
      </c>
      <c r="F41" s="28">
        <f t="shared" si="4"/>
        <v>6.25</v>
      </c>
      <c r="G41" s="28">
        <f t="shared" si="4"/>
        <v>5.25</v>
      </c>
      <c r="H41" s="28" t="str">
        <f t="shared" si="4"/>
        <v>#NUM!</v>
      </c>
      <c r="I41" s="28">
        <f t="shared" si="4"/>
        <v>6</v>
      </c>
      <c r="J41" s="28" t="str">
        <f t="shared" si="4"/>
        <v>#NUM!</v>
      </c>
      <c r="K41" s="28" t="str">
        <f t="shared" si="4"/>
        <v>#NUM!</v>
      </c>
      <c r="L41" s="28" t="str">
        <f t="shared" si="4"/>
        <v>#NUM!</v>
      </c>
      <c r="M41" s="28" t="str">
        <f t="shared" si="4"/>
        <v>#NUM!</v>
      </c>
      <c r="N41" s="28" t="str">
        <f t="shared" si="4"/>
        <v>#NUM!</v>
      </c>
      <c r="O41" s="28" t="str">
        <f t="shared" si="4"/>
        <v>#NUM!</v>
      </c>
      <c r="P41" s="24"/>
      <c r="Q41" s="1"/>
      <c r="R41" s="1"/>
      <c r="S41" s="1"/>
      <c r="T41" s="1"/>
      <c r="U41" s="1"/>
      <c r="V41" s="1"/>
      <c r="W41" s="1"/>
      <c r="X41" s="1"/>
    </row>
    <row r="42">
      <c r="C42" s="7" t="s">
        <v>74</v>
      </c>
      <c r="D42" s="28">
        <f t="shared" ref="D42:O42" si="5">min(D4:D33)</f>
        <v>2</v>
      </c>
      <c r="E42" s="28">
        <f t="shared" si="5"/>
        <v>1</v>
      </c>
      <c r="F42" s="28">
        <f t="shared" si="5"/>
        <v>1</v>
      </c>
      <c r="G42" s="28">
        <f t="shared" si="5"/>
        <v>1.5</v>
      </c>
      <c r="H42" s="28">
        <f t="shared" si="5"/>
        <v>0</v>
      </c>
      <c r="I42" s="28">
        <f t="shared" si="5"/>
        <v>1</v>
      </c>
      <c r="J42" s="28">
        <f t="shared" si="5"/>
        <v>0</v>
      </c>
      <c r="K42" s="28">
        <f t="shared" si="5"/>
        <v>0</v>
      </c>
      <c r="L42" s="28">
        <f t="shared" si="5"/>
        <v>0</v>
      </c>
      <c r="M42" s="28">
        <f t="shared" si="5"/>
        <v>0</v>
      </c>
      <c r="N42" s="28">
        <f t="shared" si="5"/>
        <v>0</v>
      </c>
      <c r="O42" s="28">
        <f t="shared" si="5"/>
        <v>0</v>
      </c>
      <c r="P42" s="24"/>
      <c r="Q42" s="1"/>
      <c r="R42" s="1"/>
      <c r="S42" s="1"/>
      <c r="T42" s="1"/>
      <c r="U42" s="1"/>
      <c r="V42" s="1"/>
      <c r="W42" s="1"/>
      <c r="X42" s="1"/>
    </row>
    <row r="43"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4"/>
      <c r="Q43" s="1"/>
      <c r="R43" s="1"/>
      <c r="S43" s="1"/>
      <c r="T43" s="1"/>
      <c r="U43" s="1"/>
      <c r="V43" s="1"/>
      <c r="W43" s="1"/>
      <c r="X43" s="1"/>
    </row>
    <row r="44">
      <c r="C44" s="7" t="s">
        <v>76</v>
      </c>
      <c r="D44" s="28">
        <f t="shared" ref="D44:O44" si="6">AVERAGE(D4:D33)</f>
        <v>5.15</v>
      </c>
      <c r="E44" s="28">
        <f t="shared" si="6"/>
        <v>6.4</v>
      </c>
      <c r="F44" s="28">
        <f t="shared" si="6"/>
        <v>7.825</v>
      </c>
      <c r="G44" s="28">
        <f t="shared" si="6"/>
        <v>7.2</v>
      </c>
      <c r="H44" s="28" t="str">
        <f t="shared" si="6"/>
        <v>#DIV/0!</v>
      </c>
      <c r="I44" s="28">
        <f t="shared" si="6"/>
        <v>6.65</v>
      </c>
      <c r="J44" s="28" t="str">
        <f t="shared" si="6"/>
        <v>#DIV/0!</v>
      </c>
      <c r="K44" s="28" t="str">
        <f t="shared" si="6"/>
        <v>#DIV/0!</v>
      </c>
      <c r="L44" s="28" t="str">
        <f t="shared" si="6"/>
        <v>#DIV/0!</v>
      </c>
      <c r="M44" s="28" t="str">
        <f t="shared" si="6"/>
        <v>#DIV/0!</v>
      </c>
      <c r="N44" s="28" t="str">
        <f t="shared" si="6"/>
        <v>#DIV/0!</v>
      </c>
      <c r="O44" s="28" t="str">
        <f t="shared" si="6"/>
        <v>#DIV/0!</v>
      </c>
      <c r="P44" s="1"/>
      <c r="Q44" s="1"/>
      <c r="R44" s="1"/>
      <c r="S44" s="1"/>
      <c r="T44" s="1"/>
      <c r="U44" s="1"/>
      <c r="V44" s="1"/>
      <c r="W44" s="1"/>
      <c r="X44" s="1"/>
    </row>
    <row r="45">
      <c r="C45" s="7" t="s">
        <v>77</v>
      </c>
      <c r="D45" s="28">
        <f t="shared" ref="D45:O45" si="7">STDEV(D4:D33)</f>
        <v>3.05550505</v>
      </c>
      <c r="E45" s="28">
        <f t="shared" si="7"/>
        <v>4.195235393</v>
      </c>
      <c r="F45" s="28">
        <f t="shared" si="7"/>
        <v>3.898094264</v>
      </c>
      <c r="G45" s="28">
        <f t="shared" si="7"/>
        <v>3.433495142</v>
      </c>
      <c r="H45" s="28" t="str">
        <f t="shared" si="7"/>
        <v>#DIV/0!</v>
      </c>
      <c r="I45" s="28">
        <f t="shared" si="7"/>
        <v>3.109573032</v>
      </c>
      <c r="J45" s="28" t="str">
        <f t="shared" si="7"/>
        <v>#DIV/0!</v>
      </c>
      <c r="K45" s="28" t="str">
        <f t="shared" si="7"/>
        <v>#DIV/0!</v>
      </c>
      <c r="L45" s="28" t="str">
        <f t="shared" si="7"/>
        <v>#DIV/0!</v>
      </c>
      <c r="M45" s="28" t="str">
        <f t="shared" si="7"/>
        <v>#DIV/0!</v>
      </c>
      <c r="N45" s="28" t="str">
        <f t="shared" si="7"/>
        <v>#DIV/0!</v>
      </c>
      <c r="O45" s="28" t="str">
        <f t="shared" si="7"/>
        <v>#DIV/0!</v>
      </c>
      <c r="P45" s="1"/>
      <c r="Q45" s="1"/>
      <c r="R45" s="1"/>
      <c r="S45" s="1"/>
      <c r="T45" s="1"/>
      <c r="U45" s="1"/>
      <c r="V45" s="1"/>
      <c r="W45" s="1"/>
      <c r="X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drawing r:id="rId1"/>
</worksheet>
</file>