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545" yWindow="960" windowWidth="21600" windowHeight="13755" tabRatio="1000" activeTab="3"/>
  </bookViews>
  <sheets>
    <sheet name="Total" sheetId="10" r:id="rId1"/>
    <sheet name="Total By Platform" sheetId="30" r:id="rId2"/>
    <sheet name="Dallas" sheetId="8" r:id="rId3"/>
    <sheet name="Chicago " sheetId="28" r:id="rId4"/>
    <sheet name="Godfrey" sheetId="26" r:id="rId5"/>
    <sheet name="Kansas City" sheetId="27" r:id="rId6"/>
    <sheet name="Las Vegas" sheetId="35" r:id="rId7"/>
    <sheet name="Atlanta" sheetId="24" r:id="rId8"/>
    <sheet name="San Francisco" sheetId="25" r:id="rId9"/>
    <sheet name="Atlanta (7-7-2015)" sheetId="9" state="hidden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28" l="1"/>
  <c r="T24" i="8"/>
  <c r="T32" i="8"/>
  <c r="T39" i="8"/>
  <c r="J31" i="9"/>
  <c r="I23" i="9"/>
  <c r="J23" i="9"/>
  <c r="R24" i="8"/>
  <c r="R32" i="8"/>
  <c r="R39" i="8"/>
  <c r="N24" i="8"/>
  <c r="N32" i="8"/>
  <c r="N39" i="8"/>
  <c r="M24" i="8"/>
  <c r="M32" i="8"/>
  <c r="M39" i="8"/>
  <c r="O12" i="8"/>
  <c r="P12" i="8"/>
  <c r="Q12" i="8"/>
  <c r="S12" i="8"/>
  <c r="U12" i="8"/>
  <c r="V12" i="8"/>
  <c r="O13" i="8"/>
  <c r="P13" i="8"/>
  <c r="Q13" i="8"/>
  <c r="S13" i="8"/>
  <c r="U13" i="8"/>
  <c r="V13" i="8"/>
  <c r="O14" i="8"/>
  <c r="P14" i="8"/>
  <c r="Q14" i="8"/>
  <c r="S14" i="8"/>
  <c r="U14" i="8"/>
  <c r="V14" i="8"/>
  <c r="O15" i="8"/>
  <c r="P15" i="8"/>
  <c r="Q15" i="8"/>
  <c r="S15" i="8"/>
  <c r="U15" i="8"/>
  <c r="V15" i="8"/>
  <c r="O16" i="8"/>
  <c r="P16" i="8"/>
  <c r="Q16" i="8"/>
  <c r="S16" i="8"/>
  <c r="U16" i="8"/>
  <c r="V16" i="8"/>
  <c r="O17" i="8"/>
  <c r="P17" i="8"/>
  <c r="Q17" i="8"/>
  <c r="S17" i="8"/>
  <c r="U17" i="8"/>
  <c r="V17" i="8"/>
  <c r="O18" i="8"/>
  <c r="P18" i="8"/>
  <c r="Q18" i="8"/>
  <c r="S18" i="8"/>
  <c r="U18" i="8"/>
  <c r="V18" i="8"/>
  <c r="O19" i="8"/>
  <c r="P19" i="8"/>
  <c r="Q19" i="8"/>
  <c r="S19" i="8"/>
  <c r="U19" i="8"/>
  <c r="V19" i="8"/>
  <c r="O20" i="8"/>
  <c r="P20" i="8"/>
  <c r="Q20" i="8"/>
  <c r="S20" i="8"/>
  <c r="U20" i="8"/>
  <c r="V20" i="8"/>
  <c r="O21" i="8"/>
  <c r="P21" i="8"/>
  <c r="Q21" i="8"/>
  <c r="S21" i="8"/>
  <c r="U21" i="8"/>
  <c r="V21" i="8"/>
  <c r="O22" i="8"/>
  <c r="P22" i="8"/>
  <c r="Q22" i="8"/>
  <c r="S22" i="8"/>
  <c r="U22" i="8"/>
  <c r="V22" i="8"/>
  <c r="O23" i="8"/>
  <c r="P23" i="8"/>
  <c r="Q23" i="8"/>
  <c r="S23" i="8"/>
  <c r="U23" i="8"/>
  <c r="V23" i="8"/>
  <c r="I24" i="8"/>
  <c r="L24" i="8"/>
  <c r="O24" i="8"/>
  <c r="P24" i="8"/>
  <c r="Q24" i="8"/>
  <c r="S24" i="8"/>
  <c r="U24" i="8"/>
  <c r="V24" i="8"/>
  <c r="L27" i="8"/>
  <c r="O27" i="8"/>
  <c r="P27" i="8"/>
  <c r="Q27" i="8"/>
  <c r="S27" i="8"/>
  <c r="U27" i="8"/>
  <c r="V27" i="8"/>
  <c r="L28" i="8"/>
  <c r="O28" i="8"/>
  <c r="P28" i="8"/>
  <c r="Q28" i="8"/>
  <c r="S28" i="8"/>
  <c r="U28" i="8"/>
  <c r="V28" i="8"/>
  <c r="L29" i="8"/>
  <c r="O29" i="8"/>
  <c r="P29" i="8"/>
  <c r="Q29" i="8"/>
  <c r="S29" i="8"/>
  <c r="U29" i="8"/>
  <c r="V29" i="8"/>
  <c r="L30" i="8"/>
  <c r="O30" i="8"/>
  <c r="P30" i="8"/>
  <c r="Q30" i="8"/>
  <c r="S30" i="8"/>
  <c r="U30" i="8"/>
  <c r="V30" i="8"/>
  <c r="L31" i="8"/>
  <c r="O31" i="8"/>
  <c r="P31" i="8"/>
  <c r="Q31" i="8"/>
  <c r="S31" i="8"/>
  <c r="U31" i="8"/>
  <c r="V31" i="8"/>
  <c r="I32" i="8"/>
  <c r="L32" i="8"/>
  <c r="O32" i="8"/>
  <c r="P32" i="8"/>
  <c r="Q32" i="8"/>
  <c r="S32" i="8"/>
  <c r="U32" i="8"/>
  <c r="V32" i="8"/>
  <c r="I39" i="8"/>
  <c r="L39" i="8"/>
  <c r="O39" i="8"/>
  <c r="P39" i="8"/>
  <c r="Q39" i="8"/>
  <c r="S39" i="8"/>
  <c r="U39" i="8"/>
  <c r="V39" i="8"/>
</calcChain>
</file>

<file path=xl/sharedStrings.xml><?xml version="1.0" encoding="utf-8"?>
<sst xmlns="http://schemas.openxmlformats.org/spreadsheetml/2006/main" count="1180" uniqueCount="120">
  <si>
    <t>Client:</t>
  </si>
  <si>
    <t>Campaign:</t>
  </si>
  <si>
    <t>SITE/NETWORK</t>
  </si>
  <si>
    <t xml:space="preserve">AUDIENCE </t>
  </si>
  <si>
    <t>PLACEMENT</t>
  </si>
  <si>
    <t>START DATE</t>
  </si>
  <si>
    <t>END DATE</t>
  </si>
  <si>
    <t>CREATIVE SIZE</t>
  </si>
  <si>
    <t>COST</t>
  </si>
  <si>
    <t>PRICING TYPE</t>
  </si>
  <si>
    <t>EST. IMPRESSIONS</t>
  </si>
  <si>
    <t>Precision</t>
  </si>
  <si>
    <t>Display Banners</t>
  </si>
  <si>
    <t>300x250, 728x90, 160x600, 300x600</t>
  </si>
  <si>
    <t>CPM</t>
  </si>
  <si>
    <t>Search</t>
  </si>
  <si>
    <t>CPC</t>
  </si>
  <si>
    <t>Facebook</t>
  </si>
  <si>
    <t>National MS Society</t>
  </si>
  <si>
    <t>Custom List Match</t>
  </si>
  <si>
    <t>People Searching for National MS Society, Terms Related to MS, Charitable Organizations</t>
  </si>
  <si>
    <t>Bike MS - Dallas</t>
  </si>
  <si>
    <t>Remarketing to Users who Visited the Bike MS Website and did not sign up</t>
  </si>
  <si>
    <t xml:space="preserve">Custom List Match - Past Participants </t>
  </si>
  <si>
    <t>Demographic Match: Male, 22-44, high income, connection to MS, interest in community events</t>
  </si>
  <si>
    <t>Cycling/Fitness Enthusiasts</t>
  </si>
  <si>
    <t>Remarketing to userse who visited the website</t>
  </si>
  <si>
    <t>Cycling Enthusiasts</t>
  </si>
  <si>
    <t>Fitness Enthusiasts</t>
  </si>
  <si>
    <t>Under Armour/MapMyRide</t>
  </si>
  <si>
    <t>Under Armour/MapMyFitness</t>
  </si>
  <si>
    <t>Email</t>
  </si>
  <si>
    <t>640x300 Hero Header</t>
  </si>
  <si>
    <t>Per Email</t>
  </si>
  <si>
    <t>Mobile Intersitial</t>
  </si>
  <si>
    <t>320x480</t>
  </si>
  <si>
    <t>Web Intersitial</t>
  </si>
  <si>
    <t>600x480</t>
  </si>
  <si>
    <t>Media IQ</t>
  </si>
  <si>
    <t>TBD</t>
  </si>
  <si>
    <t>Remarketing to users who visited the website</t>
  </si>
  <si>
    <t>YouTube</t>
  </si>
  <si>
    <t>Preroll Video</t>
  </si>
  <si>
    <t>:15</t>
  </si>
  <si>
    <t>CPV</t>
  </si>
  <si>
    <t>Google Remarketing</t>
  </si>
  <si>
    <t>-</t>
  </si>
  <si>
    <t>ADDED VALUE</t>
  </si>
  <si>
    <t>728x90, 300x250</t>
  </si>
  <si>
    <t>DELIVERED IMPRESSIONS</t>
  </si>
  <si>
    <t>DELIVERED CLICKS</t>
  </si>
  <si>
    <t>CTR</t>
  </si>
  <si>
    <t>Mobile Banners</t>
  </si>
  <si>
    <t>320x50, 360x50</t>
  </si>
  <si>
    <t>Mobile Banner</t>
  </si>
  <si>
    <t>4/7/2015 - 9/18/2015</t>
  </si>
  <si>
    <t>EST. 
RATE</t>
  </si>
  <si>
    <t>SPEND</t>
  </si>
  <si>
    <t>REMAINING</t>
  </si>
  <si>
    <t>CPA</t>
  </si>
  <si>
    <t>CONVERSIONS</t>
  </si>
  <si>
    <t>Conversion Rate</t>
  </si>
  <si>
    <t>ACTUAL PACING</t>
  </si>
  <si>
    <t>DAYS OUT FROM EVENT</t>
  </si>
  <si>
    <t>Dallas</t>
  </si>
  <si>
    <t>Chicago</t>
  </si>
  <si>
    <t>Atlanta</t>
  </si>
  <si>
    <t>Reporting Period Through:</t>
  </si>
  <si>
    <t>SUBTOTALS:</t>
  </si>
  <si>
    <t>Varies</t>
  </si>
  <si>
    <t>TOTALS:</t>
  </si>
  <si>
    <t>MARKET</t>
  </si>
  <si>
    <t>Bike MS</t>
  </si>
  <si>
    <t>Display Ad Serving:</t>
  </si>
  <si>
    <t>2/2/2015 - 6/26/2015</t>
  </si>
  <si>
    <t>Search Results</t>
  </si>
  <si>
    <t>Desktop/Mobile</t>
  </si>
  <si>
    <t xml:space="preserve"> --</t>
  </si>
  <si>
    <t>3/2/2015 - 4/25/2015</t>
  </si>
  <si>
    <t>Advanced Metrics Ad Serving</t>
  </si>
  <si>
    <t>Search Ads</t>
  </si>
  <si>
    <t>Website Conversions, Video</t>
  </si>
  <si>
    <t>EST. CLICKS</t>
  </si>
  <si>
    <t>Reporting Through:</t>
  </si>
  <si>
    <t>Event Dates:</t>
  </si>
  <si>
    <t>Flight Dates:</t>
  </si>
  <si>
    <t>Event Date:</t>
  </si>
  <si>
    <t>Added Value</t>
  </si>
  <si>
    <t>Projected Pacing</t>
  </si>
  <si>
    <t>Bike MS:</t>
  </si>
  <si>
    <t>Total</t>
  </si>
  <si>
    <t>CLICK-THROUGH CONVERSIONS</t>
  </si>
  <si>
    <t>VIEW-THROUGH CONVERSIONS</t>
  </si>
  <si>
    <t>TOTAL CONVERSIONS</t>
  </si>
  <si>
    <t>--</t>
  </si>
  <si>
    <t>San Francisco</t>
  </si>
  <si>
    <t>Desktop ROS Banners</t>
  </si>
  <si>
    <t>Keyword Targeted Ads</t>
  </si>
  <si>
    <t>Targeted Facebook Ads</t>
  </si>
  <si>
    <t>Kansas City</t>
  </si>
  <si>
    <t>Godfrey</t>
  </si>
  <si>
    <t>7/17/15 - 9/12/2015</t>
  </si>
  <si>
    <t>7/17/15 - 9/19/2015</t>
  </si>
  <si>
    <t>CONVERSION RATE</t>
  </si>
  <si>
    <t>NET COST</t>
  </si>
  <si>
    <t>NET SPEND</t>
  </si>
  <si>
    <t>GROSS SPEND</t>
  </si>
  <si>
    <t>GROSS COST</t>
  </si>
  <si>
    <t>GROSS SPEND REMAINING</t>
  </si>
  <si>
    <t>GROSS CPA</t>
  </si>
  <si>
    <t>7/17/15 - 9/5/2015</t>
  </si>
  <si>
    <t>4/7/2015 - 9/12/2015</t>
  </si>
  <si>
    <t>Outdoor/Active Interests</t>
  </si>
  <si>
    <t>Donation &amp; Purchasing Behaviors</t>
  </si>
  <si>
    <t>Employer Based Targeting</t>
  </si>
  <si>
    <t>Platform</t>
  </si>
  <si>
    <t>Display Ad Serving</t>
  </si>
  <si>
    <t>Las Vegas</t>
  </si>
  <si>
    <t>Ad Serving</t>
  </si>
  <si>
    <t>9/4/15 - 9/12/15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</si>
</sst>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_(* #,##0.0_);_(* \(#,##0.0\);_(* &quot;-&quot;??_);_(@_)"/>
    <numFmt numFmtId="168" formatCode="&quot;$&quot;#,##0.00;[Red]&quot;$&quot;#,##0.00"/>
    <numFmt numFmtId="169" formatCode="&quot;$&quot;#,##0;[Red]&quot;$&quot;#,##0"/>
    <numFmt numFmtId="170" formatCode="0.0%"/>
    <numFmt numFmtId="171" formatCode="_(&quot;$&quot;* #,##0_);_(&quot;$&quot;* \(#,##0\);_(&quot;$&quot;* &quot;-&quot;??_);_(@_)"/>
  </numFmts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0"/>
      <name val="Calibri"/>
      <scheme val="minor"/>
    </font>
    <font>
      <b/>
      <sz val="22"/>
      <color theme="1"/>
      <name val="Calibri"/>
      <scheme val="minor"/>
    </font>
    <font>
      <b/>
      <sz val="14"/>
      <name val="Calibri"/>
      <scheme val="minor"/>
    </font>
    <font>
      <b/>
      <sz val="12"/>
      <color rgb="FFFFFFF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E26B0A"/>
        <bgColor rgb="FF000000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03">
    <xf numFmtId="0" fontId="0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3" fillId="0" borderId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7" fillId="0" borderId="21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2" applyNumberFormat="0" applyAlignment="0" applyProtection="0"/>
    <xf numFmtId="0" fontId="32" fillId="11" borderId="23" applyNumberFormat="0" applyAlignment="0" applyProtection="0"/>
    <xf numFmtId="0" fontId="33" fillId="11" borderId="22" applyNumberFormat="0" applyAlignment="0" applyProtection="0"/>
    <xf numFmtId="0" fontId="34" fillId="0" borderId="24" applyNumberFormat="0" applyFill="0" applyAlignment="0" applyProtection="0"/>
    <xf numFmtId="0" fontId="18" fillId="12" borderId="25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5" fillId="0" borderId="27" applyNumberFormat="0" applyFill="0" applyAlignment="0" applyProtection="0"/>
    <xf numFmtId="0" fontId="19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9" fillId="37" borderId="0" applyNumberFormat="0" applyBorder="0" applyAlignment="0" applyProtection="0"/>
    <xf numFmtId="0" fontId="11" fillId="0" borderId="0"/>
    <xf numFmtId="0" fontId="11" fillId="13" borderId="26" applyNumberFormat="0" applyFont="0" applyAlignment="0" applyProtection="0"/>
    <xf numFmtId="0" fontId="9" fillId="0" borderId="0"/>
    <xf numFmtId="0" fontId="9" fillId="13" borderId="26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60">
    <xf numFmtId="0" fontId="0" fillId="0" borderId="0" xfId="0"/>
    <xf numFmtId="0" fontId="0" fillId="2" borderId="0" xfId="0" applyFont="1" applyFill="1"/>
    <xf numFmtId="164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0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164" fontId="15" fillId="3" borderId="2" xfId="0" applyNumberFormat="1" applyFont="1" applyFill="1" applyBorder="1" applyAlignment="1">
      <alignment horizontal="center" vertical="center"/>
    </xf>
    <xf numFmtId="164" fontId="15" fillId="3" borderId="3" xfId="0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3" borderId="4" xfId="0" applyFont="1" applyFill="1" applyBorder="1"/>
    <xf numFmtId="164" fontId="15" fillId="3" borderId="0" xfId="0" applyNumberFormat="1" applyFont="1" applyFill="1" applyBorder="1" applyAlignment="1">
      <alignment horizontal="center" vertical="center"/>
    </xf>
    <xf numFmtId="164" fontId="15" fillId="3" borderId="0" xfId="0" applyNumberFormat="1" applyFont="1" applyFill="1" applyBorder="1" applyAlignment="1">
      <alignment horizontal="left" vertical="center"/>
    </xf>
    <xf numFmtId="164" fontId="15" fillId="3" borderId="5" xfId="0" applyNumberFormat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vertical="top" wrapText="1"/>
    </xf>
    <xf numFmtId="0" fontId="15" fillId="3" borderId="5" xfId="0" applyFont="1" applyFill="1" applyBorder="1" applyAlignment="1">
      <alignment vertical="top" wrapText="1"/>
    </xf>
    <xf numFmtId="0" fontId="15" fillId="2" borderId="0" xfId="0" applyFont="1" applyFill="1"/>
    <xf numFmtId="0" fontId="15" fillId="3" borderId="4" xfId="0" applyFont="1" applyFill="1" applyBorder="1"/>
    <xf numFmtId="0" fontId="15" fillId="3" borderId="0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2" borderId="0" xfId="0" applyFont="1" applyFill="1" applyBorder="1"/>
    <xf numFmtId="0" fontId="16" fillId="3" borderId="0" xfId="0" applyFont="1" applyFill="1"/>
    <xf numFmtId="0" fontId="15" fillId="3" borderId="0" xfId="0" applyFont="1" applyFill="1"/>
    <xf numFmtId="0" fontId="15" fillId="0" borderId="0" xfId="0" applyFont="1"/>
    <xf numFmtId="164" fontId="15" fillId="3" borderId="5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 wrapText="1"/>
    </xf>
    <xf numFmtId="0" fontId="16" fillId="3" borderId="0" xfId="0" applyFont="1" applyFill="1" applyAlignment="1">
      <alignment vertical="top"/>
    </xf>
    <xf numFmtId="0" fontId="15" fillId="3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14" fontId="17" fillId="3" borderId="9" xfId="0" applyNumberFormat="1" applyFont="1" applyFill="1" applyBorder="1" applyAlignment="1">
      <alignment horizontal="center" vertical="center" wrapText="1"/>
    </xf>
    <xf numFmtId="44" fontId="17" fillId="3" borderId="9" xfId="2" applyFont="1" applyFill="1" applyBorder="1" applyAlignment="1">
      <alignment horizontal="center" vertical="center" wrapText="1"/>
    </xf>
    <xf numFmtId="165" fontId="17" fillId="3" borderId="9" xfId="2" applyNumberFormat="1" applyFont="1" applyFill="1" applyBorder="1" applyAlignment="1">
      <alignment horizontal="center" vertical="center" wrapText="1"/>
    </xf>
    <xf numFmtId="3" fontId="16" fillId="3" borderId="0" xfId="0" applyNumberFormat="1" applyFont="1" applyFill="1" applyAlignment="1">
      <alignment vertical="top"/>
    </xf>
    <xf numFmtId="0" fontId="15" fillId="2" borderId="0" xfId="0" applyFont="1" applyFill="1" applyAlignment="1">
      <alignment vertical="top"/>
    </xf>
    <xf numFmtId="9" fontId="16" fillId="3" borderId="0" xfId="3" applyFont="1" applyFill="1" applyAlignment="1">
      <alignment vertical="top"/>
    </xf>
    <xf numFmtId="0" fontId="15" fillId="2" borderId="0" xfId="0" applyFont="1" applyFill="1" applyAlignment="1">
      <alignment horizontal="center" vertical="top"/>
    </xf>
    <xf numFmtId="0" fontId="15" fillId="2" borderId="0" xfId="0" applyFont="1" applyFill="1" applyBorder="1" applyAlignment="1">
      <alignment horizontal="center" vertical="top"/>
    </xf>
    <xf numFmtId="0" fontId="16" fillId="3" borderId="0" xfId="0" applyFont="1" applyFill="1" applyAlignment="1">
      <alignment horizontal="center" vertical="top"/>
    </xf>
    <xf numFmtId="0" fontId="15" fillId="3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4" fillId="0" borderId="9" xfId="4" applyFont="1" applyFill="1" applyBorder="1" applyAlignment="1">
      <alignment horizontal="center" vertical="center" wrapText="1"/>
    </xf>
    <xf numFmtId="2" fontId="15" fillId="3" borderId="0" xfId="0" applyNumberFormat="1" applyFont="1" applyFill="1" applyAlignment="1">
      <alignment vertical="top"/>
    </xf>
    <xf numFmtId="0" fontId="15" fillId="2" borderId="14" xfId="0" applyFont="1" applyFill="1" applyBorder="1"/>
    <xf numFmtId="164" fontId="0" fillId="3" borderId="0" xfId="0" applyNumberFormat="1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14" fontId="23" fillId="5" borderId="9" xfId="0" applyNumberFormat="1" applyFont="1" applyFill="1" applyBorder="1" applyAlignment="1">
      <alignment horizontal="center" vertical="center" wrapText="1"/>
    </xf>
    <xf numFmtId="166" fontId="16" fillId="3" borderId="0" xfId="0" applyNumberFormat="1" applyFont="1" applyFill="1" applyAlignment="1">
      <alignment vertical="top"/>
    </xf>
    <xf numFmtId="166" fontId="17" fillId="3" borderId="9" xfId="1" applyNumberFormat="1" applyFont="1" applyFill="1" applyBorder="1" applyAlignment="1">
      <alignment horizontal="center" vertical="center" wrapText="1"/>
    </xf>
    <xf numFmtId="3" fontId="15" fillId="2" borderId="0" xfId="0" applyNumberFormat="1" applyFont="1" applyFill="1" applyBorder="1"/>
    <xf numFmtId="44" fontId="15" fillId="2" borderId="0" xfId="0" applyNumberFormat="1" applyFont="1" applyFill="1" applyBorder="1"/>
    <xf numFmtId="10" fontId="17" fillId="3" borderId="9" xfId="3" applyNumberFormat="1" applyFont="1" applyFill="1" applyBorder="1" applyAlignment="1">
      <alignment horizontal="center" vertical="center" wrapText="1"/>
    </xf>
    <xf numFmtId="165" fontId="17" fillId="3" borderId="16" xfId="2" applyNumberFormat="1" applyFont="1" applyFill="1" applyBorder="1" applyAlignment="1">
      <alignment horizontal="center" vertical="center" wrapText="1"/>
    </xf>
    <xf numFmtId="166" fontId="15" fillId="3" borderId="0" xfId="0" applyNumberFormat="1" applyFont="1" applyFill="1" applyBorder="1" applyAlignment="1">
      <alignment vertical="top" wrapText="1"/>
    </xf>
    <xf numFmtId="43" fontId="15" fillId="3" borderId="0" xfId="0" applyNumberFormat="1" applyFont="1" applyFill="1" applyBorder="1" applyAlignment="1">
      <alignment vertical="top" wrapText="1"/>
    </xf>
    <xf numFmtId="44" fontId="9" fillId="3" borderId="9" xfId="2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14" fontId="9" fillId="3" borderId="9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14" fontId="37" fillId="3" borderId="9" xfId="0" applyNumberFormat="1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165" fontId="9" fillId="3" borderId="9" xfId="2" applyNumberFormat="1" applyFont="1" applyFill="1" applyBorder="1" applyAlignment="1">
      <alignment horizontal="center" vertical="center" wrapText="1"/>
    </xf>
    <xf numFmtId="9" fontId="17" fillId="3" borderId="9" xfId="3" applyFont="1" applyFill="1" applyBorder="1" applyAlignment="1">
      <alignment horizontal="center" vertical="center" wrapText="1"/>
    </xf>
    <xf numFmtId="166" fontId="9" fillId="3" borderId="9" xfId="1" applyNumberFormat="1" applyFont="1" applyFill="1" applyBorder="1" applyAlignment="1">
      <alignment horizontal="center" vertical="center" wrapText="1"/>
    </xf>
    <xf numFmtId="0" fontId="13" fillId="3" borderId="0" xfId="275" applyFill="1" applyBorder="1"/>
    <xf numFmtId="14" fontId="13" fillId="3" borderId="0" xfId="275" applyNumberFormat="1" applyFill="1" applyBorder="1"/>
    <xf numFmtId="1" fontId="13" fillId="3" borderId="0" xfId="275" applyNumberFormat="1" applyFill="1" applyBorder="1"/>
    <xf numFmtId="10" fontId="13" fillId="3" borderId="0" xfId="275" applyNumberFormat="1" applyFill="1" applyBorder="1"/>
    <xf numFmtId="14" fontId="0" fillId="3" borderId="0" xfId="0" applyNumberFormat="1" applyFill="1" applyBorder="1"/>
    <xf numFmtId="166" fontId="17" fillId="3" borderId="28" xfId="1" applyNumberFormat="1" applyFont="1" applyFill="1" applyBorder="1" applyAlignment="1">
      <alignment vertical="center" wrapText="1"/>
    </xf>
    <xf numFmtId="166" fontId="17" fillId="3" borderId="9" xfId="1" applyNumberFormat="1" applyFont="1" applyFill="1" applyBorder="1" applyAlignment="1">
      <alignment vertical="center" wrapText="1"/>
    </xf>
    <xf numFmtId="44" fontId="17" fillId="3" borderId="9" xfId="1" applyNumberFormat="1" applyFont="1" applyFill="1" applyBorder="1" applyAlignment="1">
      <alignment vertical="center" wrapText="1"/>
    </xf>
    <xf numFmtId="167" fontId="17" fillId="3" borderId="9" xfId="1" applyNumberFormat="1" applyFont="1" applyFill="1" applyBorder="1" applyAlignment="1">
      <alignment vertical="center" wrapText="1"/>
    </xf>
    <xf numFmtId="10" fontId="39" fillId="3" borderId="0" xfId="275" applyNumberFormat="1" applyFont="1" applyFill="1" applyBorder="1"/>
    <xf numFmtId="44" fontId="38" fillId="2" borderId="0" xfId="0" applyNumberFormat="1" applyFont="1" applyFill="1" applyBorder="1"/>
    <xf numFmtId="9" fontId="38" fillId="3" borderId="0" xfId="3" applyFont="1" applyFill="1" applyAlignment="1">
      <alignment vertical="top"/>
    </xf>
    <xf numFmtId="164" fontId="38" fillId="3" borderId="0" xfId="0" applyNumberFormat="1" applyFont="1" applyFill="1" applyBorder="1" applyAlignment="1">
      <alignment horizontal="left" vertical="center"/>
    </xf>
    <xf numFmtId="0" fontId="16" fillId="3" borderId="4" xfId="0" applyFont="1" applyFill="1" applyBorder="1"/>
    <xf numFmtId="10" fontId="17" fillId="3" borderId="9" xfId="1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165" fontId="18" fillId="38" borderId="9" xfId="2" applyNumberFormat="1" applyFont="1" applyFill="1" applyBorder="1" applyAlignment="1">
      <alignment horizontal="center" vertical="center" wrapText="1"/>
    </xf>
    <xf numFmtId="3" fontId="18" fillId="38" borderId="9" xfId="2" applyNumberFormat="1" applyFont="1" applyFill="1" applyBorder="1" applyAlignment="1">
      <alignment horizontal="center" vertical="center" wrapText="1"/>
    </xf>
    <xf numFmtId="3" fontId="18" fillId="38" borderId="9" xfId="2" applyNumberFormat="1" applyFont="1" applyFill="1" applyBorder="1" applyAlignment="1">
      <alignment vertical="center" wrapText="1"/>
    </xf>
    <xf numFmtId="0" fontId="40" fillId="3" borderId="0" xfId="0" applyFont="1" applyFill="1" applyBorder="1" applyAlignment="1">
      <alignment horizontal="right" vertical="center"/>
    </xf>
    <xf numFmtId="0" fontId="40" fillId="3" borderId="0" xfId="0" applyFont="1" applyFill="1" applyBorder="1" applyAlignment="1">
      <alignment horizontal="right" vertical="center" wrapText="1"/>
    </xf>
    <xf numFmtId="0" fontId="40" fillId="3" borderId="0" xfId="0" applyFont="1" applyFill="1" applyBorder="1" applyAlignment="1">
      <alignment vertical="center"/>
    </xf>
    <xf numFmtId="14" fontId="40" fillId="3" borderId="0" xfId="0" applyNumberFormat="1" applyFont="1" applyFill="1" applyBorder="1" applyAlignment="1">
      <alignment vertical="center"/>
    </xf>
    <xf numFmtId="14" fontId="40" fillId="3" borderId="0" xfId="0" applyNumberFormat="1" applyFont="1" applyFill="1" applyBorder="1" applyAlignment="1">
      <alignment horizontal="left" vertical="center" wrapText="1"/>
    </xf>
    <xf numFmtId="9" fontId="18" fillId="38" borderId="9" xfId="3" applyFont="1" applyFill="1" applyBorder="1" applyAlignment="1">
      <alignment horizontal="center" vertical="center" wrapText="1"/>
    </xf>
    <xf numFmtId="10" fontId="18" fillId="38" borderId="9" xfId="3" applyNumberFormat="1" applyFont="1" applyFill="1" applyBorder="1" applyAlignment="1">
      <alignment horizontal="center" vertical="center" wrapText="1"/>
    </xf>
    <xf numFmtId="9" fontId="17" fillId="3" borderId="9" xfId="3" applyNumberFormat="1" applyFont="1" applyFill="1" applyBorder="1" applyAlignment="1">
      <alignment horizontal="center" vertical="center" wrapText="1"/>
    </xf>
    <xf numFmtId="9" fontId="18" fillId="38" borderId="9" xfId="3" applyNumberFormat="1" applyFont="1" applyFill="1" applyBorder="1" applyAlignment="1">
      <alignment horizontal="center" vertical="center" wrapText="1"/>
    </xf>
    <xf numFmtId="10" fontId="18" fillId="38" borderId="9" xfId="2" applyNumberFormat="1" applyFont="1" applyFill="1" applyBorder="1" applyAlignment="1">
      <alignment horizontal="center" vertical="center" wrapText="1"/>
    </xf>
    <xf numFmtId="44" fontId="18" fillId="38" borderId="10" xfId="2" applyFont="1" applyFill="1" applyBorder="1" applyAlignment="1">
      <alignment horizontal="center" vertical="center" wrapText="1"/>
    </xf>
    <xf numFmtId="0" fontId="41" fillId="4" borderId="6" xfId="0" applyFont="1" applyFill="1" applyBorder="1" applyAlignment="1">
      <alignment horizontal="center" vertical="center" wrapText="1"/>
    </xf>
    <xf numFmtId="0" fontId="41" fillId="4" borderId="7" xfId="0" applyFont="1" applyFill="1" applyBorder="1" applyAlignment="1">
      <alignment horizontal="center" vertical="center" wrapText="1"/>
    </xf>
    <xf numFmtId="164" fontId="41" fillId="4" borderId="7" xfId="0" applyNumberFormat="1" applyFont="1" applyFill="1" applyBorder="1" applyAlignment="1">
      <alignment horizontal="center" vertical="center" wrapText="1"/>
    </xf>
    <xf numFmtId="164" fontId="41" fillId="6" borderId="7" xfId="0" applyNumberFormat="1" applyFont="1" applyFill="1" applyBorder="1" applyAlignment="1">
      <alignment horizontal="center" vertical="center" wrapText="1"/>
    </xf>
    <xf numFmtId="164" fontId="41" fillId="6" borderId="30" xfId="0" applyNumberFormat="1" applyFont="1" applyFill="1" applyBorder="1" applyAlignment="1">
      <alignment horizontal="center" vertical="center" wrapText="1"/>
    </xf>
    <xf numFmtId="164" fontId="41" fillId="4" borderId="28" xfId="0" applyNumberFormat="1" applyFont="1" applyFill="1" applyBorder="1" applyAlignment="1">
      <alignment horizontal="center" vertical="center" wrapText="1"/>
    </xf>
    <xf numFmtId="168" fontId="17" fillId="3" borderId="30" xfId="1" applyNumberFormat="1" applyFont="1" applyFill="1" applyBorder="1" applyAlignment="1">
      <alignment horizontal="center" vertical="center" wrapText="1"/>
    </xf>
    <xf numFmtId="164" fontId="41" fillId="6" borderId="33" xfId="0" applyNumberFormat="1" applyFont="1" applyFill="1" applyBorder="1" applyAlignment="1">
      <alignment horizontal="center" vertical="center" wrapText="1"/>
    </xf>
    <xf numFmtId="10" fontId="14" fillId="3" borderId="9" xfId="1" applyNumberFormat="1" applyFont="1" applyFill="1" applyBorder="1" applyAlignment="1">
      <alignment horizontal="center" vertical="center" wrapText="1"/>
    </xf>
    <xf numFmtId="44" fontId="17" fillId="3" borderId="30" xfId="1" applyNumberFormat="1" applyFont="1" applyFill="1" applyBorder="1" applyAlignment="1">
      <alignment horizontal="center" vertical="center" wrapText="1"/>
    </xf>
    <xf numFmtId="164" fontId="14" fillId="2" borderId="0" xfId="0" applyNumberFormat="1" applyFont="1" applyFill="1" applyAlignment="1">
      <alignment horizontal="center" vertical="center"/>
    </xf>
    <xf numFmtId="164" fontId="14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vertical="center" wrapText="1"/>
    </xf>
    <xf numFmtId="165" fontId="18" fillId="38" borderId="32" xfId="2" applyNumberFormat="1" applyFont="1" applyFill="1" applyBorder="1" applyAlignment="1">
      <alignment horizontal="center" vertical="center" wrapText="1"/>
    </xf>
    <xf numFmtId="3" fontId="18" fillId="38" borderId="32" xfId="2" applyNumberFormat="1" applyFont="1" applyFill="1" applyBorder="1" applyAlignment="1">
      <alignment horizontal="center" vertical="center" wrapText="1"/>
    </xf>
    <xf numFmtId="3" fontId="18" fillId="38" borderId="32" xfId="2" applyNumberFormat="1" applyFont="1" applyFill="1" applyBorder="1" applyAlignment="1">
      <alignment vertical="center" wrapText="1"/>
    </xf>
    <xf numFmtId="10" fontId="18" fillId="38" borderId="32" xfId="2" applyNumberFormat="1" applyFont="1" applyFill="1" applyBorder="1" applyAlignment="1">
      <alignment horizontal="center" vertical="center" wrapText="1"/>
    </xf>
    <xf numFmtId="9" fontId="18" fillId="38" borderId="32" xfId="3" applyNumberFormat="1" applyFont="1" applyFill="1" applyBorder="1" applyAlignment="1">
      <alignment horizontal="center" vertical="center" wrapText="1"/>
    </xf>
    <xf numFmtId="44" fontId="18" fillId="38" borderId="18" xfId="2" applyFont="1" applyFill="1" applyBorder="1" applyAlignment="1">
      <alignment vertical="center" wrapText="1"/>
    </xf>
    <xf numFmtId="44" fontId="18" fillId="38" borderId="17" xfId="2" applyFont="1" applyFill="1" applyBorder="1" applyAlignment="1">
      <alignment horizontal="center" vertical="center" wrapText="1"/>
    </xf>
    <xf numFmtId="0" fontId="41" fillId="4" borderId="6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20" fillId="39" borderId="0" xfId="0" applyFont="1" applyFill="1" applyAlignment="1">
      <alignment horizontal="center"/>
    </xf>
    <xf numFmtId="168" fontId="20" fillId="39" borderId="0" xfId="0" applyNumberFormat="1" applyFont="1" applyFill="1" applyAlignment="1">
      <alignment horizontal="center" vertical="center"/>
    </xf>
    <xf numFmtId="168" fontId="15" fillId="2" borderId="0" xfId="0" applyNumberFormat="1" applyFont="1" applyFill="1" applyBorder="1" applyAlignment="1">
      <alignment vertical="center"/>
    </xf>
    <xf numFmtId="1" fontId="17" fillId="3" borderId="9" xfId="1" applyNumberFormat="1" applyFont="1" applyFill="1" applyBorder="1" applyAlignment="1">
      <alignment horizontal="center" vertical="center" wrapText="1"/>
    </xf>
    <xf numFmtId="168" fontId="10" fillId="0" borderId="16" xfId="0" applyNumberFormat="1" applyFont="1" applyBorder="1" applyAlignment="1">
      <alignment horizontal="center" vertical="center"/>
    </xf>
    <xf numFmtId="168" fontId="17" fillId="3" borderId="16" xfId="1" applyNumberFormat="1" applyFont="1" applyFill="1" applyBorder="1" applyAlignment="1">
      <alignment horizontal="center" vertical="center" wrapText="1"/>
    </xf>
    <xf numFmtId="168" fontId="15" fillId="2" borderId="0" xfId="0" applyNumberFormat="1" applyFont="1" applyFill="1" applyBorder="1" applyAlignment="1">
      <alignment horizontal="center" vertical="center"/>
    </xf>
    <xf numFmtId="9" fontId="17" fillId="3" borderId="9" xfId="1" applyNumberFormat="1" applyFont="1" applyFill="1" applyBorder="1" applyAlignment="1">
      <alignment horizontal="center" vertical="center" wrapText="1"/>
    </xf>
    <xf numFmtId="9" fontId="18" fillId="38" borderId="9" xfId="2" applyNumberFormat="1" applyFont="1" applyFill="1" applyBorder="1" applyAlignment="1">
      <alignment horizontal="center" vertical="center" wrapText="1"/>
    </xf>
    <xf numFmtId="166" fontId="9" fillId="3" borderId="9" xfId="1" quotePrefix="1" applyNumberFormat="1" applyFont="1" applyFill="1" applyBorder="1" applyAlignment="1">
      <alignment horizontal="center" vertical="center" wrapText="1"/>
    </xf>
    <xf numFmtId="168" fontId="9" fillId="3" borderId="16" xfId="2" applyNumberFormat="1" applyFont="1" applyFill="1" applyBorder="1" applyAlignment="1">
      <alignment horizontal="center" vertical="center" wrapText="1"/>
    </xf>
    <xf numFmtId="168" fontId="18" fillId="38" borderId="9" xfId="2" applyNumberFormat="1" applyFont="1" applyFill="1" applyBorder="1" applyAlignment="1">
      <alignment horizontal="center" vertical="center" wrapText="1"/>
    </xf>
    <xf numFmtId="168" fontId="17" fillId="3" borderId="9" xfId="1" applyNumberFormat="1" applyFont="1" applyFill="1" applyBorder="1" applyAlignment="1">
      <alignment horizontal="center" vertical="center" wrapText="1"/>
    </xf>
    <xf numFmtId="168" fontId="18" fillId="38" borderId="34" xfId="2" applyNumberFormat="1" applyFont="1" applyFill="1" applyBorder="1" applyAlignment="1">
      <alignment horizontal="center" vertical="center" wrapText="1"/>
    </xf>
    <xf numFmtId="168" fontId="42" fillId="2" borderId="0" xfId="0" applyNumberFormat="1" applyFont="1" applyFill="1" applyBorder="1"/>
    <xf numFmtId="166" fontId="14" fillId="3" borderId="9" xfId="1" applyNumberFormat="1" applyFont="1" applyFill="1" applyBorder="1" applyAlignment="1">
      <alignment vertical="center" wrapText="1"/>
    </xf>
    <xf numFmtId="168" fontId="18" fillId="38" borderId="32" xfId="2" applyNumberFormat="1" applyFont="1" applyFill="1" applyBorder="1" applyAlignment="1">
      <alignment horizontal="center" vertical="center" wrapText="1"/>
    </xf>
    <xf numFmtId="169" fontId="15" fillId="2" borderId="0" xfId="0" applyNumberFormat="1" applyFont="1" applyFill="1" applyBorder="1" applyAlignment="1">
      <alignment horizontal="center"/>
    </xf>
    <xf numFmtId="168" fontId="20" fillId="39" borderId="0" xfId="0" applyNumberFormat="1" applyFont="1" applyFill="1" applyAlignment="1">
      <alignment horizontal="right" vertical="center"/>
    </xf>
    <xf numFmtId="168" fontId="20" fillId="39" borderId="0" xfId="0" applyNumberFormat="1" applyFont="1" applyFill="1" applyAlignment="1">
      <alignment vertical="center"/>
    </xf>
    <xf numFmtId="0" fontId="43" fillId="2" borderId="13" xfId="0" applyFont="1" applyFill="1" applyBorder="1" applyAlignment="1">
      <alignment horizontal="center" vertical="center" wrapText="1"/>
    </xf>
    <xf numFmtId="165" fontId="43" fillId="2" borderId="13" xfId="2" applyNumberFormat="1" applyFont="1" applyFill="1" applyBorder="1" applyAlignment="1">
      <alignment horizontal="center" vertical="center" wrapText="1"/>
    </xf>
    <xf numFmtId="3" fontId="43" fillId="2" borderId="13" xfId="2" applyNumberFormat="1" applyFont="1" applyFill="1" applyBorder="1" applyAlignment="1">
      <alignment horizontal="center" vertical="center" wrapText="1"/>
    </xf>
    <xf numFmtId="3" fontId="43" fillId="2" borderId="13" xfId="2" applyNumberFormat="1" applyFont="1" applyFill="1" applyBorder="1" applyAlignment="1">
      <alignment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9" fontId="43" fillId="2" borderId="13" xfId="3" applyNumberFormat="1" applyFont="1" applyFill="1" applyBorder="1" applyAlignment="1">
      <alignment horizontal="center" vertical="center" wrapText="1"/>
    </xf>
    <xf numFmtId="44" fontId="43" fillId="2" borderId="13" xfId="2" applyFont="1" applyFill="1" applyBorder="1" applyAlignment="1">
      <alignment vertical="center" wrapText="1"/>
    </xf>
    <xf numFmtId="44" fontId="43" fillId="2" borderId="13" xfId="2" applyFont="1" applyFill="1" applyBorder="1" applyAlignment="1">
      <alignment horizontal="center" vertical="center" wrapText="1"/>
    </xf>
    <xf numFmtId="168" fontId="9" fillId="3" borderId="9" xfId="2" applyNumberFormat="1" applyFont="1" applyFill="1" applyBorder="1" applyAlignment="1">
      <alignment horizontal="center" vertical="center" wrapText="1"/>
    </xf>
    <xf numFmtId="168" fontId="17" fillId="3" borderId="9" xfId="2" applyNumberFormat="1" applyFont="1" applyFill="1" applyBorder="1" applyAlignment="1">
      <alignment horizontal="center" vertical="center" wrapText="1"/>
    </xf>
    <xf numFmtId="168" fontId="15" fillId="2" borderId="0" xfId="0" applyNumberFormat="1" applyFont="1" applyFill="1" applyBorder="1"/>
    <xf numFmtId="168" fontId="15" fillId="2" borderId="0" xfId="0" applyNumberFormat="1" applyFont="1" applyFill="1" applyBorder="1" applyAlignment="1">
      <alignment horizontal="center"/>
    </xf>
    <xf numFmtId="168" fontId="43" fillId="2" borderId="13" xfId="2" applyNumberFormat="1" applyFont="1" applyFill="1" applyBorder="1" applyAlignment="1">
      <alignment horizontal="center" vertical="center" wrapText="1"/>
    </xf>
    <xf numFmtId="14" fontId="40" fillId="3" borderId="0" xfId="0" applyNumberFormat="1" applyFont="1" applyFill="1" applyBorder="1" applyAlignment="1">
      <alignment horizontal="left" vertical="center"/>
    </xf>
    <xf numFmtId="1" fontId="17" fillId="3" borderId="9" xfId="3" applyNumberFormat="1" applyFont="1" applyFill="1" applyBorder="1" applyAlignment="1">
      <alignment horizontal="center" vertical="center" wrapText="1"/>
    </xf>
    <xf numFmtId="1" fontId="18" fillId="38" borderId="9" xfId="3" applyNumberFormat="1" applyFont="1" applyFill="1" applyBorder="1" applyAlignment="1">
      <alignment horizontal="center" vertical="center" wrapText="1"/>
    </xf>
    <xf numFmtId="1" fontId="43" fillId="2" borderId="13" xfId="3" applyNumberFormat="1" applyFont="1" applyFill="1" applyBorder="1" applyAlignment="1">
      <alignment horizontal="center" vertical="center" wrapText="1"/>
    </xf>
    <xf numFmtId="1" fontId="18" fillId="38" borderId="32" xfId="3" applyNumberFormat="1" applyFont="1" applyFill="1" applyBorder="1" applyAlignment="1">
      <alignment horizontal="center" vertical="center" wrapText="1"/>
    </xf>
    <xf numFmtId="10" fontId="14" fillId="3" borderId="9" xfId="0" applyNumberFormat="1" applyFont="1" applyFill="1" applyBorder="1" applyAlignment="1">
      <alignment horizontal="center" vertical="center" wrapText="1"/>
    </xf>
    <xf numFmtId="9" fontId="14" fillId="3" borderId="9" xfId="0" applyNumberFormat="1" applyFont="1" applyFill="1" applyBorder="1" applyAlignment="1">
      <alignment horizontal="center" vertical="center" wrapText="1"/>
    </xf>
    <xf numFmtId="168" fontId="20" fillId="39" borderId="0" xfId="0" applyNumberFormat="1" applyFont="1" applyFill="1" applyAlignment="1">
      <alignment horizontal="center"/>
    </xf>
    <xf numFmtId="1" fontId="18" fillId="38" borderId="32" xfId="2" applyNumberFormat="1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3" fontId="14" fillId="3" borderId="9" xfId="0" applyNumberFormat="1" applyFont="1" applyFill="1" applyBorder="1" applyAlignment="1">
      <alignment horizontal="center" vertical="center" wrapText="1"/>
    </xf>
    <xf numFmtId="1" fontId="14" fillId="3" borderId="9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/>
    </xf>
    <xf numFmtId="44" fontId="18" fillId="38" borderId="32" xfId="2" applyFont="1" applyFill="1" applyBorder="1" applyAlignment="1">
      <alignment horizontal="center" vertical="center" wrapText="1"/>
    </xf>
    <xf numFmtId="9" fontId="9" fillId="3" borderId="9" xfId="3" applyFont="1" applyFill="1" applyBorder="1" applyAlignment="1">
      <alignment horizontal="center" vertical="center" wrapText="1"/>
    </xf>
    <xf numFmtId="9" fontId="9" fillId="3" borderId="9" xfId="3" quotePrefix="1" applyFont="1" applyFill="1" applyBorder="1" applyAlignment="1">
      <alignment horizontal="center" vertical="center" wrapText="1"/>
    </xf>
    <xf numFmtId="170" fontId="17" fillId="3" borderId="9" xfId="3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/>
    </xf>
    <xf numFmtId="0" fontId="40" fillId="3" borderId="0" xfId="275" applyFont="1" applyFill="1" applyBorder="1" applyAlignment="1">
      <alignment horizontal="left"/>
    </xf>
    <xf numFmtId="168" fontId="14" fillId="3" borderId="9" xfId="1" applyNumberFormat="1" applyFont="1" applyFill="1" applyBorder="1" applyAlignment="1">
      <alignment horizontal="center" vertical="center" wrapText="1"/>
    </xf>
    <xf numFmtId="3" fontId="14" fillId="3" borderId="32" xfId="0" applyNumberFormat="1" applyFont="1" applyFill="1" applyBorder="1" applyAlignment="1">
      <alignment horizontal="center" vertical="center" wrapText="1"/>
    </xf>
    <xf numFmtId="10" fontId="14" fillId="3" borderId="32" xfId="0" applyNumberFormat="1" applyFont="1" applyFill="1" applyBorder="1" applyAlignment="1">
      <alignment horizontal="center" vertical="center" wrapText="1"/>
    </xf>
    <xf numFmtId="1" fontId="14" fillId="3" borderId="32" xfId="0" applyNumberFormat="1" applyFont="1" applyFill="1" applyBorder="1" applyAlignment="1">
      <alignment horizontal="center" vertical="center" wrapText="1"/>
    </xf>
    <xf numFmtId="164" fontId="41" fillId="6" borderId="9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 vertical="top"/>
    </xf>
    <xf numFmtId="2" fontId="15" fillId="2" borderId="0" xfId="0" applyNumberFormat="1" applyFont="1" applyFill="1" applyAlignment="1">
      <alignment vertical="top"/>
    </xf>
    <xf numFmtId="0" fontId="41" fillId="4" borderId="9" xfId="0" applyFont="1" applyFill="1" applyBorder="1" applyAlignment="1">
      <alignment horizontal="center" vertical="center" wrapText="1"/>
    </xf>
    <xf numFmtId="164" fontId="41" fillId="4" borderId="9" xfId="0" applyNumberFormat="1" applyFont="1" applyFill="1" applyBorder="1" applyAlignment="1">
      <alignment horizontal="center" vertical="center" wrapText="1"/>
    </xf>
    <xf numFmtId="44" fontId="18" fillId="38" borderId="9" xfId="2" applyFont="1" applyFill="1" applyBorder="1" applyAlignment="1">
      <alignment horizontal="center" vertical="center" wrapText="1"/>
    </xf>
    <xf numFmtId="44" fontId="17" fillId="3" borderId="9" xfId="1" applyNumberFormat="1" applyFont="1" applyFill="1" applyBorder="1" applyAlignment="1">
      <alignment horizontal="center" vertical="center" wrapText="1"/>
    </xf>
    <xf numFmtId="0" fontId="41" fillId="4" borderId="8" xfId="0" applyFont="1" applyFill="1" applyBorder="1" applyAlignment="1">
      <alignment horizontal="center" vertical="center" wrapText="1"/>
    </xf>
    <xf numFmtId="0" fontId="15" fillId="3" borderId="13" xfId="0" applyFont="1" applyFill="1" applyBorder="1"/>
    <xf numFmtId="44" fontId="9" fillId="3" borderId="9" xfId="875" applyFont="1" applyFill="1" applyBorder="1" applyAlignment="1">
      <alignment horizontal="center" vertical="center" wrapText="1"/>
    </xf>
    <xf numFmtId="166" fontId="9" fillId="3" borderId="9" xfId="876" applyNumberFormat="1" applyFont="1" applyFill="1" applyBorder="1" applyAlignment="1">
      <alignment horizontal="center" vertical="center" wrapText="1"/>
    </xf>
    <xf numFmtId="9" fontId="9" fillId="3" borderId="9" xfId="877" applyFont="1" applyFill="1" applyBorder="1" applyAlignment="1">
      <alignment horizontal="center" vertical="center" wrapText="1"/>
    </xf>
    <xf numFmtId="0" fontId="16" fillId="3" borderId="38" xfId="0" applyFont="1" applyFill="1" applyBorder="1" applyAlignment="1">
      <alignment horizontal="center" vertical="center"/>
    </xf>
    <xf numFmtId="1" fontId="9" fillId="3" borderId="9" xfId="3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 wrapText="1"/>
    </xf>
    <xf numFmtId="166" fontId="17" fillId="3" borderId="9" xfId="1" applyNumberFormat="1" applyFont="1" applyFill="1" applyBorder="1" applyAlignment="1">
      <alignment horizontal="right" wrapText="1"/>
    </xf>
    <xf numFmtId="10" fontId="9" fillId="3" borderId="9" xfId="1" quotePrefix="1" applyNumberFormat="1" applyFont="1" applyFill="1" applyBorder="1" applyAlignment="1">
      <alignment horizontal="center" vertical="center" wrapText="1"/>
    </xf>
    <xf numFmtId="166" fontId="23" fillId="5" borderId="9" xfId="0" applyNumberFormat="1" applyFont="1" applyFill="1" applyBorder="1" applyAlignment="1">
      <alignment horizontal="center" vertical="center" wrapText="1"/>
    </xf>
    <xf numFmtId="166" fontId="9" fillId="3" borderId="28" xfId="876" quotePrefix="1" applyNumberFormat="1" applyFont="1" applyFill="1" applyBorder="1" applyAlignment="1">
      <alignment horizontal="center" vertical="center" wrapText="1"/>
    </xf>
    <xf numFmtId="0" fontId="15" fillId="3" borderId="14" xfId="0" applyFont="1" applyFill="1" applyBorder="1"/>
    <xf numFmtId="44" fontId="14" fillId="3" borderId="9" xfId="2" applyFont="1" applyFill="1" applyBorder="1" applyAlignment="1">
      <alignment vertical="center" wrapText="1"/>
    </xf>
    <xf numFmtId="0" fontId="40" fillId="3" borderId="0" xfId="1067" applyFont="1" applyFill="1" applyBorder="1"/>
    <xf numFmtId="14" fontId="4" fillId="3" borderId="0" xfId="1067" applyNumberFormat="1" applyFill="1" applyBorder="1"/>
    <xf numFmtId="0" fontId="4" fillId="3" borderId="0" xfId="1067" applyFill="1" applyBorder="1"/>
    <xf numFmtId="1" fontId="4" fillId="3" borderId="0" xfId="1067" applyNumberFormat="1" applyFill="1" applyBorder="1"/>
    <xf numFmtId="10" fontId="39" fillId="3" borderId="0" xfId="1067" applyNumberFormat="1" applyFont="1" applyFill="1" applyBorder="1"/>
    <xf numFmtId="10" fontId="4" fillId="3" borderId="0" xfId="1067" applyNumberFormat="1" applyFill="1" applyBorder="1"/>
    <xf numFmtId="9" fontId="9" fillId="3" borderId="9" xfId="1068" applyFont="1" applyFill="1" applyBorder="1" applyAlignment="1">
      <alignment horizontal="center" vertical="center" wrapText="1"/>
    </xf>
    <xf numFmtId="44" fontId="9" fillId="3" borderId="9" xfId="1069" applyFont="1" applyFill="1" applyBorder="1" applyAlignment="1">
      <alignment horizontal="center" vertical="center" wrapText="1"/>
    </xf>
    <xf numFmtId="165" fontId="9" fillId="3" borderId="9" xfId="1069" applyNumberFormat="1" applyFont="1" applyFill="1" applyBorder="1" applyAlignment="1">
      <alignment horizontal="center" vertical="center" wrapText="1"/>
    </xf>
    <xf numFmtId="166" fontId="9" fillId="3" borderId="9" xfId="1070" applyNumberFormat="1" applyFont="1" applyFill="1" applyBorder="1" applyAlignment="1">
      <alignment horizontal="center" vertical="center" wrapText="1"/>
    </xf>
    <xf numFmtId="166" fontId="9" fillId="3" borderId="9" xfId="1071" applyNumberFormat="1" applyFont="1" applyFill="1" applyBorder="1" applyAlignment="1">
      <alignment horizontal="center" vertical="center" wrapText="1"/>
    </xf>
    <xf numFmtId="10" fontId="9" fillId="3" borderId="9" xfId="1068" applyNumberFormat="1" applyFont="1" applyFill="1" applyBorder="1" applyAlignment="1">
      <alignment horizontal="center" vertical="center" wrapText="1"/>
    </xf>
    <xf numFmtId="9" fontId="9" fillId="3" borderId="9" xfId="1068" applyNumberFormat="1" applyFont="1" applyFill="1" applyBorder="1" applyAlignment="1">
      <alignment horizontal="center" vertical="center" wrapText="1"/>
    </xf>
    <xf numFmtId="1" fontId="9" fillId="3" borderId="9" xfId="1068" applyNumberFormat="1" applyFont="1" applyFill="1" applyBorder="1" applyAlignment="1">
      <alignment horizontal="center" vertical="center" wrapText="1"/>
    </xf>
    <xf numFmtId="10" fontId="9" fillId="3" borderId="9" xfId="1070" applyNumberFormat="1" applyFont="1" applyFill="1" applyBorder="1" applyAlignment="1">
      <alignment horizontal="center" vertical="center" wrapText="1"/>
    </xf>
    <xf numFmtId="44" fontId="9" fillId="3" borderId="9" xfId="1072" applyFont="1" applyFill="1" applyBorder="1" applyAlignment="1">
      <alignment horizontal="center" vertical="center" wrapText="1"/>
    </xf>
    <xf numFmtId="168" fontId="9" fillId="3" borderId="9" xfId="1070" applyNumberFormat="1" applyFont="1" applyFill="1" applyBorder="1" applyAlignment="1">
      <alignment horizontal="center" vertical="center" wrapText="1"/>
    </xf>
    <xf numFmtId="166" fontId="9" fillId="3" borderId="28" xfId="1071" applyNumberFormat="1" applyFont="1" applyFill="1" applyBorder="1" applyAlignment="1">
      <alignment vertical="center" wrapText="1"/>
    </xf>
    <xf numFmtId="165" fontId="18" fillId="38" borderId="9" xfId="1069" applyNumberFormat="1" applyFont="1" applyFill="1" applyBorder="1" applyAlignment="1">
      <alignment horizontal="center" vertical="center" wrapText="1"/>
    </xf>
    <xf numFmtId="3" fontId="18" fillId="38" borderId="9" xfId="1069" applyNumberFormat="1" applyFont="1" applyFill="1" applyBorder="1" applyAlignment="1">
      <alignment horizontal="center" vertical="center" wrapText="1"/>
    </xf>
    <xf numFmtId="3" fontId="18" fillId="38" borderId="9" xfId="1069" applyNumberFormat="1" applyFont="1" applyFill="1" applyBorder="1" applyAlignment="1">
      <alignment vertical="center" wrapText="1"/>
    </xf>
    <xf numFmtId="10" fontId="18" fillId="38" borderId="9" xfId="1068" applyNumberFormat="1" applyFont="1" applyFill="1" applyBorder="1" applyAlignment="1">
      <alignment horizontal="center" vertical="center" wrapText="1"/>
    </xf>
    <xf numFmtId="9" fontId="18" fillId="38" borderId="9" xfId="1068" applyNumberFormat="1" applyFont="1" applyFill="1" applyBorder="1" applyAlignment="1">
      <alignment horizontal="center" vertical="center" wrapText="1"/>
    </xf>
    <xf numFmtId="1" fontId="18" fillId="38" borderId="9" xfId="1068" applyNumberFormat="1" applyFont="1" applyFill="1" applyBorder="1" applyAlignment="1">
      <alignment horizontal="center" vertical="center" wrapText="1"/>
    </xf>
    <xf numFmtId="10" fontId="18" fillId="38" borderId="9" xfId="1069" applyNumberFormat="1" applyFont="1" applyFill="1" applyBorder="1" applyAlignment="1">
      <alignment horizontal="center" vertical="center" wrapText="1"/>
    </xf>
    <xf numFmtId="44" fontId="18" fillId="38" borderId="9" xfId="1069" applyFont="1" applyFill="1" applyBorder="1" applyAlignment="1">
      <alignment vertical="center" wrapText="1"/>
    </xf>
    <xf numFmtId="44" fontId="18" fillId="38" borderId="9" xfId="1069" applyFont="1" applyFill="1" applyBorder="1" applyAlignment="1">
      <alignment horizontal="center" vertical="center" wrapText="1"/>
    </xf>
    <xf numFmtId="0" fontId="14" fillId="0" borderId="9" xfId="1073" applyFont="1" applyFill="1" applyBorder="1" applyAlignment="1">
      <alignment horizontal="center" vertical="center" wrapText="1"/>
    </xf>
    <xf numFmtId="166" fontId="14" fillId="3" borderId="9" xfId="1070" applyNumberFormat="1" applyFont="1" applyFill="1" applyBorder="1" applyAlignment="1">
      <alignment vertical="center" wrapText="1"/>
    </xf>
    <xf numFmtId="10" fontId="14" fillId="3" borderId="9" xfId="1070" applyNumberFormat="1" applyFont="1" applyFill="1" applyBorder="1" applyAlignment="1">
      <alignment horizontal="center" vertical="center" wrapText="1"/>
    </xf>
    <xf numFmtId="168" fontId="14" fillId="3" borderId="9" xfId="1070" applyNumberFormat="1" applyFont="1" applyFill="1" applyBorder="1" applyAlignment="1">
      <alignment horizontal="center" vertical="center" wrapText="1"/>
    </xf>
    <xf numFmtId="44" fontId="9" fillId="3" borderId="9" xfId="1070" applyNumberFormat="1" applyFont="1" applyFill="1" applyBorder="1" applyAlignment="1">
      <alignment vertical="center" wrapText="1"/>
    </xf>
    <xf numFmtId="44" fontId="9" fillId="3" borderId="9" xfId="1070" applyNumberFormat="1" applyFont="1" applyFill="1" applyBorder="1" applyAlignment="1">
      <alignment horizontal="center" vertical="center" wrapText="1"/>
    </xf>
    <xf numFmtId="166" fontId="9" fillId="3" borderId="9" xfId="1070" applyNumberFormat="1" applyFont="1" applyFill="1" applyBorder="1" applyAlignment="1">
      <alignment vertical="center" wrapText="1"/>
    </xf>
    <xf numFmtId="165" fontId="18" fillId="38" borderId="32" xfId="1069" applyNumberFormat="1" applyFont="1" applyFill="1" applyBorder="1" applyAlignment="1">
      <alignment horizontal="center" vertical="center" wrapText="1"/>
    </xf>
    <xf numFmtId="3" fontId="18" fillId="38" borderId="32" xfId="1069" applyNumberFormat="1" applyFont="1" applyFill="1" applyBorder="1" applyAlignment="1">
      <alignment horizontal="center" vertical="center" wrapText="1"/>
    </xf>
    <xf numFmtId="3" fontId="18" fillId="38" borderId="32" xfId="1069" applyNumberFormat="1" applyFont="1" applyFill="1" applyBorder="1" applyAlignment="1">
      <alignment vertical="center" wrapText="1"/>
    </xf>
    <xf numFmtId="10" fontId="18" fillId="38" borderId="32" xfId="1069" applyNumberFormat="1" applyFont="1" applyFill="1" applyBorder="1" applyAlignment="1">
      <alignment horizontal="center" vertical="center" wrapText="1"/>
    </xf>
    <xf numFmtId="9" fontId="18" fillId="38" borderId="32" xfId="1068" applyNumberFormat="1" applyFont="1" applyFill="1" applyBorder="1" applyAlignment="1">
      <alignment horizontal="center" vertical="center" wrapText="1"/>
    </xf>
    <xf numFmtId="1" fontId="18" fillId="38" borderId="32" xfId="1068" applyNumberFormat="1" applyFont="1" applyFill="1" applyBorder="1" applyAlignment="1">
      <alignment horizontal="center" vertical="center" wrapText="1"/>
    </xf>
    <xf numFmtId="168" fontId="18" fillId="38" borderId="32" xfId="1069" applyNumberFormat="1" applyFont="1" applyFill="1" applyBorder="1" applyAlignment="1">
      <alignment horizontal="center" vertical="center" wrapText="1"/>
    </xf>
    <xf numFmtId="44" fontId="18" fillId="38" borderId="32" xfId="1069" applyFont="1" applyFill="1" applyBorder="1" applyAlignment="1">
      <alignment vertical="center" wrapText="1"/>
    </xf>
    <xf numFmtId="44" fontId="18" fillId="38" borderId="32" xfId="1069" applyFont="1" applyFill="1" applyBorder="1" applyAlignment="1">
      <alignment horizontal="center" vertical="center" wrapText="1"/>
    </xf>
    <xf numFmtId="165" fontId="43" fillId="2" borderId="13" xfId="1069" applyNumberFormat="1" applyFont="1" applyFill="1" applyBorder="1" applyAlignment="1">
      <alignment horizontal="center" vertical="center" wrapText="1"/>
    </xf>
    <xf numFmtId="3" fontId="43" fillId="2" borderId="13" xfId="1069" applyNumberFormat="1" applyFont="1" applyFill="1" applyBorder="1" applyAlignment="1">
      <alignment horizontal="center" vertical="center" wrapText="1"/>
    </xf>
    <xf numFmtId="3" fontId="43" fillId="2" borderId="13" xfId="1069" applyNumberFormat="1" applyFont="1" applyFill="1" applyBorder="1" applyAlignment="1">
      <alignment vertical="center" wrapText="1"/>
    </xf>
    <xf numFmtId="10" fontId="43" fillId="2" borderId="13" xfId="1069" applyNumberFormat="1" applyFont="1" applyFill="1" applyBorder="1" applyAlignment="1">
      <alignment horizontal="center" vertical="center" wrapText="1"/>
    </xf>
    <xf numFmtId="9" fontId="43" fillId="2" borderId="13" xfId="1068" applyNumberFormat="1" applyFont="1" applyFill="1" applyBorder="1" applyAlignment="1">
      <alignment horizontal="center" vertical="center" wrapText="1"/>
    </xf>
    <xf numFmtId="1" fontId="43" fillId="2" borderId="13" xfId="1068" applyNumberFormat="1" applyFont="1" applyFill="1" applyBorder="1" applyAlignment="1">
      <alignment horizontal="center" vertical="center" wrapText="1"/>
    </xf>
    <xf numFmtId="44" fontId="43" fillId="2" borderId="13" xfId="1069" applyFont="1" applyFill="1" applyBorder="1" applyAlignment="1">
      <alignment vertical="center" wrapText="1"/>
    </xf>
    <xf numFmtId="44" fontId="43" fillId="2" borderId="13" xfId="1069" applyFont="1" applyFill="1" applyBorder="1" applyAlignment="1">
      <alignment horizontal="center" vertical="center" wrapText="1"/>
    </xf>
    <xf numFmtId="0" fontId="14" fillId="3" borderId="9" xfId="1" applyNumberFormat="1" applyFont="1" applyFill="1" applyBorder="1" applyAlignment="1">
      <alignment horizontal="center" vertical="center" wrapText="1"/>
    </xf>
    <xf numFmtId="3" fontId="14" fillId="3" borderId="9" xfId="1" applyNumberFormat="1" applyFont="1" applyFill="1" applyBorder="1" applyAlignment="1">
      <alignment horizontal="center" vertical="center" wrapText="1"/>
    </xf>
    <xf numFmtId="10" fontId="14" fillId="3" borderId="9" xfId="3" applyNumberFormat="1" applyFont="1" applyFill="1" applyBorder="1" applyAlignment="1">
      <alignment horizontal="center" vertical="center" wrapText="1"/>
    </xf>
    <xf numFmtId="44" fontId="14" fillId="3" borderId="9" xfId="2" applyFont="1" applyFill="1" applyBorder="1" applyAlignment="1">
      <alignment horizontal="center" vertical="center" wrapText="1"/>
    </xf>
    <xf numFmtId="44" fontId="14" fillId="3" borderId="12" xfId="2" applyFont="1" applyFill="1" applyBorder="1" applyAlignment="1">
      <alignment horizontal="center" vertical="center" wrapText="1"/>
    </xf>
    <xf numFmtId="44" fontId="14" fillId="3" borderId="32" xfId="2" applyFont="1" applyFill="1" applyBorder="1" applyAlignment="1">
      <alignment horizontal="center" vertical="center" wrapText="1"/>
    </xf>
    <xf numFmtId="44" fontId="14" fillId="3" borderId="10" xfId="2" applyFont="1" applyFill="1" applyBorder="1" applyAlignment="1">
      <alignment horizontal="center" vertical="center" wrapText="1"/>
    </xf>
    <xf numFmtId="44" fontId="14" fillId="3" borderId="39" xfId="2" applyFont="1" applyFill="1" applyBorder="1" applyAlignment="1">
      <alignment horizontal="center" vertical="center" wrapText="1"/>
    </xf>
    <xf numFmtId="44" fontId="14" fillId="3" borderId="17" xfId="2" applyFont="1" applyFill="1" applyBorder="1" applyAlignment="1">
      <alignment horizontal="center" vertical="center" wrapText="1"/>
    </xf>
    <xf numFmtId="10" fontId="14" fillId="3" borderId="12" xfId="3" applyNumberFormat="1" applyFont="1" applyFill="1" applyBorder="1" applyAlignment="1">
      <alignment horizontal="center" vertical="center" wrapText="1"/>
    </xf>
    <xf numFmtId="9" fontId="14" fillId="3" borderId="12" xfId="3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/>
    </xf>
    <xf numFmtId="166" fontId="18" fillId="38" borderId="9" xfId="1" applyNumberFormat="1" applyFont="1" applyFill="1" applyBorder="1" applyAlignment="1">
      <alignment horizontal="center" vertical="center" wrapText="1"/>
    </xf>
    <xf numFmtId="166" fontId="18" fillId="38" borderId="28" xfId="1" applyNumberFormat="1" applyFont="1" applyFill="1" applyBorder="1" applyAlignment="1">
      <alignment horizontal="center" vertical="center" wrapText="1"/>
    </xf>
    <xf numFmtId="166" fontId="18" fillId="38" borderId="32" xfId="1" applyNumberFormat="1" applyFont="1" applyFill="1" applyBorder="1" applyAlignment="1">
      <alignment horizontal="center" vertical="center" wrapText="1"/>
    </xf>
    <xf numFmtId="166" fontId="18" fillId="38" borderId="32" xfId="1" applyNumberFormat="1" applyFont="1" applyFill="1" applyBorder="1" applyAlignment="1">
      <alignment vertical="center" wrapText="1"/>
    </xf>
    <xf numFmtId="44" fontId="18" fillId="38" borderId="9" xfId="2" applyNumberFormat="1" applyFont="1" applyFill="1" applyBorder="1" applyAlignment="1">
      <alignment horizontal="center" vertical="center" wrapText="1"/>
    </xf>
    <xf numFmtId="44" fontId="9" fillId="3" borderId="9" xfId="2" quotePrefix="1" applyFont="1" applyFill="1" applyBorder="1" applyAlignment="1">
      <alignment horizontal="center" vertical="center" wrapText="1"/>
    </xf>
    <xf numFmtId="166" fontId="18" fillId="38" borderId="9" xfId="3" applyNumberFormat="1" applyFont="1" applyFill="1" applyBorder="1" applyAlignment="1">
      <alignment horizontal="center" vertical="center" wrapText="1"/>
    </xf>
    <xf numFmtId="44" fontId="18" fillId="38" borderId="9" xfId="3" applyNumberFormat="1" applyFont="1" applyFill="1" applyBorder="1" applyAlignment="1">
      <alignment horizontal="center" vertical="center" wrapText="1"/>
    </xf>
    <xf numFmtId="9" fontId="14" fillId="3" borderId="12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/>
    </xf>
    <xf numFmtId="43" fontId="15" fillId="2" borderId="0" xfId="1" applyFont="1" applyFill="1" applyBorder="1"/>
    <xf numFmtId="164" fontId="44" fillId="40" borderId="9" xfId="0" applyNumberFormat="1" applyFont="1" applyFill="1" applyBorder="1" applyAlignment="1">
      <alignment horizontal="center" vertical="center" wrapText="1"/>
    </xf>
    <xf numFmtId="10" fontId="14" fillId="3" borderId="32" xfId="3" applyNumberFormat="1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vertical="center" wrapText="1"/>
    </xf>
    <xf numFmtId="0" fontId="18" fillId="3" borderId="7" xfId="0" applyFont="1" applyFill="1" applyBorder="1" applyAlignment="1">
      <alignment vertical="center" wrapText="1"/>
    </xf>
    <xf numFmtId="171" fontId="15" fillId="2" borderId="0" xfId="2" applyNumberFormat="1" applyFont="1" applyFill="1" applyBorder="1" applyAlignment="1">
      <alignment horizontal="center"/>
    </xf>
    <xf numFmtId="165" fontId="0" fillId="3" borderId="0" xfId="0" applyNumberFormat="1" applyFont="1" applyFill="1" applyAlignment="1">
      <alignment horizontal="center" vertical="center"/>
    </xf>
    <xf numFmtId="164" fontId="43" fillId="2" borderId="13" xfId="2" applyNumberFormat="1" applyFont="1" applyFill="1" applyBorder="1" applyAlignment="1">
      <alignment horizontal="center" vertical="center" wrapText="1"/>
    </xf>
    <xf numFmtId="10" fontId="14" fillId="3" borderId="9" xfId="1260" applyNumberFormat="1" applyFont="1" applyFill="1" applyBorder="1" applyAlignment="1">
      <alignment horizontal="center" vertical="center" wrapText="1"/>
    </xf>
    <xf numFmtId="44" fontId="14" fillId="3" borderId="10" xfId="1261" applyFont="1" applyFill="1" applyBorder="1" applyAlignment="1">
      <alignment horizontal="center" vertical="center" wrapText="1"/>
    </xf>
    <xf numFmtId="9" fontId="16" fillId="3" borderId="0" xfId="1260" applyFont="1" applyFill="1" applyAlignment="1">
      <alignment vertical="top"/>
    </xf>
    <xf numFmtId="10" fontId="14" fillId="3" borderId="12" xfId="1260" applyNumberFormat="1" applyFont="1" applyFill="1" applyBorder="1" applyAlignment="1">
      <alignment horizontal="center" vertical="center" wrapText="1"/>
    </xf>
    <xf numFmtId="44" fontId="14" fillId="3" borderId="39" xfId="1261" applyFont="1" applyFill="1" applyBorder="1" applyAlignment="1">
      <alignment horizontal="center" vertical="center" wrapText="1"/>
    </xf>
    <xf numFmtId="10" fontId="14" fillId="3" borderId="32" xfId="1260" applyNumberFormat="1" applyFont="1" applyFill="1" applyBorder="1" applyAlignment="1">
      <alignment horizontal="center" vertical="center" wrapText="1"/>
    </xf>
    <xf numFmtId="44" fontId="14" fillId="3" borderId="32" xfId="1261" applyFont="1" applyFill="1" applyBorder="1" applyAlignment="1">
      <alignment horizontal="center" vertical="center" wrapText="1"/>
    </xf>
    <xf numFmtId="44" fontId="14" fillId="3" borderId="17" xfId="1261" applyFont="1" applyFill="1" applyBorder="1" applyAlignment="1">
      <alignment horizontal="center" vertical="center" wrapText="1"/>
    </xf>
    <xf numFmtId="164" fontId="41" fillId="6" borderId="1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/>
    <xf numFmtId="0" fontId="15" fillId="3" borderId="5" xfId="0" applyFont="1" applyFill="1" applyBorder="1"/>
    <xf numFmtId="3" fontId="14" fillId="3" borderId="1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/>
    </xf>
    <xf numFmtId="44" fontId="15" fillId="2" borderId="0" xfId="2" applyNumberFormat="1" applyFont="1" applyFill="1" applyBorder="1" applyAlignment="1">
      <alignment horizontal="center"/>
    </xf>
    <xf numFmtId="44" fontId="17" fillId="3" borderId="10" xfId="2" applyFont="1" applyFill="1" applyBorder="1" applyAlignment="1">
      <alignment horizontal="center" vertical="center" wrapText="1"/>
    </xf>
    <xf numFmtId="0" fontId="18" fillId="3" borderId="30" xfId="0" applyFont="1" applyFill="1" applyBorder="1" applyAlignment="1">
      <alignment vertical="center" wrapText="1"/>
    </xf>
    <xf numFmtId="44" fontId="17" fillId="3" borderId="10" xfId="1" applyNumberFormat="1" applyFont="1" applyFill="1" applyBorder="1" applyAlignment="1">
      <alignment horizontal="center" vertical="center" wrapText="1"/>
    </xf>
    <xf numFmtId="169" fontId="20" fillId="39" borderId="0" xfId="0" applyNumberFormat="1" applyFont="1" applyFill="1" applyAlignment="1">
      <alignment horizontal="center"/>
    </xf>
    <xf numFmtId="0" fontId="40" fillId="3" borderId="0" xfId="1378" applyFont="1" applyFill="1" applyBorder="1" applyAlignment="1">
      <alignment horizontal="left"/>
    </xf>
    <xf numFmtId="0" fontId="1" fillId="3" borderId="0" xfId="1378" applyFill="1" applyBorder="1"/>
    <xf numFmtId="14" fontId="1" fillId="3" borderId="0" xfId="1378" applyNumberFormat="1" applyFill="1" applyBorder="1"/>
    <xf numFmtId="1" fontId="1" fillId="3" borderId="0" xfId="1378" applyNumberFormat="1" applyFill="1" applyBorder="1"/>
    <xf numFmtId="10" fontId="1" fillId="3" borderId="0" xfId="1378" applyNumberFormat="1" applyFill="1" applyBorder="1"/>
    <xf numFmtId="0" fontId="14" fillId="0" borderId="9" xfId="1379" applyFont="1" applyFill="1" applyBorder="1" applyAlignment="1">
      <alignment horizontal="center" vertical="center" wrapText="1"/>
    </xf>
    <xf numFmtId="44" fontId="9" fillId="3" borderId="9" xfId="1380" applyFont="1" applyFill="1" applyBorder="1" applyAlignment="1">
      <alignment horizontal="center" vertical="center" wrapText="1"/>
    </xf>
    <xf numFmtId="165" fontId="9" fillId="3" borderId="9" xfId="1380" applyNumberFormat="1" applyFont="1" applyFill="1" applyBorder="1" applyAlignment="1">
      <alignment horizontal="center" vertical="center" wrapText="1"/>
    </xf>
    <xf numFmtId="166" fontId="9" fillId="3" borderId="9" xfId="1381" applyNumberFormat="1" applyFont="1" applyFill="1" applyBorder="1" applyAlignment="1">
      <alignment horizontal="center" vertical="center" wrapText="1"/>
    </xf>
    <xf numFmtId="166" fontId="14" fillId="3" borderId="9" xfId="1381" applyNumberFormat="1" applyFont="1" applyFill="1" applyBorder="1" applyAlignment="1">
      <alignment vertical="center" wrapText="1"/>
    </xf>
    <xf numFmtId="10" fontId="14" fillId="3" borderId="9" xfId="1381" applyNumberFormat="1" applyFont="1" applyFill="1" applyBorder="1" applyAlignment="1">
      <alignment horizontal="center" vertical="center" wrapText="1"/>
    </xf>
    <xf numFmtId="170" fontId="9" fillId="3" borderId="9" xfId="1382" applyNumberFormat="1" applyFont="1" applyFill="1" applyBorder="1" applyAlignment="1">
      <alignment horizontal="center" vertical="center" wrapText="1"/>
    </xf>
    <xf numFmtId="1" fontId="9" fillId="3" borderId="9" xfId="1382" applyNumberFormat="1" applyFont="1" applyFill="1" applyBorder="1" applyAlignment="1">
      <alignment horizontal="center" vertical="center" wrapText="1"/>
    </xf>
    <xf numFmtId="10" fontId="9" fillId="3" borderId="9" xfId="1381" applyNumberFormat="1" applyFont="1" applyFill="1" applyBorder="1" applyAlignment="1">
      <alignment horizontal="center" vertical="center" wrapText="1"/>
    </xf>
    <xf numFmtId="44" fontId="14" fillId="3" borderId="9" xfId="1380" applyFont="1" applyFill="1" applyBorder="1" applyAlignment="1">
      <alignment vertical="center" wrapText="1"/>
    </xf>
    <xf numFmtId="44" fontId="18" fillId="38" borderId="32" xfId="1380" applyFont="1" applyFill="1" applyBorder="1" applyAlignment="1">
      <alignment horizontal="center" vertical="center" wrapText="1"/>
    </xf>
    <xf numFmtId="165" fontId="18" fillId="38" borderId="32" xfId="1380" applyNumberFormat="1" applyFont="1" applyFill="1" applyBorder="1" applyAlignment="1">
      <alignment horizontal="center" vertical="center" wrapText="1"/>
    </xf>
    <xf numFmtId="3" fontId="18" fillId="38" borderId="32" xfId="1380" applyNumberFormat="1" applyFont="1" applyFill="1" applyBorder="1" applyAlignment="1">
      <alignment horizontal="center" vertical="center" wrapText="1"/>
    </xf>
    <xf numFmtId="3" fontId="18" fillId="38" borderId="32" xfId="1380" applyNumberFormat="1" applyFont="1" applyFill="1" applyBorder="1" applyAlignment="1">
      <alignment vertical="center" wrapText="1"/>
    </xf>
    <xf numFmtId="10" fontId="18" fillId="38" borderId="32" xfId="1380" applyNumberFormat="1" applyFont="1" applyFill="1" applyBorder="1" applyAlignment="1">
      <alignment horizontal="center" vertical="center" wrapText="1"/>
    </xf>
    <xf numFmtId="9" fontId="18" fillId="38" borderId="32" xfId="1382" applyNumberFormat="1" applyFont="1" applyFill="1" applyBorder="1" applyAlignment="1">
      <alignment horizontal="center" vertical="center" wrapText="1"/>
    </xf>
    <xf numFmtId="1" fontId="18" fillId="38" borderId="32" xfId="1382" applyNumberFormat="1" applyFont="1" applyFill="1" applyBorder="1" applyAlignment="1">
      <alignment horizontal="center" vertical="center" wrapText="1"/>
    </xf>
    <xf numFmtId="166" fontId="18" fillId="38" borderId="32" xfId="1381" applyNumberFormat="1" applyFont="1" applyFill="1" applyBorder="1" applyAlignment="1">
      <alignment horizontal="center" vertical="center" wrapText="1"/>
    </xf>
    <xf numFmtId="171" fontId="15" fillId="2" borderId="0" xfId="1380" applyNumberFormat="1" applyFont="1" applyFill="1" applyBorder="1" applyAlignment="1">
      <alignment horizontal="center"/>
    </xf>
    <xf numFmtId="165" fontId="43" fillId="2" borderId="13" xfId="1380" applyNumberFormat="1" applyFont="1" applyFill="1" applyBorder="1" applyAlignment="1">
      <alignment horizontal="center" vertical="center" wrapText="1"/>
    </xf>
    <xf numFmtId="166" fontId="43" fillId="2" borderId="13" xfId="1381" applyNumberFormat="1" applyFont="1" applyFill="1" applyBorder="1" applyAlignment="1">
      <alignment horizontal="center" vertical="center" wrapText="1"/>
    </xf>
    <xf numFmtId="10" fontId="43" fillId="2" borderId="13" xfId="1382" applyNumberFormat="1" applyFont="1" applyFill="1" applyBorder="1" applyAlignment="1">
      <alignment horizontal="center" vertical="center" wrapText="1"/>
    </xf>
    <xf numFmtId="44" fontId="43" fillId="2" borderId="13" xfId="1380" applyFont="1" applyFill="1" applyBorder="1" applyAlignment="1">
      <alignment horizontal="center" vertical="center" wrapText="1"/>
    </xf>
    <xf numFmtId="10" fontId="43" fillId="2" borderId="13" xfId="3" applyNumberFormat="1" applyFont="1" applyFill="1" applyBorder="1" applyAlignment="1">
      <alignment horizontal="center" vertical="center" wrapText="1"/>
    </xf>
    <xf numFmtId="0" fontId="18" fillId="3" borderId="31" xfId="0" applyFont="1" applyFill="1" applyBorder="1" applyAlignment="1">
      <alignment vertical="center" wrapText="1"/>
    </xf>
    <xf numFmtId="0" fontId="18" fillId="3" borderId="15" xfId="0" applyFont="1" applyFill="1" applyBorder="1" applyAlignment="1">
      <alignment vertical="center" wrapText="1"/>
    </xf>
    <xf numFmtId="0" fontId="18" fillId="3" borderId="29" xfId="0" applyFont="1" applyFill="1" applyBorder="1" applyAlignment="1">
      <alignment vertical="center" wrapText="1"/>
    </xf>
    <xf numFmtId="44" fontId="9" fillId="3" borderId="10" xfId="1380" applyFont="1" applyFill="1" applyBorder="1" applyAlignment="1">
      <alignment horizontal="center" vertical="center" wrapText="1"/>
    </xf>
    <xf numFmtId="44" fontId="9" fillId="3" borderId="10" xfId="1381" applyNumberFormat="1" applyFont="1" applyFill="1" applyBorder="1" applyAlignment="1">
      <alignment horizontal="center" vertical="center" wrapText="1"/>
    </xf>
    <xf numFmtId="44" fontId="18" fillId="38" borderId="17" xfId="1380" applyFont="1" applyFill="1" applyBorder="1" applyAlignment="1">
      <alignment horizontal="center" vertical="center" wrapText="1"/>
    </xf>
    <xf numFmtId="44" fontId="38" fillId="2" borderId="5" xfId="0" applyNumberFormat="1" applyFont="1" applyFill="1" applyBorder="1"/>
    <xf numFmtId="166" fontId="43" fillId="2" borderId="40" xfId="1381" applyNumberFormat="1" applyFont="1" applyFill="1" applyBorder="1" applyAlignment="1">
      <alignment horizontal="center" vertical="center" wrapText="1"/>
    </xf>
    <xf numFmtId="44" fontId="15" fillId="2" borderId="0" xfId="1380" applyNumberFormat="1" applyFont="1" applyFill="1" applyBorder="1" applyAlignment="1">
      <alignment horizontal="center"/>
    </xf>
    <xf numFmtId="44" fontId="18" fillId="38" borderId="9" xfId="1380" applyFont="1" applyFill="1" applyBorder="1" applyAlignment="1">
      <alignment horizontal="center" vertical="center" wrapText="1"/>
    </xf>
    <xf numFmtId="1" fontId="14" fillId="3" borderId="12" xfId="1" applyNumberFormat="1" applyFont="1" applyFill="1" applyBorder="1" applyAlignment="1">
      <alignment horizontal="center" vertical="center" wrapText="1"/>
    </xf>
    <xf numFmtId="44" fontId="14" fillId="3" borderId="9" xfId="2" quotePrefix="1" applyFont="1" applyFill="1" applyBorder="1" applyAlignment="1">
      <alignment vertical="center" wrapText="1"/>
    </xf>
    <xf numFmtId="0" fontId="18" fillId="38" borderId="35" xfId="0" applyFont="1" applyFill="1" applyBorder="1" applyAlignment="1">
      <alignment horizontal="center" vertical="center" wrapText="1"/>
    </xf>
    <xf numFmtId="0" fontId="18" fillId="38" borderId="36" xfId="0" applyFont="1" applyFill="1" applyBorder="1" applyAlignment="1">
      <alignment horizontal="center" vertical="center" wrapText="1"/>
    </xf>
    <xf numFmtId="0" fontId="18" fillId="38" borderId="37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center"/>
    </xf>
    <xf numFmtId="0" fontId="18" fillId="38" borderId="6" xfId="0" applyFont="1" applyFill="1" applyBorder="1" applyAlignment="1">
      <alignment horizontal="center" vertical="center" wrapText="1"/>
    </xf>
    <xf numFmtId="0" fontId="18" fillId="38" borderId="7" xfId="0" applyFont="1" applyFill="1" applyBorder="1" applyAlignment="1">
      <alignment horizontal="center" vertical="center" wrapText="1"/>
    </xf>
    <xf numFmtId="0" fontId="18" fillId="38" borderId="28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18" fillId="38" borderId="38" xfId="0" applyFont="1" applyFill="1" applyBorder="1" applyAlignment="1">
      <alignment horizontal="center" vertical="center" wrapText="1"/>
    </xf>
    <xf numFmtId="0" fontId="18" fillId="38" borderId="32" xfId="0" applyFont="1" applyFill="1" applyBorder="1" applyAlignment="1">
      <alignment horizontal="center" vertical="center" wrapText="1"/>
    </xf>
    <xf numFmtId="0" fontId="18" fillId="38" borderId="8" xfId="0" applyFont="1" applyFill="1" applyBorder="1" applyAlignment="1">
      <alignment horizontal="center" vertical="center" wrapText="1"/>
    </xf>
    <xf numFmtId="0" fontId="18" fillId="38" borderId="9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</cellXfs>
  <cellStyles count="1403">
    <cellStyle name="20% - Accent1" xfId="293" builtinId="30" customBuiltin="1"/>
    <cellStyle name="20% - Accent1 2" xfId="320"/>
    <cellStyle name="20% - Accent2" xfId="297" builtinId="34" customBuiltin="1"/>
    <cellStyle name="20% - Accent2 2" xfId="322"/>
    <cellStyle name="20% - Accent3" xfId="301" builtinId="38" customBuiltin="1"/>
    <cellStyle name="20% - Accent3 2" xfId="324"/>
    <cellStyle name="20% - Accent4" xfId="305" builtinId="42" customBuiltin="1"/>
    <cellStyle name="20% - Accent4 2" xfId="326"/>
    <cellStyle name="20% - Accent5" xfId="309" builtinId="46" customBuiltin="1"/>
    <cellStyle name="20% - Accent5 2" xfId="328"/>
    <cellStyle name="20% - Accent6" xfId="313" builtinId="50" customBuiltin="1"/>
    <cellStyle name="20% - Accent6 2" xfId="330"/>
    <cellStyle name="40% - Accent1" xfId="294" builtinId="31" customBuiltin="1"/>
    <cellStyle name="40% - Accent1 2" xfId="321"/>
    <cellStyle name="40% - Accent2" xfId="298" builtinId="35" customBuiltin="1"/>
    <cellStyle name="40% - Accent2 2" xfId="323"/>
    <cellStyle name="40% - Accent3" xfId="302" builtinId="39" customBuiltin="1"/>
    <cellStyle name="40% - Accent3 2" xfId="325"/>
    <cellStyle name="40% - Accent4" xfId="306" builtinId="43" customBuiltin="1"/>
    <cellStyle name="40% - Accent4 2" xfId="327"/>
    <cellStyle name="40% - Accent5" xfId="310" builtinId="47" customBuiltin="1"/>
    <cellStyle name="40% - Accent5 2" xfId="329"/>
    <cellStyle name="40% - Accent6" xfId="314" builtinId="51" customBuiltin="1"/>
    <cellStyle name="40% - Accent6 2" xfId="331"/>
    <cellStyle name="60% - Accent1" xfId="295" builtinId="32" customBuiltin="1"/>
    <cellStyle name="60% - Accent2" xfId="299" builtinId="36" customBuiltin="1"/>
    <cellStyle name="60% - Accent3" xfId="303" builtinId="40" customBuiltin="1"/>
    <cellStyle name="60% - Accent4" xfId="307" builtinId="44" customBuiltin="1"/>
    <cellStyle name="60% - Accent5" xfId="311" builtinId="48" customBuiltin="1"/>
    <cellStyle name="60% - Accent6" xfId="315" builtinId="52" customBuiltin="1"/>
    <cellStyle name="Accent1" xfId="292" builtinId="29" customBuiltin="1"/>
    <cellStyle name="Accent2" xfId="296" builtinId="33" customBuiltin="1"/>
    <cellStyle name="Accent3" xfId="300" builtinId="37" customBuiltin="1"/>
    <cellStyle name="Accent4" xfId="304" builtinId="41" customBuiltin="1"/>
    <cellStyle name="Accent5" xfId="308" builtinId="45" customBuiltin="1"/>
    <cellStyle name="Accent6" xfId="312" builtinId="49" customBuiltin="1"/>
    <cellStyle name="Bad" xfId="282" builtinId="27" customBuiltin="1"/>
    <cellStyle name="Calculation" xfId="286" builtinId="22" customBuiltin="1"/>
    <cellStyle name="Check Cell" xfId="288" builtinId="23" customBuiltin="1"/>
    <cellStyle name="Comma" xfId="1" builtinId="3"/>
    <cellStyle name="Comma 2" xfId="844"/>
    <cellStyle name="Comma 3" xfId="851"/>
    <cellStyle name="Comma 3 2" xfId="977"/>
    <cellStyle name="Comma 3 3" xfId="1071"/>
    <cellStyle name="Comma 4" xfId="876"/>
    <cellStyle name="Comma 4 2" xfId="973"/>
    <cellStyle name="Comma 4 3" xfId="1263"/>
    <cellStyle name="Comma 4 4" xfId="1286"/>
    <cellStyle name="Comma 5" xfId="972"/>
    <cellStyle name="Comma 6" xfId="1070"/>
    <cellStyle name="Comma 7" xfId="1262"/>
    <cellStyle name="Comma 8" xfId="1284"/>
    <cellStyle name="Comma 9" xfId="1381"/>
    <cellStyle name="Currency" xfId="2" builtinId="4"/>
    <cellStyle name="Currency 2" xfId="843"/>
    <cellStyle name="Currency 3" xfId="850"/>
    <cellStyle name="Currency 3 2" xfId="978"/>
    <cellStyle name="Currency 3 3" xfId="1072"/>
    <cellStyle name="Currency 4" xfId="875"/>
    <cellStyle name="Currency 4 2" xfId="974"/>
    <cellStyle name="Currency 4 3" xfId="1069"/>
    <cellStyle name="Currency 4 4" xfId="1264"/>
    <cellStyle name="Currency 4 5" xfId="1348"/>
    <cellStyle name="Currency 5" xfId="971"/>
    <cellStyle name="Currency 6" xfId="1261"/>
    <cellStyle name="Currency 7" xfId="1283"/>
    <cellStyle name="Currency 8" xfId="1380"/>
    <cellStyle name="Explanatory Text" xfId="290" builtinId="53" customBuilti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8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Good" xfId="281" builtinId="26" customBuiltin="1"/>
    <cellStyle name="Heading 1" xfId="277" builtinId="16" customBuiltin="1"/>
    <cellStyle name="Heading 2" xfId="278" builtinId="17" customBuiltin="1"/>
    <cellStyle name="Heading 3" xfId="279" builtinId="18" customBuiltin="1"/>
    <cellStyle name="Heading 4" xfId="280" builtinId="19" customBuilti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7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Input" xfId="284" builtinId="20" customBuiltin="1"/>
    <cellStyle name="Linked Cell" xfId="287" builtinId="24" customBuiltin="1"/>
    <cellStyle name="Neutral" xfId="283" builtinId="28" customBuiltin="1"/>
    <cellStyle name="Normal" xfId="0" builtinId="0"/>
    <cellStyle name="Normal 2" xfId="316"/>
    <cellStyle name="Normal 3" xfId="4"/>
    <cellStyle name="Normal 3 2" xfId="846"/>
    <cellStyle name="Normal 3 3" xfId="853"/>
    <cellStyle name="Normal 3 4" xfId="878"/>
    <cellStyle name="Normal 3 5" xfId="975"/>
    <cellStyle name="Normal 3 6" xfId="1073"/>
    <cellStyle name="Normal 3 7" xfId="1265"/>
    <cellStyle name="Normal 3 8" xfId="1285"/>
    <cellStyle name="Normal 3 9" xfId="1379"/>
    <cellStyle name="Normal 4" xfId="318"/>
    <cellStyle name="Normal 63" xfId="275"/>
    <cellStyle name="Normal 63 2" xfId="842"/>
    <cellStyle name="Normal 63 3" xfId="849"/>
    <cellStyle name="Normal 63 4" xfId="874"/>
    <cellStyle name="Normal 63 5" xfId="969"/>
    <cellStyle name="Normal 63 6" xfId="1067"/>
    <cellStyle name="Normal 63 7" xfId="1266"/>
    <cellStyle name="Normal 63 8" xfId="1287"/>
    <cellStyle name="Normal 63 9" xfId="1378"/>
    <cellStyle name="Note 2" xfId="317"/>
    <cellStyle name="Note 3" xfId="319"/>
    <cellStyle name="Output" xfId="285" builtinId="21" customBuiltin="1"/>
    <cellStyle name="Percent" xfId="3" builtinId="5"/>
    <cellStyle name="Percent 2" xfId="845"/>
    <cellStyle name="Percent 3" xfId="852"/>
    <cellStyle name="Percent 4" xfId="877"/>
    <cellStyle name="Percent 4 2" xfId="976"/>
    <cellStyle name="Percent 4 3" xfId="1267"/>
    <cellStyle name="Percent 4 4" xfId="1349"/>
    <cellStyle name="Percent 5" xfId="970"/>
    <cellStyle name="Percent 6" xfId="1068"/>
    <cellStyle name="Percent 7" xfId="1260"/>
    <cellStyle name="Percent 8" xfId="1282"/>
    <cellStyle name="Percent 9" xfId="1382"/>
    <cellStyle name="Title" xfId="276" builtinId="15" customBuiltin="1"/>
    <cellStyle name="Total" xfId="291" builtinId="25" customBuiltin="1"/>
    <cellStyle name="Warning Text" xfId="289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63500</xdr:rowOff>
    </xdr:from>
    <xdr:to>
      <xdr:col>2</xdr:col>
      <xdr:colOff>152400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266700"/>
          <a:ext cx="13208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63500</xdr:rowOff>
    </xdr:from>
    <xdr:to>
      <xdr:col>2</xdr:col>
      <xdr:colOff>152400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266700"/>
          <a:ext cx="16002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3" name="Picture 2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4" name="Picture 3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1</xdr:row>
      <xdr:rowOff>139700</xdr:rowOff>
    </xdr:from>
    <xdr:to>
      <xdr:col>1</xdr:col>
      <xdr:colOff>1495425</xdr:colOff>
      <xdr:row>7</xdr:row>
      <xdr:rowOff>12700</xdr:rowOff>
    </xdr:to>
    <xdr:pic>
      <xdr:nvPicPr>
        <xdr:cNvPr id="5" name="Picture 4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3" name="Picture 2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4" name="Picture 3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1</xdr:row>
      <xdr:rowOff>139700</xdr:rowOff>
    </xdr:from>
    <xdr:to>
      <xdr:col>1</xdr:col>
      <xdr:colOff>1495425</xdr:colOff>
      <xdr:row>7</xdr:row>
      <xdr:rowOff>12700</xdr:rowOff>
    </xdr:to>
    <xdr:pic>
      <xdr:nvPicPr>
        <xdr:cNvPr id="5" name="Picture 4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3" name="Picture 2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4" name="Picture 3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1</xdr:row>
      <xdr:rowOff>139700</xdr:rowOff>
    </xdr:from>
    <xdr:to>
      <xdr:col>1</xdr:col>
      <xdr:colOff>1495425</xdr:colOff>
      <xdr:row>7</xdr:row>
      <xdr:rowOff>12700</xdr:rowOff>
    </xdr:to>
    <xdr:pic>
      <xdr:nvPicPr>
        <xdr:cNvPr id="5" name="Picture 4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3" name="Picture 2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4" name="Picture 3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1</xdr:row>
      <xdr:rowOff>139700</xdr:rowOff>
    </xdr:from>
    <xdr:to>
      <xdr:col>1</xdr:col>
      <xdr:colOff>1495425</xdr:colOff>
      <xdr:row>7</xdr:row>
      <xdr:rowOff>12700</xdr:rowOff>
    </xdr:to>
    <xdr:pic>
      <xdr:nvPicPr>
        <xdr:cNvPr id="5" name="Picture 4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3" name="Picture 2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4" name="Picture 3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1</xdr:row>
      <xdr:rowOff>139700</xdr:rowOff>
    </xdr:from>
    <xdr:to>
      <xdr:col>1</xdr:col>
      <xdr:colOff>1495425</xdr:colOff>
      <xdr:row>7</xdr:row>
      <xdr:rowOff>12700</xdr:rowOff>
    </xdr:to>
    <xdr:pic>
      <xdr:nvPicPr>
        <xdr:cNvPr id="5" name="Picture 4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3" name="Picture 2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4" name="Picture 3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1</xdr:row>
      <xdr:rowOff>139700</xdr:rowOff>
    </xdr:from>
    <xdr:to>
      <xdr:col>1</xdr:col>
      <xdr:colOff>1495425</xdr:colOff>
      <xdr:row>7</xdr:row>
      <xdr:rowOff>12700</xdr:rowOff>
    </xdr:to>
    <xdr:pic>
      <xdr:nvPicPr>
        <xdr:cNvPr id="5" name="Picture 4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2" name="Picture 1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3" name="Picture 2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1</xdr:row>
      <xdr:rowOff>139700</xdr:rowOff>
    </xdr:from>
    <xdr:to>
      <xdr:col>1</xdr:col>
      <xdr:colOff>1485900</xdr:colOff>
      <xdr:row>7</xdr:row>
      <xdr:rowOff>12700</xdr:rowOff>
    </xdr:to>
    <xdr:pic>
      <xdr:nvPicPr>
        <xdr:cNvPr id="4" name="Picture 3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161925</xdr:colOff>
      <xdr:row>1</xdr:row>
      <xdr:rowOff>139700</xdr:rowOff>
    </xdr:from>
    <xdr:to>
      <xdr:col>1</xdr:col>
      <xdr:colOff>1495425</xdr:colOff>
      <xdr:row>7</xdr:row>
      <xdr:rowOff>12700</xdr:rowOff>
    </xdr:to>
    <xdr:pic>
      <xdr:nvPicPr>
        <xdr:cNvPr id="5" name="Picture 4" descr="logo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" y="342900"/>
          <a:ext cx="13335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0"/>
  <sheetViews>
    <sheetView workbookViewId="0">
      <selection activeCell="B13" sqref="B13"/>
    </sheetView>
  </sheetViews>
  <sheetFormatPr defaultColWidth="8.875" defaultRowHeight="15.75" x14ac:dyDescent="0.25"/>
  <cols>
    <col min="1" max="1" width="2.375" style="6" customWidth="1"/>
    <col min="2" max="2" width="18.875" style="6" customWidth="1"/>
    <col min="3" max="5" width="17" style="48" customWidth="1"/>
    <col min="6" max="6" width="22" style="48" customWidth="1"/>
    <col min="7" max="7" width="17" style="48" customWidth="1"/>
    <col min="8" max="8" width="19.375" style="48" bestFit="1" customWidth="1"/>
    <col min="9" max="9" width="19.375" style="48" customWidth="1"/>
    <col min="10" max="12" width="17" style="48" customWidth="1"/>
    <col min="13" max="13" width="2.875" style="6" customWidth="1"/>
    <col min="14" max="14" width="21.125" style="4" customWidth="1"/>
    <col min="15" max="15" width="10.125" style="5" customWidth="1"/>
    <col min="16" max="16" width="13.5" style="5" bestFit="1" customWidth="1"/>
    <col min="17" max="17" width="16" style="5" bestFit="1" customWidth="1"/>
    <col min="18" max="18" width="8.875" style="5"/>
    <col min="19" max="19" width="15.375" style="5" customWidth="1"/>
    <col min="20" max="21" width="8.875" style="5"/>
    <col min="22" max="22" width="12.625" style="5" customWidth="1"/>
    <col min="23" max="59" width="8.875" style="5"/>
    <col min="60" max="16384" width="8.875" style="6"/>
  </cols>
  <sheetData>
    <row r="1" spans="1:59" ht="16.5" thickBot="1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59" x14ac:dyDescent="0.25">
      <c r="A2" s="1"/>
      <c r="B2" s="7"/>
      <c r="C2" s="9"/>
      <c r="D2" s="9"/>
      <c r="E2" s="9"/>
      <c r="F2" s="9"/>
      <c r="G2" s="9"/>
      <c r="H2" s="9"/>
      <c r="I2" s="9"/>
      <c r="J2" s="9"/>
      <c r="K2" s="9"/>
      <c r="L2" s="10"/>
      <c r="M2" s="11"/>
      <c r="BG2" s="6"/>
    </row>
    <row r="3" spans="1:59" ht="18.75" x14ac:dyDescent="0.25">
      <c r="A3" s="1"/>
      <c r="B3" s="12"/>
      <c r="C3" s="14"/>
      <c r="D3" s="89" t="s">
        <v>0</v>
      </c>
      <c r="E3" s="91" t="s">
        <v>18</v>
      </c>
      <c r="F3" s="14"/>
      <c r="G3" s="14"/>
      <c r="H3" s="14"/>
      <c r="I3" s="14"/>
      <c r="J3" s="14"/>
      <c r="K3" s="14"/>
      <c r="L3" s="15"/>
      <c r="M3" s="11"/>
      <c r="BG3" s="6"/>
    </row>
    <row r="4" spans="1:59" ht="18" customHeight="1" x14ac:dyDescent="0.25">
      <c r="A4" s="1"/>
      <c r="B4" s="12"/>
      <c r="C4" s="58"/>
      <c r="D4" s="90" t="s">
        <v>1</v>
      </c>
      <c r="E4" s="91" t="s">
        <v>72</v>
      </c>
      <c r="F4" s="16"/>
      <c r="G4" s="16"/>
      <c r="H4" s="16"/>
      <c r="I4" s="16"/>
      <c r="J4" s="16"/>
      <c r="K4" s="16"/>
      <c r="L4" s="17"/>
      <c r="M4" s="11"/>
      <c r="BG4" s="6"/>
    </row>
    <row r="5" spans="1:59" s="25" customFormat="1" ht="18.75" x14ac:dyDescent="0.25">
      <c r="A5" s="18"/>
      <c r="B5" s="19"/>
      <c r="C5" s="13"/>
      <c r="D5" s="89" t="s">
        <v>67</v>
      </c>
      <c r="E5" s="93">
        <v>42271</v>
      </c>
      <c r="F5" s="13"/>
      <c r="G5" s="13"/>
      <c r="H5" s="13"/>
      <c r="I5" s="13"/>
      <c r="J5" s="13"/>
      <c r="K5" s="13"/>
      <c r="L5" s="26"/>
      <c r="M5" s="22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</row>
    <row r="6" spans="1:59" s="25" customFormat="1" ht="15" x14ac:dyDescent="0.25">
      <c r="A6" s="18"/>
      <c r="B6" s="19"/>
      <c r="C6" s="13"/>
      <c r="D6" s="13"/>
      <c r="E6" s="82"/>
      <c r="F6" s="13"/>
      <c r="G6" s="13"/>
      <c r="H6" s="13"/>
      <c r="I6" s="13"/>
      <c r="J6" s="13"/>
      <c r="K6" s="13"/>
      <c r="L6" s="26"/>
      <c r="M6" s="22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</row>
    <row r="7" spans="1:59" s="25" customFormat="1" ht="15" x14ac:dyDescent="0.25">
      <c r="A7" s="18"/>
      <c r="B7" s="19"/>
      <c r="C7" s="13"/>
      <c r="D7" s="13"/>
      <c r="E7" s="13"/>
      <c r="F7" s="13"/>
      <c r="G7" s="13"/>
      <c r="H7" s="13"/>
      <c r="I7" s="13"/>
      <c r="J7" s="13"/>
      <c r="K7" s="13"/>
      <c r="L7" s="26"/>
      <c r="M7" s="22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</row>
    <row r="8" spans="1:59" s="25" customFormat="1" ht="15" x14ac:dyDescent="0.25">
      <c r="A8" s="18"/>
      <c r="B8" s="19"/>
      <c r="C8" s="13"/>
      <c r="D8" s="13"/>
      <c r="E8" s="13"/>
      <c r="F8" s="13"/>
      <c r="G8" s="13"/>
      <c r="H8" s="13"/>
      <c r="I8" s="13"/>
      <c r="J8" s="13"/>
      <c r="K8" s="13"/>
      <c r="L8" s="26"/>
      <c r="M8" s="22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</row>
    <row r="9" spans="1:59" s="25" customFormat="1" ht="33" customHeight="1" x14ac:dyDescent="0.25">
      <c r="A9" s="18"/>
      <c r="B9" s="120" t="s">
        <v>71</v>
      </c>
      <c r="C9" s="103" t="s">
        <v>49</v>
      </c>
      <c r="D9" s="103" t="s">
        <v>50</v>
      </c>
      <c r="E9" s="103" t="s">
        <v>51</v>
      </c>
      <c r="F9" s="103" t="s">
        <v>62</v>
      </c>
      <c r="G9" s="103" t="s">
        <v>63</v>
      </c>
      <c r="H9" s="103" t="s">
        <v>60</v>
      </c>
      <c r="I9" s="103" t="s">
        <v>103</v>
      </c>
      <c r="J9" s="103" t="s">
        <v>106</v>
      </c>
      <c r="K9" s="103" t="s">
        <v>108</v>
      </c>
      <c r="L9" s="104" t="s">
        <v>59</v>
      </c>
      <c r="M9" s="22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</row>
    <row r="10" spans="1:59" s="30" customFormat="1" ht="21.95" customHeight="1" x14ac:dyDescent="0.25">
      <c r="A10" s="37"/>
      <c r="B10" s="164" t="s">
        <v>64</v>
      </c>
      <c r="C10" s="165">
        <v>7387073</v>
      </c>
      <c r="D10" s="165">
        <v>16027</v>
      </c>
      <c r="E10" s="160">
        <v>2.1696008689774692E-3</v>
      </c>
      <c r="F10" s="161">
        <v>0.60321877802958324</v>
      </c>
      <c r="G10" s="166">
        <v>-8</v>
      </c>
      <c r="H10" s="165">
        <v>305</v>
      </c>
      <c r="I10" s="256">
        <v>1.9030386223248267E-2</v>
      </c>
      <c r="J10" s="257">
        <v>46799.80632352941</v>
      </c>
      <c r="K10" s="257">
        <v>0</v>
      </c>
      <c r="L10" s="260">
        <v>153.44198794599808</v>
      </c>
      <c r="M10" s="22"/>
      <c r="N10" s="38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</row>
    <row r="11" spans="1:59" s="30" customFormat="1" ht="21.95" customHeight="1" x14ac:dyDescent="0.25">
      <c r="A11" s="37"/>
      <c r="B11" s="164" t="s">
        <v>65</v>
      </c>
      <c r="C11" s="165">
        <v>9793505</v>
      </c>
      <c r="D11" s="165">
        <v>39462</v>
      </c>
      <c r="E11" s="160">
        <v>4.0294052027338529E-3</v>
      </c>
      <c r="F11" s="161">
        <v>0.86218831104692706</v>
      </c>
      <c r="G11" s="254">
        <v>-3</v>
      </c>
      <c r="H11" s="255">
        <v>813</v>
      </c>
      <c r="I11" s="256">
        <v>2.0602098221073437E-2</v>
      </c>
      <c r="J11" s="257">
        <v>67528.86180030166</v>
      </c>
      <c r="K11" s="257">
        <v>0</v>
      </c>
      <c r="L11" s="260">
        <v>82.277157296867088</v>
      </c>
      <c r="M11" s="22"/>
      <c r="N11" s="38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9" s="30" customFormat="1" ht="21.95" customHeight="1" x14ac:dyDescent="0.25">
      <c r="A12" s="37"/>
      <c r="B12" s="164" t="s">
        <v>66</v>
      </c>
      <c r="C12" s="165">
        <v>11657104</v>
      </c>
      <c r="D12" s="165">
        <v>21601</v>
      </c>
      <c r="E12" s="160">
        <v>1.8530331375614388E-3</v>
      </c>
      <c r="F12" s="161">
        <v>0.72050883808615718</v>
      </c>
      <c r="G12" s="166">
        <v>-5</v>
      </c>
      <c r="H12" s="165">
        <v>234</v>
      </c>
      <c r="I12" s="256">
        <v>1.0832831813341975E-2</v>
      </c>
      <c r="J12" s="257">
        <v>53806.895117647065</v>
      </c>
      <c r="K12" s="257">
        <v>7109.1078235294117</v>
      </c>
      <c r="L12" s="260">
        <v>187.56631837606838</v>
      </c>
      <c r="M12" s="22"/>
      <c r="N12" s="38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 spans="1:59" s="30" customFormat="1" ht="21.95" customHeight="1" x14ac:dyDescent="0.25">
      <c r="A13" s="37"/>
      <c r="B13" s="195" t="s">
        <v>100</v>
      </c>
      <c r="C13" s="196">
        <v>2925001</v>
      </c>
      <c r="D13" s="196">
        <v>8121</v>
      </c>
      <c r="E13" s="263">
        <v>2.7764093072104932E-3</v>
      </c>
      <c r="F13" s="264">
        <v>0.82640028528750231</v>
      </c>
      <c r="G13" s="196">
        <v>-12</v>
      </c>
      <c r="H13" s="196">
        <v>100</v>
      </c>
      <c r="I13" s="263">
        <v>1.2313754463735994E-2</v>
      </c>
      <c r="J13" s="258">
        <v>19168.249088235294</v>
      </c>
      <c r="K13" s="258">
        <v>-1.6190882352930203</v>
      </c>
      <c r="L13" s="260">
        <v>158.39308500000001</v>
      </c>
      <c r="M13" s="22"/>
      <c r="N13" s="38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1:59" s="30" customFormat="1" ht="21.95" customHeight="1" x14ac:dyDescent="0.25">
      <c r="A14" s="37"/>
      <c r="B14" s="195" t="s">
        <v>117</v>
      </c>
      <c r="C14" s="196">
        <v>17218</v>
      </c>
      <c r="D14" s="196">
        <v>271</v>
      </c>
      <c r="E14" s="263">
        <v>1.5739342548495759E-2</v>
      </c>
      <c r="F14" s="263">
        <v>8.9108676759124705E-2</v>
      </c>
      <c r="G14" s="341">
        <v>3</v>
      </c>
      <c r="H14" s="196">
        <v>10</v>
      </c>
      <c r="I14" s="263">
        <v>3.6900369003690037E-2</v>
      </c>
      <c r="J14" s="258">
        <v>416.05741176470593</v>
      </c>
      <c r="K14" s="258">
        <v>4343.5225882352934</v>
      </c>
      <c r="L14" s="260">
        <v>41.605741176470595</v>
      </c>
      <c r="M14" s="22"/>
      <c r="N14" s="38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</row>
    <row r="15" spans="1:59" s="30" customFormat="1" ht="21.95" customHeight="1" x14ac:dyDescent="0.25">
      <c r="A15" s="37"/>
      <c r="B15" s="195" t="s">
        <v>99</v>
      </c>
      <c r="C15" s="196">
        <v>4802972</v>
      </c>
      <c r="D15" s="196">
        <v>15427</v>
      </c>
      <c r="E15" s="263">
        <v>3.211969588829583E-3</v>
      </c>
      <c r="F15" s="274">
        <v>0.79383615318723244</v>
      </c>
      <c r="G15" s="196">
        <v>-5</v>
      </c>
      <c r="H15" s="196">
        <v>380</v>
      </c>
      <c r="I15" s="263">
        <v>2.4632138458546705E-2</v>
      </c>
      <c r="J15" s="258">
        <v>30450.110352941178</v>
      </c>
      <c r="K15" s="258">
        <v>1217.8029803921563</v>
      </c>
      <c r="L15" s="261">
        <v>66.155617105263161</v>
      </c>
      <c r="M15" s="22"/>
      <c r="N15" s="38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1:59" s="30" customFormat="1" ht="21.95" customHeight="1" x14ac:dyDescent="0.25">
      <c r="A16" s="37"/>
      <c r="B16" s="195" t="s">
        <v>95</v>
      </c>
      <c r="C16" s="196">
        <v>4932248</v>
      </c>
      <c r="D16" s="196">
        <v>15964</v>
      </c>
      <c r="E16" s="263">
        <v>3.2366580107083018E-3</v>
      </c>
      <c r="F16" s="274">
        <v>0.8557213554942853</v>
      </c>
      <c r="G16" s="196">
        <v>2</v>
      </c>
      <c r="H16" s="196">
        <v>210</v>
      </c>
      <c r="I16" s="263">
        <v>1.3154597845151592E-2</v>
      </c>
      <c r="J16" s="258">
        <v>35307.884470588237</v>
      </c>
      <c r="K16" s="258">
        <v>-1247.2205490196138</v>
      </c>
      <c r="L16" s="260">
        <v>138.79255952380953</v>
      </c>
      <c r="M16" s="22"/>
      <c r="N16" s="38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</row>
    <row r="17" spans="1:58" s="30" customFormat="1" ht="21.95" customHeight="1" thickBot="1" x14ac:dyDescent="0.3">
      <c r="A17" s="37"/>
      <c r="B17" s="192" t="s">
        <v>90</v>
      </c>
      <c r="C17" s="175">
        <v>41515121</v>
      </c>
      <c r="D17" s="175">
        <v>116873</v>
      </c>
      <c r="E17" s="176">
        <v>2.8151911203631082E-3</v>
      </c>
      <c r="F17" s="176" t="s">
        <v>69</v>
      </c>
      <c r="G17" s="177" t="s">
        <v>69</v>
      </c>
      <c r="H17" s="175">
        <v>2052</v>
      </c>
      <c r="I17" s="278">
        <v>1.7557519700871885E-2</v>
      </c>
      <c r="J17" s="259">
        <v>253477.86456500756</v>
      </c>
      <c r="K17" s="259">
        <v>11421.593754901955</v>
      </c>
      <c r="L17" s="262">
        <v>123.52722444688477</v>
      </c>
      <c r="M17" s="22"/>
      <c r="N17" s="3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s="5" customFormat="1" x14ac:dyDescent="0.2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1"/>
      <c r="N18" s="4"/>
    </row>
    <row r="19" spans="1:58" s="5" customFormat="1" x14ac:dyDescent="0.25">
      <c r="C19" s="47"/>
      <c r="D19" s="47"/>
      <c r="E19" s="47"/>
      <c r="F19" s="275"/>
      <c r="G19" s="47"/>
      <c r="H19" s="47"/>
      <c r="I19" s="47"/>
      <c r="J19" s="47"/>
      <c r="K19" s="47"/>
      <c r="L19" s="47"/>
      <c r="N19" s="4"/>
    </row>
    <row r="20" spans="1:58" s="5" customFormat="1" x14ac:dyDescent="0.25">
      <c r="B20" s="47"/>
      <c r="C20" s="47"/>
      <c r="D20" s="47"/>
      <c r="F20" s="4"/>
    </row>
    <row r="21" spans="1:58" s="5" customFormat="1" x14ac:dyDescent="0.25">
      <c r="B21" s="47"/>
      <c r="C21" s="47"/>
      <c r="D21" s="47"/>
      <c r="F21" s="4"/>
    </row>
    <row r="22" spans="1:58" s="5" customFormat="1" x14ac:dyDescent="0.25">
      <c r="B22" s="47"/>
      <c r="C22" s="47"/>
      <c r="D22" s="47"/>
      <c r="F22" s="4"/>
    </row>
    <row r="23" spans="1:58" s="5" customFormat="1" x14ac:dyDescent="0.25">
      <c r="B23" s="47"/>
      <c r="C23" s="47"/>
      <c r="D23" s="47"/>
      <c r="F23" s="4"/>
    </row>
    <row r="24" spans="1:58" s="5" customFormat="1" x14ac:dyDescent="0.25">
      <c r="B24" s="47"/>
      <c r="C24" s="47"/>
      <c r="D24" s="47"/>
      <c r="F24" s="4"/>
    </row>
    <row r="25" spans="1:58" s="5" customFormat="1" x14ac:dyDescent="0.25">
      <c r="B25" s="47"/>
      <c r="C25" s="47"/>
      <c r="D25" s="47"/>
      <c r="F25" s="4"/>
    </row>
    <row r="26" spans="1:58" s="5" customFormat="1" x14ac:dyDescent="0.25">
      <c r="B26" s="47"/>
      <c r="C26" s="47"/>
      <c r="D26" s="47"/>
      <c r="F26" s="4"/>
    </row>
    <row r="27" spans="1:58" s="5" customFormat="1" x14ac:dyDescent="0.25">
      <c r="B27" s="47"/>
      <c r="C27" s="47"/>
      <c r="D27" s="47"/>
      <c r="F27" s="4"/>
    </row>
    <row r="28" spans="1:58" s="5" customFormat="1" x14ac:dyDescent="0.25">
      <c r="B28" s="47"/>
      <c r="C28" s="47"/>
      <c r="D28" s="47"/>
      <c r="F28" s="4"/>
    </row>
    <row r="29" spans="1:58" s="5" customFormat="1" x14ac:dyDescent="0.25">
      <c r="B29" s="47"/>
      <c r="C29" s="47"/>
      <c r="D29" s="47"/>
      <c r="F29" s="4"/>
    </row>
    <row r="30" spans="1:58" s="5" customFormat="1" x14ac:dyDescent="0.25">
      <c r="C30" s="47"/>
      <c r="D30" s="47"/>
      <c r="E30" s="47"/>
      <c r="F30" s="47"/>
      <c r="G30" s="47"/>
      <c r="H30" s="47"/>
      <c r="I30" s="47"/>
      <c r="J30" s="47"/>
      <c r="K30" s="47"/>
      <c r="L30" s="47"/>
      <c r="N30" s="4"/>
    </row>
    <row r="31" spans="1:58" s="5" customFormat="1" x14ac:dyDescent="0.25">
      <c r="C31" s="47"/>
      <c r="D31" s="47"/>
      <c r="E31" s="47"/>
      <c r="F31" s="47"/>
      <c r="G31" s="47"/>
      <c r="H31" s="47"/>
      <c r="I31" s="47"/>
      <c r="J31" s="47"/>
      <c r="K31" s="47"/>
      <c r="L31" s="47"/>
      <c r="N31" s="4"/>
    </row>
    <row r="32" spans="1:58" s="5" customFormat="1" x14ac:dyDescent="0.25">
      <c r="C32" s="47"/>
      <c r="D32" s="47"/>
      <c r="E32" s="47"/>
      <c r="F32" s="47"/>
      <c r="G32" s="282"/>
      <c r="H32" s="47"/>
      <c r="I32" s="47"/>
      <c r="J32" s="47"/>
      <c r="K32" s="47"/>
      <c r="L32" s="47"/>
      <c r="N32" s="4"/>
    </row>
    <row r="33" spans="3:14" s="5" customFormat="1" x14ac:dyDescent="0.25">
      <c r="C33" s="47"/>
      <c r="D33" s="47"/>
      <c r="E33" s="47"/>
      <c r="F33" s="47"/>
      <c r="G33" s="47"/>
      <c r="H33" s="47"/>
      <c r="I33" s="47"/>
      <c r="J33" s="47"/>
      <c r="K33" s="47"/>
      <c r="L33" s="47"/>
      <c r="N33" s="4"/>
    </row>
    <row r="34" spans="3:14" s="5" customFormat="1" x14ac:dyDescent="0.25">
      <c r="C34" s="47"/>
      <c r="D34" s="47"/>
      <c r="E34" s="47"/>
      <c r="F34" s="47"/>
      <c r="G34" s="47"/>
      <c r="H34" s="47"/>
      <c r="I34" s="47"/>
      <c r="J34" s="47"/>
      <c r="K34" s="47"/>
      <c r="L34" s="47"/>
      <c r="N34" s="4"/>
    </row>
    <row r="35" spans="3:14" s="5" customFormat="1" x14ac:dyDescent="0.25">
      <c r="C35" s="47"/>
      <c r="D35" s="47"/>
      <c r="E35" s="47"/>
      <c r="F35" s="47"/>
      <c r="G35" s="47"/>
      <c r="H35" s="47"/>
      <c r="I35" s="47"/>
      <c r="J35" s="47"/>
      <c r="K35" s="47"/>
      <c r="L35" s="47"/>
      <c r="N35" s="4"/>
    </row>
    <row r="36" spans="3:14" s="5" customFormat="1" x14ac:dyDescent="0.25">
      <c r="C36" s="47"/>
      <c r="D36" s="47"/>
      <c r="E36" s="47"/>
      <c r="F36" s="47"/>
      <c r="G36" s="47"/>
      <c r="H36" s="47"/>
      <c r="I36" s="47"/>
      <c r="J36" s="47"/>
      <c r="K36" s="47"/>
      <c r="L36" s="47"/>
      <c r="N36" s="4"/>
    </row>
    <row r="37" spans="3:14" s="5" customFormat="1" x14ac:dyDescent="0.25">
      <c r="C37" s="47"/>
      <c r="D37" s="47"/>
      <c r="E37" s="47"/>
      <c r="F37" s="47"/>
      <c r="G37" s="47"/>
      <c r="H37" s="47"/>
      <c r="I37" s="47"/>
      <c r="J37" s="47"/>
      <c r="K37" s="47"/>
      <c r="L37" s="47"/>
      <c r="N37" s="4"/>
    </row>
    <row r="38" spans="3:14" s="5" customFormat="1" x14ac:dyDescent="0.25">
      <c r="C38" s="47"/>
      <c r="D38" s="47"/>
      <c r="E38" s="47"/>
      <c r="F38" s="47"/>
      <c r="G38" s="47"/>
      <c r="H38" s="47"/>
      <c r="I38" s="47"/>
      <c r="J38" s="47"/>
      <c r="K38" s="47"/>
      <c r="L38" s="47"/>
      <c r="N38" s="4"/>
    </row>
    <row r="39" spans="3:14" s="5" customFormat="1" x14ac:dyDescent="0.25">
      <c r="C39" s="47"/>
      <c r="D39" s="47"/>
      <c r="E39" s="47"/>
      <c r="F39" s="47"/>
      <c r="G39" s="47"/>
      <c r="H39" s="47"/>
      <c r="I39" s="47"/>
      <c r="J39" s="47"/>
      <c r="K39" s="47"/>
      <c r="L39" s="47"/>
      <c r="N39" s="4"/>
    </row>
    <row r="40" spans="3:14" s="5" customFormat="1" x14ac:dyDescent="0.25">
      <c r="C40" s="47"/>
      <c r="D40" s="47"/>
      <c r="E40" s="47"/>
      <c r="F40" s="47"/>
      <c r="G40" s="47"/>
      <c r="H40" s="47"/>
      <c r="I40" s="47"/>
      <c r="J40" s="47"/>
      <c r="K40" s="47"/>
      <c r="L40" s="47"/>
      <c r="N40" s="4"/>
    </row>
    <row r="41" spans="3:14" s="5" customFormat="1" x14ac:dyDescent="0.25">
      <c r="C41" s="47"/>
      <c r="D41" s="47"/>
      <c r="E41" s="47"/>
      <c r="F41" s="47"/>
      <c r="G41" s="47"/>
      <c r="H41" s="47"/>
      <c r="I41" s="47"/>
      <c r="J41" s="47"/>
      <c r="K41" s="47"/>
      <c r="L41" s="47"/>
      <c r="N41" s="4"/>
    </row>
    <row r="42" spans="3:14" s="5" customFormat="1" x14ac:dyDescent="0.25">
      <c r="C42" s="47"/>
      <c r="D42" s="47"/>
      <c r="E42" s="47"/>
      <c r="F42" s="47"/>
      <c r="G42" s="47"/>
      <c r="H42" s="47"/>
      <c r="I42" s="47"/>
      <c r="J42" s="47"/>
      <c r="K42" s="47"/>
      <c r="L42" s="47"/>
      <c r="N42" s="4"/>
    </row>
    <row r="43" spans="3:14" s="5" customFormat="1" x14ac:dyDescent="0.25">
      <c r="C43" s="47"/>
      <c r="D43" s="47"/>
      <c r="E43" s="47"/>
      <c r="F43" s="47"/>
      <c r="G43" s="47"/>
      <c r="H43" s="47"/>
      <c r="I43" s="47"/>
      <c r="J43" s="47"/>
      <c r="K43" s="47"/>
      <c r="L43" s="47"/>
      <c r="N43" s="4"/>
    </row>
    <row r="44" spans="3:14" s="5" customFormat="1" x14ac:dyDescent="0.25">
      <c r="C44" s="47"/>
      <c r="D44" s="47"/>
      <c r="E44" s="47"/>
      <c r="F44" s="47"/>
      <c r="G44" s="47"/>
      <c r="H44" s="47"/>
      <c r="I44" s="47"/>
      <c r="J44" s="47"/>
      <c r="K44" s="47"/>
      <c r="L44" s="47"/>
      <c r="N44" s="4"/>
    </row>
    <row r="45" spans="3:14" s="5" customFormat="1" x14ac:dyDescent="0.25">
      <c r="C45" s="47"/>
      <c r="D45" s="47"/>
      <c r="E45" s="47"/>
      <c r="F45" s="47"/>
      <c r="G45" s="47"/>
      <c r="H45" s="47"/>
      <c r="I45" s="47"/>
      <c r="J45" s="47"/>
      <c r="K45" s="47"/>
      <c r="L45" s="47"/>
      <c r="N45" s="4"/>
    </row>
    <row r="46" spans="3:14" s="5" customFormat="1" x14ac:dyDescent="0.25">
      <c r="C46" s="47"/>
      <c r="D46" s="47"/>
      <c r="E46" s="47"/>
      <c r="F46" s="47"/>
      <c r="G46" s="47"/>
      <c r="H46" s="47"/>
      <c r="I46" s="47"/>
      <c r="J46" s="47"/>
      <c r="K46" s="47"/>
      <c r="L46" s="47"/>
      <c r="N46" s="4"/>
    </row>
    <row r="47" spans="3:14" s="5" customFormat="1" x14ac:dyDescent="0.25">
      <c r="C47" s="47"/>
      <c r="D47" s="47"/>
      <c r="E47" s="47"/>
      <c r="F47" s="47"/>
      <c r="G47" s="47"/>
      <c r="H47" s="47"/>
      <c r="I47" s="47"/>
      <c r="J47" s="47"/>
      <c r="K47" s="47"/>
      <c r="L47" s="47"/>
      <c r="N47" s="4"/>
    </row>
    <row r="48" spans="3:14" s="5" customFormat="1" x14ac:dyDescent="0.25">
      <c r="C48" s="47"/>
      <c r="D48" s="47"/>
      <c r="E48" s="47"/>
      <c r="F48" s="47"/>
      <c r="G48" s="47"/>
      <c r="H48" s="47"/>
      <c r="I48" s="47"/>
      <c r="J48" s="47"/>
      <c r="K48" s="47"/>
      <c r="L48" s="47"/>
      <c r="N48" s="4"/>
    </row>
    <row r="49" spans="3:14" s="5" customFormat="1" x14ac:dyDescent="0.25">
      <c r="C49" s="47"/>
      <c r="D49" s="47"/>
      <c r="E49" s="47"/>
      <c r="F49" s="47"/>
      <c r="G49" s="47"/>
      <c r="H49" s="47"/>
      <c r="I49" s="47"/>
      <c r="J49" s="47"/>
      <c r="K49" s="47"/>
      <c r="L49" s="47"/>
      <c r="N49" s="4"/>
    </row>
    <row r="50" spans="3:14" s="5" customFormat="1" x14ac:dyDescent="0.25">
      <c r="C50" s="47"/>
      <c r="D50" s="47"/>
      <c r="E50" s="47"/>
      <c r="F50" s="47"/>
      <c r="G50" s="47"/>
      <c r="H50" s="47"/>
      <c r="I50" s="47"/>
      <c r="J50" s="47"/>
      <c r="K50" s="47"/>
      <c r="L50" s="47"/>
      <c r="N50" s="4"/>
    </row>
    <row r="51" spans="3:14" s="5" customFormat="1" x14ac:dyDescent="0.25">
      <c r="C51" s="47"/>
      <c r="D51" s="47"/>
      <c r="E51" s="47"/>
      <c r="F51" s="47"/>
      <c r="G51" s="47"/>
      <c r="H51" s="47"/>
      <c r="I51" s="47"/>
      <c r="J51" s="47"/>
      <c r="K51" s="47"/>
      <c r="L51" s="47"/>
      <c r="N51" s="4"/>
    </row>
    <row r="52" spans="3:14" s="5" customFormat="1" x14ac:dyDescent="0.25">
      <c r="C52" s="47"/>
      <c r="D52" s="47"/>
      <c r="E52" s="47"/>
      <c r="F52" s="47"/>
      <c r="G52" s="47"/>
      <c r="H52" s="47"/>
      <c r="I52" s="47"/>
      <c r="J52" s="47"/>
      <c r="K52" s="47"/>
      <c r="L52" s="47"/>
      <c r="N52" s="4"/>
    </row>
    <row r="53" spans="3:14" s="5" customFormat="1" x14ac:dyDescent="0.25">
      <c r="C53" s="47"/>
      <c r="D53" s="47"/>
      <c r="E53" s="47"/>
      <c r="F53" s="47"/>
      <c r="G53" s="47"/>
      <c r="H53" s="47"/>
      <c r="I53" s="47"/>
      <c r="J53" s="47"/>
      <c r="K53" s="47"/>
      <c r="L53" s="47"/>
      <c r="N53" s="4"/>
    </row>
    <row r="54" spans="3:14" s="5" customFormat="1" x14ac:dyDescent="0.25">
      <c r="C54" s="47"/>
      <c r="D54" s="47"/>
      <c r="E54" s="47"/>
      <c r="F54" s="47"/>
      <c r="G54" s="47"/>
      <c r="H54" s="47"/>
      <c r="I54" s="47"/>
      <c r="J54" s="47"/>
      <c r="K54" s="47"/>
      <c r="L54" s="47"/>
      <c r="N54" s="4"/>
    </row>
    <row r="55" spans="3:14" s="5" customFormat="1" x14ac:dyDescent="0.25">
      <c r="C55" s="47"/>
      <c r="D55" s="47"/>
      <c r="E55" s="47"/>
      <c r="F55" s="47"/>
      <c r="G55" s="47"/>
      <c r="H55" s="47"/>
      <c r="I55" s="47"/>
      <c r="J55" s="47"/>
      <c r="K55" s="47"/>
      <c r="L55" s="47"/>
      <c r="N55" s="4"/>
    </row>
    <row r="56" spans="3:14" s="5" customFormat="1" x14ac:dyDescent="0.25">
      <c r="C56" s="47"/>
      <c r="D56" s="47"/>
      <c r="E56" s="47"/>
      <c r="F56" s="47"/>
      <c r="G56" s="47"/>
      <c r="H56" s="47"/>
      <c r="I56" s="47"/>
      <c r="J56" s="47"/>
      <c r="K56" s="47"/>
      <c r="L56" s="47"/>
      <c r="N56" s="4"/>
    </row>
    <row r="57" spans="3:14" s="5" customFormat="1" x14ac:dyDescent="0.25">
      <c r="C57" s="47"/>
      <c r="D57" s="47"/>
      <c r="E57" s="47"/>
      <c r="F57" s="47"/>
      <c r="G57" s="47"/>
      <c r="H57" s="47"/>
      <c r="I57" s="47"/>
      <c r="J57" s="47"/>
      <c r="K57" s="47"/>
      <c r="L57" s="47"/>
      <c r="N57" s="4"/>
    </row>
    <row r="58" spans="3:14" s="5" customFormat="1" x14ac:dyDescent="0.25">
      <c r="C58" s="47"/>
      <c r="D58" s="47"/>
      <c r="E58" s="47"/>
      <c r="F58" s="47"/>
      <c r="G58" s="47"/>
      <c r="H58" s="47"/>
      <c r="I58" s="47"/>
      <c r="J58" s="47"/>
      <c r="K58" s="47"/>
      <c r="L58" s="47"/>
      <c r="N58" s="4"/>
    </row>
    <row r="59" spans="3:14" s="5" customFormat="1" x14ac:dyDescent="0.25">
      <c r="C59" s="47"/>
      <c r="D59" s="47"/>
      <c r="E59" s="47"/>
      <c r="F59" s="47"/>
      <c r="G59" s="47"/>
      <c r="H59" s="47"/>
      <c r="I59" s="47"/>
      <c r="J59" s="47"/>
      <c r="K59" s="47"/>
      <c r="L59" s="47"/>
      <c r="N59" s="4"/>
    </row>
    <row r="60" spans="3:14" s="5" customFormat="1" x14ac:dyDescent="0.25">
      <c r="C60" s="47"/>
      <c r="D60" s="47"/>
      <c r="E60" s="47"/>
      <c r="F60" s="47"/>
      <c r="G60" s="47"/>
      <c r="H60" s="47"/>
      <c r="I60" s="47"/>
      <c r="J60" s="47"/>
      <c r="K60" s="47"/>
      <c r="L60" s="47"/>
      <c r="N60" s="4"/>
    </row>
    <row r="61" spans="3:14" s="5" customFormat="1" x14ac:dyDescent="0.25">
      <c r="C61" s="47"/>
      <c r="D61" s="47"/>
      <c r="E61" s="47"/>
      <c r="F61" s="47"/>
      <c r="G61" s="47"/>
      <c r="H61" s="47"/>
      <c r="I61" s="47"/>
      <c r="J61" s="47"/>
      <c r="K61" s="47"/>
      <c r="L61" s="47"/>
      <c r="N61" s="4"/>
    </row>
    <row r="62" spans="3:14" s="5" customFormat="1" x14ac:dyDescent="0.25">
      <c r="C62" s="47"/>
      <c r="D62" s="47"/>
      <c r="E62" s="47"/>
      <c r="F62" s="47"/>
      <c r="G62" s="47"/>
      <c r="H62" s="47"/>
      <c r="I62" s="47"/>
      <c r="J62" s="47"/>
      <c r="K62" s="47"/>
      <c r="L62" s="47"/>
      <c r="N62" s="4"/>
    </row>
    <row r="63" spans="3:14" s="5" customFormat="1" x14ac:dyDescent="0.25">
      <c r="C63" s="47"/>
      <c r="D63" s="47"/>
      <c r="E63" s="47"/>
      <c r="F63" s="47"/>
      <c r="G63" s="47"/>
      <c r="H63" s="47"/>
      <c r="I63" s="47"/>
      <c r="J63" s="47"/>
      <c r="K63" s="47"/>
      <c r="L63" s="47"/>
      <c r="N63" s="4"/>
    </row>
    <row r="64" spans="3:14" s="5" customFormat="1" x14ac:dyDescent="0.25">
      <c r="C64" s="47"/>
      <c r="D64" s="47"/>
      <c r="E64" s="47"/>
      <c r="F64" s="47"/>
      <c r="G64" s="47"/>
      <c r="H64" s="47"/>
      <c r="I64" s="47"/>
      <c r="J64" s="47"/>
      <c r="K64" s="47"/>
      <c r="L64" s="47"/>
      <c r="N64" s="4"/>
    </row>
    <row r="65" spans="3:14" s="5" customFormat="1" x14ac:dyDescent="0.25">
      <c r="C65" s="47"/>
      <c r="D65" s="47"/>
      <c r="E65" s="47"/>
      <c r="F65" s="47"/>
      <c r="G65" s="47"/>
      <c r="H65" s="47"/>
      <c r="I65" s="47"/>
      <c r="J65" s="47"/>
      <c r="K65" s="47"/>
      <c r="L65" s="47"/>
      <c r="N65" s="4"/>
    </row>
    <row r="66" spans="3:14" s="5" customFormat="1" x14ac:dyDescent="0.25">
      <c r="C66" s="47"/>
      <c r="D66" s="47"/>
      <c r="E66" s="47"/>
      <c r="F66" s="47"/>
      <c r="G66" s="47"/>
      <c r="H66" s="47"/>
      <c r="I66" s="47"/>
      <c r="J66" s="47"/>
      <c r="K66" s="47"/>
      <c r="L66" s="47"/>
      <c r="N66" s="4"/>
    </row>
    <row r="67" spans="3:14" s="5" customFormat="1" x14ac:dyDescent="0.25">
      <c r="C67" s="47"/>
      <c r="D67" s="47"/>
      <c r="E67" s="47"/>
      <c r="F67" s="47"/>
      <c r="G67" s="47"/>
      <c r="H67" s="47"/>
      <c r="I67" s="47"/>
      <c r="J67" s="47"/>
      <c r="K67" s="47"/>
      <c r="L67" s="47"/>
      <c r="N67" s="4"/>
    </row>
    <row r="68" spans="3:14" s="5" customFormat="1" x14ac:dyDescent="0.25">
      <c r="C68" s="47"/>
      <c r="D68" s="47"/>
      <c r="E68" s="47"/>
      <c r="F68" s="47"/>
      <c r="G68" s="47"/>
      <c r="H68" s="47"/>
      <c r="I68" s="47"/>
      <c r="J68" s="47"/>
      <c r="K68" s="47"/>
      <c r="L68" s="47"/>
      <c r="N68" s="4"/>
    </row>
    <row r="69" spans="3:14" s="5" customFormat="1" x14ac:dyDescent="0.25">
      <c r="C69" s="47"/>
      <c r="D69" s="47"/>
      <c r="E69" s="47"/>
      <c r="F69" s="47"/>
      <c r="G69" s="47"/>
      <c r="H69" s="47"/>
      <c r="I69" s="47"/>
      <c r="J69" s="47"/>
      <c r="K69" s="47"/>
      <c r="L69" s="47"/>
      <c r="N69" s="4"/>
    </row>
    <row r="70" spans="3:14" s="5" customFormat="1" x14ac:dyDescent="0.25">
      <c r="C70" s="47"/>
      <c r="D70" s="47"/>
      <c r="E70" s="47"/>
      <c r="F70" s="47"/>
      <c r="G70" s="47"/>
      <c r="H70" s="47"/>
      <c r="I70" s="47"/>
      <c r="J70" s="47"/>
      <c r="K70" s="47"/>
      <c r="L70" s="47"/>
      <c r="N70" s="4"/>
    </row>
    <row r="71" spans="3:14" s="5" customFormat="1" x14ac:dyDescent="0.25">
      <c r="C71" s="47"/>
      <c r="D71" s="47"/>
      <c r="E71" s="47"/>
      <c r="F71" s="47"/>
      <c r="G71" s="47"/>
      <c r="H71" s="47"/>
      <c r="I71" s="47"/>
      <c r="J71" s="47"/>
      <c r="K71" s="47"/>
      <c r="L71" s="47"/>
      <c r="N71" s="4"/>
    </row>
    <row r="72" spans="3:14" s="5" customFormat="1" x14ac:dyDescent="0.25">
      <c r="C72" s="47"/>
      <c r="D72" s="47"/>
      <c r="E72" s="47"/>
      <c r="F72" s="47"/>
      <c r="G72" s="47"/>
      <c r="H72" s="47"/>
      <c r="I72" s="47"/>
      <c r="J72" s="47"/>
      <c r="K72" s="47"/>
      <c r="L72" s="47"/>
      <c r="N72" s="4"/>
    </row>
    <row r="73" spans="3:14" s="5" customFormat="1" x14ac:dyDescent="0.25">
      <c r="C73" s="47"/>
      <c r="D73" s="47"/>
      <c r="E73" s="47"/>
      <c r="F73" s="47"/>
      <c r="G73" s="47"/>
      <c r="H73" s="47"/>
      <c r="I73" s="47"/>
      <c r="J73" s="47"/>
      <c r="K73" s="47"/>
      <c r="L73" s="47"/>
      <c r="N73" s="4"/>
    </row>
    <row r="74" spans="3:14" s="5" customFormat="1" x14ac:dyDescent="0.25">
      <c r="C74" s="47"/>
      <c r="D74" s="47"/>
      <c r="E74" s="47"/>
      <c r="F74" s="47"/>
      <c r="G74" s="47"/>
      <c r="H74" s="47"/>
      <c r="I74" s="47"/>
      <c r="J74" s="47"/>
      <c r="K74" s="47"/>
      <c r="L74" s="47"/>
      <c r="N74" s="4"/>
    </row>
    <row r="75" spans="3:14" s="5" customFormat="1" x14ac:dyDescent="0.25">
      <c r="C75" s="47"/>
      <c r="D75" s="47"/>
      <c r="E75" s="47"/>
      <c r="F75" s="47"/>
      <c r="G75" s="47"/>
      <c r="H75" s="47"/>
      <c r="I75" s="47"/>
      <c r="J75" s="47"/>
      <c r="K75" s="47"/>
      <c r="L75" s="47"/>
      <c r="N75" s="4"/>
    </row>
    <row r="76" spans="3:14" s="5" customFormat="1" x14ac:dyDescent="0.25">
      <c r="C76" s="47"/>
      <c r="D76" s="47"/>
      <c r="E76" s="47"/>
      <c r="F76" s="47"/>
      <c r="G76" s="47"/>
      <c r="H76" s="47"/>
      <c r="I76" s="47"/>
      <c r="J76" s="47"/>
      <c r="K76" s="47"/>
      <c r="L76" s="47"/>
      <c r="N76" s="4"/>
    </row>
    <row r="77" spans="3:14" s="5" customFormat="1" x14ac:dyDescent="0.25">
      <c r="C77" s="47"/>
      <c r="D77" s="47"/>
      <c r="E77" s="47"/>
      <c r="F77" s="47"/>
      <c r="G77" s="47"/>
      <c r="H77" s="47"/>
      <c r="I77" s="47"/>
      <c r="J77" s="47"/>
      <c r="K77" s="47"/>
      <c r="L77" s="47"/>
      <c r="N77" s="4"/>
    </row>
    <row r="78" spans="3:14" s="5" customFormat="1" x14ac:dyDescent="0.25">
      <c r="C78" s="47"/>
      <c r="D78" s="47"/>
      <c r="E78" s="47"/>
      <c r="F78" s="47"/>
      <c r="G78" s="47"/>
      <c r="H78" s="47"/>
      <c r="I78" s="47"/>
      <c r="J78" s="47"/>
      <c r="K78" s="47"/>
      <c r="L78" s="47"/>
      <c r="N78" s="4"/>
    </row>
    <row r="79" spans="3:14" s="5" customFormat="1" x14ac:dyDescent="0.25">
      <c r="C79" s="47"/>
      <c r="D79" s="47"/>
      <c r="E79" s="47"/>
      <c r="F79" s="47"/>
      <c r="G79" s="47"/>
      <c r="H79" s="47"/>
      <c r="I79" s="47"/>
      <c r="J79" s="47"/>
      <c r="K79" s="47"/>
      <c r="L79" s="47"/>
      <c r="N79" s="4"/>
    </row>
    <row r="80" spans="3:14" s="5" customFormat="1" x14ac:dyDescent="0.25">
      <c r="C80" s="47"/>
      <c r="D80" s="47"/>
      <c r="E80" s="47"/>
      <c r="F80" s="47"/>
      <c r="G80" s="47"/>
      <c r="H80" s="47"/>
      <c r="I80" s="47"/>
      <c r="J80" s="47"/>
      <c r="K80" s="47"/>
      <c r="L80" s="47"/>
      <c r="N80" s="4"/>
    </row>
    <row r="81" spans="3:14" s="5" customFormat="1" x14ac:dyDescent="0.25">
      <c r="C81" s="47"/>
      <c r="D81" s="47"/>
      <c r="E81" s="47"/>
      <c r="F81" s="47"/>
      <c r="G81" s="47"/>
      <c r="H81" s="47"/>
      <c r="I81" s="47"/>
      <c r="J81" s="47"/>
      <c r="K81" s="47"/>
      <c r="L81" s="47"/>
      <c r="N81" s="4"/>
    </row>
    <row r="82" spans="3:14" s="5" customFormat="1" x14ac:dyDescent="0.25">
      <c r="C82" s="47"/>
      <c r="D82" s="47"/>
      <c r="E82" s="47"/>
      <c r="F82" s="47"/>
      <c r="G82" s="47"/>
      <c r="H82" s="47"/>
      <c r="I82" s="47"/>
      <c r="J82" s="47"/>
      <c r="K82" s="47"/>
      <c r="L82" s="47"/>
      <c r="N82" s="4"/>
    </row>
    <row r="83" spans="3:14" s="5" customFormat="1" x14ac:dyDescent="0.25">
      <c r="C83" s="47"/>
      <c r="D83" s="47"/>
      <c r="E83" s="47"/>
      <c r="F83" s="47"/>
      <c r="G83" s="47"/>
      <c r="H83" s="47"/>
      <c r="I83" s="47"/>
      <c r="J83" s="47"/>
      <c r="K83" s="47"/>
      <c r="L83" s="47"/>
      <c r="N83" s="4"/>
    </row>
    <row r="84" spans="3:14" s="5" customFormat="1" x14ac:dyDescent="0.25">
      <c r="C84" s="47"/>
      <c r="D84" s="47"/>
      <c r="E84" s="47"/>
      <c r="F84" s="47"/>
      <c r="G84" s="47"/>
      <c r="H84" s="47"/>
      <c r="I84" s="47"/>
      <c r="J84" s="47"/>
      <c r="K84" s="47"/>
      <c r="L84" s="47"/>
      <c r="N84" s="4"/>
    </row>
    <row r="85" spans="3:14" s="5" customFormat="1" x14ac:dyDescent="0.25">
      <c r="C85" s="47"/>
      <c r="D85" s="47"/>
      <c r="E85" s="47"/>
      <c r="F85" s="47"/>
      <c r="G85" s="47"/>
      <c r="H85" s="47"/>
      <c r="I85" s="47"/>
      <c r="J85" s="47"/>
      <c r="K85" s="47"/>
      <c r="L85" s="47"/>
      <c r="N85" s="4"/>
    </row>
    <row r="86" spans="3:14" s="5" customFormat="1" x14ac:dyDescent="0.25">
      <c r="C86" s="47"/>
      <c r="D86" s="47"/>
      <c r="E86" s="47"/>
      <c r="F86" s="47"/>
      <c r="G86" s="47"/>
      <c r="H86" s="47"/>
      <c r="I86" s="47"/>
      <c r="J86" s="47"/>
      <c r="K86" s="47"/>
      <c r="L86" s="47"/>
      <c r="N86" s="4"/>
    </row>
    <row r="87" spans="3:14" s="5" customFormat="1" x14ac:dyDescent="0.25">
      <c r="C87" s="47"/>
      <c r="D87" s="47"/>
      <c r="E87" s="47"/>
      <c r="F87" s="47"/>
      <c r="G87" s="47"/>
      <c r="H87" s="47"/>
      <c r="I87" s="47"/>
      <c r="J87" s="47"/>
      <c r="K87" s="47"/>
      <c r="L87" s="47"/>
      <c r="N87" s="4"/>
    </row>
    <row r="88" spans="3:14" s="5" customFormat="1" x14ac:dyDescent="0.25">
      <c r="C88" s="47"/>
      <c r="D88" s="47"/>
      <c r="E88" s="47"/>
      <c r="F88" s="47"/>
      <c r="G88" s="47"/>
      <c r="H88" s="47"/>
      <c r="I88" s="47"/>
      <c r="J88" s="47"/>
      <c r="K88" s="47"/>
      <c r="L88" s="47"/>
      <c r="N88" s="4"/>
    </row>
    <row r="89" spans="3:14" s="5" customFormat="1" x14ac:dyDescent="0.25">
      <c r="C89" s="47"/>
      <c r="D89" s="47"/>
      <c r="E89" s="47"/>
      <c r="F89" s="47"/>
      <c r="G89" s="47"/>
      <c r="H89" s="47"/>
      <c r="I89" s="47"/>
      <c r="J89" s="47"/>
      <c r="K89" s="47"/>
      <c r="L89" s="47"/>
      <c r="N89" s="4"/>
    </row>
    <row r="90" spans="3:14" s="5" customFormat="1" x14ac:dyDescent="0.25">
      <c r="C90" s="47"/>
      <c r="D90" s="47"/>
      <c r="E90" s="47"/>
      <c r="F90" s="47"/>
      <c r="G90" s="47"/>
      <c r="H90" s="47"/>
      <c r="I90" s="47"/>
      <c r="J90" s="47"/>
      <c r="K90" s="47"/>
      <c r="L90" s="47"/>
      <c r="N90" s="4"/>
    </row>
    <row r="91" spans="3:14" s="5" customFormat="1" x14ac:dyDescent="0.25">
      <c r="C91" s="47"/>
      <c r="D91" s="47"/>
      <c r="E91" s="47"/>
      <c r="F91" s="47"/>
      <c r="G91" s="47"/>
      <c r="H91" s="47"/>
      <c r="I91" s="47"/>
      <c r="J91" s="47"/>
      <c r="K91" s="47"/>
      <c r="L91" s="47"/>
      <c r="N91" s="4"/>
    </row>
    <row r="92" spans="3:14" s="5" customFormat="1" x14ac:dyDescent="0.25">
      <c r="C92" s="47"/>
      <c r="D92" s="47"/>
      <c r="E92" s="47"/>
      <c r="F92" s="47"/>
      <c r="G92" s="47"/>
      <c r="H92" s="47"/>
      <c r="I92" s="47"/>
      <c r="J92" s="47"/>
      <c r="K92" s="47"/>
      <c r="L92" s="47"/>
      <c r="N92" s="4"/>
    </row>
    <row r="93" spans="3:14" s="5" customFormat="1" x14ac:dyDescent="0.25">
      <c r="C93" s="47"/>
      <c r="D93" s="47"/>
      <c r="E93" s="47"/>
      <c r="F93" s="47"/>
      <c r="G93" s="47"/>
      <c r="H93" s="47"/>
      <c r="I93" s="47"/>
      <c r="J93" s="47"/>
      <c r="K93" s="47"/>
      <c r="L93" s="47"/>
      <c r="N93" s="4"/>
    </row>
    <row r="94" spans="3:14" s="5" customFormat="1" x14ac:dyDescent="0.25">
      <c r="C94" s="47"/>
      <c r="D94" s="47"/>
      <c r="E94" s="47"/>
      <c r="F94" s="47"/>
      <c r="G94" s="47"/>
      <c r="H94" s="47"/>
      <c r="I94" s="47"/>
      <c r="J94" s="47"/>
      <c r="K94" s="47"/>
      <c r="L94" s="47"/>
      <c r="N94" s="4"/>
    </row>
    <row r="95" spans="3:14" s="5" customFormat="1" x14ac:dyDescent="0.25">
      <c r="C95" s="47"/>
      <c r="D95" s="47"/>
      <c r="E95" s="47"/>
      <c r="F95" s="47"/>
      <c r="G95" s="47"/>
      <c r="H95" s="47"/>
      <c r="I95" s="47"/>
      <c r="J95" s="47"/>
      <c r="K95" s="47"/>
      <c r="L95" s="47"/>
      <c r="N95" s="4"/>
    </row>
    <row r="96" spans="3:14" s="5" customFormat="1" x14ac:dyDescent="0.25">
      <c r="C96" s="47"/>
      <c r="D96" s="47"/>
      <c r="E96" s="47"/>
      <c r="F96" s="47"/>
      <c r="G96" s="47"/>
      <c r="H96" s="47"/>
      <c r="I96" s="47"/>
      <c r="J96" s="47"/>
      <c r="K96" s="47"/>
      <c r="L96" s="47"/>
      <c r="N96" s="4"/>
    </row>
    <row r="97" spans="3:14" s="5" customFormat="1" x14ac:dyDescent="0.25">
      <c r="C97" s="47"/>
      <c r="D97" s="47"/>
      <c r="E97" s="47"/>
      <c r="F97" s="47"/>
      <c r="G97" s="47"/>
      <c r="H97" s="47"/>
      <c r="I97" s="47"/>
      <c r="J97" s="47"/>
      <c r="K97" s="47"/>
      <c r="L97" s="47"/>
      <c r="N97" s="4"/>
    </row>
    <row r="98" spans="3:14" s="5" customFormat="1" x14ac:dyDescent="0.25">
      <c r="C98" s="47"/>
      <c r="D98" s="47"/>
      <c r="E98" s="47"/>
      <c r="F98" s="47"/>
      <c r="G98" s="47"/>
      <c r="H98" s="47"/>
      <c r="I98" s="47"/>
      <c r="J98" s="47"/>
      <c r="K98" s="47"/>
      <c r="L98" s="47"/>
      <c r="N98" s="4"/>
    </row>
    <row r="99" spans="3:14" s="5" customFormat="1" x14ac:dyDescent="0.25">
      <c r="C99" s="47"/>
      <c r="D99" s="47"/>
      <c r="E99" s="47"/>
      <c r="F99" s="47"/>
      <c r="G99" s="47"/>
      <c r="H99" s="47"/>
      <c r="I99" s="47"/>
      <c r="J99" s="47"/>
      <c r="K99" s="47"/>
      <c r="L99" s="47"/>
      <c r="N99" s="4"/>
    </row>
    <row r="100" spans="3:14" s="5" customFormat="1" x14ac:dyDescent="0.25"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N100" s="4"/>
    </row>
    <row r="101" spans="3:14" s="5" customFormat="1" x14ac:dyDescent="0.25"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N101" s="4"/>
    </row>
    <row r="102" spans="3:14" s="5" customFormat="1" x14ac:dyDescent="0.25"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N102" s="4"/>
    </row>
    <row r="103" spans="3:14" s="5" customFormat="1" x14ac:dyDescent="0.25"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N103" s="4"/>
    </row>
    <row r="104" spans="3:14" s="5" customFormat="1" x14ac:dyDescent="0.25"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N104" s="4"/>
    </row>
    <row r="105" spans="3:14" s="5" customFormat="1" x14ac:dyDescent="0.25"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N105" s="4"/>
    </row>
    <row r="106" spans="3:14" s="5" customFormat="1" x14ac:dyDescent="0.25"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N106" s="4"/>
    </row>
    <row r="107" spans="3:14" s="5" customFormat="1" x14ac:dyDescent="0.25"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N107" s="4"/>
    </row>
    <row r="108" spans="3:14" s="5" customFormat="1" x14ac:dyDescent="0.25"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N108" s="4"/>
    </row>
    <row r="109" spans="3:14" s="5" customFormat="1" x14ac:dyDescent="0.25"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N109" s="4"/>
    </row>
    <row r="110" spans="3:14" s="5" customFormat="1" x14ac:dyDescent="0.25"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N110" s="4"/>
    </row>
    <row r="111" spans="3:14" s="5" customFormat="1" x14ac:dyDescent="0.25"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N111" s="4"/>
    </row>
    <row r="112" spans="3:14" s="5" customFormat="1" x14ac:dyDescent="0.25"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N112" s="4"/>
    </row>
    <row r="113" spans="3:14" s="5" customFormat="1" x14ac:dyDescent="0.25"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N113" s="4"/>
    </row>
    <row r="114" spans="3:14" s="5" customFormat="1" x14ac:dyDescent="0.25"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N114" s="4"/>
    </row>
    <row r="115" spans="3:14" s="5" customFormat="1" x14ac:dyDescent="0.25"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N115" s="4"/>
    </row>
    <row r="116" spans="3:14" s="5" customFormat="1" x14ac:dyDescent="0.25"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N116" s="4"/>
    </row>
    <row r="117" spans="3:14" s="5" customFormat="1" x14ac:dyDescent="0.25"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N117" s="4"/>
    </row>
    <row r="118" spans="3:14" s="5" customFormat="1" x14ac:dyDescent="0.25"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N118" s="4"/>
    </row>
    <row r="119" spans="3:14" s="5" customFormat="1" x14ac:dyDescent="0.25"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N119" s="4"/>
    </row>
    <row r="120" spans="3:14" s="5" customFormat="1" x14ac:dyDescent="0.25"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N120" s="4"/>
    </row>
    <row r="121" spans="3:14" s="5" customFormat="1" x14ac:dyDescent="0.25"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N121" s="4"/>
    </row>
    <row r="122" spans="3:14" s="5" customFormat="1" x14ac:dyDescent="0.25"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N122" s="4"/>
    </row>
    <row r="123" spans="3:14" s="5" customFormat="1" x14ac:dyDescent="0.25"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N123" s="4"/>
    </row>
    <row r="124" spans="3:14" s="5" customFormat="1" x14ac:dyDescent="0.25"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N124" s="4"/>
    </row>
    <row r="125" spans="3:14" s="5" customFormat="1" x14ac:dyDescent="0.25"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N125" s="4"/>
    </row>
    <row r="126" spans="3:14" s="5" customFormat="1" x14ac:dyDescent="0.25"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N126" s="4"/>
    </row>
    <row r="127" spans="3:14" s="5" customFormat="1" x14ac:dyDescent="0.25"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N127" s="4"/>
    </row>
    <row r="128" spans="3:14" s="5" customFormat="1" x14ac:dyDescent="0.25"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N128" s="4"/>
    </row>
    <row r="129" spans="3:14" s="5" customFormat="1" x14ac:dyDescent="0.25"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N129" s="4"/>
    </row>
    <row r="130" spans="3:14" s="5" customFormat="1" x14ac:dyDescent="0.25"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N130" s="4"/>
    </row>
    <row r="131" spans="3:14" s="5" customFormat="1" x14ac:dyDescent="0.25"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N131" s="4"/>
    </row>
    <row r="132" spans="3:14" s="5" customFormat="1" x14ac:dyDescent="0.25"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N132" s="4"/>
    </row>
    <row r="133" spans="3:14" s="5" customFormat="1" x14ac:dyDescent="0.25"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N133" s="4"/>
    </row>
    <row r="134" spans="3:14" s="5" customFormat="1" x14ac:dyDescent="0.25"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N134" s="4"/>
    </row>
    <row r="135" spans="3:14" s="5" customFormat="1" x14ac:dyDescent="0.25"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N135" s="4"/>
    </row>
    <row r="136" spans="3:14" s="5" customFormat="1" x14ac:dyDescent="0.25"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N136" s="4"/>
    </row>
    <row r="137" spans="3:14" s="5" customFormat="1" x14ac:dyDescent="0.25"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N137" s="4"/>
    </row>
    <row r="138" spans="3:14" s="5" customFormat="1" x14ac:dyDescent="0.25"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N138" s="4"/>
    </row>
    <row r="139" spans="3:14" s="5" customFormat="1" x14ac:dyDescent="0.25"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N139" s="4"/>
    </row>
    <row r="140" spans="3:14" s="5" customFormat="1" x14ac:dyDescent="0.25"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N140" s="4"/>
    </row>
    <row r="141" spans="3:14" s="5" customFormat="1" x14ac:dyDescent="0.25"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N141" s="4"/>
    </row>
    <row r="142" spans="3:14" s="5" customFormat="1" x14ac:dyDescent="0.25"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N142" s="4"/>
    </row>
    <row r="143" spans="3:14" s="5" customFormat="1" x14ac:dyDescent="0.25"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N143" s="4"/>
    </row>
    <row r="144" spans="3:14" s="5" customFormat="1" x14ac:dyDescent="0.25"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N144" s="4"/>
    </row>
    <row r="145" spans="3:14" s="5" customFormat="1" x14ac:dyDescent="0.25"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N145" s="4"/>
    </row>
    <row r="146" spans="3:14" s="5" customFormat="1" x14ac:dyDescent="0.25"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N146" s="4"/>
    </row>
    <row r="147" spans="3:14" s="5" customFormat="1" x14ac:dyDescent="0.25"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N147" s="4"/>
    </row>
    <row r="148" spans="3:14" s="5" customFormat="1" x14ac:dyDescent="0.25"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N148" s="4"/>
    </row>
    <row r="149" spans="3:14" s="5" customFormat="1" x14ac:dyDescent="0.25"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N149" s="4"/>
    </row>
    <row r="150" spans="3:14" s="5" customFormat="1" x14ac:dyDescent="0.25"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N150" s="4"/>
    </row>
    <row r="151" spans="3:14" s="5" customFormat="1" x14ac:dyDescent="0.25"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N151" s="4"/>
    </row>
    <row r="152" spans="3:14" s="5" customFormat="1" x14ac:dyDescent="0.25"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N152" s="4"/>
    </row>
    <row r="153" spans="3:14" s="5" customFormat="1" x14ac:dyDescent="0.25"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N153" s="4"/>
    </row>
    <row r="154" spans="3:14" s="5" customFormat="1" x14ac:dyDescent="0.25"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N154" s="4"/>
    </row>
    <row r="155" spans="3:14" s="5" customFormat="1" x14ac:dyDescent="0.25"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N155" s="4"/>
    </row>
    <row r="156" spans="3:14" s="5" customFormat="1" x14ac:dyDescent="0.25"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N156" s="4"/>
    </row>
    <row r="157" spans="3:14" s="5" customFormat="1" x14ac:dyDescent="0.25"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N157" s="4"/>
    </row>
    <row r="158" spans="3:14" s="5" customFormat="1" x14ac:dyDescent="0.25"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N158" s="4"/>
    </row>
    <row r="159" spans="3:14" s="5" customFormat="1" x14ac:dyDescent="0.25"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N159" s="4"/>
    </row>
    <row r="160" spans="3:14" s="5" customFormat="1" x14ac:dyDescent="0.25"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N160" s="4"/>
    </row>
    <row r="161" spans="3:14" s="5" customFormat="1" x14ac:dyDescent="0.25"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N161" s="4"/>
    </row>
    <row r="162" spans="3:14" s="5" customFormat="1" x14ac:dyDescent="0.25"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N162" s="4"/>
    </row>
    <row r="163" spans="3:14" s="5" customFormat="1" x14ac:dyDescent="0.25"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N163" s="4"/>
    </row>
    <row r="164" spans="3:14" s="5" customFormat="1" x14ac:dyDescent="0.25"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N164" s="4"/>
    </row>
    <row r="165" spans="3:14" s="5" customFormat="1" x14ac:dyDescent="0.25"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N165" s="4"/>
    </row>
    <row r="166" spans="3:14" s="5" customFormat="1" x14ac:dyDescent="0.25"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N166" s="4"/>
    </row>
    <row r="167" spans="3:14" s="5" customFormat="1" x14ac:dyDescent="0.25"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N167" s="4"/>
    </row>
    <row r="168" spans="3:14" s="5" customFormat="1" x14ac:dyDescent="0.25"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N168" s="4"/>
    </row>
    <row r="169" spans="3:14" s="5" customFormat="1" x14ac:dyDescent="0.25"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N169" s="4"/>
    </row>
    <row r="170" spans="3:14" s="5" customFormat="1" x14ac:dyDescent="0.25"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N170" s="4"/>
    </row>
    <row r="171" spans="3:14" s="5" customFormat="1" x14ac:dyDescent="0.25"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N171" s="4"/>
    </row>
    <row r="172" spans="3:14" s="5" customFormat="1" x14ac:dyDescent="0.25"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N172" s="4"/>
    </row>
    <row r="173" spans="3:14" s="5" customFormat="1" x14ac:dyDescent="0.25"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N173" s="4"/>
    </row>
    <row r="174" spans="3:14" s="5" customFormat="1" x14ac:dyDescent="0.25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N174" s="4"/>
    </row>
    <row r="175" spans="3:14" s="5" customFormat="1" x14ac:dyDescent="0.25"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N175" s="4"/>
    </row>
    <row r="176" spans="3:14" s="5" customFormat="1" x14ac:dyDescent="0.25"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N176" s="4"/>
    </row>
    <row r="177" spans="3:14" s="5" customFormat="1" x14ac:dyDescent="0.25"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N177" s="4"/>
    </row>
    <row r="178" spans="3:14" s="5" customFormat="1" x14ac:dyDescent="0.25"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N178" s="4"/>
    </row>
    <row r="179" spans="3:14" s="5" customFormat="1" x14ac:dyDescent="0.25"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N179" s="4"/>
    </row>
    <row r="180" spans="3:14" s="5" customFormat="1" x14ac:dyDescent="0.25"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N180" s="4"/>
    </row>
    <row r="181" spans="3:14" s="5" customFormat="1" x14ac:dyDescent="0.25"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N181" s="4"/>
    </row>
    <row r="182" spans="3:14" s="5" customFormat="1" x14ac:dyDescent="0.25"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N182" s="4"/>
    </row>
    <row r="183" spans="3:14" s="5" customFormat="1" x14ac:dyDescent="0.25"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N183" s="4"/>
    </row>
    <row r="184" spans="3:14" s="5" customFormat="1" x14ac:dyDescent="0.25"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N184" s="4"/>
    </row>
    <row r="185" spans="3:14" s="5" customFormat="1" x14ac:dyDescent="0.25"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N185" s="4"/>
    </row>
    <row r="186" spans="3:14" s="5" customFormat="1" x14ac:dyDescent="0.25"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N186" s="4"/>
    </row>
    <row r="187" spans="3:14" s="5" customFormat="1" x14ac:dyDescent="0.25"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N187" s="4"/>
    </row>
    <row r="188" spans="3:14" s="5" customFormat="1" x14ac:dyDescent="0.25"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N188" s="4"/>
    </row>
    <row r="189" spans="3:14" s="5" customFormat="1" x14ac:dyDescent="0.25"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N189" s="4"/>
    </row>
    <row r="190" spans="3:14" s="5" customFormat="1" x14ac:dyDescent="0.25"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N190" s="4"/>
    </row>
    <row r="191" spans="3:14" s="5" customFormat="1" x14ac:dyDescent="0.25"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N191" s="4"/>
    </row>
    <row r="192" spans="3:14" s="5" customFormat="1" x14ac:dyDescent="0.25"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N192" s="4"/>
    </row>
    <row r="193" spans="3:14" s="5" customFormat="1" x14ac:dyDescent="0.25"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N193" s="4"/>
    </row>
    <row r="194" spans="3:14" s="5" customFormat="1" x14ac:dyDescent="0.25"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N194" s="4"/>
    </row>
    <row r="195" spans="3:14" s="5" customFormat="1" x14ac:dyDescent="0.25"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N195" s="4"/>
    </row>
    <row r="196" spans="3:14" s="5" customFormat="1" x14ac:dyDescent="0.25"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N196" s="4"/>
    </row>
    <row r="197" spans="3:14" s="5" customFormat="1" x14ac:dyDescent="0.25"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N197" s="4"/>
    </row>
    <row r="198" spans="3:14" s="5" customFormat="1" x14ac:dyDescent="0.25"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N198" s="4"/>
    </row>
    <row r="199" spans="3:14" s="5" customFormat="1" x14ac:dyDescent="0.25"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N199" s="4"/>
    </row>
    <row r="200" spans="3:14" s="5" customFormat="1" x14ac:dyDescent="0.25"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N200" s="4"/>
    </row>
    <row r="201" spans="3:14" s="5" customFormat="1" x14ac:dyDescent="0.25"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N201" s="4"/>
    </row>
    <row r="202" spans="3:14" s="5" customFormat="1" x14ac:dyDescent="0.25"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N202" s="4"/>
    </row>
    <row r="203" spans="3:14" s="5" customFormat="1" x14ac:dyDescent="0.25"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N203" s="4"/>
    </row>
    <row r="204" spans="3:14" s="5" customFormat="1" x14ac:dyDescent="0.25"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N204" s="4"/>
    </row>
    <row r="205" spans="3:14" s="5" customFormat="1" x14ac:dyDescent="0.25"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N205" s="4"/>
    </row>
    <row r="206" spans="3:14" s="5" customFormat="1" x14ac:dyDescent="0.25"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N206" s="4"/>
    </row>
    <row r="207" spans="3:14" s="5" customFormat="1" x14ac:dyDescent="0.25"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N207" s="4"/>
    </row>
    <row r="208" spans="3:14" s="5" customFormat="1" x14ac:dyDescent="0.25"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N208" s="4"/>
    </row>
    <row r="209" spans="3:14" s="5" customFormat="1" x14ac:dyDescent="0.25"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N209" s="4"/>
    </row>
    <row r="210" spans="3:14" s="5" customFormat="1" x14ac:dyDescent="0.25"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N210" s="4"/>
    </row>
    <row r="211" spans="3:14" s="5" customFormat="1" x14ac:dyDescent="0.25"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N211" s="4"/>
    </row>
    <row r="212" spans="3:14" s="5" customFormat="1" x14ac:dyDescent="0.25"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N212" s="4"/>
    </row>
    <row r="213" spans="3:14" s="5" customFormat="1" x14ac:dyDescent="0.25"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N213" s="4"/>
    </row>
    <row r="214" spans="3:14" s="5" customFormat="1" x14ac:dyDescent="0.25"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N214" s="4"/>
    </row>
    <row r="215" spans="3:14" s="5" customFormat="1" x14ac:dyDescent="0.25"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N215" s="4"/>
    </row>
    <row r="216" spans="3:14" s="5" customFormat="1" x14ac:dyDescent="0.25"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N216" s="4"/>
    </row>
    <row r="217" spans="3:14" s="5" customFormat="1" x14ac:dyDescent="0.25"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N217" s="4"/>
    </row>
    <row r="218" spans="3:14" s="5" customFormat="1" x14ac:dyDescent="0.25"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N218" s="4"/>
    </row>
    <row r="219" spans="3:14" s="5" customFormat="1" x14ac:dyDescent="0.25"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N219" s="4"/>
    </row>
    <row r="220" spans="3:14" s="5" customFormat="1" x14ac:dyDescent="0.25"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N220" s="4"/>
    </row>
    <row r="221" spans="3:14" s="5" customFormat="1" x14ac:dyDescent="0.25"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N221" s="4"/>
    </row>
    <row r="222" spans="3:14" s="5" customFormat="1" x14ac:dyDescent="0.25"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N222" s="4"/>
    </row>
    <row r="223" spans="3:14" s="5" customFormat="1" x14ac:dyDescent="0.25"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N223" s="4"/>
    </row>
    <row r="224" spans="3:14" s="5" customFormat="1" x14ac:dyDescent="0.25"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N224" s="4"/>
    </row>
    <row r="225" spans="3:14" s="5" customFormat="1" x14ac:dyDescent="0.25"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N225" s="4"/>
    </row>
    <row r="226" spans="3:14" s="5" customFormat="1" x14ac:dyDescent="0.25"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N226" s="4"/>
    </row>
    <row r="227" spans="3:14" s="5" customFormat="1" x14ac:dyDescent="0.25"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N227" s="4"/>
    </row>
    <row r="228" spans="3:14" s="5" customFormat="1" x14ac:dyDescent="0.25"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N228" s="4"/>
    </row>
    <row r="229" spans="3:14" s="5" customFormat="1" x14ac:dyDescent="0.25"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N229" s="4"/>
    </row>
    <row r="230" spans="3:14" s="5" customFormat="1" x14ac:dyDescent="0.25"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N230" s="4"/>
    </row>
    <row r="231" spans="3:14" s="5" customFormat="1" x14ac:dyDescent="0.25"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N231" s="4"/>
    </row>
    <row r="232" spans="3:14" s="5" customFormat="1" x14ac:dyDescent="0.25"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N232" s="4"/>
    </row>
    <row r="233" spans="3:14" s="5" customFormat="1" x14ac:dyDescent="0.25"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N233" s="4"/>
    </row>
    <row r="234" spans="3:14" s="5" customFormat="1" x14ac:dyDescent="0.25"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N234" s="4"/>
    </row>
    <row r="235" spans="3:14" s="5" customFormat="1" x14ac:dyDescent="0.25"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N235" s="4"/>
    </row>
    <row r="236" spans="3:14" s="5" customFormat="1" x14ac:dyDescent="0.25"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N236" s="4"/>
    </row>
    <row r="237" spans="3:14" s="5" customFormat="1" x14ac:dyDescent="0.25"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N237" s="4"/>
    </row>
    <row r="238" spans="3:14" s="5" customFormat="1" x14ac:dyDescent="0.25"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N238" s="4"/>
    </row>
    <row r="239" spans="3:14" s="5" customFormat="1" x14ac:dyDescent="0.25"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N239" s="4"/>
    </row>
    <row r="240" spans="3:14" s="5" customFormat="1" x14ac:dyDescent="0.25"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N240" s="4"/>
    </row>
    <row r="241" spans="3:14" s="5" customFormat="1" x14ac:dyDescent="0.25"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N241" s="4"/>
    </row>
    <row r="242" spans="3:14" s="5" customFormat="1" x14ac:dyDescent="0.25"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N242" s="4"/>
    </row>
    <row r="243" spans="3:14" s="5" customFormat="1" x14ac:dyDescent="0.25"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N243" s="4"/>
    </row>
    <row r="244" spans="3:14" s="5" customFormat="1" x14ac:dyDescent="0.25"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N244" s="4"/>
    </row>
    <row r="245" spans="3:14" s="5" customFormat="1" x14ac:dyDescent="0.25"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N245" s="4"/>
    </row>
    <row r="246" spans="3:14" s="5" customFormat="1" x14ac:dyDescent="0.25"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N246" s="4"/>
    </row>
    <row r="247" spans="3:14" s="5" customFormat="1" x14ac:dyDescent="0.25"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N247" s="4"/>
    </row>
    <row r="248" spans="3:14" s="5" customFormat="1" x14ac:dyDescent="0.25"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N248" s="4"/>
    </row>
    <row r="249" spans="3:14" s="5" customFormat="1" x14ac:dyDescent="0.25"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N249" s="4"/>
    </row>
    <row r="250" spans="3:14" s="5" customFormat="1" x14ac:dyDescent="0.25"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N250" s="4"/>
    </row>
    <row r="251" spans="3:14" s="5" customFormat="1" x14ac:dyDescent="0.25"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N251" s="4"/>
    </row>
    <row r="252" spans="3:14" s="5" customFormat="1" x14ac:dyDescent="0.25"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N252" s="4"/>
    </row>
    <row r="253" spans="3:14" s="5" customFormat="1" x14ac:dyDescent="0.25"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N253" s="4"/>
    </row>
    <row r="254" spans="3:14" s="5" customFormat="1" x14ac:dyDescent="0.25"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N254" s="4"/>
    </row>
    <row r="255" spans="3:14" s="5" customFormat="1" x14ac:dyDescent="0.25"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N255" s="4"/>
    </row>
    <row r="256" spans="3:14" s="5" customFormat="1" x14ac:dyDescent="0.25"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N256" s="4"/>
    </row>
    <row r="257" spans="3:59" s="5" customFormat="1" x14ac:dyDescent="0.25"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N257" s="4"/>
    </row>
    <row r="258" spans="3:59" s="5" customFormat="1" x14ac:dyDescent="0.25"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N258" s="4"/>
    </row>
    <row r="259" spans="3:59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3:59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69"/>
  <sheetViews>
    <sheetView topLeftCell="N7" zoomScale="75" zoomScaleNormal="75" zoomScalePageLayoutView="75" workbookViewId="0">
      <selection activeCell="W15" sqref="W15"/>
    </sheetView>
  </sheetViews>
  <sheetFormatPr defaultColWidth="8.875" defaultRowHeight="15.75" x14ac:dyDescent="0.25"/>
  <cols>
    <col min="1" max="1" width="2.375" style="6" customWidth="1"/>
    <col min="2" max="2" width="34.875" style="6" customWidth="1"/>
    <col min="3" max="3" width="36.375" style="6" customWidth="1"/>
    <col min="4" max="4" width="23.375" style="6" customWidth="1"/>
    <col min="5" max="5" width="13.875" style="6" bestFit="1" customWidth="1"/>
    <col min="6" max="6" width="12.875" style="6" customWidth="1"/>
    <col min="7" max="7" width="17.875" style="6" customWidth="1"/>
    <col min="8" max="8" width="29.125" style="6" customWidth="1"/>
    <col min="9" max="9" width="16.5" style="48" bestFit="1" customWidth="1"/>
    <col min="10" max="10" width="16.5" style="48" customWidth="1"/>
    <col min="11" max="11" width="15.375" style="48" bestFit="1" customWidth="1"/>
    <col min="12" max="12" width="15.375" style="48" customWidth="1"/>
    <col min="13" max="20" width="17" style="48" customWidth="1"/>
    <col min="21" max="21" width="19.375" style="48" bestFit="1" customWidth="1"/>
    <col min="22" max="23" width="24.375" style="48" customWidth="1"/>
    <col min="24" max="26" width="17" style="48" customWidth="1"/>
    <col min="27" max="27" width="2.875" style="6" customWidth="1"/>
    <col min="28" max="28" width="16" style="5" bestFit="1" customWidth="1"/>
    <col min="29" max="29" width="8.875" style="5"/>
    <col min="30" max="30" width="15.375" style="5" customWidth="1"/>
    <col min="31" max="32" width="8.875" style="5"/>
    <col min="33" max="33" width="12.625" style="5" customWidth="1"/>
    <col min="34" max="70" width="8.875" style="5"/>
    <col min="71" max="16384" width="8.875" style="6"/>
  </cols>
  <sheetData>
    <row r="1" spans="1:70" ht="16.5" thickBot="1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1"/>
    </row>
    <row r="2" spans="1:70" x14ac:dyDescent="0.25">
      <c r="A2" s="1"/>
      <c r="B2" s="7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8"/>
      <c r="AB2" s="1"/>
      <c r="BR2" s="6"/>
    </row>
    <row r="3" spans="1:70" ht="18.75" x14ac:dyDescent="0.25">
      <c r="A3" s="1"/>
      <c r="B3" s="12"/>
      <c r="C3" s="91" t="s">
        <v>18</v>
      </c>
      <c r="D3" s="346"/>
      <c r="E3" s="346"/>
      <c r="F3" s="347"/>
      <c r="G3" s="347"/>
      <c r="H3" s="347"/>
      <c r="I3" s="172"/>
      <c r="J3" s="265"/>
      <c r="K3" s="347"/>
      <c r="L3" s="347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79"/>
      <c r="AB3" s="1"/>
      <c r="BR3" s="6"/>
    </row>
    <row r="4" spans="1:70" ht="18" customHeight="1" x14ac:dyDescent="0.3">
      <c r="A4" s="1"/>
      <c r="B4" s="12"/>
      <c r="C4" s="91" t="s">
        <v>89</v>
      </c>
      <c r="D4" s="173" t="s">
        <v>66</v>
      </c>
      <c r="E4" s="71"/>
      <c r="F4" s="70"/>
      <c r="G4" s="70"/>
      <c r="H4" s="71"/>
      <c r="I4" s="70"/>
      <c r="J4" s="70"/>
      <c r="K4" s="70"/>
      <c r="L4" s="71"/>
      <c r="M4" s="57"/>
      <c r="N4" s="58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79"/>
      <c r="AB4" s="1"/>
      <c r="BR4" s="6"/>
    </row>
    <row r="5" spans="1:70" s="25" customFormat="1" ht="18.75" x14ac:dyDescent="0.25">
      <c r="A5" s="18"/>
      <c r="B5" s="19"/>
      <c r="C5" s="92" t="s">
        <v>85</v>
      </c>
      <c r="D5" s="92" t="s">
        <v>55</v>
      </c>
      <c r="E5" s="71"/>
      <c r="F5" s="70"/>
      <c r="G5" s="70"/>
      <c r="H5" s="71"/>
      <c r="I5" s="70"/>
      <c r="J5" s="70"/>
      <c r="K5" s="70"/>
      <c r="L5" s="71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80"/>
      <c r="AB5" s="18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</row>
    <row r="6" spans="1:70" s="25" customFormat="1" ht="15.75" customHeight="1" x14ac:dyDescent="0.25">
      <c r="A6" s="18"/>
      <c r="B6" s="19"/>
      <c r="C6" s="92" t="s">
        <v>86</v>
      </c>
      <c r="D6" s="155">
        <v>42267</v>
      </c>
      <c r="E6" s="70"/>
      <c r="F6" s="70"/>
      <c r="G6" s="70"/>
      <c r="H6" s="70"/>
      <c r="I6" s="70"/>
      <c r="J6" s="70"/>
      <c r="K6" s="70"/>
      <c r="L6" s="70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80"/>
      <c r="AB6" s="18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</row>
    <row r="7" spans="1:70" s="25" customFormat="1" ht="18.75" x14ac:dyDescent="0.25">
      <c r="A7" s="18"/>
      <c r="B7" s="19"/>
      <c r="C7" s="93" t="s">
        <v>83</v>
      </c>
      <c r="D7" s="93">
        <v>42192</v>
      </c>
      <c r="E7" s="72"/>
      <c r="F7" s="70"/>
      <c r="G7" s="70"/>
      <c r="H7" s="72"/>
      <c r="I7" s="70"/>
      <c r="J7" s="70"/>
      <c r="K7" s="70"/>
      <c r="L7" s="72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80"/>
      <c r="AB7" s="18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</row>
    <row r="8" spans="1:70" s="25" customFormat="1" x14ac:dyDescent="0.25">
      <c r="A8" s="18"/>
      <c r="B8" s="19"/>
      <c r="C8" s="27"/>
      <c r="D8" s="70"/>
      <c r="E8" s="79"/>
      <c r="F8" s="70"/>
      <c r="G8" s="70"/>
      <c r="H8" s="73"/>
      <c r="I8" s="70"/>
      <c r="J8" s="70"/>
      <c r="K8" s="70"/>
      <c r="L8" s="73"/>
      <c r="M8" s="13"/>
      <c r="N8" s="13"/>
      <c r="O8" s="13"/>
      <c r="P8" s="82"/>
      <c r="Q8" s="13"/>
      <c r="R8" s="13"/>
      <c r="S8" s="13"/>
      <c r="T8" s="13"/>
      <c r="U8" s="13"/>
      <c r="V8" s="13"/>
      <c r="W8" s="13"/>
      <c r="X8" s="13"/>
      <c r="Y8" s="13"/>
      <c r="Z8" s="13"/>
      <c r="AA8" s="180"/>
      <c r="AB8" s="18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</row>
    <row r="9" spans="1:70" s="25" customFormat="1" x14ac:dyDescent="0.25">
      <c r="A9" s="18"/>
      <c r="B9" s="83"/>
      <c r="C9" s="27"/>
      <c r="D9" s="70"/>
      <c r="E9" s="74"/>
      <c r="F9" s="70"/>
      <c r="G9" s="70"/>
      <c r="H9" s="74"/>
      <c r="I9" s="70"/>
      <c r="J9" s="70"/>
      <c r="K9" s="70"/>
      <c r="L9" s="7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80"/>
      <c r="AB9" s="18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</row>
    <row r="10" spans="1:70" s="25" customFormat="1" x14ac:dyDescent="0.25">
      <c r="A10" s="18"/>
      <c r="B10" s="83"/>
      <c r="C10" s="27"/>
      <c r="D10" s="70"/>
      <c r="E10" s="74"/>
      <c r="F10" s="70"/>
      <c r="G10" s="70"/>
      <c r="H10" s="74"/>
      <c r="I10" s="70"/>
      <c r="J10" s="70"/>
      <c r="K10" s="70"/>
      <c r="L10" s="7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80"/>
      <c r="AB10" s="18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</row>
    <row r="11" spans="1:70" s="25" customFormat="1" ht="33" customHeight="1" x14ac:dyDescent="0.25">
      <c r="A11" s="18"/>
      <c r="B11" s="187" t="s">
        <v>2</v>
      </c>
      <c r="C11" s="183" t="s">
        <v>3</v>
      </c>
      <c r="D11" s="183" t="s">
        <v>4</v>
      </c>
      <c r="E11" s="183" t="s">
        <v>5</v>
      </c>
      <c r="F11" s="183" t="s">
        <v>6</v>
      </c>
      <c r="G11" s="183" t="s">
        <v>88</v>
      </c>
      <c r="H11" s="183" t="s">
        <v>7</v>
      </c>
      <c r="I11" s="184" t="s">
        <v>8</v>
      </c>
      <c r="J11" s="184" t="s">
        <v>104</v>
      </c>
      <c r="K11" s="184" t="s">
        <v>9</v>
      </c>
      <c r="L11" s="184" t="s">
        <v>56</v>
      </c>
      <c r="M11" s="184" t="s">
        <v>10</v>
      </c>
      <c r="N11" s="178" t="s">
        <v>49</v>
      </c>
      <c r="O11" s="178" t="s">
        <v>50</v>
      </c>
      <c r="P11" s="178" t="s">
        <v>51</v>
      </c>
      <c r="Q11" s="178" t="s">
        <v>62</v>
      </c>
      <c r="R11" s="178" t="s">
        <v>63</v>
      </c>
      <c r="S11" s="178" t="s">
        <v>91</v>
      </c>
      <c r="T11" s="178" t="s">
        <v>92</v>
      </c>
      <c r="U11" s="178" t="s">
        <v>93</v>
      </c>
      <c r="V11" s="178" t="s">
        <v>61</v>
      </c>
      <c r="W11" s="178" t="s">
        <v>106</v>
      </c>
      <c r="X11" s="178" t="s">
        <v>57</v>
      </c>
      <c r="Y11" s="178" t="s">
        <v>58</v>
      </c>
      <c r="Z11" s="178" t="s">
        <v>59</v>
      </c>
      <c r="AA11" s="180"/>
      <c r="AB11" s="18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</row>
    <row r="12" spans="1:70" s="29" customFormat="1" ht="32.1" customHeight="1" x14ac:dyDescent="0.25">
      <c r="A12" s="18"/>
      <c r="B12" s="60" t="s">
        <v>11</v>
      </c>
      <c r="C12" s="61" t="s">
        <v>19</v>
      </c>
      <c r="D12" s="61" t="s">
        <v>12</v>
      </c>
      <c r="E12" s="62">
        <v>42125</v>
      </c>
      <c r="F12" s="62">
        <v>42265</v>
      </c>
      <c r="G12" s="169">
        <v>0.47857142857142859</v>
      </c>
      <c r="H12" s="61" t="s">
        <v>13</v>
      </c>
      <c r="I12" s="59">
        <v>6012</v>
      </c>
      <c r="J12" s="59">
        <v>5110.2</v>
      </c>
      <c r="K12" s="67" t="s">
        <v>14</v>
      </c>
      <c r="L12" s="67">
        <v>7.6470588235294121</v>
      </c>
      <c r="M12" s="69">
        <v>786184.61538461526</v>
      </c>
      <c r="N12" s="190">
        <v>93655</v>
      </c>
      <c r="O12" s="190">
        <v>62</v>
      </c>
      <c r="P12" s="68">
        <v>6.6200416421974262E-4</v>
      </c>
      <c r="Q12" s="96">
        <v>0.119125963758757</v>
      </c>
      <c r="R12" s="156">
        <v>75</v>
      </c>
      <c r="S12" s="190">
        <v>3</v>
      </c>
      <c r="T12" s="190">
        <v>4</v>
      </c>
      <c r="U12" s="190">
        <v>7</v>
      </c>
      <c r="V12" s="84">
        <v>0.11290322580645161</v>
      </c>
      <c r="W12" s="84"/>
      <c r="X12" s="189">
        <v>716.18529411764712</v>
      </c>
      <c r="Y12" s="134">
        <v>5295.8147058823524</v>
      </c>
      <c r="Z12" s="134">
        <v>102.31218487394959</v>
      </c>
      <c r="AA12" s="180"/>
      <c r="AB12" s="37"/>
    </row>
    <row r="13" spans="1:70" s="29" customFormat="1" ht="32.1" customHeight="1" x14ac:dyDescent="0.25">
      <c r="A13" s="18"/>
      <c r="B13" s="60" t="s">
        <v>45</v>
      </c>
      <c r="C13" s="61" t="s">
        <v>22</v>
      </c>
      <c r="D13" s="61" t="s">
        <v>12</v>
      </c>
      <c r="E13" s="62">
        <v>42125</v>
      </c>
      <c r="F13" s="62">
        <v>42265</v>
      </c>
      <c r="G13" s="169">
        <v>0.47857142857142859</v>
      </c>
      <c r="H13" s="61" t="s">
        <v>13</v>
      </c>
      <c r="I13" s="59">
        <v>1800</v>
      </c>
      <c r="J13" s="59">
        <v>1530</v>
      </c>
      <c r="K13" s="67" t="s">
        <v>14</v>
      </c>
      <c r="L13" s="67">
        <v>10</v>
      </c>
      <c r="M13" s="69">
        <v>180000</v>
      </c>
      <c r="N13" s="190">
        <v>34219</v>
      </c>
      <c r="O13" s="190">
        <v>61</v>
      </c>
      <c r="P13" s="68">
        <v>1.7826353780063706E-3</v>
      </c>
      <c r="Q13" s="96">
        <v>0.19010555555555556</v>
      </c>
      <c r="R13" s="156">
        <v>75</v>
      </c>
      <c r="S13" s="190">
        <v>0</v>
      </c>
      <c r="T13" s="190">
        <v>2</v>
      </c>
      <c r="U13" s="190">
        <v>2</v>
      </c>
      <c r="V13" s="84">
        <v>3.2786885245901641E-2</v>
      </c>
      <c r="W13" s="84"/>
      <c r="X13" s="189">
        <v>342.19</v>
      </c>
      <c r="Y13" s="134">
        <v>1457.81</v>
      </c>
      <c r="Z13" s="134">
        <v>171.095</v>
      </c>
      <c r="AA13" s="180"/>
      <c r="AB13" s="37"/>
    </row>
    <row r="14" spans="1:70" s="29" customFormat="1" ht="32.1" customHeight="1" x14ac:dyDescent="0.25">
      <c r="A14" s="18"/>
      <c r="B14" s="60" t="s">
        <v>38</v>
      </c>
      <c r="C14" s="61" t="s">
        <v>27</v>
      </c>
      <c r="D14" s="61" t="s">
        <v>12</v>
      </c>
      <c r="E14" s="62">
        <v>42156</v>
      </c>
      <c r="F14" s="62">
        <v>42265</v>
      </c>
      <c r="G14" s="169" t="s">
        <v>77</v>
      </c>
      <c r="H14" s="61" t="s">
        <v>13</v>
      </c>
      <c r="I14" s="59">
        <v>5861.1764705882351</v>
      </c>
      <c r="J14" s="59">
        <v>4982</v>
      </c>
      <c r="K14" s="67" t="s">
        <v>14</v>
      </c>
      <c r="L14" s="67">
        <v>2.9411764705882355</v>
      </c>
      <c r="M14" s="69">
        <v>1992800</v>
      </c>
      <c r="N14" s="190">
        <v>787309</v>
      </c>
      <c r="O14" s="190">
        <v>360</v>
      </c>
      <c r="P14" s="68">
        <v>4.5725375932448379E-4</v>
      </c>
      <c r="Q14" s="96">
        <v>0.39507677639502209</v>
      </c>
      <c r="R14" s="156">
        <v>75</v>
      </c>
      <c r="S14" s="190">
        <v>9</v>
      </c>
      <c r="T14" s="190">
        <v>15</v>
      </c>
      <c r="U14" s="190">
        <v>24</v>
      </c>
      <c r="V14" s="84">
        <v>6.6666666666666666E-2</v>
      </c>
      <c r="W14" s="84"/>
      <c r="X14" s="189">
        <v>2315.6147058823531</v>
      </c>
      <c r="Y14" s="134">
        <v>3545.5617647058821</v>
      </c>
      <c r="Z14" s="134">
        <v>96.483946078431373</v>
      </c>
      <c r="AA14" s="180"/>
      <c r="AB14" s="37"/>
    </row>
    <row r="15" spans="1:70" s="29" customFormat="1" ht="32.1" customHeight="1" x14ac:dyDescent="0.25">
      <c r="A15" s="18"/>
      <c r="B15" s="60" t="s">
        <v>38</v>
      </c>
      <c r="C15" s="61" t="s">
        <v>28</v>
      </c>
      <c r="D15" s="61" t="s">
        <v>12</v>
      </c>
      <c r="E15" s="62">
        <v>42156</v>
      </c>
      <c r="F15" s="62">
        <v>42265</v>
      </c>
      <c r="G15" s="169" t="s">
        <v>77</v>
      </c>
      <c r="H15" s="61" t="s">
        <v>13</v>
      </c>
      <c r="I15" s="59">
        <v>941.17647058823536</v>
      </c>
      <c r="J15" s="59">
        <v>800</v>
      </c>
      <c r="K15" s="67" t="s">
        <v>14</v>
      </c>
      <c r="L15" s="67">
        <v>2.9411764705882355</v>
      </c>
      <c r="M15" s="69">
        <v>320000</v>
      </c>
      <c r="N15" s="190">
        <v>171088</v>
      </c>
      <c r="O15" s="190">
        <v>91</v>
      </c>
      <c r="P15" s="68">
        <v>5.3189002150939868E-4</v>
      </c>
      <c r="Q15" s="96">
        <v>0.53464999999999996</v>
      </c>
      <c r="R15" s="156">
        <v>75</v>
      </c>
      <c r="S15" s="190">
        <v>1</v>
      </c>
      <c r="T15" s="190">
        <v>10</v>
      </c>
      <c r="U15" s="190">
        <v>11</v>
      </c>
      <c r="V15" s="84">
        <v>0.12087912087912088</v>
      </c>
      <c r="W15" s="84"/>
      <c r="X15" s="189">
        <v>503.20000000000005</v>
      </c>
      <c r="Y15" s="134">
        <v>437.97647058823532</v>
      </c>
      <c r="Z15" s="134">
        <v>45.74545454545455</v>
      </c>
      <c r="AA15" s="180"/>
      <c r="AB15" s="37"/>
    </row>
    <row r="16" spans="1:70" s="29" customFormat="1" ht="32.1" customHeight="1" x14ac:dyDescent="0.25">
      <c r="A16" s="18"/>
      <c r="B16" s="60" t="s">
        <v>30</v>
      </c>
      <c r="C16" s="61" t="s">
        <v>27</v>
      </c>
      <c r="D16" s="61" t="s">
        <v>31</v>
      </c>
      <c r="E16" s="62">
        <v>42170</v>
      </c>
      <c r="F16" s="62">
        <v>42171</v>
      </c>
      <c r="G16" s="169" t="s">
        <v>77</v>
      </c>
      <c r="H16" s="61" t="s">
        <v>32</v>
      </c>
      <c r="I16" s="59">
        <v>1411.7647058823529</v>
      </c>
      <c r="J16" s="59">
        <v>1200</v>
      </c>
      <c r="K16" s="67" t="s">
        <v>33</v>
      </c>
      <c r="L16" s="67">
        <v>7.0588235294117646E-2</v>
      </c>
      <c r="M16" s="69">
        <v>20000</v>
      </c>
      <c r="N16" s="190" t="s">
        <v>77</v>
      </c>
      <c r="O16" s="190">
        <v>0</v>
      </c>
      <c r="P16" s="68" t="s">
        <v>94</v>
      </c>
      <c r="Q16" s="96" t="s">
        <v>94</v>
      </c>
      <c r="R16" s="156">
        <v>75</v>
      </c>
      <c r="S16" s="190">
        <v>0</v>
      </c>
      <c r="T16" s="190">
        <v>0</v>
      </c>
      <c r="U16" s="190">
        <v>0</v>
      </c>
      <c r="V16" s="84" t="s">
        <v>94</v>
      </c>
      <c r="W16" s="84"/>
      <c r="X16" s="189" t="s">
        <v>77</v>
      </c>
      <c r="Y16" s="134" t="s">
        <v>94</v>
      </c>
      <c r="Z16" s="134" t="s">
        <v>94</v>
      </c>
      <c r="AA16" s="180"/>
      <c r="AB16" s="37"/>
    </row>
    <row r="17" spans="1:69" s="29" customFormat="1" ht="32.1" customHeight="1" x14ac:dyDescent="0.25">
      <c r="A17" s="18"/>
      <c r="B17" s="60" t="s">
        <v>30</v>
      </c>
      <c r="C17" s="61" t="s">
        <v>27</v>
      </c>
      <c r="D17" s="61" t="s">
        <v>31</v>
      </c>
      <c r="E17" s="62">
        <v>42205</v>
      </c>
      <c r="F17" s="62">
        <v>42206</v>
      </c>
      <c r="G17" s="169" t="s">
        <v>77</v>
      </c>
      <c r="H17" s="61" t="s">
        <v>32</v>
      </c>
      <c r="I17" s="59">
        <v>1411.7647058823529</v>
      </c>
      <c r="J17" s="59">
        <v>1200</v>
      </c>
      <c r="K17" s="67" t="s">
        <v>33</v>
      </c>
      <c r="L17" s="67">
        <v>7.0588235294117646E-2</v>
      </c>
      <c r="M17" s="69">
        <v>20000</v>
      </c>
      <c r="N17" s="190" t="s">
        <v>77</v>
      </c>
      <c r="O17" s="190">
        <v>0</v>
      </c>
      <c r="P17" s="68" t="s">
        <v>94</v>
      </c>
      <c r="Q17" s="96" t="s">
        <v>94</v>
      </c>
      <c r="R17" s="156">
        <v>75</v>
      </c>
      <c r="S17" s="190">
        <v>0</v>
      </c>
      <c r="T17" s="190">
        <v>0</v>
      </c>
      <c r="U17" s="190">
        <v>0</v>
      </c>
      <c r="V17" s="84" t="s">
        <v>94</v>
      </c>
      <c r="W17" s="84"/>
      <c r="X17" s="189" t="s">
        <v>77</v>
      </c>
      <c r="Y17" s="134" t="s">
        <v>94</v>
      </c>
      <c r="Z17" s="134" t="s">
        <v>94</v>
      </c>
      <c r="AA17" s="180"/>
      <c r="AB17" s="37"/>
    </row>
    <row r="18" spans="1:69" s="29" customFormat="1" ht="32.1" customHeight="1" x14ac:dyDescent="0.25">
      <c r="A18" s="18"/>
      <c r="B18" s="60" t="s">
        <v>30</v>
      </c>
      <c r="C18" s="61" t="s">
        <v>27</v>
      </c>
      <c r="D18" s="61" t="s">
        <v>34</v>
      </c>
      <c r="E18" s="62">
        <v>42125</v>
      </c>
      <c r="F18" s="62">
        <v>42265</v>
      </c>
      <c r="G18" s="169">
        <v>0.47857142857142859</v>
      </c>
      <c r="H18" s="61" t="s">
        <v>35</v>
      </c>
      <c r="I18" s="59">
        <v>764.70588235294122</v>
      </c>
      <c r="J18" s="59">
        <v>650</v>
      </c>
      <c r="K18" s="67" t="s">
        <v>14</v>
      </c>
      <c r="L18" s="67">
        <v>29.411764705882355</v>
      </c>
      <c r="M18" s="69">
        <v>26000</v>
      </c>
      <c r="N18" s="190">
        <v>13934</v>
      </c>
      <c r="O18" s="190">
        <v>774</v>
      </c>
      <c r="P18" s="68">
        <v>5.5547581455432753E-2</v>
      </c>
      <c r="Q18" s="96">
        <v>0.53592307692307695</v>
      </c>
      <c r="R18" s="156">
        <v>75</v>
      </c>
      <c r="S18" s="190">
        <v>1</v>
      </c>
      <c r="T18" s="190">
        <v>0</v>
      </c>
      <c r="U18" s="190">
        <v>1</v>
      </c>
      <c r="V18" s="84">
        <v>1.2919896640826874E-3</v>
      </c>
      <c r="W18" s="84"/>
      <c r="X18" s="189">
        <v>409.82352941176475</v>
      </c>
      <c r="Y18" s="134">
        <v>354.88235294117646</v>
      </c>
      <c r="Z18" s="134">
        <v>409.82352941176475</v>
      </c>
      <c r="AA18" s="180"/>
      <c r="AB18" s="37"/>
    </row>
    <row r="19" spans="1:69" s="29" customFormat="1" ht="32.1" customHeight="1" x14ac:dyDescent="0.25">
      <c r="A19" s="18"/>
      <c r="B19" s="60" t="s">
        <v>30</v>
      </c>
      <c r="C19" s="61" t="s">
        <v>27</v>
      </c>
      <c r="D19" s="61" t="s">
        <v>36</v>
      </c>
      <c r="E19" s="62">
        <v>42125</v>
      </c>
      <c r="F19" s="62">
        <v>42265</v>
      </c>
      <c r="G19" s="169">
        <v>0.47857142857142859</v>
      </c>
      <c r="H19" s="61" t="s">
        <v>37</v>
      </c>
      <c r="I19" s="59">
        <v>647.05882352941182</v>
      </c>
      <c r="J19" s="59">
        <v>550</v>
      </c>
      <c r="K19" s="67" t="s">
        <v>14</v>
      </c>
      <c r="L19" s="67">
        <v>12.941176470588236</v>
      </c>
      <c r="M19" s="69">
        <v>50000</v>
      </c>
      <c r="N19" s="190">
        <v>10475</v>
      </c>
      <c r="O19" s="190">
        <v>0</v>
      </c>
      <c r="P19" s="68">
        <v>0</v>
      </c>
      <c r="Q19" s="96">
        <v>0.20949999999999999</v>
      </c>
      <c r="R19" s="156">
        <v>75</v>
      </c>
      <c r="S19" s="190">
        <v>0</v>
      </c>
      <c r="T19" s="190">
        <v>2</v>
      </c>
      <c r="U19" s="190">
        <v>2</v>
      </c>
      <c r="V19" s="84" t="s">
        <v>94</v>
      </c>
      <c r="W19" s="84"/>
      <c r="X19" s="189">
        <v>135.55882352941177</v>
      </c>
      <c r="Y19" s="134">
        <v>511.50000000000006</v>
      </c>
      <c r="Z19" s="134">
        <v>67.779411764705884</v>
      </c>
      <c r="AA19" s="180"/>
      <c r="AB19" s="37"/>
    </row>
    <row r="20" spans="1:69" s="29" customFormat="1" ht="32.1" customHeight="1" x14ac:dyDescent="0.25">
      <c r="A20" s="18"/>
      <c r="B20" s="60" t="s">
        <v>30</v>
      </c>
      <c r="C20" s="61" t="s">
        <v>27</v>
      </c>
      <c r="D20" s="61" t="s">
        <v>52</v>
      </c>
      <c r="E20" s="62">
        <v>42125</v>
      </c>
      <c r="F20" s="62">
        <v>42265</v>
      </c>
      <c r="G20" s="169">
        <v>0.47857142857142859</v>
      </c>
      <c r="H20" s="61" t="s">
        <v>53</v>
      </c>
      <c r="I20" s="59">
        <v>1764.7058823529412</v>
      </c>
      <c r="J20" s="59">
        <v>1500</v>
      </c>
      <c r="K20" s="67" t="s">
        <v>14</v>
      </c>
      <c r="L20" s="67">
        <v>17.647058823529413</v>
      </c>
      <c r="M20" s="69">
        <v>100000</v>
      </c>
      <c r="N20" s="190">
        <v>48729</v>
      </c>
      <c r="O20" s="190">
        <v>93</v>
      </c>
      <c r="P20" s="68">
        <v>1.908514436988241E-3</v>
      </c>
      <c r="Q20" s="96">
        <v>0.48729</v>
      </c>
      <c r="R20" s="156">
        <v>75</v>
      </c>
      <c r="S20" s="190">
        <v>0</v>
      </c>
      <c r="T20" s="190">
        <v>0</v>
      </c>
      <c r="U20" s="190">
        <v>0</v>
      </c>
      <c r="V20" s="84">
        <v>0</v>
      </c>
      <c r="W20" s="84"/>
      <c r="X20" s="189">
        <v>859.92352941176478</v>
      </c>
      <c r="Y20" s="134">
        <v>904.78235294117644</v>
      </c>
      <c r="Z20" s="134" t="s">
        <v>94</v>
      </c>
      <c r="AA20" s="180"/>
      <c r="AB20" s="37"/>
    </row>
    <row r="21" spans="1:69" s="29" customFormat="1" ht="32.1" customHeight="1" x14ac:dyDescent="0.25">
      <c r="A21" s="18"/>
      <c r="B21" s="60" t="s">
        <v>29</v>
      </c>
      <c r="C21" s="61" t="s">
        <v>27</v>
      </c>
      <c r="D21" s="61" t="s">
        <v>12</v>
      </c>
      <c r="E21" s="65">
        <v>42125</v>
      </c>
      <c r="F21" s="65">
        <v>42265</v>
      </c>
      <c r="G21" s="169">
        <v>0.47857142857142859</v>
      </c>
      <c r="H21" s="66" t="s">
        <v>48</v>
      </c>
      <c r="I21" s="59">
        <v>0</v>
      </c>
      <c r="J21" s="59">
        <v>0</v>
      </c>
      <c r="K21" s="59" t="s">
        <v>47</v>
      </c>
      <c r="L21" s="67" t="s">
        <v>46</v>
      </c>
      <c r="M21" s="69">
        <v>150000</v>
      </c>
      <c r="N21" s="190">
        <v>73740</v>
      </c>
      <c r="O21" s="190">
        <v>13</v>
      </c>
      <c r="P21" s="68">
        <v>1.7629509085977761E-4</v>
      </c>
      <c r="Q21" s="96" t="s">
        <v>94</v>
      </c>
      <c r="R21" s="156">
        <v>75</v>
      </c>
      <c r="S21" s="190">
        <v>0</v>
      </c>
      <c r="T21" s="190">
        <v>0</v>
      </c>
      <c r="U21" s="190">
        <v>0</v>
      </c>
      <c r="V21" s="84">
        <v>0</v>
      </c>
      <c r="W21" s="84"/>
      <c r="X21" s="189" t="s">
        <v>47</v>
      </c>
      <c r="Y21" s="134" t="s">
        <v>94</v>
      </c>
      <c r="Z21" s="134" t="s">
        <v>94</v>
      </c>
      <c r="AA21" s="180"/>
      <c r="AB21" s="37"/>
    </row>
    <row r="22" spans="1:69" s="29" customFormat="1" ht="32.1" customHeight="1" x14ac:dyDescent="0.25">
      <c r="A22" s="18"/>
      <c r="B22" s="60" t="s">
        <v>41</v>
      </c>
      <c r="C22" s="61" t="s">
        <v>25</v>
      </c>
      <c r="D22" s="44" t="s">
        <v>42</v>
      </c>
      <c r="E22" s="62" t="s">
        <v>39</v>
      </c>
      <c r="F22" s="62">
        <v>42111</v>
      </c>
      <c r="G22" s="169" t="s">
        <v>77</v>
      </c>
      <c r="H22" s="61" t="s">
        <v>43</v>
      </c>
      <c r="I22" s="59">
        <v>1000</v>
      </c>
      <c r="J22" s="59">
        <v>850</v>
      </c>
      <c r="K22" s="67" t="s">
        <v>44</v>
      </c>
      <c r="L22" s="67">
        <v>2.9411764705882355</v>
      </c>
      <c r="M22" s="69">
        <v>26666.666666666668</v>
      </c>
      <c r="N22" s="190" t="s">
        <v>77</v>
      </c>
      <c r="O22" s="190"/>
      <c r="P22" s="68" t="s">
        <v>94</v>
      </c>
      <c r="Q22" s="96" t="s">
        <v>94</v>
      </c>
      <c r="R22" s="156">
        <v>75</v>
      </c>
      <c r="S22" s="191"/>
      <c r="T22" s="191"/>
      <c r="U22" s="191"/>
      <c r="V22" s="84" t="s">
        <v>94</v>
      </c>
      <c r="W22" s="84"/>
      <c r="X22" s="189" t="s">
        <v>77</v>
      </c>
      <c r="Y22" s="134" t="s">
        <v>94</v>
      </c>
      <c r="Z22" s="134" t="s">
        <v>94</v>
      </c>
      <c r="AA22" s="180"/>
      <c r="AB22" s="182"/>
    </row>
    <row r="23" spans="1:69" s="30" customFormat="1" ht="21.95" customHeight="1" x14ac:dyDescent="0.25">
      <c r="A23" s="37"/>
      <c r="B23" s="356" t="s">
        <v>68</v>
      </c>
      <c r="C23" s="357"/>
      <c r="D23" s="357"/>
      <c r="E23" s="357"/>
      <c r="F23" s="357"/>
      <c r="G23" s="357"/>
      <c r="H23" s="357"/>
      <c r="I23" s="86">
        <f>SUM(I12:I22)</f>
        <v>21614.352941176468</v>
      </c>
      <c r="J23" s="86">
        <f>SUM(J12:J22)</f>
        <v>18372.2</v>
      </c>
      <c r="K23" s="86" t="s">
        <v>69</v>
      </c>
      <c r="L23" s="86" t="s">
        <v>69</v>
      </c>
      <c r="M23" s="87">
        <v>3671651.2820512815</v>
      </c>
      <c r="N23" s="88">
        <v>1233149</v>
      </c>
      <c r="O23" s="88">
        <v>1454</v>
      </c>
      <c r="P23" s="94">
        <v>1.1790951458420678E-3</v>
      </c>
      <c r="Q23" s="97">
        <v>0.24439759527982499</v>
      </c>
      <c r="R23" s="157">
        <v>75</v>
      </c>
      <c r="S23" s="88">
        <v>14</v>
      </c>
      <c r="T23" s="88">
        <v>33</v>
      </c>
      <c r="U23" s="88">
        <v>47</v>
      </c>
      <c r="V23" s="98">
        <v>3.2324621733149934E-2</v>
      </c>
      <c r="W23" s="98"/>
      <c r="X23" s="133">
        <v>5282.4958823529414</v>
      </c>
      <c r="Y23" s="133">
        <v>16331.857058823527</v>
      </c>
      <c r="Z23" s="185">
        <v>112.39352941176472</v>
      </c>
      <c r="AA23" s="180"/>
      <c r="AB23" s="37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69" s="30" customFormat="1" ht="21.95" customHeight="1" x14ac:dyDescent="0.25">
      <c r="A24" s="37"/>
      <c r="B24" s="358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59"/>
      <c r="AA24" s="180"/>
      <c r="AB24" s="37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s="30" customFormat="1" ht="33.950000000000003" customHeight="1" x14ac:dyDescent="0.25">
      <c r="A25" s="37"/>
      <c r="B25" s="187" t="s">
        <v>2</v>
      </c>
      <c r="C25" s="183" t="s">
        <v>3</v>
      </c>
      <c r="D25" s="183" t="s">
        <v>4</v>
      </c>
      <c r="E25" s="183" t="s">
        <v>5</v>
      </c>
      <c r="F25" s="183" t="s">
        <v>6</v>
      </c>
      <c r="G25" s="183" t="s">
        <v>88</v>
      </c>
      <c r="H25" s="183" t="s">
        <v>7</v>
      </c>
      <c r="I25" s="184" t="s">
        <v>8</v>
      </c>
      <c r="J25" s="184" t="s">
        <v>104</v>
      </c>
      <c r="K25" s="184" t="s">
        <v>9</v>
      </c>
      <c r="L25" s="184" t="s">
        <v>56</v>
      </c>
      <c r="M25" s="184" t="s">
        <v>82</v>
      </c>
      <c r="N25" s="178" t="s">
        <v>49</v>
      </c>
      <c r="O25" s="178" t="s">
        <v>50</v>
      </c>
      <c r="P25" s="178" t="s">
        <v>51</v>
      </c>
      <c r="Q25" s="178" t="s">
        <v>62</v>
      </c>
      <c r="R25" s="178" t="s">
        <v>63</v>
      </c>
      <c r="S25" s="178" t="s">
        <v>91</v>
      </c>
      <c r="T25" s="178" t="s">
        <v>92</v>
      </c>
      <c r="U25" s="178" t="s">
        <v>93</v>
      </c>
      <c r="V25" s="178" t="s">
        <v>61</v>
      </c>
      <c r="W25" s="178"/>
      <c r="X25" s="178" t="s">
        <v>105</v>
      </c>
      <c r="Y25" s="178" t="s">
        <v>58</v>
      </c>
      <c r="Z25" s="178" t="s">
        <v>59</v>
      </c>
      <c r="AA25" s="180"/>
      <c r="AB25" s="37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69" s="43" customFormat="1" ht="35.1" customHeight="1" x14ac:dyDescent="0.25">
      <c r="A26" s="39"/>
      <c r="B26" s="31" t="s">
        <v>15</v>
      </c>
      <c r="C26" s="32" t="s">
        <v>20</v>
      </c>
      <c r="D26" s="44" t="s">
        <v>75</v>
      </c>
      <c r="E26" s="33">
        <v>42101</v>
      </c>
      <c r="F26" s="50">
        <v>42265</v>
      </c>
      <c r="G26" s="169">
        <v>0.55487804878048785</v>
      </c>
      <c r="H26" s="85" t="s">
        <v>80</v>
      </c>
      <c r="I26" s="34">
        <v>22164</v>
      </c>
      <c r="J26" s="34">
        <v>18839.399999999998</v>
      </c>
      <c r="K26" s="35" t="s">
        <v>16</v>
      </c>
      <c r="L26" s="35">
        <v>2.0761245674740483</v>
      </c>
      <c r="M26" s="52">
        <v>10675.660000000002</v>
      </c>
      <c r="N26" s="137">
        <v>53361</v>
      </c>
      <c r="O26" s="137">
        <v>605</v>
      </c>
      <c r="P26" s="108">
        <v>1.1337868480725623E-2</v>
      </c>
      <c r="Q26" s="171">
        <v>9.0949817934753763E-2</v>
      </c>
      <c r="R26" s="156">
        <v>75</v>
      </c>
      <c r="S26" s="193" t="s">
        <v>77</v>
      </c>
      <c r="T26" s="193" t="s">
        <v>77</v>
      </c>
      <c r="U26" s="137">
        <v>0</v>
      </c>
      <c r="V26" s="84">
        <v>0</v>
      </c>
      <c r="W26" s="84"/>
      <c r="X26" s="174">
        <v>2015.8117647058825</v>
      </c>
      <c r="Y26" s="134">
        <v>20148.188235294117</v>
      </c>
      <c r="Z26" s="186" t="s">
        <v>94</v>
      </c>
      <c r="AA26" s="181"/>
      <c r="AB26" s="39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</row>
    <row r="27" spans="1:69" s="43" customFormat="1" ht="24.95" customHeight="1" x14ac:dyDescent="0.25">
      <c r="A27" s="39"/>
      <c r="B27" s="31" t="s">
        <v>17</v>
      </c>
      <c r="C27" s="49" t="s">
        <v>23</v>
      </c>
      <c r="D27" s="44" t="s">
        <v>76</v>
      </c>
      <c r="E27" s="33">
        <v>42101</v>
      </c>
      <c r="F27" s="50">
        <v>42265</v>
      </c>
      <c r="G27" s="169">
        <v>0.55487804878048785</v>
      </c>
      <c r="H27" s="85" t="s">
        <v>81</v>
      </c>
      <c r="I27" s="34">
        <v>10161</v>
      </c>
      <c r="J27" s="34">
        <v>8636.85</v>
      </c>
      <c r="K27" s="35" t="s">
        <v>16</v>
      </c>
      <c r="L27" s="35">
        <v>3.4588235294117649</v>
      </c>
      <c r="M27" s="52">
        <v>2937.704081632653</v>
      </c>
      <c r="N27" s="76">
        <v>190</v>
      </c>
      <c r="O27" s="76">
        <v>0</v>
      </c>
      <c r="P27" s="108">
        <v>0</v>
      </c>
      <c r="Q27" s="171">
        <v>0</v>
      </c>
      <c r="R27" s="156">
        <v>75</v>
      </c>
      <c r="S27" s="193" t="s">
        <v>77</v>
      </c>
      <c r="T27" s="193" t="s">
        <v>77</v>
      </c>
      <c r="U27" s="76">
        <v>0</v>
      </c>
      <c r="V27" s="84" t="s">
        <v>94</v>
      </c>
      <c r="W27" s="84"/>
      <c r="X27" s="134">
        <v>0</v>
      </c>
      <c r="Y27" s="134">
        <v>10161</v>
      </c>
      <c r="Z27" s="186" t="s">
        <v>94</v>
      </c>
      <c r="AA27" s="181"/>
      <c r="AB27" s="39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</row>
    <row r="28" spans="1:69" s="29" customFormat="1" ht="47.1" customHeight="1" x14ac:dyDescent="0.25">
      <c r="A28" s="18"/>
      <c r="B28" s="31" t="s">
        <v>17</v>
      </c>
      <c r="C28" s="49" t="s">
        <v>24</v>
      </c>
      <c r="D28" s="44" t="s">
        <v>76</v>
      </c>
      <c r="E28" s="33">
        <v>42101</v>
      </c>
      <c r="F28" s="50">
        <v>42265</v>
      </c>
      <c r="G28" s="169">
        <v>0.55487804878048785</v>
      </c>
      <c r="H28" s="85" t="s">
        <v>81</v>
      </c>
      <c r="I28" s="34">
        <v>5233</v>
      </c>
      <c r="J28" s="34">
        <v>4448.05</v>
      </c>
      <c r="K28" s="35" t="s">
        <v>16</v>
      </c>
      <c r="L28" s="35">
        <v>3.4602076124567476</v>
      </c>
      <c r="M28" s="52">
        <v>1512.337</v>
      </c>
      <c r="N28" s="76">
        <v>1906</v>
      </c>
      <c r="O28" s="76">
        <v>20</v>
      </c>
      <c r="P28" s="108">
        <v>1.049317943336831E-2</v>
      </c>
      <c r="Q28" s="171">
        <v>2.3859106799608816E-3</v>
      </c>
      <c r="R28" s="156">
        <v>75</v>
      </c>
      <c r="S28" s="193" t="s">
        <v>77</v>
      </c>
      <c r="T28" s="193" t="s">
        <v>77</v>
      </c>
      <c r="U28" s="76">
        <v>0</v>
      </c>
      <c r="V28" s="84">
        <v>0</v>
      </c>
      <c r="W28" s="84"/>
      <c r="X28" s="134">
        <v>12.485470588235295</v>
      </c>
      <c r="Y28" s="134">
        <v>5220.5145294117647</v>
      </c>
      <c r="Z28" s="186" t="s">
        <v>94</v>
      </c>
      <c r="AA28" s="180"/>
      <c r="AB28" s="182"/>
    </row>
    <row r="29" spans="1:69" s="29" customFormat="1" ht="24.95" customHeight="1" x14ac:dyDescent="0.25">
      <c r="A29" s="18"/>
      <c r="B29" s="31" t="s">
        <v>17</v>
      </c>
      <c r="C29" s="49" t="s">
        <v>25</v>
      </c>
      <c r="D29" s="44" t="s">
        <v>76</v>
      </c>
      <c r="E29" s="33">
        <v>42101</v>
      </c>
      <c r="F29" s="50">
        <v>42265</v>
      </c>
      <c r="G29" s="169">
        <v>0.55487804878048785</v>
      </c>
      <c r="H29" s="85" t="s">
        <v>81</v>
      </c>
      <c r="I29" s="34">
        <v>12625</v>
      </c>
      <c r="J29" s="34">
        <v>10731.25</v>
      </c>
      <c r="K29" s="35" t="s">
        <v>16</v>
      </c>
      <c r="L29" s="35">
        <v>3.4602076124567476</v>
      </c>
      <c r="M29" s="52">
        <v>3648.625</v>
      </c>
      <c r="N29" s="76">
        <v>224514</v>
      </c>
      <c r="O29" s="76">
        <v>2934</v>
      </c>
      <c r="P29" s="108">
        <v>1.3068227371121623E-2</v>
      </c>
      <c r="Q29" s="171">
        <v>0.29017759813628424</v>
      </c>
      <c r="R29" s="156">
        <v>75</v>
      </c>
      <c r="S29" s="193" t="s">
        <v>77</v>
      </c>
      <c r="T29" s="193" t="s">
        <v>77</v>
      </c>
      <c r="U29" s="76">
        <v>0</v>
      </c>
      <c r="V29" s="84">
        <v>0</v>
      </c>
      <c r="W29" s="84"/>
      <c r="X29" s="134">
        <v>3663.4921764705887</v>
      </c>
      <c r="Y29" s="134">
        <v>8961.5078235294113</v>
      </c>
      <c r="Z29" s="186" t="s">
        <v>94</v>
      </c>
      <c r="AA29" s="180"/>
      <c r="AB29" s="182"/>
    </row>
    <row r="30" spans="1:69" s="29" customFormat="1" ht="24.95" customHeight="1" x14ac:dyDescent="0.25">
      <c r="A30" s="18"/>
      <c r="B30" s="31" t="s">
        <v>17</v>
      </c>
      <c r="C30" s="61" t="s">
        <v>26</v>
      </c>
      <c r="D30" s="44" t="s">
        <v>76</v>
      </c>
      <c r="E30" s="33">
        <v>42101</v>
      </c>
      <c r="F30" s="50">
        <v>42265</v>
      </c>
      <c r="G30" s="169">
        <v>0.55487804878048785</v>
      </c>
      <c r="H30" s="85" t="s">
        <v>81</v>
      </c>
      <c r="I30" s="34">
        <v>5233</v>
      </c>
      <c r="J30" s="34">
        <v>4448.05</v>
      </c>
      <c r="K30" s="35" t="s">
        <v>16</v>
      </c>
      <c r="L30" s="35">
        <v>3.4602076124567476</v>
      </c>
      <c r="M30" s="52">
        <v>1512.337</v>
      </c>
      <c r="N30" s="76">
        <v>0</v>
      </c>
      <c r="O30" s="76">
        <v>0</v>
      </c>
      <c r="P30" s="108" t="s">
        <v>94</v>
      </c>
      <c r="Q30" s="171">
        <v>0</v>
      </c>
      <c r="R30" s="156">
        <v>75</v>
      </c>
      <c r="S30" s="193" t="s">
        <v>77</v>
      </c>
      <c r="T30" s="193" t="s">
        <v>77</v>
      </c>
      <c r="U30" s="76">
        <v>0</v>
      </c>
      <c r="V30" s="84" t="s">
        <v>94</v>
      </c>
      <c r="W30" s="84"/>
      <c r="X30" s="134">
        <v>0</v>
      </c>
      <c r="Y30" s="134">
        <v>5233</v>
      </c>
      <c r="Z30" s="186" t="s">
        <v>94</v>
      </c>
      <c r="AA30" s="180"/>
      <c r="AB30" s="182"/>
    </row>
    <row r="31" spans="1:69" s="29" customFormat="1" ht="21.95" customHeight="1" thickBot="1" x14ac:dyDescent="0.3">
      <c r="A31" s="22"/>
      <c r="B31" s="354" t="s">
        <v>68</v>
      </c>
      <c r="C31" s="355"/>
      <c r="D31" s="355"/>
      <c r="E31" s="355"/>
      <c r="F31" s="355"/>
      <c r="G31" s="355"/>
      <c r="H31" s="355"/>
      <c r="I31" s="113">
        <v>55416</v>
      </c>
      <c r="J31" s="113">
        <f>SUM(J26:J30)</f>
        <v>47103.600000000006</v>
      </c>
      <c r="K31" s="113" t="s">
        <v>69</v>
      </c>
      <c r="L31" s="113" t="s">
        <v>69</v>
      </c>
      <c r="M31" s="114">
        <v>20286.663081632654</v>
      </c>
      <c r="N31" s="115">
        <v>279971</v>
      </c>
      <c r="O31" s="115">
        <v>3559</v>
      </c>
      <c r="P31" s="116">
        <v>1.2712030888913494E-2</v>
      </c>
      <c r="Q31" s="117">
        <v>0.10271021747806963</v>
      </c>
      <c r="R31" s="159">
        <v>75</v>
      </c>
      <c r="S31" s="159">
        <v>0</v>
      </c>
      <c r="T31" s="159">
        <v>0</v>
      </c>
      <c r="U31" s="163">
        <v>0</v>
      </c>
      <c r="V31" s="116">
        <v>0</v>
      </c>
      <c r="W31" s="116"/>
      <c r="X31" s="138">
        <v>5691.7894117647065</v>
      </c>
      <c r="Y31" s="138">
        <v>49724.210588235292</v>
      </c>
      <c r="Z31" s="168" t="s">
        <v>94</v>
      </c>
      <c r="AA31" s="188"/>
      <c r="AB31" s="37"/>
    </row>
    <row r="32" spans="1:69" s="5" customFormat="1" x14ac:dyDescent="0.25">
      <c r="A32" s="46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53"/>
      <c r="O32" s="53"/>
      <c r="P32" s="22"/>
      <c r="Q32" s="22"/>
      <c r="R32" s="22"/>
      <c r="S32" s="22"/>
      <c r="T32" s="22"/>
      <c r="U32" s="22"/>
      <c r="V32" s="22"/>
      <c r="W32" s="22"/>
      <c r="X32" s="54"/>
      <c r="Y32" s="54"/>
      <c r="Z32" s="80"/>
      <c r="AA32" s="22"/>
      <c r="AB32" s="1"/>
    </row>
    <row r="33" spans="1:28" s="5" customFormat="1" x14ac:dyDescent="0.25">
      <c r="A33" s="22"/>
      <c r="B33" s="22"/>
      <c r="C33" s="22"/>
      <c r="D33" s="22"/>
      <c r="E33" s="22"/>
      <c r="F33" s="22"/>
      <c r="G33" s="22"/>
      <c r="H33" s="121" t="s">
        <v>79</v>
      </c>
      <c r="I33" s="139">
        <v>553</v>
      </c>
      <c r="J33" s="139"/>
      <c r="K33" s="22"/>
      <c r="L33" s="22"/>
      <c r="M33" s="22"/>
      <c r="N33" s="53"/>
      <c r="O33" s="53"/>
      <c r="P33" s="22"/>
      <c r="Q33" s="22"/>
      <c r="R33" s="22"/>
      <c r="S33" s="22"/>
      <c r="T33" s="22"/>
      <c r="U33" s="22"/>
      <c r="V33" s="122" t="s">
        <v>73</v>
      </c>
      <c r="W33" s="122"/>
      <c r="X33" s="141">
        <v>13.54</v>
      </c>
      <c r="Y33" s="54"/>
      <c r="Z33" s="80"/>
      <c r="AA33" s="22"/>
      <c r="AB33" s="1"/>
    </row>
    <row r="34" spans="1:28" s="5" customFormat="1" x14ac:dyDescent="0.25">
      <c r="A34" s="22"/>
      <c r="B34" s="22"/>
      <c r="C34" s="22"/>
      <c r="D34" s="22"/>
      <c r="E34" s="22"/>
      <c r="F34" s="22"/>
      <c r="G34" s="22"/>
      <c r="H34" s="121"/>
      <c r="I34" s="22"/>
      <c r="J34" s="22"/>
      <c r="K34" s="22"/>
      <c r="L34" s="22"/>
      <c r="M34" s="22"/>
      <c r="N34" s="53"/>
      <c r="O34" s="53"/>
      <c r="P34" s="22"/>
      <c r="Q34" s="22"/>
      <c r="R34" s="22"/>
      <c r="S34" s="22"/>
      <c r="T34" s="22"/>
      <c r="U34" s="22"/>
      <c r="V34" s="121"/>
      <c r="W34" s="121"/>
      <c r="X34" s="124"/>
      <c r="Y34" s="54"/>
      <c r="Z34" s="80"/>
      <c r="AA34" s="22"/>
      <c r="AB34" s="1"/>
    </row>
    <row r="35" spans="1:28" s="5" customFormat="1" x14ac:dyDescent="0.25">
      <c r="A35" s="22"/>
      <c r="B35" s="22"/>
      <c r="C35" s="22"/>
      <c r="D35" s="22"/>
      <c r="E35" s="22"/>
      <c r="F35" s="22"/>
      <c r="G35" s="22"/>
      <c r="H35" s="121"/>
      <c r="I35" s="22"/>
      <c r="J35" s="22"/>
      <c r="K35" s="22"/>
      <c r="L35" s="22"/>
      <c r="M35" s="22"/>
      <c r="N35" s="53"/>
      <c r="O35" s="53"/>
      <c r="P35" s="22"/>
      <c r="Q35" s="22"/>
      <c r="R35" s="22"/>
      <c r="S35" s="22"/>
      <c r="T35" s="22"/>
      <c r="U35" s="22"/>
      <c r="V35" s="121"/>
      <c r="W35" s="121"/>
      <c r="X35" s="124"/>
      <c r="Y35" s="54"/>
      <c r="Z35" s="80"/>
      <c r="AA35" s="22"/>
      <c r="AB35" s="1"/>
    </row>
    <row r="36" spans="1:28" s="5" customForma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53"/>
      <c r="O36" s="53"/>
      <c r="P36" s="22"/>
      <c r="Q36" s="22"/>
      <c r="R36" s="22"/>
      <c r="S36" s="22"/>
      <c r="T36" s="22"/>
      <c r="U36" s="22"/>
      <c r="V36" s="22"/>
      <c r="W36" s="22"/>
      <c r="X36" s="54"/>
      <c r="Y36" s="54"/>
      <c r="Z36" s="80"/>
      <c r="AA36" s="22"/>
      <c r="AB36" s="1"/>
    </row>
    <row r="37" spans="1:28" s="5" customForma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53"/>
      <c r="O37" s="53"/>
      <c r="P37" s="22"/>
      <c r="Q37" s="22"/>
      <c r="R37" s="22"/>
      <c r="S37" s="22"/>
      <c r="T37" s="22"/>
      <c r="U37" s="22"/>
      <c r="V37" s="22"/>
      <c r="W37" s="22"/>
      <c r="X37" s="54"/>
      <c r="Y37" s="54"/>
      <c r="Z37" s="80"/>
      <c r="AA37" s="22"/>
      <c r="AB37" s="1"/>
    </row>
    <row r="38" spans="1:28" s="5" customFormat="1" ht="23.1" customHeight="1" thickBot="1" x14ac:dyDescent="0.3">
      <c r="A38" s="11"/>
      <c r="B38" s="112"/>
      <c r="C38" s="112"/>
      <c r="D38" s="112"/>
      <c r="E38" s="112"/>
      <c r="F38" s="112"/>
      <c r="G38" s="112"/>
      <c r="H38" s="142" t="s">
        <v>70</v>
      </c>
      <c r="I38" s="143">
        <v>77583.352941176476</v>
      </c>
      <c r="J38" s="143"/>
      <c r="K38" s="143" t="s">
        <v>69</v>
      </c>
      <c r="L38" s="143" t="s">
        <v>69</v>
      </c>
      <c r="M38" s="144">
        <v>3691937.945132914</v>
      </c>
      <c r="N38" s="145">
        <v>1513120</v>
      </c>
      <c r="O38" s="145">
        <v>5013</v>
      </c>
      <c r="P38" s="146">
        <v>3.3130221000317226E-3</v>
      </c>
      <c r="Q38" s="147">
        <v>0.14162606896415772</v>
      </c>
      <c r="R38" s="158">
        <v>75</v>
      </c>
      <c r="S38" s="158">
        <v>14</v>
      </c>
      <c r="T38" s="158">
        <v>33</v>
      </c>
      <c r="U38" s="145">
        <v>47</v>
      </c>
      <c r="V38" s="146">
        <v>9.3756233792140434E-3</v>
      </c>
      <c r="W38" s="146"/>
      <c r="X38" s="148">
        <v>10987.825294117649</v>
      </c>
      <c r="Y38" s="148">
        <v>66595.527647058829</v>
      </c>
      <c r="Z38" s="149">
        <v>233.78351689612018</v>
      </c>
      <c r="AA38" s="1"/>
      <c r="AB38" s="1"/>
    </row>
    <row r="39" spans="1:28" s="5" customFormat="1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1"/>
      <c r="Z39" s="111"/>
      <c r="AA39" s="1"/>
      <c r="AB39" s="1"/>
    </row>
    <row r="40" spans="1:28" s="5" customFormat="1" x14ac:dyDescent="0.25"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8" s="5" customFormat="1" x14ac:dyDescent="0.25"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8" s="5" customFormat="1" x14ac:dyDescent="0.25"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8" s="5" customFormat="1" x14ac:dyDescent="0.25"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8" s="5" customFormat="1" x14ac:dyDescent="0.25"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8" s="5" customFormat="1" x14ac:dyDescent="0.25"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8" s="5" customFormat="1" x14ac:dyDescent="0.25"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8" s="5" customFormat="1" x14ac:dyDescent="0.25"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8" s="5" customFormat="1" x14ac:dyDescent="0.25"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9:26" s="5" customFormat="1" x14ac:dyDescent="0.25"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9:26" s="5" customFormat="1" x14ac:dyDescent="0.25"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9:26" s="5" customFormat="1" x14ac:dyDescent="0.25"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9:26" s="5" customFormat="1" x14ac:dyDescent="0.25"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9:26" s="5" customFormat="1" x14ac:dyDescent="0.25"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9:26" s="5" customFormat="1" x14ac:dyDescent="0.25"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9:26" s="5" customFormat="1" x14ac:dyDescent="0.25"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9:26" s="5" customFormat="1" x14ac:dyDescent="0.25"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9:26" s="5" customFormat="1" x14ac:dyDescent="0.25"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9:26" s="5" customFormat="1" x14ac:dyDescent="0.25"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9:26" s="5" customFormat="1" x14ac:dyDescent="0.25"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9:26" s="5" customFormat="1" x14ac:dyDescent="0.25"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9:26" s="5" customFormat="1" x14ac:dyDescent="0.25"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9:26" s="5" customFormat="1" x14ac:dyDescent="0.25"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9:26" s="5" customFormat="1" x14ac:dyDescent="0.25"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9:26" s="5" customFormat="1" x14ac:dyDescent="0.25"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9:26" s="5" customFormat="1" x14ac:dyDescent="0.25"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9:26" s="5" customFormat="1" x14ac:dyDescent="0.25"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9:26" s="5" customFormat="1" x14ac:dyDescent="0.25"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9:26" s="5" customFormat="1" x14ac:dyDescent="0.25"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9:26" s="5" customFormat="1" x14ac:dyDescent="0.25"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9:26" s="5" customFormat="1" x14ac:dyDescent="0.25"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9:26" s="5" customFormat="1" x14ac:dyDescent="0.25"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9:26" s="5" customFormat="1" x14ac:dyDescent="0.25"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9:26" s="5" customFormat="1" x14ac:dyDescent="0.25"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9:26" s="5" customFormat="1" x14ac:dyDescent="0.25"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9:26" s="5" customFormat="1" x14ac:dyDescent="0.25"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9:26" s="5" customFormat="1" x14ac:dyDescent="0.25"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9:26" s="5" customFormat="1" x14ac:dyDescent="0.25"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9:26" s="5" customFormat="1" x14ac:dyDescent="0.25"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9:26" s="5" customFormat="1" x14ac:dyDescent="0.25"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9:26" s="5" customFormat="1" x14ac:dyDescent="0.25"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9:26" s="5" customFormat="1" x14ac:dyDescent="0.25"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9:26" s="5" customFormat="1" x14ac:dyDescent="0.25"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9:26" s="5" customFormat="1" x14ac:dyDescent="0.25"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9:26" s="5" customFormat="1" x14ac:dyDescent="0.25"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9:26" s="5" customFormat="1" x14ac:dyDescent="0.25"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9:26" s="5" customFormat="1" x14ac:dyDescent="0.25"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9:26" s="5" customFormat="1" x14ac:dyDescent="0.25"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9:26" s="5" customFormat="1" x14ac:dyDescent="0.25"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9:26" s="5" customFormat="1" x14ac:dyDescent="0.25"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9:26" s="5" customFormat="1" x14ac:dyDescent="0.25"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9:26" s="5" customFormat="1" x14ac:dyDescent="0.25"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9:26" s="5" customFormat="1" x14ac:dyDescent="0.25"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9:26" s="5" customFormat="1" x14ac:dyDescent="0.25"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9:26" s="5" customFormat="1" x14ac:dyDescent="0.25"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9:26" s="5" customFormat="1" x14ac:dyDescent="0.25"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9:26" s="5" customFormat="1" x14ac:dyDescent="0.25"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9:26" s="5" customFormat="1" x14ac:dyDescent="0.25"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9:26" s="5" customFormat="1" x14ac:dyDescent="0.25"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9:26" s="5" customFormat="1" x14ac:dyDescent="0.25"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9:26" s="5" customFormat="1" x14ac:dyDescent="0.25"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9:26" s="5" customFormat="1" x14ac:dyDescent="0.25"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9:26" s="5" customFormat="1" x14ac:dyDescent="0.25"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9:26" s="5" customFormat="1" x14ac:dyDescent="0.25"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9:26" s="5" customFormat="1" x14ac:dyDescent="0.25"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9:26" s="5" customFormat="1" x14ac:dyDescent="0.25"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9:26" s="5" customFormat="1" x14ac:dyDescent="0.25"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9:26" s="5" customFormat="1" x14ac:dyDescent="0.25"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9:26" s="5" customFormat="1" x14ac:dyDescent="0.25"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9:26" s="5" customFormat="1" x14ac:dyDescent="0.25"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9:26" s="5" customFormat="1" x14ac:dyDescent="0.25"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9:26" s="5" customFormat="1" x14ac:dyDescent="0.25"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9:26" s="5" customFormat="1" x14ac:dyDescent="0.25"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9:26" s="5" customFormat="1" x14ac:dyDescent="0.25"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9:26" s="5" customFormat="1" x14ac:dyDescent="0.25"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9:26" s="5" customFormat="1" x14ac:dyDescent="0.25"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9:26" s="5" customFormat="1" x14ac:dyDescent="0.25"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9:26" s="5" customFormat="1" x14ac:dyDescent="0.25"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9:26" s="5" customFormat="1" x14ac:dyDescent="0.25"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9:26" s="5" customFormat="1" x14ac:dyDescent="0.25"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9:26" s="5" customFormat="1" x14ac:dyDescent="0.25"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9:26" s="5" customFormat="1" x14ac:dyDescent="0.25"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9:26" s="5" customFormat="1" x14ac:dyDescent="0.25"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9:26" s="5" customFormat="1" x14ac:dyDescent="0.25"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9:26" s="5" customFormat="1" x14ac:dyDescent="0.25"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9:26" s="5" customFormat="1" x14ac:dyDescent="0.25"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9:26" s="5" customFormat="1" x14ac:dyDescent="0.25"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9:26" s="5" customFormat="1" x14ac:dyDescent="0.25"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9:26" s="5" customFormat="1" x14ac:dyDescent="0.25"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9:26" s="5" customFormat="1" x14ac:dyDescent="0.25"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9:26" s="5" customFormat="1" x14ac:dyDescent="0.25"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9:26" s="5" customFormat="1" x14ac:dyDescent="0.25"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9:26" s="5" customFormat="1" x14ac:dyDescent="0.25"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9:26" s="5" customFormat="1" x14ac:dyDescent="0.25"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9:26" s="5" customFormat="1" x14ac:dyDescent="0.25"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9:26" s="5" customFormat="1" x14ac:dyDescent="0.25"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9:26" s="5" customFormat="1" x14ac:dyDescent="0.25"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9:26" s="5" customFormat="1" x14ac:dyDescent="0.25"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9:26" s="5" customFormat="1" x14ac:dyDescent="0.25"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9:26" s="5" customFormat="1" x14ac:dyDescent="0.25"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9:26" s="5" customFormat="1" x14ac:dyDescent="0.25"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9:26" s="5" customFormat="1" x14ac:dyDescent="0.25"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9:26" s="5" customFormat="1" x14ac:dyDescent="0.25"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9:26" s="5" customFormat="1" x14ac:dyDescent="0.25"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9:26" s="5" customFormat="1" x14ac:dyDescent="0.25"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9:26" s="5" customFormat="1" x14ac:dyDescent="0.25"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9:26" s="5" customFormat="1" x14ac:dyDescent="0.25"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9:26" s="5" customFormat="1" x14ac:dyDescent="0.25"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9:26" s="5" customFormat="1" x14ac:dyDescent="0.25"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9:26" s="5" customFormat="1" x14ac:dyDescent="0.25"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9:26" s="5" customFormat="1" x14ac:dyDescent="0.25"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9:26" s="5" customFormat="1" x14ac:dyDescent="0.25"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9:26" s="5" customFormat="1" x14ac:dyDescent="0.25"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9:26" s="5" customFormat="1" x14ac:dyDescent="0.25"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9:26" s="5" customFormat="1" x14ac:dyDescent="0.25"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9:26" s="5" customFormat="1" x14ac:dyDescent="0.25"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9:26" s="5" customFormat="1" x14ac:dyDescent="0.25"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9:26" s="5" customFormat="1" x14ac:dyDescent="0.25"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9:26" s="5" customFormat="1" x14ac:dyDescent="0.25"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9:26" s="5" customFormat="1" x14ac:dyDescent="0.25"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9:26" s="5" customFormat="1" x14ac:dyDescent="0.25"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9:26" s="5" customFormat="1" x14ac:dyDescent="0.25"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9:26" s="5" customFormat="1" x14ac:dyDescent="0.25"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9:26" s="5" customFormat="1" x14ac:dyDescent="0.25"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9:26" s="5" customFormat="1" x14ac:dyDescent="0.25"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9:26" s="5" customFormat="1" x14ac:dyDescent="0.25"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9:26" s="5" customFormat="1" x14ac:dyDescent="0.25"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9:26" s="5" customFormat="1" x14ac:dyDescent="0.25"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9:26" s="5" customFormat="1" x14ac:dyDescent="0.25"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9:26" s="5" customFormat="1" x14ac:dyDescent="0.25"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9:26" s="5" customFormat="1" x14ac:dyDescent="0.25"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9:26" s="5" customFormat="1" x14ac:dyDescent="0.25"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9:26" s="5" customFormat="1" x14ac:dyDescent="0.25"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9:26" s="5" customFormat="1" x14ac:dyDescent="0.25"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9:26" s="5" customFormat="1" x14ac:dyDescent="0.25"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9:26" s="5" customFormat="1" x14ac:dyDescent="0.25"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9:26" s="5" customFormat="1" x14ac:dyDescent="0.25"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9:26" s="5" customFormat="1" x14ac:dyDescent="0.25"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9:26" s="5" customFormat="1" x14ac:dyDescent="0.25"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9:26" s="5" customFormat="1" x14ac:dyDescent="0.25"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9:26" s="5" customFormat="1" x14ac:dyDescent="0.25"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9:26" s="5" customFormat="1" x14ac:dyDescent="0.25"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9:26" s="5" customFormat="1" x14ac:dyDescent="0.25"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9:26" s="5" customFormat="1" x14ac:dyDescent="0.25"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9:26" s="5" customFormat="1" x14ac:dyDescent="0.25"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9:26" s="5" customFormat="1" x14ac:dyDescent="0.25"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9:26" s="5" customFormat="1" x14ac:dyDescent="0.25"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9:26" s="5" customFormat="1" x14ac:dyDescent="0.25"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9:26" s="5" customFormat="1" x14ac:dyDescent="0.25"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9:26" s="5" customFormat="1" x14ac:dyDescent="0.25"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9:26" s="5" customFormat="1" x14ac:dyDescent="0.25"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9:26" s="5" customFormat="1" x14ac:dyDescent="0.25"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9:26" s="5" customFormat="1" x14ac:dyDescent="0.25"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9:26" s="5" customFormat="1" x14ac:dyDescent="0.25"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9:26" s="5" customFormat="1" x14ac:dyDescent="0.25"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9:26" s="5" customFormat="1" x14ac:dyDescent="0.25"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9:26" s="5" customFormat="1" x14ac:dyDescent="0.25"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9:26" s="5" customFormat="1" x14ac:dyDescent="0.25"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9:26" s="5" customFormat="1" x14ac:dyDescent="0.25"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9:26" s="5" customFormat="1" x14ac:dyDescent="0.25"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9:26" s="5" customFormat="1" x14ac:dyDescent="0.25"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9:26" s="5" customFormat="1" x14ac:dyDescent="0.25"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9:26" s="5" customFormat="1" x14ac:dyDescent="0.25"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9:26" s="5" customFormat="1" x14ac:dyDescent="0.25"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9:26" s="5" customFormat="1" x14ac:dyDescent="0.25"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9:26" s="5" customFormat="1" x14ac:dyDescent="0.25"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9:26" s="5" customFormat="1" x14ac:dyDescent="0.25"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9:26" s="5" customFormat="1" x14ac:dyDescent="0.25"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9:26" s="5" customFormat="1" x14ac:dyDescent="0.25"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9:26" s="5" customFormat="1" x14ac:dyDescent="0.25"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9:26" s="5" customFormat="1" x14ac:dyDescent="0.25"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9:26" s="5" customFormat="1" x14ac:dyDescent="0.25"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9:26" s="5" customFormat="1" x14ac:dyDescent="0.25"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9:26" s="5" customFormat="1" x14ac:dyDescent="0.25"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9:26" s="5" customFormat="1" x14ac:dyDescent="0.25"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9:26" s="5" customFormat="1" x14ac:dyDescent="0.25"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9:26" s="5" customFormat="1" x14ac:dyDescent="0.25"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9:26" s="5" customFormat="1" x14ac:dyDescent="0.25"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9:26" s="5" customFormat="1" x14ac:dyDescent="0.25"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9:26" s="5" customFormat="1" x14ac:dyDescent="0.25"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9:26" s="5" customFormat="1" x14ac:dyDescent="0.25"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9:26" s="5" customFormat="1" x14ac:dyDescent="0.25"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9:26" s="5" customFormat="1" x14ac:dyDescent="0.25"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9:26" s="5" customFormat="1" x14ac:dyDescent="0.25"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9:26" s="5" customFormat="1" x14ac:dyDescent="0.25"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9:26" s="5" customFormat="1" x14ac:dyDescent="0.25"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9:26" s="5" customFormat="1" x14ac:dyDescent="0.25"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9:26" s="5" customFormat="1" x14ac:dyDescent="0.25"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9:26" s="5" customFormat="1" x14ac:dyDescent="0.25"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9:26" s="5" customFormat="1" x14ac:dyDescent="0.25"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9:26" s="5" customFormat="1" x14ac:dyDescent="0.25"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9:26" s="5" customFormat="1" x14ac:dyDescent="0.25"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9:26" s="5" customFormat="1" x14ac:dyDescent="0.25"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9:26" s="5" customFormat="1" x14ac:dyDescent="0.25"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9:26" s="5" customFormat="1" x14ac:dyDescent="0.25"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9:26" s="5" customFormat="1" x14ac:dyDescent="0.25"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9:26" s="5" customFormat="1" x14ac:dyDescent="0.25"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9:26" s="5" customFormat="1" x14ac:dyDescent="0.25"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9:26" s="5" customFormat="1" x14ac:dyDescent="0.25"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9:26" s="5" customFormat="1" x14ac:dyDescent="0.25"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9:26" s="5" customFormat="1" x14ac:dyDescent="0.25"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9:26" s="5" customFormat="1" x14ac:dyDescent="0.25"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9:26" s="5" customFormat="1" x14ac:dyDescent="0.25"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9:26" s="5" customFormat="1" x14ac:dyDescent="0.25"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9:26" s="5" customFormat="1" x14ac:dyDescent="0.25"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9:26" s="5" customFormat="1" x14ac:dyDescent="0.25"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9:26" s="5" customFormat="1" x14ac:dyDescent="0.25"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9:26" s="5" customFormat="1" x14ac:dyDescent="0.25"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9:26" s="5" customFormat="1" x14ac:dyDescent="0.25"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9:26" s="5" customFormat="1" x14ac:dyDescent="0.25"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9:26" s="5" customFormat="1" x14ac:dyDescent="0.25"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9:26" s="5" customFormat="1" x14ac:dyDescent="0.25"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9:26" s="5" customFormat="1" x14ac:dyDescent="0.25"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9:26" s="5" customFormat="1" x14ac:dyDescent="0.25"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9:26" s="5" customFormat="1" x14ac:dyDescent="0.25"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9:26" s="5" customFormat="1" x14ac:dyDescent="0.25"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9:26" s="5" customFormat="1" x14ac:dyDescent="0.25"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2:70" s="5" customFormat="1" x14ac:dyDescent="0.25"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2:70" s="5" customFormat="1" x14ac:dyDescent="0.25"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2:70" s="5" customFormat="1" x14ac:dyDescent="0.25"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2:70" s="5" customFormat="1" x14ac:dyDescent="0.25">
      <c r="B260" s="6"/>
      <c r="C260" s="6"/>
      <c r="D260" s="6"/>
      <c r="E260" s="6"/>
      <c r="F260" s="6"/>
      <c r="G260" s="6"/>
      <c r="H260" s="6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2:70" s="5" customFormat="1" x14ac:dyDescent="0.25">
      <c r="B261" s="6"/>
      <c r="C261" s="6"/>
      <c r="D261" s="6"/>
      <c r="E261" s="6"/>
      <c r="F261" s="6"/>
      <c r="G261" s="6"/>
      <c r="H261" s="6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2:70" s="5" customFormat="1" x14ac:dyDescent="0.25">
      <c r="B262" s="6"/>
      <c r="C262" s="6"/>
      <c r="D262" s="6"/>
      <c r="E262" s="6"/>
      <c r="F262" s="6"/>
      <c r="G262" s="6"/>
      <c r="H262" s="6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2:70" s="5" customFormat="1" x14ac:dyDescent="0.25">
      <c r="B263" s="6"/>
      <c r="C263" s="6"/>
      <c r="D263" s="6"/>
      <c r="E263" s="6"/>
      <c r="F263" s="6"/>
      <c r="G263" s="6"/>
      <c r="H263" s="6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2:70" s="5" customFormat="1" x14ac:dyDescent="0.25">
      <c r="B264" s="6"/>
      <c r="C264" s="6"/>
      <c r="D264" s="6"/>
      <c r="E264" s="6"/>
      <c r="F264" s="6"/>
      <c r="G264" s="6"/>
      <c r="H264" s="6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2:70" s="5" customFormat="1" x14ac:dyDescent="0.25">
      <c r="B265" s="6"/>
      <c r="C265" s="6"/>
      <c r="D265" s="6"/>
      <c r="E265" s="6"/>
      <c r="F265" s="6"/>
      <c r="G265" s="6"/>
      <c r="H265" s="6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2:70" s="5" customFormat="1" x14ac:dyDescent="0.25">
      <c r="B266" s="6"/>
      <c r="C266" s="6"/>
      <c r="D266" s="6"/>
      <c r="E266" s="6"/>
      <c r="F266" s="6"/>
      <c r="G266" s="6"/>
      <c r="H266" s="6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2:70" s="5" customFormat="1" x14ac:dyDescent="0.25">
      <c r="B267" s="6"/>
      <c r="C267" s="6"/>
      <c r="D267" s="6"/>
      <c r="E267" s="6"/>
      <c r="F267" s="6"/>
      <c r="G267" s="6"/>
      <c r="H267" s="6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2:70" x14ac:dyDescent="0.25"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</row>
    <row r="269" spans="2:70" x14ac:dyDescent="0.25"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</row>
  </sheetData>
  <mergeCells count="6">
    <mergeCell ref="B31:H31"/>
    <mergeCell ref="D3:E3"/>
    <mergeCell ref="F3:H3"/>
    <mergeCell ref="K3:L3"/>
    <mergeCell ref="B23:H23"/>
    <mergeCell ref="B24:Z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showGridLines="0" workbookViewId="0">
      <selection activeCell="C14" sqref="C14"/>
    </sheetView>
  </sheetViews>
  <sheetFormatPr defaultColWidth="8.875" defaultRowHeight="15.75" x14ac:dyDescent="0.25"/>
  <cols>
    <col min="1" max="1" width="2.375" style="6" customWidth="1"/>
    <col min="2" max="2" width="22.5" style="6" customWidth="1"/>
    <col min="3" max="5" width="17" style="48" customWidth="1"/>
    <col min="6" max="6" width="19.375" style="48" bestFit="1" customWidth="1"/>
    <col min="7" max="7" width="19.375" style="48" customWidth="1"/>
    <col min="8" max="9" width="17" style="48" customWidth="1"/>
    <col min="10" max="10" width="2.875" style="6" customWidth="1"/>
    <col min="11" max="11" width="21.125" style="4" customWidth="1"/>
    <col min="12" max="12" width="10.125" style="5" customWidth="1"/>
    <col min="13" max="13" width="13.5" style="5" bestFit="1" customWidth="1"/>
    <col min="14" max="14" width="16" style="5" bestFit="1" customWidth="1"/>
    <col min="15" max="15" width="8.875" style="5"/>
    <col min="16" max="16" width="15.375" style="5" customWidth="1"/>
    <col min="17" max="18" width="8.875" style="5"/>
    <col min="19" max="19" width="12.625" style="5" customWidth="1"/>
    <col min="20" max="56" width="8.875" style="5"/>
    <col min="57" max="16384" width="8.875" style="6"/>
  </cols>
  <sheetData>
    <row r="1" spans="1:56" ht="16.5" thickBot="1" x14ac:dyDescent="0.3">
      <c r="A1" s="1"/>
      <c r="B1" s="1"/>
      <c r="C1" s="2"/>
      <c r="D1" s="2"/>
      <c r="E1" s="2"/>
      <c r="F1" s="2"/>
      <c r="G1" s="2"/>
      <c r="H1" s="2"/>
      <c r="I1" s="2"/>
      <c r="J1" s="3"/>
    </row>
    <row r="2" spans="1:56" x14ac:dyDescent="0.25">
      <c r="A2" s="1"/>
      <c r="B2" s="7"/>
      <c r="C2" s="9"/>
      <c r="D2" s="9"/>
      <c r="E2" s="9"/>
      <c r="F2" s="9"/>
      <c r="G2" s="9"/>
      <c r="H2" s="9"/>
      <c r="I2" s="10"/>
      <c r="J2" s="11"/>
      <c r="BD2" s="6"/>
    </row>
    <row r="3" spans="1:56" ht="18.75" x14ac:dyDescent="0.25">
      <c r="A3" s="1"/>
      <c r="B3" s="12"/>
      <c r="C3" s="14"/>
      <c r="D3" s="89" t="s">
        <v>0</v>
      </c>
      <c r="E3" s="91" t="s">
        <v>18</v>
      </c>
      <c r="F3" s="14"/>
      <c r="G3" s="14"/>
      <c r="H3" s="14"/>
      <c r="I3" s="15"/>
      <c r="J3" s="11"/>
      <c r="BD3" s="6"/>
    </row>
    <row r="4" spans="1:56" ht="18" customHeight="1" x14ac:dyDescent="0.25">
      <c r="A4" s="1"/>
      <c r="B4" s="12"/>
      <c r="C4" s="58"/>
      <c r="D4" s="90" t="s">
        <v>1</v>
      </c>
      <c r="E4" s="91" t="s">
        <v>72</v>
      </c>
      <c r="F4" s="16"/>
      <c r="G4" s="16"/>
      <c r="H4" s="16"/>
      <c r="I4" s="17"/>
      <c r="J4" s="11"/>
      <c r="BD4" s="6"/>
    </row>
    <row r="5" spans="1:56" s="25" customFormat="1" ht="18.75" x14ac:dyDescent="0.25">
      <c r="A5" s="18"/>
      <c r="B5" s="19"/>
      <c r="C5" s="13"/>
      <c r="D5" s="89" t="s">
        <v>67</v>
      </c>
      <c r="E5" s="93">
        <v>42271</v>
      </c>
      <c r="F5" s="13"/>
      <c r="G5" s="13"/>
      <c r="H5" s="13"/>
      <c r="I5" s="26"/>
      <c r="J5" s="22"/>
      <c r="K5" s="2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6" s="25" customFormat="1" ht="15" x14ac:dyDescent="0.25">
      <c r="A6" s="18"/>
      <c r="B6" s="19"/>
      <c r="C6" s="13"/>
      <c r="D6" s="13"/>
      <c r="E6" s="82"/>
      <c r="F6" s="13"/>
      <c r="G6" s="13"/>
      <c r="H6" s="13"/>
      <c r="I6" s="26"/>
      <c r="J6" s="22"/>
      <c r="K6" s="2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6" s="25" customFormat="1" ht="15" x14ac:dyDescent="0.25">
      <c r="A7" s="18"/>
      <c r="B7" s="19"/>
      <c r="C7" s="13"/>
      <c r="D7" s="13"/>
      <c r="E7" s="13"/>
      <c r="F7" s="13"/>
      <c r="G7" s="13"/>
      <c r="H7" s="13"/>
      <c r="I7" s="26"/>
      <c r="J7" s="22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6" s="25" customFormat="1" ht="15" x14ac:dyDescent="0.25">
      <c r="A8" s="18"/>
      <c r="B8" s="19"/>
      <c r="C8" s="13"/>
      <c r="D8" s="13"/>
      <c r="E8" s="13"/>
      <c r="F8" s="13"/>
      <c r="G8" s="13"/>
      <c r="H8" s="13"/>
      <c r="I8" s="26"/>
      <c r="J8" s="22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6" s="25" customFormat="1" ht="33" customHeight="1" x14ac:dyDescent="0.25">
      <c r="A9" s="18"/>
      <c r="B9" s="120" t="s">
        <v>115</v>
      </c>
      <c r="C9" s="103" t="s">
        <v>49</v>
      </c>
      <c r="D9" s="103" t="s">
        <v>50</v>
      </c>
      <c r="E9" s="103" t="s">
        <v>51</v>
      </c>
      <c r="F9" s="103" t="s">
        <v>60</v>
      </c>
      <c r="G9" s="103" t="s">
        <v>103</v>
      </c>
      <c r="H9" s="103" t="s">
        <v>106</v>
      </c>
      <c r="I9" s="104" t="s">
        <v>59</v>
      </c>
      <c r="J9" s="22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6" s="30" customFormat="1" ht="21.95" customHeight="1" x14ac:dyDescent="0.25">
      <c r="A10" s="37"/>
      <c r="B10" s="164" t="s">
        <v>11</v>
      </c>
      <c r="C10" s="165">
        <v>3771116</v>
      </c>
      <c r="D10" s="165">
        <v>1443</v>
      </c>
      <c r="E10" s="160">
        <v>3.8264534954639425E-4</v>
      </c>
      <c r="F10" s="165">
        <v>110</v>
      </c>
      <c r="G10" s="284">
        <v>7.623007623007623E-2</v>
      </c>
      <c r="H10" s="257">
        <v>28837.945882352942</v>
      </c>
      <c r="I10" s="285">
        <v>262.16314438502673</v>
      </c>
      <c r="J10" s="22"/>
      <c r="K10" s="286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spans="1:56" s="30" customFormat="1" ht="21.95" customHeight="1" x14ac:dyDescent="0.25">
      <c r="A11" s="37"/>
      <c r="B11" s="164" t="s">
        <v>45</v>
      </c>
      <c r="C11" s="165">
        <v>532475</v>
      </c>
      <c r="D11" s="165">
        <v>785</v>
      </c>
      <c r="E11" s="160">
        <v>1.4742476172590262E-3</v>
      </c>
      <c r="F11" s="165">
        <v>248</v>
      </c>
      <c r="G11" s="284">
        <v>0.31592356687898088</v>
      </c>
      <c r="H11" s="257">
        <v>5324.75</v>
      </c>
      <c r="I11" s="285">
        <v>21.47076612903226</v>
      </c>
      <c r="J11" s="22"/>
      <c r="K11" s="286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</row>
    <row r="12" spans="1:56" s="30" customFormat="1" ht="21.95" customHeight="1" x14ac:dyDescent="0.25">
      <c r="A12" s="37"/>
      <c r="B12" s="164" t="s">
        <v>38</v>
      </c>
      <c r="C12" s="165">
        <v>26134600</v>
      </c>
      <c r="D12" s="165">
        <v>12573</v>
      </c>
      <c r="E12" s="160">
        <v>4.810863759154531E-4</v>
      </c>
      <c r="F12" s="165">
        <v>613</v>
      </c>
      <c r="G12" s="284">
        <v>4.8755269227710174E-2</v>
      </c>
      <c r="H12" s="257">
        <v>98318.75588235294</v>
      </c>
      <c r="I12" s="285">
        <v>160.38948757316956</v>
      </c>
      <c r="J12" s="22"/>
      <c r="K12" s="286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</row>
    <row r="13" spans="1:56" s="30" customFormat="1" ht="21.95" customHeight="1" x14ac:dyDescent="0.25">
      <c r="A13" s="37"/>
      <c r="B13" s="195" t="s">
        <v>29</v>
      </c>
      <c r="C13" s="165">
        <v>1944293</v>
      </c>
      <c r="D13" s="165">
        <v>4674</v>
      </c>
      <c r="E13" s="160">
        <v>2.4039586626089793E-3</v>
      </c>
      <c r="F13" s="165">
        <v>327</v>
      </c>
      <c r="G13" s="287">
        <v>6.9961489088575093E-2</v>
      </c>
      <c r="H13" s="257">
        <v>21324.096470588236</v>
      </c>
      <c r="I13" s="285">
        <v>65.211304191401339</v>
      </c>
      <c r="J13" s="22"/>
      <c r="K13" s="286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</row>
    <row r="14" spans="1:56" s="30" customFormat="1" ht="21.95" customHeight="1" x14ac:dyDescent="0.25">
      <c r="A14" s="37"/>
      <c r="B14" s="195" t="s">
        <v>41</v>
      </c>
      <c r="C14" s="165">
        <v>16160</v>
      </c>
      <c r="D14" s="165">
        <v>0</v>
      </c>
      <c r="E14" s="160">
        <v>0</v>
      </c>
      <c r="F14" s="165">
        <v>0</v>
      </c>
      <c r="G14" s="287" t="s">
        <v>46</v>
      </c>
      <c r="H14" s="257">
        <v>1000.3764705882354</v>
      </c>
      <c r="I14" s="288" t="s">
        <v>46</v>
      </c>
      <c r="J14" s="22"/>
      <c r="K14" s="286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</row>
    <row r="15" spans="1:56" s="30" customFormat="1" ht="21.95" customHeight="1" x14ac:dyDescent="0.25">
      <c r="A15" s="37"/>
      <c r="B15" s="195" t="s">
        <v>17</v>
      </c>
      <c r="C15" s="165">
        <v>8094294</v>
      </c>
      <c r="D15" s="165">
        <v>89702</v>
      </c>
      <c r="E15" s="160">
        <v>1.1082127730967024E-2</v>
      </c>
      <c r="F15" s="165">
        <v>675</v>
      </c>
      <c r="G15" s="287">
        <v>7.5249158324229111E-3</v>
      </c>
      <c r="H15" s="257">
        <v>76188.745411764699</v>
      </c>
      <c r="I15" s="288">
        <v>112.8722154248366</v>
      </c>
      <c r="J15" s="22"/>
      <c r="K15" s="286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</row>
    <row r="16" spans="1:56" s="30" customFormat="1" ht="21.95" customHeight="1" x14ac:dyDescent="0.25">
      <c r="A16" s="37"/>
      <c r="B16" s="195" t="s">
        <v>15</v>
      </c>
      <c r="C16" s="165">
        <v>1004965</v>
      </c>
      <c r="D16" s="165">
        <v>7425</v>
      </c>
      <c r="E16" s="160">
        <v>7.3883170060648875E-3</v>
      </c>
      <c r="F16" s="165">
        <v>69</v>
      </c>
      <c r="G16" s="287">
        <v>9.2929292929292938E-3</v>
      </c>
      <c r="H16" s="257">
        <v>16136.423529411766</v>
      </c>
      <c r="I16" s="285">
        <v>233.86121057118501</v>
      </c>
      <c r="J16" s="22"/>
      <c r="K16" s="28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</row>
    <row r="17" spans="1:55" s="30" customFormat="1" ht="21.95" customHeight="1" x14ac:dyDescent="0.25">
      <c r="A17" s="37"/>
      <c r="B17" s="195" t="s">
        <v>116</v>
      </c>
      <c r="C17" s="196" t="s">
        <v>46</v>
      </c>
      <c r="D17" s="196" t="s">
        <v>46</v>
      </c>
      <c r="E17" s="196" t="s">
        <v>46</v>
      </c>
      <c r="F17" s="196" t="s">
        <v>46</v>
      </c>
      <c r="G17" s="196" t="s">
        <v>46</v>
      </c>
      <c r="H17" s="258">
        <v>6108.6929179487179</v>
      </c>
      <c r="I17" s="295" t="s">
        <v>46</v>
      </c>
      <c r="J17" s="22"/>
      <c r="K17" s="286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</row>
    <row r="18" spans="1:55" s="30" customFormat="1" ht="21.95" customHeight="1" thickBot="1" x14ac:dyDescent="0.3">
      <c r="A18" s="37"/>
      <c r="B18" s="192" t="s">
        <v>90</v>
      </c>
      <c r="C18" s="175">
        <v>41497903</v>
      </c>
      <c r="D18" s="175">
        <v>116602</v>
      </c>
      <c r="E18" s="176">
        <v>2.80982872797211E-3</v>
      </c>
      <c r="F18" s="175">
        <v>2042</v>
      </c>
      <c r="G18" s="289">
        <v>1.7512564106962145E-2</v>
      </c>
      <c r="H18" s="290">
        <v>253239.7865650075</v>
      </c>
      <c r="I18" s="291">
        <v>124.01556638834843</v>
      </c>
      <c r="J18" s="22"/>
      <c r="K18" s="286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</row>
    <row r="19" spans="1:55" s="5" customFormat="1" x14ac:dyDescent="0.25">
      <c r="A19" s="1"/>
      <c r="B19" s="1"/>
      <c r="C19" s="2"/>
      <c r="D19" s="2"/>
      <c r="E19" s="2"/>
      <c r="F19" s="2"/>
      <c r="G19" s="2"/>
      <c r="H19" s="2"/>
      <c r="I19" s="2"/>
      <c r="J19" s="1"/>
      <c r="K19" s="4"/>
    </row>
    <row r="20" spans="1:55" s="5" customFormat="1" x14ac:dyDescent="0.25">
      <c r="C20" s="47"/>
      <c r="D20" s="47"/>
      <c r="E20" s="47"/>
      <c r="F20" s="47"/>
      <c r="G20" s="47"/>
      <c r="H20" s="47"/>
      <c r="I20" s="47"/>
      <c r="K20" s="4"/>
    </row>
    <row r="21" spans="1:55" s="5" customFormat="1" x14ac:dyDescent="0.25">
      <c r="C21" s="47"/>
      <c r="D21" s="47"/>
      <c r="E21" s="47"/>
      <c r="F21" s="47"/>
      <c r="G21" s="47"/>
      <c r="H21" s="47"/>
      <c r="I21" s="47"/>
      <c r="K21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8576"/>
  <sheetViews>
    <sheetView topLeftCell="L25" zoomScale="75" zoomScaleNormal="75" zoomScalePageLayoutView="75" workbookViewId="0">
      <selection activeCell="S44" sqref="S44"/>
    </sheetView>
  </sheetViews>
  <sheetFormatPr defaultColWidth="8.875" defaultRowHeight="15.75" x14ac:dyDescent="0.25"/>
  <cols>
    <col min="1" max="1" width="2.375" style="6" customWidth="1"/>
    <col min="2" max="2" width="34.875" style="6" customWidth="1"/>
    <col min="3" max="3" width="36.375" style="6" customWidth="1"/>
    <col min="4" max="4" width="23.375" style="6" customWidth="1"/>
    <col min="5" max="5" width="13.875" style="6" bestFit="1" customWidth="1"/>
    <col min="6" max="6" width="12.875" style="6" customWidth="1"/>
    <col min="7" max="7" width="16.625" style="6" customWidth="1"/>
    <col min="8" max="8" width="29.125" style="6" customWidth="1"/>
    <col min="9" max="9" width="16.5" style="48" bestFit="1" customWidth="1"/>
    <col min="10" max="10" width="15.375" style="48" bestFit="1" customWidth="1"/>
    <col min="11" max="11" width="15.375" style="48" customWidth="1"/>
    <col min="12" max="17" width="17" style="48" customWidth="1"/>
    <col min="18" max="18" width="19.375" style="48" bestFit="1" customWidth="1"/>
    <col min="19" max="19" width="21.125" style="48" customWidth="1"/>
    <col min="20" max="22" width="17" style="48" customWidth="1"/>
    <col min="23" max="23" width="2.875" style="6" customWidth="1"/>
    <col min="24" max="24" width="21.125" style="4" customWidth="1"/>
    <col min="25" max="25" width="10.125" style="5" customWidth="1"/>
    <col min="26" max="26" width="13.5" style="5" bestFit="1" customWidth="1"/>
    <col min="27" max="27" width="16" style="5" bestFit="1" customWidth="1"/>
    <col min="28" max="28" width="8.875" style="5"/>
    <col min="29" max="29" width="15.375" style="5" customWidth="1"/>
    <col min="30" max="31" width="8.875" style="5"/>
    <col min="32" max="32" width="12.625" style="5" customWidth="1"/>
    <col min="33" max="69" width="8.875" style="5"/>
    <col min="70" max="16384" width="8.875" style="6"/>
  </cols>
  <sheetData>
    <row r="1" spans="1:69" ht="16.5" thickBot="1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spans="1:69" x14ac:dyDescent="0.25">
      <c r="A2" s="1"/>
      <c r="B2" s="7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11"/>
      <c r="BQ2" s="6"/>
    </row>
    <row r="3" spans="1:69" ht="18.75" x14ac:dyDescent="0.25">
      <c r="A3" s="1"/>
      <c r="B3" s="12"/>
      <c r="C3" s="91" t="s">
        <v>18</v>
      </c>
      <c r="D3" s="346"/>
      <c r="E3" s="346"/>
      <c r="F3" s="347"/>
      <c r="G3" s="347"/>
      <c r="H3" s="347"/>
      <c r="I3" s="167"/>
      <c r="J3" s="347"/>
      <c r="K3" s="347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  <c r="W3" s="11"/>
      <c r="BQ3" s="6"/>
    </row>
    <row r="4" spans="1:69" ht="18" customHeight="1" x14ac:dyDescent="0.25">
      <c r="A4" s="1"/>
      <c r="B4" s="12"/>
      <c r="C4" s="91" t="s">
        <v>21</v>
      </c>
      <c r="D4" s="70"/>
      <c r="E4" s="71"/>
      <c r="F4" s="70"/>
      <c r="G4" s="70"/>
      <c r="H4" s="71"/>
      <c r="I4" s="70"/>
      <c r="J4" s="70"/>
      <c r="K4" s="71"/>
      <c r="L4" s="57"/>
      <c r="M4" s="58"/>
      <c r="N4" s="16"/>
      <c r="O4" s="16"/>
      <c r="P4" s="16"/>
      <c r="Q4" s="16"/>
      <c r="R4" s="16"/>
      <c r="S4" s="16"/>
      <c r="T4" s="16"/>
      <c r="U4" s="16"/>
      <c r="V4" s="17"/>
      <c r="W4" s="11"/>
      <c r="BQ4" s="6"/>
    </row>
    <row r="5" spans="1:69" s="25" customFormat="1" ht="18.75" x14ac:dyDescent="0.25">
      <c r="A5" s="18"/>
      <c r="B5" s="19"/>
      <c r="C5" s="92" t="s">
        <v>85</v>
      </c>
      <c r="D5" s="92" t="s">
        <v>78</v>
      </c>
      <c r="E5" s="71"/>
      <c r="F5" s="70"/>
      <c r="G5" s="70"/>
      <c r="H5" s="71"/>
      <c r="I5" s="70"/>
      <c r="J5" s="70"/>
      <c r="K5" s="71"/>
      <c r="L5" s="20"/>
      <c r="M5" s="20"/>
      <c r="N5" s="20"/>
      <c r="O5" s="20"/>
      <c r="P5" s="20"/>
      <c r="Q5" s="20"/>
      <c r="R5" s="20"/>
      <c r="S5" s="20"/>
      <c r="T5" s="20"/>
      <c r="U5" s="20"/>
      <c r="V5" s="21"/>
      <c r="W5" s="22"/>
      <c r="X5" s="23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9" s="25" customFormat="1" ht="15.75" customHeight="1" x14ac:dyDescent="0.25">
      <c r="A6" s="18"/>
      <c r="B6" s="19"/>
      <c r="C6" s="92" t="s">
        <v>84</v>
      </c>
      <c r="D6" s="155">
        <v>42127</v>
      </c>
      <c r="E6" s="70"/>
      <c r="F6" s="70"/>
      <c r="G6" s="70"/>
      <c r="H6" s="70"/>
      <c r="I6" s="70"/>
      <c r="J6" s="70"/>
      <c r="K6" s="70"/>
      <c r="L6" s="13"/>
      <c r="M6" s="13"/>
      <c r="N6" s="13"/>
      <c r="O6" s="13"/>
      <c r="P6" s="13"/>
      <c r="Q6" s="13"/>
      <c r="R6" s="13"/>
      <c r="S6" s="13"/>
      <c r="T6" s="13"/>
      <c r="U6" s="13"/>
      <c r="V6" s="26"/>
      <c r="W6" s="22"/>
      <c r="X6" s="23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9" s="25" customFormat="1" ht="18.75" x14ac:dyDescent="0.25">
      <c r="A7" s="18"/>
      <c r="B7" s="19"/>
      <c r="C7" s="93" t="s">
        <v>83</v>
      </c>
      <c r="D7" s="93">
        <v>42135</v>
      </c>
      <c r="E7" s="72"/>
      <c r="F7" s="70"/>
      <c r="G7" s="70"/>
      <c r="H7" s="72"/>
      <c r="I7" s="70"/>
      <c r="J7" s="70"/>
      <c r="K7" s="72"/>
      <c r="L7" s="13"/>
      <c r="M7" s="13"/>
      <c r="N7" s="13"/>
      <c r="O7" s="13"/>
      <c r="P7" s="13"/>
      <c r="Q7" s="13"/>
      <c r="R7" s="13"/>
      <c r="S7" s="13"/>
      <c r="T7" s="13"/>
      <c r="U7" s="13"/>
      <c r="V7" s="26"/>
      <c r="W7" s="22"/>
      <c r="X7" s="23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9" s="25" customFormat="1" x14ac:dyDescent="0.25">
      <c r="A8" s="18"/>
      <c r="B8" s="19"/>
      <c r="C8" s="27"/>
      <c r="D8" s="70"/>
      <c r="E8" s="79"/>
      <c r="F8" s="70"/>
      <c r="G8" s="70"/>
      <c r="H8" s="73"/>
      <c r="I8" s="70"/>
      <c r="J8" s="70"/>
      <c r="K8" s="73"/>
      <c r="L8" s="13"/>
      <c r="M8" s="13"/>
      <c r="N8" s="13"/>
      <c r="O8" s="82"/>
      <c r="P8" s="13"/>
      <c r="Q8" s="13"/>
      <c r="R8" s="13"/>
      <c r="S8" s="13"/>
      <c r="T8" s="13"/>
      <c r="U8" s="13"/>
      <c r="V8" s="26"/>
      <c r="W8" s="22"/>
      <c r="X8" s="23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9" s="25" customFormat="1" x14ac:dyDescent="0.25">
      <c r="A9" s="18"/>
      <c r="B9" s="83"/>
      <c r="C9" s="27"/>
      <c r="D9" s="70"/>
      <c r="E9" s="74"/>
      <c r="F9" s="70"/>
      <c r="G9" s="70"/>
      <c r="H9" s="74"/>
      <c r="I9" s="70"/>
      <c r="J9" s="70"/>
      <c r="K9" s="74"/>
      <c r="L9" s="13"/>
      <c r="M9" s="13"/>
      <c r="N9" s="13"/>
      <c r="O9" s="13"/>
      <c r="P9" s="13"/>
      <c r="Q9" s="13"/>
      <c r="R9" s="13"/>
      <c r="S9" s="13"/>
      <c r="T9" s="13"/>
      <c r="U9" s="13"/>
      <c r="V9" s="26"/>
      <c r="W9" s="22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9" s="25" customFormat="1" x14ac:dyDescent="0.25">
      <c r="A10" s="18"/>
      <c r="B10" s="83"/>
      <c r="C10" s="27"/>
      <c r="D10" s="70"/>
      <c r="E10" s="74"/>
      <c r="F10" s="70"/>
      <c r="G10" s="70"/>
      <c r="H10" s="74"/>
      <c r="I10" s="70"/>
      <c r="J10" s="70"/>
      <c r="K10" s="7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26"/>
      <c r="W10" s="22"/>
      <c r="X10" s="2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9" s="25" customFormat="1" ht="33" customHeight="1" x14ac:dyDescent="0.25">
      <c r="A11" s="18"/>
      <c r="B11" s="100" t="s">
        <v>2</v>
      </c>
      <c r="C11" s="101" t="s">
        <v>3</v>
      </c>
      <c r="D11" s="101" t="s">
        <v>4</v>
      </c>
      <c r="E11" s="101" t="s">
        <v>5</v>
      </c>
      <c r="F11" s="101" t="s">
        <v>6</v>
      </c>
      <c r="G11" s="101" t="s">
        <v>88</v>
      </c>
      <c r="H11" s="101" t="s">
        <v>7</v>
      </c>
      <c r="I11" s="102" t="s">
        <v>8</v>
      </c>
      <c r="J11" s="102" t="s">
        <v>9</v>
      </c>
      <c r="K11" s="102" t="s">
        <v>56</v>
      </c>
      <c r="L11" s="105" t="s">
        <v>10</v>
      </c>
      <c r="M11" s="103" t="s">
        <v>49</v>
      </c>
      <c r="N11" s="103" t="s">
        <v>50</v>
      </c>
      <c r="O11" s="103" t="s">
        <v>51</v>
      </c>
      <c r="P11" s="103" t="s">
        <v>62</v>
      </c>
      <c r="Q11" s="103" t="s">
        <v>63</v>
      </c>
      <c r="R11" s="103" t="s">
        <v>60</v>
      </c>
      <c r="S11" s="103" t="s">
        <v>61</v>
      </c>
      <c r="T11" s="103" t="s">
        <v>57</v>
      </c>
      <c r="U11" s="107" t="s">
        <v>58</v>
      </c>
      <c r="V11" s="104" t="s">
        <v>59</v>
      </c>
      <c r="W11" s="22"/>
      <c r="X11" s="23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1:69" s="29" customFormat="1" ht="32.1" customHeight="1" x14ac:dyDescent="0.25">
      <c r="A12" s="18"/>
      <c r="B12" s="60" t="s">
        <v>11</v>
      </c>
      <c r="C12" s="61" t="s">
        <v>19</v>
      </c>
      <c r="D12" s="61" t="s">
        <v>12</v>
      </c>
      <c r="E12" s="62">
        <v>42065</v>
      </c>
      <c r="F12" s="62">
        <v>42111</v>
      </c>
      <c r="G12" s="170" t="s">
        <v>77</v>
      </c>
      <c r="H12" s="61" t="s">
        <v>13</v>
      </c>
      <c r="I12" s="150">
        <v>20000</v>
      </c>
      <c r="J12" s="67" t="s">
        <v>14</v>
      </c>
      <c r="K12" s="67">
        <v>7.6470588235294121</v>
      </c>
      <c r="L12" s="69">
        <v>2615384.615384615</v>
      </c>
      <c r="M12" s="75">
        <v>1659757</v>
      </c>
      <c r="N12" s="76">
        <v>483</v>
      </c>
      <c r="O12" s="55">
        <f>IFERROR(N12/M12,"--")</f>
        <v>2.9100645455931197E-4</v>
      </c>
      <c r="P12" s="96">
        <f t="shared" ref="P12:P24" si="0">IFERROR(T12/I12,"--")</f>
        <v>0.63461297058823529</v>
      </c>
      <c r="Q12" s="156">
        <f>IFERROR($D$6-($D$7),"--")</f>
        <v>-8</v>
      </c>
      <c r="R12" s="76">
        <v>27</v>
      </c>
      <c r="S12" s="129">
        <f t="shared" ref="S12:S24" si="1">IFERROR(R12/N12,"--")</f>
        <v>5.5900621118012424E-2</v>
      </c>
      <c r="T12" s="127">
        <v>12692.259411764706</v>
      </c>
      <c r="U12" s="134">
        <f t="shared" ref="U12:U24" si="2">IFERROR(I12-T12,"--")</f>
        <v>7307.7405882352941</v>
      </c>
      <c r="V12" s="106">
        <f>IFERROR(T12/R12,"--")</f>
        <v>470.08368191721132</v>
      </c>
      <c r="W12" s="22"/>
      <c r="X12" s="36"/>
    </row>
    <row r="13" spans="1:69" s="29" customFormat="1" ht="32.1" customHeight="1" x14ac:dyDescent="0.25">
      <c r="A13" s="18"/>
      <c r="B13" s="60" t="s">
        <v>11</v>
      </c>
      <c r="C13" s="61" t="s">
        <v>25</v>
      </c>
      <c r="D13" s="61" t="s">
        <v>12</v>
      </c>
      <c r="E13" s="62">
        <v>42107</v>
      </c>
      <c r="F13" s="62">
        <v>42111</v>
      </c>
      <c r="G13" s="170" t="s">
        <v>77</v>
      </c>
      <c r="H13" s="61" t="s">
        <v>13</v>
      </c>
      <c r="I13" s="150">
        <v>6000</v>
      </c>
      <c r="J13" s="67" t="s">
        <v>14</v>
      </c>
      <c r="K13" s="67">
        <v>7.6470588235294121</v>
      </c>
      <c r="L13" s="69">
        <v>784615.38461538462</v>
      </c>
      <c r="M13" s="75">
        <v>447781</v>
      </c>
      <c r="N13" s="76">
        <v>96</v>
      </c>
      <c r="O13" s="55">
        <f t="shared" ref="O13:O23" si="3">IFERROR(N13/M13,"--")</f>
        <v>2.1439051679280721E-4</v>
      </c>
      <c r="P13" s="96">
        <f t="shared" si="0"/>
        <v>0.5707012745098039</v>
      </c>
      <c r="Q13" s="156">
        <f t="shared" ref="Q13:Q23" si="4">IFERROR($D$6-($D$7),"--")</f>
        <v>-8</v>
      </c>
      <c r="R13" s="76">
        <v>7</v>
      </c>
      <c r="S13" s="129">
        <f t="shared" si="1"/>
        <v>7.2916666666666671E-2</v>
      </c>
      <c r="T13" s="127">
        <v>3424.2076470588236</v>
      </c>
      <c r="U13" s="134">
        <f t="shared" si="2"/>
        <v>2575.7923529411764</v>
      </c>
      <c r="V13" s="106">
        <f t="shared" ref="V13:V23" si="5">IFERROR(T13/R13,"--")</f>
        <v>489.17252100840335</v>
      </c>
      <c r="W13" s="22"/>
      <c r="X13" s="36"/>
    </row>
    <row r="14" spans="1:69" s="29" customFormat="1" ht="32.1" customHeight="1" x14ac:dyDescent="0.25">
      <c r="A14" s="18"/>
      <c r="B14" s="60" t="s">
        <v>45</v>
      </c>
      <c r="C14" s="61" t="s">
        <v>22</v>
      </c>
      <c r="D14" s="61" t="s">
        <v>12</v>
      </c>
      <c r="E14" s="62">
        <v>42065</v>
      </c>
      <c r="F14" s="62">
        <v>42111</v>
      </c>
      <c r="G14" s="170" t="s">
        <v>77</v>
      </c>
      <c r="H14" s="61" t="s">
        <v>13</v>
      </c>
      <c r="I14" s="150">
        <v>1163</v>
      </c>
      <c r="J14" s="67" t="s">
        <v>14</v>
      </c>
      <c r="K14" s="67">
        <v>10</v>
      </c>
      <c r="L14" s="69">
        <v>116300</v>
      </c>
      <c r="M14" s="75">
        <v>92921</v>
      </c>
      <c r="N14" s="76">
        <v>130</v>
      </c>
      <c r="O14" s="55">
        <f t="shared" si="3"/>
        <v>1.3990378924032243E-3</v>
      </c>
      <c r="P14" s="96">
        <f t="shared" si="0"/>
        <v>0.79897678417884799</v>
      </c>
      <c r="Q14" s="156">
        <f t="shared" si="4"/>
        <v>-8</v>
      </c>
      <c r="R14" s="76">
        <v>49</v>
      </c>
      <c r="S14" s="129">
        <f t="shared" si="1"/>
        <v>0.37692307692307692</v>
      </c>
      <c r="T14" s="127">
        <v>929.21000000000015</v>
      </c>
      <c r="U14" s="134">
        <f t="shared" si="2"/>
        <v>233.78999999999985</v>
      </c>
      <c r="V14" s="106">
        <f t="shared" si="5"/>
        <v>18.963469387755104</v>
      </c>
      <c r="W14" s="22"/>
      <c r="X14" s="36"/>
    </row>
    <row r="15" spans="1:69" s="29" customFormat="1" ht="32.1" customHeight="1" x14ac:dyDescent="0.25">
      <c r="A15" s="18"/>
      <c r="B15" s="60" t="s">
        <v>38</v>
      </c>
      <c r="C15" s="61" t="s">
        <v>27</v>
      </c>
      <c r="D15" s="61" t="s">
        <v>12</v>
      </c>
      <c r="E15" s="62">
        <v>42065</v>
      </c>
      <c r="F15" s="62">
        <v>42111</v>
      </c>
      <c r="G15" s="170" t="s">
        <v>77</v>
      </c>
      <c r="H15" s="61" t="s">
        <v>13</v>
      </c>
      <c r="I15" s="150">
        <v>17647.058823529413</v>
      </c>
      <c r="J15" s="67" t="s">
        <v>14</v>
      </c>
      <c r="K15" s="67">
        <v>2.9411764705882355</v>
      </c>
      <c r="L15" s="69">
        <v>6000000</v>
      </c>
      <c r="M15" s="75">
        <v>2754969</v>
      </c>
      <c r="N15" s="76">
        <v>2103</v>
      </c>
      <c r="O15" s="55">
        <f t="shared" si="3"/>
        <v>7.6334797233653078E-4</v>
      </c>
      <c r="P15" s="96">
        <f t="shared" si="0"/>
        <v>0.45916150000000006</v>
      </c>
      <c r="Q15" s="156">
        <f t="shared" si="4"/>
        <v>-8</v>
      </c>
      <c r="R15" s="76">
        <v>39</v>
      </c>
      <c r="S15" s="129">
        <f t="shared" si="1"/>
        <v>1.8544935805991442E-2</v>
      </c>
      <c r="T15" s="127">
        <v>8102.8500000000013</v>
      </c>
      <c r="U15" s="134">
        <f t="shared" si="2"/>
        <v>9544.2088235294104</v>
      </c>
      <c r="V15" s="106">
        <f t="shared" si="5"/>
        <v>207.76538461538465</v>
      </c>
      <c r="W15" s="22"/>
      <c r="X15" s="36"/>
    </row>
    <row r="16" spans="1:69" s="29" customFormat="1" ht="32.1" customHeight="1" x14ac:dyDescent="0.25">
      <c r="A16" s="18"/>
      <c r="B16" s="60" t="s">
        <v>38</v>
      </c>
      <c r="C16" s="61" t="s">
        <v>28</v>
      </c>
      <c r="D16" s="61" t="s">
        <v>12</v>
      </c>
      <c r="E16" s="62">
        <v>42065</v>
      </c>
      <c r="F16" s="62">
        <v>42111</v>
      </c>
      <c r="G16" s="170" t="s">
        <v>77</v>
      </c>
      <c r="H16" s="61" t="s">
        <v>13</v>
      </c>
      <c r="I16" s="150">
        <v>10435.294117647059</v>
      </c>
      <c r="J16" s="67" t="s">
        <v>14</v>
      </c>
      <c r="K16" s="67">
        <v>2.9411764705882355</v>
      </c>
      <c r="L16" s="69">
        <v>3548000</v>
      </c>
      <c r="M16" s="75">
        <v>1224938</v>
      </c>
      <c r="N16" s="76">
        <v>784</v>
      </c>
      <c r="O16" s="55">
        <f t="shared" si="3"/>
        <v>6.400323934762413E-4</v>
      </c>
      <c r="P16" s="96">
        <f t="shared" si="0"/>
        <v>0.34524746335963924</v>
      </c>
      <c r="Q16" s="156">
        <f t="shared" si="4"/>
        <v>-8</v>
      </c>
      <c r="R16" s="76">
        <v>15</v>
      </c>
      <c r="S16" s="129">
        <f t="shared" si="1"/>
        <v>1.913265306122449E-2</v>
      </c>
      <c r="T16" s="127">
        <v>3602.758823529412</v>
      </c>
      <c r="U16" s="134">
        <f t="shared" si="2"/>
        <v>6832.5352941176479</v>
      </c>
      <c r="V16" s="106">
        <f t="shared" si="5"/>
        <v>240.18392156862745</v>
      </c>
      <c r="W16" s="22"/>
      <c r="X16" s="36"/>
    </row>
    <row r="17" spans="1:68" s="29" customFormat="1" ht="32.1" customHeight="1" x14ac:dyDescent="0.25">
      <c r="A17" s="18"/>
      <c r="B17" s="63" t="s">
        <v>29</v>
      </c>
      <c r="C17" s="61" t="s">
        <v>27</v>
      </c>
      <c r="D17" s="64" t="s">
        <v>31</v>
      </c>
      <c r="E17" s="62">
        <v>42093</v>
      </c>
      <c r="F17" s="62">
        <v>42093</v>
      </c>
      <c r="G17" s="170" t="s">
        <v>77</v>
      </c>
      <c r="H17" s="61" t="s">
        <v>32</v>
      </c>
      <c r="I17" s="150">
        <v>1411.7647058823529</v>
      </c>
      <c r="J17" s="67" t="s">
        <v>33</v>
      </c>
      <c r="K17" s="67">
        <v>7.0588235294117646E-2</v>
      </c>
      <c r="L17" s="69">
        <v>20000</v>
      </c>
      <c r="M17" s="75">
        <v>20676</v>
      </c>
      <c r="N17" s="76">
        <v>159</v>
      </c>
      <c r="O17" s="55">
        <f t="shared" si="3"/>
        <v>7.6900754497968658E-3</v>
      </c>
      <c r="P17" s="96">
        <f t="shared" si="0"/>
        <v>1</v>
      </c>
      <c r="Q17" s="156">
        <f t="shared" si="4"/>
        <v>-8</v>
      </c>
      <c r="R17" s="76">
        <v>0</v>
      </c>
      <c r="S17" s="129">
        <f t="shared" si="1"/>
        <v>0</v>
      </c>
      <c r="T17" s="127">
        <v>1411.7647058823529</v>
      </c>
      <c r="U17" s="134">
        <f t="shared" si="2"/>
        <v>0</v>
      </c>
      <c r="V17" s="106" t="str">
        <f t="shared" si="5"/>
        <v>--</v>
      </c>
      <c r="W17" s="22"/>
      <c r="X17" s="36"/>
    </row>
    <row r="18" spans="1:68" s="29" customFormat="1" ht="32.1" customHeight="1" x14ac:dyDescent="0.25">
      <c r="A18" s="18"/>
      <c r="B18" s="63" t="s">
        <v>29</v>
      </c>
      <c r="C18" s="61" t="s">
        <v>27</v>
      </c>
      <c r="D18" s="64" t="s">
        <v>31</v>
      </c>
      <c r="E18" s="62">
        <v>42107</v>
      </c>
      <c r="F18" s="62">
        <v>42107</v>
      </c>
      <c r="G18" s="170" t="s">
        <v>77</v>
      </c>
      <c r="H18" s="61" t="s">
        <v>32</v>
      </c>
      <c r="I18" s="150">
        <v>1411.7647058823529</v>
      </c>
      <c r="J18" s="67" t="s">
        <v>33</v>
      </c>
      <c r="K18" s="67">
        <v>7.0588235294117646E-2</v>
      </c>
      <c r="L18" s="69">
        <v>20000</v>
      </c>
      <c r="M18" s="75">
        <v>25438</v>
      </c>
      <c r="N18" s="76">
        <v>89</v>
      </c>
      <c r="O18" s="55">
        <f t="shared" si="3"/>
        <v>3.4987027282019027E-3</v>
      </c>
      <c r="P18" s="96">
        <f t="shared" si="0"/>
        <v>1</v>
      </c>
      <c r="Q18" s="156">
        <f t="shared" si="4"/>
        <v>-8</v>
      </c>
      <c r="R18" s="76">
        <v>0</v>
      </c>
      <c r="S18" s="129">
        <f t="shared" si="1"/>
        <v>0</v>
      </c>
      <c r="T18" s="132">
        <v>1411.7647058823529</v>
      </c>
      <c r="U18" s="134">
        <f t="shared" si="2"/>
        <v>0</v>
      </c>
      <c r="V18" s="106" t="str">
        <f t="shared" si="5"/>
        <v>--</v>
      </c>
      <c r="W18" s="22"/>
      <c r="X18" s="36"/>
    </row>
    <row r="19" spans="1:68" s="29" customFormat="1" ht="32.1" customHeight="1" x14ac:dyDescent="0.25">
      <c r="A19" s="18"/>
      <c r="B19" s="63" t="s">
        <v>29</v>
      </c>
      <c r="C19" s="61" t="s">
        <v>27</v>
      </c>
      <c r="D19" s="64" t="s">
        <v>34</v>
      </c>
      <c r="E19" s="62">
        <v>42079</v>
      </c>
      <c r="F19" s="62">
        <v>42111</v>
      </c>
      <c r="G19" s="170" t="s">
        <v>77</v>
      </c>
      <c r="H19" s="61" t="s">
        <v>35</v>
      </c>
      <c r="I19" s="150">
        <v>28.235294117647058</v>
      </c>
      <c r="J19" s="67" t="s">
        <v>14</v>
      </c>
      <c r="K19" s="67">
        <v>18.823529411764707</v>
      </c>
      <c r="L19" s="69">
        <v>1500</v>
      </c>
      <c r="M19" s="75">
        <v>1752</v>
      </c>
      <c r="N19" s="76">
        <v>83</v>
      </c>
      <c r="O19" s="55">
        <f t="shared" si="3"/>
        <v>4.737442922374429E-2</v>
      </c>
      <c r="P19" s="96">
        <f t="shared" si="0"/>
        <v>1.1679999999999999</v>
      </c>
      <c r="Q19" s="156">
        <f t="shared" si="4"/>
        <v>-8</v>
      </c>
      <c r="R19" s="76">
        <v>0</v>
      </c>
      <c r="S19" s="129">
        <f t="shared" si="1"/>
        <v>0</v>
      </c>
      <c r="T19" s="127">
        <v>32.978823529411763</v>
      </c>
      <c r="U19" s="134">
        <f t="shared" si="2"/>
        <v>-4.7435294117647047</v>
      </c>
      <c r="V19" s="106" t="str">
        <f t="shared" si="5"/>
        <v>--</v>
      </c>
      <c r="W19" s="22"/>
      <c r="X19" s="36"/>
    </row>
    <row r="20" spans="1:68" s="29" customFormat="1" ht="32.1" customHeight="1" x14ac:dyDescent="0.25">
      <c r="A20" s="18"/>
      <c r="B20" s="63" t="s">
        <v>29</v>
      </c>
      <c r="C20" s="61" t="s">
        <v>27</v>
      </c>
      <c r="D20" s="64" t="s">
        <v>36</v>
      </c>
      <c r="E20" s="62">
        <v>42079</v>
      </c>
      <c r="F20" s="62">
        <v>42111</v>
      </c>
      <c r="G20" s="170" t="s">
        <v>77</v>
      </c>
      <c r="H20" s="61" t="s">
        <v>37</v>
      </c>
      <c r="I20" s="150">
        <v>97.058823529411768</v>
      </c>
      <c r="J20" s="67" t="s">
        <v>14</v>
      </c>
      <c r="K20" s="67">
        <v>12.941176470588236</v>
      </c>
      <c r="L20" s="69">
        <v>7500</v>
      </c>
      <c r="M20" s="75">
        <v>7364</v>
      </c>
      <c r="N20" s="76">
        <v>21</v>
      </c>
      <c r="O20" s="55">
        <f t="shared" si="3"/>
        <v>2.8517110266159697E-3</v>
      </c>
      <c r="P20" s="96">
        <f t="shared" si="0"/>
        <v>0.98186666666666678</v>
      </c>
      <c r="Q20" s="156">
        <f t="shared" si="4"/>
        <v>-8</v>
      </c>
      <c r="R20" s="76">
        <v>0</v>
      </c>
      <c r="S20" s="129">
        <f t="shared" si="1"/>
        <v>0</v>
      </c>
      <c r="T20" s="127">
        <v>95.298823529411777</v>
      </c>
      <c r="U20" s="134">
        <f t="shared" si="2"/>
        <v>1.7599999999999909</v>
      </c>
      <c r="V20" s="106" t="str">
        <f t="shared" si="5"/>
        <v>--</v>
      </c>
      <c r="W20" s="22"/>
      <c r="X20" s="36"/>
    </row>
    <row r="21" spans="1:68" s="29" customFormat="1" ht="32.1" customHeight="1" x14ac:dyDescent="0.25">
      <c r="A21" s="18"/>
      <c r="B21" s="63" t="s">
        <v>29</v>
      </c>
      <c r="C21" s="61" t="s">
        <v>27</v>
      </c>
      <c r="D21" s="64" t="s">
        <v>54</v>
      </c>
      <c r="E21" s="62">
        <v>42079</v>
      </c>
      <c r="F21" s="62">
        <v>42111</v>
      </c>
      <c r="G21" s="170" t="s">
        <v>77</v>
      </c>
      <c r="H21" s="61" t="s">
        <v>53</v>
      </c>
      <c r="I21" s="150">
        <v>1235.2941176470588</v>
      </c>
      <c r="J21" s="67" t="s">
        <v>14</v>
      </c>
      <c r="K21" s="67">
        <v>17.647058823529413</v>
      </c>
      <c r="L21" s="69">
        <v>70000</v>
      </c>
      <c r="M21" s="75">
        <v>70013</v>
      </c>
      <c r="N21" s="76">
        <v>163</v>
      </c>
      <c r="O21" s="55">
        <f t="shared" si="3"/>
        <v>2.3281390598888776E-3</v>
      </c>
      <c r="P21" s="96">
        <f t="shared" si="0"/>
        <v>1.0001857142857145</v>
      </c>
      <c r="Q21" s="156">
        <f t="shared" si="4"/>
        <v>-8</v>
      </c>
      <c r="R21" s="76">
        <v>0</v>
      </c>
      <c r="S21" s="129">
        <f t="shared" si="1"/>
        <v>0</v>
      </c>
      <c r="T21" s="127">
        <v>1235.5235294117649</v>
      </c>
      <c r="U21" s="134">
        <f t="shared" si="2"/>
        <v>-0.22941176470612845</v>
      </c>
      <c r="V21" s="106" t="str">
        <f t="shared" si="5"/>
        <v>--</v>
      </c>
      <c r="W21" s="22"/>
      <c r="X21" s="36"/>
    </row>
    <row r="22" spans="1:68" s="29" customFormat="1" ht="32.1" customHeight="1" x14ac:dyDescent="0.25">
      <c r="A22" s="18"/>
      <c r="B22" s="63" t="s">
        <v>29</v>
      </c>
      <c r="C22" s="61" t="s">
        <v>27</v>
      </c>
      <c r="D22" s="64" t="s">
        <v>12</v>
      </c>
      <c r="E22" s="65">
        <v>42065</v>
      </c>
      <c r="F22" s="65">
        <v>42111</v>
      </c>
      <c r="G22" s="170" t="s">
        <v>77</v>
      </c>
      <c r="H22" s="66" t="s">
        <v>48</v>
      </c>
      <c r="I22" s="150">
        <v>0</v>
      </c>
      <c r="J22" s="59" t="s">
        <v>47</v>
      </c>
      <c r="K22" s="67" t="s">
        <v>46</v>
      </c>
      <c r="L22" s="69">
        <v>150000</v>
      </c>
      <c r="M22" s="75">
        <v>150047</v>
      </c>
      <c r="N22" s="76">
        <v>110</v>
      </c>
      <c r="O22" s="55">
        <f t="shared" si="3"/>
        <v>7.3310362753004055E-4</v>
      </c>
      <c r="P22" s="96" t="str">
        <f t="shared" si="0"/>
        <v>--</v>
      </c>
      <c r="Q22" s="156">
        <f t="shared" si="4"/>
        <v>-8</v>
      </c>
      <c r="R22" s="76">
        <v>21</v>
      </c>
      <c r="S22" s="129">
        <f t="shared" si="1"/>
        <v>0.19090909090909092</v>
      </c>
      <c r="T22" s="127">
        <v>0</v>
      </c>
      <c r="U22" s="134">
        <f t="shared" si="2"/>
        <v>0</v>
      </c>
      <c r="V22" s="106">
        <f t="shared" si="5"/>
        <v>0</v>
      </c>
      <c r="W22" s="22"/>
      <c r="X22" s="36"/>
    </row>
    <row r="23" spans="1:68" s="29" customFormat="1" ht="32.1" customHeight="1" x14ac:dyDescent="0.25">
      <c r="A23" s="18"/>
      <c r="B23" s="60" t="s">
        <v>41</v>
      </c>
      <c r="C23" s="61" t="s">
        <v>25</v>
      </c>
      <c r="D23" s="44" t="s">
        <v>42</v>
      </c>
      <c r="E23" s="62">
        <v>42065</v>
      </c>
      <c r="F23" s="62">
        <v>42111</v>
      </c>
      <c r="G23" s="170" t="s">
        <v>77</v>
      </c>
      <c r="H23" s="61" t="s">
        <v>43</v>
      </c>
      <c r="I23" s="150">
        <v>1000</v>
      </c>
      <c r="J23" s="67" t="s">
        <v>44</v>
      </c>
      <c r="K23" s="67">
        <v>2.9411764705882355</v>
      </c>
      <c r="L23" s="69">
        <v>26666.666666666668</v>
      </c>
      <c r="M23" s="75">
        <v>16160</v>
      </c>
      <c r="N23" s="131" t="s">
        <v>77</v>
      </c>
      <c r="O23" s="68" t="str">
        <f t="shared" si="3"/>
        <v>--</v>
      </c>
      <c r="P23" s="96">
        <f t="shared" si="0"/>
        <v>1.0003764705882354</v>
      </c>
      <c r="Q23" s="156">
        <f t="shared" si="4"/>
        <v>-8</v>
      </c>
      <c r="R23" s="78">
        <v>0</v>
      </c>
      <c r="S23" s="129" t="str">
        <f t="shared" si="1"/>
        <v>--</v>
      </c>
      <c r="T23" s="127">
        <v>1000.3764705882354</v>
      </c>
      <c r="U23" s="134">
        <f t="shared" si="2"/>
        <v>-0.37647058823540647</v>
      </c>
      <c r="V23" s="106" t="str">
        <f t="shared" si="5"/>
        <v>--</v>
      </c>
      <c r="W23" s="22"/>
      <c r="X23" s="28"/>
      <c r="AA23" s="45"/>
    </row>
    <row r="24" spans="1:68" s="30" customFormat="1" ht="21.95" customHeight="1" x14ac:dyDescent="0.25">
      <c r="A24" s="37"/>
      <c r="B24" s="348" t="s">
        <v>68</v>
      </c>
      <c r="C24" s="349"/>
      <c r="D24" s="349"/>
      <c r="E24" s="349"/>
      <c r="F24" s="349"/>
      <c r="G24" s="349"/>
      <c r="H24" s="350"/>
      <c r="I24" s="133">
        <f>SUM(I12:I23)</f>
        <v>60429.470588235294</v>
      </c>
      <c r="J24" s="86" t="s">
        <v>69</v>
      </c>
      <c r="K24" s="86" t="s">
        <v>69</v>
      </c>
      <c r="L24" s="87">
        <f>SUM(L12:L23)</f>
        <v>13359966.666666666</v>
      </c>
      <c r="M24" s="88">
        <f>SUM(M12:M23)</f>
        <v>6471816</v>
      </c>
      <c r="N24" s="88">
        <f>SUM(N12:N23)</f>
        <v>4221</v>
      </c>
      <c r="O24" s="94">
        <f>IFERROR(N24/M24,"--")</f>
        <v>6.5221260925835958E-4</v>
      </c>
      <c r="P24" s="97">
        <f t="shared" si="0"/>
        <v>0.56162982417032603</v>
      </c>
      <c r="Q24" s="157">
        <f>IFERROR($D$6-$D$7,"--")</f>
        <v>-8</v>
      </c>
      <c r="R24" s="88">
        <f>SUM(R12:R23)</f>
        <v>158</v>
      </c>
      <c r="S24" s="130">
        <f t="shared" si="1"/>
        <v>3.7431888178156833E-2</v>
      </c>
      <c r="T24" s="133">
        <f>SUM(T12:T23)</f>
        <v>33938.992941176475</v>
      </c>
      <c r="U24" s="135">
        <f t="shared" si="2"/>
        <v>26490.477647058819</v>
      </c>
      <c r="V24" s="99">
        <f>IFERROR(T24/R24,"--")</f>
        <v>214.80375279225618</v>
      </c>
      <c r="W24" s="22"/>
      <c r="X24" s="38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</row>
    <row r="25" spans="1:68" s="30" customFormat="1" ht="21.95" customHeight="1" x14ac:dyDescent="0.25">
      <c r="A25" s="37"/>
      <c r="B25" s="351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3"/>
      <c r="W25" s="22"/>
      <c r="X25" s="38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</row>
    <row r="26" spans="1:68" s="30" customFormat="1" ht="33.950000000000003" customHeight="1" x14ac:dyDescent="0.25">
      <c r="A26" s="37"/>
      <c r="B26" s="100" t="s">
        <v>2</v>
      </c>
      <c r="C26" s="101" t="s">
        <v>3</v>
      </c>
      <c r="D26" s="101" t="s">
        <v>4</v>
      </c>
      <c r="E26" s="101" t="s">
        <v>5</v>
      </c>
      <c r="F26" s="101" t="s">
        <v>6</v>
      </c>
      <c r="G26" s="101"/>
      <c r="H26" s="101" t="s">
        <v>7</v>
      </c>
      <c r="I26" s="102" t="s">
        <v>8</v>
      </c>
      <c r="J26" s="102" t="s">
        <v>9</v>
      </c>
      <c r="K26" s="102" t="s">
        <v>56</v>
      </c>
      <c r="L26" s="105" t="s">
        <v>82</v>
      </c>
      <c r="M26" s="103" t="s">
        <v>49</v>
      </c>
      <c r="N26" s="103" t="s">
        <v>50</v>
      </c>
      <c r="O26" s="103" t="s">
        <v>51</v>
      </c>
      <c r="P26" s="103" t="s">
        <v>62</v>
      </c>
      <c r="Q26" s="103" t="s">
        <v>63</v>
      </c>
      <c r="R26" s="103" t="s">
        <v>60</v>
      </c>
      <c r="S26" s="103" t="s">
        <v>61</v>
      </c>
      <c r="T26" s="103" t="s">
        <v>57</v>
      </c>
      <c r="U26" s="107" t="s">
        <v>58</v>
      </c>
      <c r="V26" s="104" t="s">
        <v>59</v>
      </c>
      <c r="W26" s="22"/>
      <c r="X26" s="38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spans="1:68" s="43" customFormat="1" ht="35.1" customHeight="1" x14ac:dyDescent="0.25">
      <c r="A27" s="39"/>
      <c r="B27" s="31" t="s">
        <v>15</v>
      </c>
      <c r="C27" s="32" t="s">
        <v>20</v>
      </c>
      <c r="D27" s="44" t="s">
        <v>75</v>
      </c>
      <c r="E27" s="33">
        <v>42031</v>
      </c>
      <c r="F27" s="50">
        <v>42116</v>
      </c>
      <c r="G27" s="170" t="s">
        <v>77</v>
      </c>
      <c r="H27" s="85" t="s">
        <v>80</v>
      </c>
      <c r="I27" s="151">
        <v>3500</v>
      </c>
      <c r="J27" s="56" t="s">
        <v>16</v>
      </c>
      <c r="K27" s="35">
        <v>2.0761245674740483</v>
      </c>
      <c r="L27" s="131">
        <f>I27/K27</f>
        <v>1685.8333333333335</v>
      </c>
      <c r="M27" s="137">
        <v>362734</v>
      </c>
      <c r="N27" s="137">
        <v>3152</v>
      </c>
      <c r="O27" s="108">
        <f t="shared" ref="O27:O32" si="6">IFERROR(N27/M27,"--")</f>
        <v>8.6895631509591054E-3</v>
      </c>
      <c r="P27" s="68">
        <f t="shared" ref="P27:P32" si="7">IFERROR(T27/I27,"--")</f>
        <v>0.84933109243697491</v>
      </c>
      <c r="Q27" s="156">
        <f t="shared" ref="Q27:Q31" si="8">IFERROR($D$6-($D$7),"--")</f>
        <v>-8</v>
      </c>
      <c r="R27" s="125">
        <v>6</v>
      </c>
      <c r="S27" s="84">
        <f t="shared" ref="S27:S32" si="9">IFERROR(R27/N27,"--")</f>
        <v>1.9035532994923859E-3</v>
      </c>
      <c r="T27" s="126">
        <v>2972.6588235294121</v>
      </c>
      <c r="U27" s="77">
        <f t="shared" ref="U27:U32" si="10">IFERROR(I27-T27,"--")</f>
        <v>527.34117647058792</v>
      </c>
      <c r="V27" s="109">
        <f t="shared" ref="V27:V32" si="11">IFERROR(T27/R27,"--")</f>
        <v>495.44313725490201</v>
      </c>
      <c r="W27" s="40"/>
      <c r="X27" s="41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</row>
    <row r="28" spans="1:68" s="43" customFormat="1" ht="24.95" customHeight="1" x14ac:dyDescent="0.25">
      <c r="A28" s="39"/>
      <c r="B28" s="31" t="s">
        <v>17</v>
      </c>
      <c r="C28" s="49" t="s">
        <v>23</v>
      </c>
      <c r="D28" s="44" t="s">
        <v>76</v>
      </c>
      <c r="E28" s="33">
        <v>42031</v>
      </c>
      <c r="F28" s="50">
        <v>42116</v>
      </c>
      <c r="G28" s="170" t="s">
        <v>77</v>
      </c>
      <c r="H28" s="85" t="s">
        <v>81</v>
      </c>
      <c r="I28" s="151">
        <v>400</v>
      </c>
      <c r="J28" s="56" t="s">
        <v>16</v>
      </c>
      <c r="K28" s="35">
        <v>3.4588235294117649</v>
      </c>
      <c r="L28" s="131">
        <f>I28/K28</f>
        <v>115.64625850340136</v>
      </c>
      <c r="M28" s="76">
        <v>18018</v>
      </c>
      <c r="N28" s="76">
        <v>318</v>
      </c>
      <c r="O28" s="108">
        <f t="shared" si="6"/>
        <v>1.7649017649017648E-2</v>
      </c>
      <c r="P28" s="68">
        <f t="shared" si="7"/>
        <v>0.73346007352941167</v>
      </c>
      <c r="Q28" s="156">
        <f t="shared" si="8"/>
        <v>-8</v>
      </c>
      <c r="R28" s="125">
        <v>1</v>
      </c>
      <c r="S28" s="84">
        <f t="shared" si="9"/>
        <v>3.1446540880503146E-3</v>
      </c>
      <c r="T28" s="126">
        <v>293.38402941176469</v>
      </c>
      <c r="U28" s="77">
        <f t="shared" si="10"/>
        <v>106.61597058823531</v>
      </c>
      <c r="V28" s="109">
        <f t="shared" si="11"/>
        <v>293.38402941176469</v>
      </c>
      <c r="W28" s="40"/>
      <c r="X28" s="41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</row>
    <row r="29" spans="1:68" s="29" customFormat="1" ht="47.1" customHeight="1" x14ac:dyDescent="0.25">
      <c r="A29" s="18"/>
      <c r="B29" s="31" t="s">
        <v>17</v>
      </c>
      <c r="C29" s="49" t="s">
        <v>24</v>
      </c>
      <c r="D29" s="44" t="s">
        <v>76</v>
      </c>
      <c r="E29" s="33">
        <v>42031</v>
      </c>
      <c r="F29" s="50">
        <v>42116</v>
      </c>
      <c r="G29" s="170" t="s">
        <v>77</v>
      </c>
      <c r="H29" s="85" t="s">
        <v>81</v>
      </c>
      <c r="I29" s="151">
        <v>200</v>
      </c>
      <c r="J29" s="56" t="s">
        <v>16</v>
      </c>
      <c r="K29" s="35">
        <v>3.4602076124567476</v>
      </c>
      <c r="L29" s="131">
        <f>I29/K29</f>
        <v>57.8</v>
      </c>
      <c r="M29" s="76">
        <v>4960</v>
      </c>
      <c r="N29" s="76">
        <v>175</v>
      </c>
      <c r="O29" s="108">
        <f t="shared" si="6"/>
        <v>3.5282258064516132E-2</v>
      </c>
      <c r="P29" s="68">
        <f t="shared" si="7"/>
        <v>0.71239544117647069</v>
      </c>
      <c r="Q29" s="156">
        <f t="shared" si="8"/>
        <v>-8</v>
      </c>
      <c r="R29" s="125">
        <v>8</v>
      </c>
      <c r="S29" s="84">
        <f t="shared" si="9"/>
        <v>4.5714285714285714E-2</v>
      </c>
      <c r="T29" s="127">
        <v>142.47908823529414</v>
      </c>
      <c r="U29" s="77">
        <f t="shared" si="10"/>
        <v>57.520911764705858</v>
      </c>
      <c r="V29" s="109">
        <f t="shared" si="11"/>
        <v>17.809886029411768</v>
      </c>
      <c r="W29" s="22"/>
      <c r="X29" s="51"/>
      <c r="AA29" s="45"/>
    </row>
    <row r="30" spans="1:68" s="29" customFormat="1" ht="24.95" customHeight="1" x14ac:dyDescent="0.25">
      <c r="A30" s="18"/>
      <c r="B30" s="31" t="s">
        <v>17</v>
      </c>
      <c r="C30" s="49" t="s">
        <v>25</v>
      </c>
      <c r="D30" s="44" t="s">
        <v>76</v>
      </c>
      <c r="E30" s="33">
        <v>42031</v>
      </c>
      <c r="F30" s="50">
        <v>42116</v>
      </c>
      <c r="G30" s="170" t="s">
        <v>77</v>
      </c>
      <c r="H30" s="85" t="s">
        <v>81</v>
      </c>
      <c r="I30" s="151">
        <v>9856</v>
      </c>
      <c r="J30" s="56" t="s">
        <v>16</v>
      </c>
      <c r="K30" s="35">
        <v>3.4602076124567476</v>
      </c>
      <c r="L30" s="131">
        <f>I30/K30</f>
        <v>2848.384</v>
      </c>
      <c r="M30" s="76">
        <v>493672</v>
      </c>
      <c r="N30" s="76">
        <v>6812</v>
      </c>
      <c r="O30" s="108">
        <f t="shared" si="6"/>
        <v>1.379863553128393E-2</v>
      </c>
      <c r="P30" s="68">
        <f t="shared" si="7"/>
        <v>0.62786931818181801</v>
      </c>
      <c r="Q30" s="156">
        <f t="shared" si="8"/>
        <v>-8</v>
      </c>
      <c r="R30" s="125">
        <v>29</v>
      </c>
      <c r="S30" s="84">
        <f t="shared" si="9"/>
        <v>4.2571931884908985E-3</v>
      </c>
      <c r="T30" s="127">
        <v>6188.2799999999988</v>
      </c>
      <c r="U30" s="77">
        <f t="shared" si="10"/>
        <v>3667.7200000000012</v>
      </c>
      <c r="V30" s="109">
        <f t="shared" si="11"/>
        <v>213.38896551724133</v>
      </c>
      <c r="W30" s="22"/>
      <c r="X30" s="28"/>
      <c r="AA30" s="45"/>
    </row>
    <row r="31" spans="1:68" s="29" customFormat="1" ht="24.95" customHeight="1" x14ac:dyDescent="0.25">
      <c r="A31" s="18"/>
      <c r="B31" s="31" t="s">
        <v>17</v>
      </c>
      <c r="C31" s="61" t="s">
        <v>40</v>
      </c>
      <c r="D31" s="44" t="s">
        <v>76</v>
      </c>
      <c r="E31" s="33">
        <v>42031</v>
      </c>
      <c r="F31" s="50">
        <v>42119</v>
      </c>
      <c r="G31" s="170" t="s">
        <v>77</v>
      </c>
      <c r="H31" s="85" t="s">
        <v>81</v>
      </c>
      <c r="I31" s="151">
        <v>1000</v>
      </c>
      <c r="J31" s="56" t="s">
        <v>16</v>
      </c>
      <c r="K31" s="35">
        <v>3.4602076124567476</v>
      </c>
      <c r="L31" s="131">
        <f>I31/K31</f>
        <v>289</v>
      </c>
      <c r="M31" s="76">
        <v>35873</v>
      </c>
      <c r="N31" s="76">
        <v>1349</v>
      </c>
      <c r="O31" s="108">
        <f t="shared" si="6"/>
        <v>3.7604883895966328E-2</v>
      </c>
      <c r="P31" s="68">
        <f t="shared" si="7"/>
        <v>1.0660114411764705</v>
      </c>
      <c r="Q31" s="156">
        <f t="shared" si="8"/>
        <v>-8</v>
      </c>
      <c r="R31" s="125">
        <v>103</v>
      </c>
      <c r="S31" s="84">
        <f t="shared" si="9"/>
        <v>7.6352853965900663E-2</v>
      </c>
      <c r="T31" s="127">
        <v>1066.0114411764705</v>
      </c>
      <c r="U31" s="77">
        <f t="shared" si="10"/>
        <v>-66.011441176470498</v>
      </c>
      <c r="V31" s="109">
        <f t="shared" si="11"/>
        <v>10.349625642490006</v>
      </c>
      <c r="W31" s="22"/>
      <c r="X31" s="28"/>
      <c r="AA31" s="45"/>
    </row>
    <row r="32" spans="1:68" s="29" customFormat="1" ht="21.95" customHeight="1" thickBot="1" x14ac:dyDescent="0.3">
      <c r="A32" s="22"/>
      <c r="B32" s="343" t="s">
        <v>68</v>
      </c>
      <c r="C32" s="344"/>
      <c r="D32" s="344"/>
      <c r="E32" s="344"/>
      <c r="F32" s="344"/>
      <c r="G32" s="344"/>
      <c r="H32" s="345"/>
      <c r="I32" s="138">
        <f>SUM(I27:I31)</f>
        <v>14956</v>
      </c>
      <c r="J32" s="113" t="s">
        <v>69</v>
      </c>
      <c r="K32" s="113" t="s">
        <v>69</v>
      </c>
      <c r="L32" s="114">
        <f>SUM(L27:L31)</f>
        <v>4996.6635918367347</v>
      </c>
      <c r="M32" s="115">
        <f>SUM(M27:M31)</f>
        <v>915257</v>
      </c>
      <c r="N32" s="115">
        <f>SUM(N27:N31)</f>
        <v>11806</v>
      </c>
      <c r="O32" s="116">
        <f t="shared" si="6"/>
        <v>1.2899109211948119E-2</v>
      </c>
      <c r="P32" s="117">
        <f t="shared" si="7"/>
        <v>0.71294553238519254</v>
      </c>
      <c r="Q32" s="159">
        <f>IFERROR($D$6-$D$7,"--")</f>
        <v>-8</v>
      </c>
      <c r="R32" s="114">
        <f>SUM(R27:R31)</f>
        <v>147</v>
      </c>
      <c r="S32" s="116">
        <f t="shared" si="9"/>
        <v>1.2451295951211248E-2</v>
      </c>
      <c r="T32" s="168">
        <f>SUM(T27:T31)</f>
        <v>10662.813382352939</v>
      </c>
      <c r="U32" s="118">
        <f t="shared" si="10"/>
        <v>4293.1866176470612</v>
      </c>
      <c r="V32" s="119">
        <f t="shared" si="11"/>
        <v>72.536145458183256</v>
      </c>
      <c r="W32" s="22"/>
      <c r="X32" s="81"/>
    </row>
    <row r="33" spans="1:24" s="5" customFormat="1" x14ac:dyDescent="0.25">
      <c r="A33" s="46"/>
      <c r="B33" s="22"/>
      <c r="C33" s="22"/>
      <c r="D33" s="22"/>
      <c r="E33" s="22"/>
      <c r="F33" s="22"/>
      <c r="G33" s="22"/>
      <c r="H33" s="22"/>
      <c r="I33" s="152"/>
      <c r="J33" s="22"/>
      <c r="K33" s="22"/>
      <c r="L33" s="22"/>
      <c r="M33" s="53"/>
      <c r="N33" s="53"/>
      <c r="O33" s="22"/>
      <c r="P33" s="22"/>
      <c r="Q33" s="22"/>
      <c r="R33" s="22"/>
      <c r="S33" s="22"/>
      <c r="T33" s="54"/>
      <c r="U33" s="54"/>
      <c r="V33" s="80"/>
      <c r="W33" s="22"/>
    </row>
    <row r="34" spans="1:24" s="5" customFormat="1" x14ac:dyDescent="0.25">
      <c r="A34" s="22"/>
      <c r="B34" s="22"/>
      <c r="C34" s="22"/>
      <c r="D34" s="22"/>
      <c r="E34" s="22"/>
      <c r="F34" s="22"/>
      <c r="G34" s="22"/>
      <c r="H34" s="121" t="s">
        <v>79</v>
      </c>
      <c r="I34" s="153">
        <v>2198</v>
      </c>
      <c r="J34" s="22"/>
      <c r="K34" s="22"/>
      <c r="L34" s="22"/>
      <c r="M34" s="53"/>
      <c r="N34" s="53"/>
      <c r="O34" s="22"/>
      <c r="P34" s="22"/>
      <c r="Q34" s="22"/>
      <c r="R34" s="22"/>
      <c r="S34" s="122" t="s">
        <v>73</v>
      </c>
      <c r="T34" s="153">
        <v>2198</v>
      </c>
      <c r="U34" s="54"/>
      <c r="V34" s="80"/>
      <c r="W34" s="22"/>
    </row>
    <row r="35" spans="1:24" s="5" customFormat="1" ht="17.100000000000001" customHeight="1" x14ac:dyDescent="0.45">
      <c r="A35" s="22"/>
      <c r="B35" s="22"/>
      <c r="C35" s="22"/>
      <c r="D35" s="22"/>
      <c r="E35" s="22"/>
      <c r="F35" s="22"/>
      <c r="G35" s="22"/>
      <c r="H35" s="121"/>
      <c r="I35" s="152"/>
      <c r="J35" s="22"/>
      <c r="K35" s="22"/>
      <c r="L35" s="22"/>
      <c r="M35" s="53"/>
      <c r="N35" s="53"/>
      <c r="O35" s="22"/>
      <c r="P35" s="22"/>
      <c r="Q35" s="136"/>
      <c r="R35" s="22"/>
      <c r="S35" s="162"/>
      <c r="T35" s="140"/>
      <c r="U35" s="54"/>
      <c r="V35" s="80"/>
      <c r="W35" s="22"/>
    </row>
    <row r="36" spans="1:24" s="5" customFormat="1" x14ac:dyDescent="0.25">
      <c r="A36" s="22"/>
      <c r="B36" s="22"/>
      <c r="C36" s="22"/>
      <c r="D36" s="22"/>
      <c r="E36" s="22"/>
      <c r="F36" s="22"/>
      <c r="G36" s="22"/>
      <c r="H36" s="121"/>
      <c r="I36" s="152"/>
      <c r="J36" s="22"/>
      <c r="K36" s="22"/>
      <c r="L36" s="22"/>
      <c r="M36" s="53"/>
      <c r="N36" s="53"/>
      <c r="O36" s="22"/>
      <c r="P36" s="22"/>
      <c r="Q36" s="22"/>
      <c r="R36" s="152"/>
      <c r="S36" s="162"/>
      <c r="T36" s="140"/>
      <c r="U36" s="54"/>
      <c r="V36" s="80"/>
      <c r="W36" s="22"/>
    </row>
    <row r="37" spans="1:24" s="5" customFormat="1" x14ac:dyDescent="0.25">
      <c r="A37" s="22"/>
      <c r="B37" s="22"/>
      <c r="C37" s="22"/>
      <c r="D37" s="22"/>
      <c r="E37" s="22"/>
      <c r="F37" s="22"/>
      <c r="G37" s="22"/>
      <c r="H37" s="22"/>
      <c r="I37" s="152"/>
      <c r="J37" s="22"/>
      <c r="K37" s="22"/>
      <c r="L37" s="22"/>
      <c r="M37" s="53"/>
      <c r="N37" s="53"/>
      <c r="O37" s="22"/>
      <c r="P37" s="22"/>
      <c r="Q37" s="22"/>
      <c r="R37" s="22"/>
      <c r="S37" s="22"/>
      <c r="T37" s="54"/>
      <c r="U37" s="54"/>
      <c r="V37" s="80"/>
      <c r="W37" s="22"/>
    </row>
    <row r="38" spans="1:24" s="5" customFormat="1" x14ac:dyDescent="0.25">
      <c r="A38" s="22"/>
      <c r="B38" s="22"/>
      <c r="C38" s="22"/>
      <c r="D38" s="22"/>
      <c r="E38" s="22"/>
      <c r="F38" s="22"/>
      <c r="G38" s="22"/>
      <c r="H38" s="22"/>
      <c r="I38" s="152"/>
      <c r="J38" s="22"/>
      <c r="K38" s="22"/>
      <c r="L38" s="22"/>
      <c r="M38" s="53"/>
      <c r="N38" s="53"/>
      <c r="O38" s="22"/>
      <c r="P38" s="22"/>
      <c r="Q38" s="22"/>
      <c r="R38" s="22"/>
      <c r="S38" s="22"/>
      <c r="T38" s="54"/>
      <c r="U38" s="54"/>
      <c r="V38" s="80"/>
      <c r="W38" s="22"/>
    </row>
    <row r="39" spans="1:24" s="5" customFormat="1" ht="23.1" customHeight="1" thickBot="1" x14ac:dyDescent="0.3">
      <c r="A39" s="11"/>
      <c r="B39" s="112"/>
      <c r="C39" s="112"/>
      <c r="D39" s="112"/>
      <c r="E39" s="112"/>
      <c r="F39" s="112"/>
      <c r="G39" s="112"/>
      <c r="H39" s="142" t="s">
        <v>70</v>
      </c>
      <c r="I39" s="154">
        <f>I24+I32+I34</f>
        <v>77583.470588235301</v>
      </c>
      <c r="J39" s="143" t="s">
        <v>69</v>
      </c>
      <c r="K39" s="143" t="s">
        <v>69</v>
      </c>
      <c r="L39" s="144">
        <f>L24+L32</f>
        <v>13364963.330258504</v>
      </c>
      <c r="M39" s="145">
        <f>M24+M32</f>
        <v>7387073</v>
      </c>
      <c r="N39" s="145">
        <f>N24+N32</f>
        <v>16027</v>
      </c>
      <c r="O39" s="146">
        <f>IFERROR(N39/M39,"--")</f>
        <v>2.1696008689774692E-3</v>
      </c>
      <c r="P39" s="147">
        <f>IFERROR(T39/I39,"--")</f>
        <v>0.60321877802958324</v>
      </c>
      <c r="Q39" s="158">
        <f>IFERROR($D$6-$D$7,"--")</f>
        <v>-8</v>
      </c>
      <c r="R39" s="144">
        <f>R24+R32</f>
        <v>305</v>
      </c>
      <c r="S39" s="146">
        <f>IFERROR(R39/N39,"--")</f>
        <v>1.9030386223248267E-2</v>
      </c>
      <c r="T39" s="148">
        <f>T24+T32+T34</f>
        <v>46799.80632352941</v>
      </c>
      <c r="U39" s="148">
        <f>IFERROR(I39-T39,"--")</f>
        <v>30783.664264705891</v>
      </c>
      <c r="V39" s="149">
        <f>IFERROR(T39/R39,"--")</f>
        <v>153.44198794599808</v>
      </c>
      <c r="W39" s="1"/>
      <c r="X39" s="4"/>
    </row>
    <row r="40" spans="1:24" s="5" customFormat="1" x14ac:dyDescent="0.25">
      <c r="A40" s="1"/>
      <c r="B40" s="1"/>
      <c r="C40" s="1"/>
      <c r="D40" s="1"/>
      <c r="E40" s="1"/>
      <c r="F40" s="1"/>
      <c r="G40" s="1"/>
      <c r="H40" s="1"/>
      <c r="I40" s="2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1"/>
      <c r="V40" s="111"/>
      <c r="W40" s="1"/>
      <c r="X40" s="4"/>
    </row>
    <row r="41" spans="1:24" s="5" customFormat="1" x14ac:dyDescent="0.25"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X41" s="4"/>
    </row>
    <row r="42" spans="1:24" s="5" customFormat="1" x14ac:dyDescent="0.25"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X42" s="4"/>
    </row>
    <row r="43" spans="1:24" s="5" customFormat="1" x14ac:dyDescent="0.25"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X43" s="4"/>
    </row>
    <row r="44" spans="1:24" s="5" customFormat="1" x14ac:dyDescent="0.25"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X44" s="4"/>
    </row>
    <row r="45" spans="1:24" s="5" customFormat="1" x14ac:dyDescent="0.25"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X45" s="4"/>
    </row>
    <row r="46" spans="1:24" s="5" customFormat="1" x14ac:dyDescent="0.25"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X46" s="4"/>
    </row>
    <row r="47" spans="1:24" s="5" customFormat="1" x14ac:dyDescent="0.25"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X47" s="4"/>
    </row>
    <row r="48" spans="1:24" s="5" customFormat="1" x14ac:dyDescent="0.25"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X48" s="4"/>
    </row>
    <row r="49" spans="9:24" s="5" customFormat="1" x14ac:dyDescent="0.25"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X49" s="4"/>
    </row>
    <row r="50" spans="9:24" s="5" customFormat="1" x14ac:dyDescent="0.25"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X50" s="4"/>
    </row>
    <row r="51" spans="9:24" s="5" customFormat="1" x14ac:dyDescent="0.25"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X51" s="4"/>
    </row>
    <row r="52" spans="9:24" s="5" customFormat="1" x14ac:dyDescent="0.25"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X52" s="4"/>
    </row>
    <row r="53" spans="9:24" s="5" customFormat="1" x14ac:dyDescent="0.25"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X53" s="4"/>
    </row>
    <row r="54" spans="9:24" s="5" customFormat="1" x14ac:dyDescent="0.25"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X54" s="4"/>
    </row>
    <row r="55" spans="9:24" s="5" customFormat="1" x14ac:dyDescent="0.25"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X55" s="4"/>
    </row>
    <row r="56" spans="9:24" s="5" customFormat="1" x14ac:dyDescent="0.25"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X56" s="4"/>
    </row>
    <row r="57" spans="9:24" s="5" customFormat="1" x14ac:dyDescent="0.25"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X57" s="4"/>
    </row>
    <row r="58" spans="9:24" s="5" customFormat="1" x14ac:dyDescent="0.25"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X58" s="4"/>
    </row>
    <row r="59" spans="9:24" s="5" customFormat="1" x14ac:dyDescent="0.25"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X59" s="4"/>
    </row>
    <row r="60" spans="9:24" s="5" customFormat="1" x14ac:dyDescent="0.25"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X60" s="4"/>
    </row>
    <row r="61" spans="9:24" s="5" customFormat="1" x14ac:dyDescent="0.25"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X61" s="4"/>
    </row>
    <row r="62" spans="9:24" s="5" customFormat="1" x14ac:dyDescent="0.25"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X62" s="4"/>
    </row>
    <row r="63" spans="9:24" s="5" customFormat="1" x14ac:dyDescent="0.25"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X63" s="4"/>
    </row>
    <row r="64" spans="9:24" s="5" customFormat="1" x14ac:dyDescent="0.25"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X64" s="4"/>
    </row>
    <row r="65" spans="9:24" s="5" customFormat="1" x14ac:dyDescent="0.25"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X65" s="4"/>
    </row>
    <row r="66" spans="9:24" s="5" customFormat="1" x14ac:dyDescent="0.25"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X66" s="4"/>
    </row>
    <row r="67" spans="9:24" s="5" customFormat="1" x14ac:dyDescent="0.25"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X67" s="4"/>
    </row>
    <row r="68" spans="9:24" s="5" customFormat="1" x14ac:dyDescent="0.25"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X68" s="4"/>
    </row>
    <row r="69" spans="9:24" s="5" customFormat="1" x14ac:dyDescent="0.25"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X69" s="4"/>
    </row>
    <row r="70" spans="9:24" s="5" customFormat="1" x14ac:dyDescent="0.25"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X70" s="4"/>
    </row>
    <row r="71" spans="9:24" s="5" customFormat="1" x14ac:dyDescent="0.25"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X71" s="4"/>
    </row>
    <row r="72" spans="9:24" s="5" customFormat="1" x14ac:dyDescent="0.25"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X72" s="4"/>
    </row>
    <row r="73" spans="9:24" s="5" customFormat="1" x14ac:dyDescent="0.25"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X73" s="4"/>
    </row>
    <row r="74" spans="9:24" s="5" customFormat="1" x14ac:dyDescent="0.25"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X74" s="4"/>
    </row>
    <row r="75" spans="9:24" s="5" customFormat="1" x14ac:dyDescent="0.25"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X75" s="4"/>
    </row>
    <row r="76" spans="9:24" s="5" customFormat="1" x14ac:dyDescent="0.25"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X76" s="4"/>
    </row>
    <row r="77" spans="9:24" s="5" customFormat="1" x14ac:dyDescent="0.25"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X77" s="4"/>
    </row>
    <row r="78" spans="9:24" s="5" customFormat="1" x14ac:dyDescent="0.25"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X78" s="4"/>
    </row>
    <row r="79" spans="9:24" s="5" customFormat="1" x14ac:dyDescent="0.25"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X79" s="4"/>
    </row>
    <row r="80" spans="9:24" s="5" customFormat="1" x14ac:dyDescent="0.25"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X80" s="4"/>
    </row>
    <row r="81" spans="9:24" s="5" customFormat="1" x14ac:dyDescent="0.25"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X81" s="4"/>
    </row>
    <row r="82" spans="9:24" s="5" customFormat="1" x14ac:dyDescent="0.25"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X82" s="4"/>
    </row>
    <row r="83" spans="9:24" s="5" customFormat="1" x14ac:dyDescent="0.25"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X83" s="4"/>
    </row>
    <row r="84" spans="9:24" s="5" customFormat="1" x14ac:dyDescent="0.25"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X84" s="4"/>
    </row>
    <row r="85" spans="9:24" s="5" customFormat="1" x14ac:dyDescent="0.25"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X85" s="4"/>
    </row>
    <row r="86" spans="9:24" s="5" customFormat="1" x14ac:dyDescent="0.25"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X86" s="4"/>
    </row>
    <row r="87" spans="9:24" s="5" customFormat="1" x14ac:dyDescent="0.25"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X87" s="4"/>
    </row>
    <row r="88" spans="9:24" s="5" customFormat="1" x14ac:dyDescent="0.25"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X88" s="4"/>
    </row>
    <row r="89" spans="9:24" s="5" customFormat="1" x14ac:dyDescent="0.25"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X89" s="4"/>
    </row>
    <row r="90" spans="9:24" s="5" customFormat="1" x14ac:dyDescent="0.25"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X90" s="4"/>
    </row>
    <row r="91" spans="9:24" s="5" customFormat="1" x14ac:dyDescent="0.25"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X91" s="4"/>
    </row>
    <row r="92" spans="9:24" s="5" customFormat="1" x14ac:dyDescent="0.25"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X92" s="4"/>
    </row>
    <row r="93" spans="9:24" s="5" customFormat="1" x14ac:dyDescent="0.25"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X93" s="4"/>
    </row>
    <row r="94" spans="9:24" s="5" customFormat="1" x14ac:dyDescent="0.25"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X94" s="4"/>
    </row>
    <row r="95" spans="9:24" s="5" customFormat="1" x14ac:dyDescent="0.25"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X95" s="4"/>
    </row>
    <row r="96" spans="9:24" s="5" customFormat="1" x14ac:dyDescent="0.25"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X96" s="4"/>
    </row>
    <row r="97" spans="9:24" s="5" customFormat="1" x14ac:dyDescent="0.25"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X97" s="4"/>
    </row>
    <row r="98" spans="9:24" s="5" customFormat="1" x14ac:dyDescent="0.25"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X98" s="4"/>
    </row>
    <row r="99" spans="9:24" s="5" customFormat="1" x14ac:dyDescent="0.25"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X99" s="4"/>
    </row>
    <row r="100" spans="9:24" s="5" customFormat="1" x14ac:dyDescent="0.25"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X100" s="4"/>
    </row>
    <row r="101" spans="9:24" s="5" customFormat="1" x14ac:dyDescent="0.25"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X101" s="4"/>
    </row>
    <row r="102" spans="9:24" s="5" customFormat="1" x14ac:dyDescent="0.25"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X102" s="4"/>
    </row>
    <row r="103" spans="9:24" s="5" customFormat="1" x14ac:dyDescent="0.25"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X103" s="4"/>
    </row>
    <row r="104" spans="9:24" s="5" customFormat="1" x14ac:dyDescent="0.25"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X104" s="4"/>
    </row>
    <row r="105" spans="9:24" s="5" customFormat="1" x14ac:dyDescent="0.25"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X105" s="4"/>
    </row>
    <row r="106" spans="9:24" s="5" customFormat="1" x14ac:dyDescent="0.25"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X106" s="4"/>
    </row>
    <row r="107" spans="9:24" s="5" customFormat="1" x14ac:dyDescent="0.25"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X107" s="4"/>
    </row>
    <row r="108" spans="9:24" s="5" customFormat="1" x14ac:dyDescent="0.25"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X108" s="4"/>
    </row>
    <row r="109" spans="9:24" s="5" customFormat="1" x14ac:dyDescent="0.25"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X109" s="4"/>
    </row>
    <row r="110" spans="9:24" s="5" customFormat="1" x14ac:dyDescent="0.25"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X110" s="4"/>
    </row>
    <row r="111" spans="9:24" s="5" customFormat="1" x14ac:dyDescent="0.25"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X111" s="4"/>
    </row>
    <row r="112" spans="9:24" s="5" customFormat="1" x14ac:dyDescent="0.25"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X112" s="4"/>
    </row>
    <row r="113" spans="9:24" s="5" customFormat="1" x14ac:dyDescent="0.25"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X113" s="4"/>
    </row>
    <row r="114" spans="9:24" s="5" customFormat="1" x14ac:dyDescent="0.25"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X114" s="4"/>
    </row>
    <row r="115" spans="9:24" s="5" customFormat="1" x14ac:dyDescent="0.25"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X115" s="4"/>
    </row>
    <row r="116" spans="9:24" s="5" customFormat="1" x14ac:dyDescent="0.25"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X116" s="4"/>
    </row>
    <row r="117" spans="9:24" s="5" customFormat="1" x14ac:dyDescent="0.25"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X117" s="4"/>
    </row>
    <row r="118" spans="9:24" s="5" customFormat="1" x14ac:dyDescent="0.25"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X118" s="4"/>
    </row>
    <row r="119" spans="9:24" s="5" customFormat="1" x14ac:dyDescent="0.25"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X119" s="4"/>
    </row>
    <row r="120" spans="9:24" s="5" customFormat="1" x14ac:dyDescent="0.25"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X120" s="4"/>
    </row>
    <row r="121" spans="9:24" s="5" customFormat="1" x14ac:dyDescent="0.25"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X121" s="4"/>
    </row>
    <row r="122" spans="9:24" s="5" customFormat="1" x14ac:dyDescent="0.25"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X122" s="4"/>
    </row>
    <row r="123" spans="9:24" s="5" customFormat="1" x14ac:dyDescent="0.25"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X123" s="4"/>
    </row>
    <row r="124" spans="9:24" s="5" customFormat="1" x14ac:dyDescent="0.25"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X124" s="4"/>
    </row>
    <row r="125" spans="9:24" s="5" customFormat="1" x14ac:dyDescent="0.25"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X125" s="4"/>
    </row>
    <row r="126" spans="9:24" s="5" customFormat="1" x14ac:dyDescent="0.25"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X126" s="4"/>
    </row>
    <row r="127" spans="9:24" s="5" customFormat="1" x14ac:dyDescent="0.25"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X127" s="4"/>
    </row>
    <row r="128" spans="9:24" s="5" customFormat="1" x14ac:dyDescent="0.25"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X128" s="4"/>
    </row>
    <row r="129" spans="9:24" s="5" customFormat="1" x14ac:dyDescent="0.25"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X129" s="4"/>
    </row>
    <row r="130" spans="9:24" s="5" customFormat="1" x14ac:dyDescent="0.25"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X130" s="4"/>
    </row>
    <row r="131" spans="9:24" s="5" customFormat="1" x14ac:dyDescent="0.25"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X131" s="4"/>
    </row>
    <row r="132" spans="9:24" s="5" customFormat="1" x14ac:dyDescent="0.25"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X132" s="4"/>
    </row>
    <row r="133" spans="9:24" s="5" customFormat="1" x14ac:dyDescent="0.25"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X133" s="4"/>
    </row>
    <row r="134" spans="9:24" s="5" customFormat="1" x14ac:dyDescent="0.25"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X134" s="4"/>
    </row>
    <row r="135" spans="9:24" s="5" customFormat="1" x14ac:dyDescent="0.25"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X135" s="4"/>
    </row>
    <row r="136" spans="9:24" s="5" customFormat="1" x14ac:dyDescent="0.25"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X136" s="4"/>
    </row>
    <row r="137" spans="9:24" s="5" customFormat="1" x14ac:dyDescent="0.25"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X137" s="4"/>
    </row>
    <row r="138" spans="9:24" s="5" customFormat="1" x14ac:dyDescent="0.25"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X138" s="4"/>
    </row>
    <row r="139" spans="9:24" s="5" customFormat="1" x14ac:dyDescent="0.25"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X139" s="4"/>
    </row>
    <row r="140" spans="9:24" s="5" customFormat="1" x14ac:dyDescent="0.25"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X140" s="4"/>
    </row>
    <row r="141" spans="9:24" s="5" customFormat="1" x14ac:dyDescent="0.25"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X141" s="4"/>
    </row>
    <row r="142" spans="9:24" s="5" customFormat="1" x14ac:dyDescent="0.25"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X142" s="4"/>
    </row>
    <row r="143" spans="9:24" s="5" customFormat="1" x14ac:dyDescent="0.25"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X143" s="4"/>
    </row>
    <row r="144" spans="9:24" s="5" customFormat="1" x14ac:dyDescent="0.25"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X144" s="4"/>
    </row>
    <row r="145" spans="9:24" s="5" customFormat="1" x14ac:dyDescent="0.25"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X145" s="4"/>
    </row>
    <row r="146" spans="9:24" s="5" customFormat="1" x14ac:dyDescent="0.25"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X146" s="4"/>
    </row>
    <row r="147" spans="9:24" s="5" customFormat="1" x14ac:dyDescent="0.25"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X147" s="4"/>
    </row>
    <row r="148" spans="9:24" s="5" customFormat="1" x14ac:dyDescent="0.25"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X148" s="4"/>
    </row>
    <row r="149" spans="9:24" s="5" customFormat="1" x14ac:dyDescent="0.25"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X149" s="4"/>
    </row>
    <row r="150" spans="9:24" s="5" customFormat="1" x14ac:dyDescent="0.25"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X150" s="4"/>
    </row>
    <row r="151" spans="9:24" s="5" customFormat="1" x14ac:dyDescent="0.25"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X151" s="4"/>
    </row>
    <row r="152" spans="9:24" s="5" customFormat="1" x14ac:dyDescent="0.25"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X152" s="4"/>
    </row>
    <row r="153" spans="9:24" s="5" customFormat="1" x14ac:dyDescent="0.25"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X153" s="4"/>
    </row>
    <row r="154" spans="9:24" s="5" customFormat="1" x14ac:dyDescent="0.25"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X154" s="4"/>
    </row>
    <row r="155" spans="9:24" s="5" customFormat="1" x14ac:dyDescent="0.25"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X155" s="4"/>
    </row>
    <row r="156" spans="9:24" s="5" customFormat="1" x14ac:dyDescent="0.25"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X156" s="4"/>
    </row>
    <row r="157" spans="9:24" s="5" customFormat="1" x14ac:dyDescent="0.25"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X157" s="4"/>
    </row>
    <row r="158" spans="9:24" s="5" customFormat="1" x14ac:dyDescent="0.25"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X158" s="4"/>
    </row>
    <row r="159" spans="9:24" s="5" customFormat="1" x14ac:dyDescent="0.25"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X159" s="4"/>
    </row>
    <row r="160" spans="9:24" s="5" customFormat="1" x14ac:dyDescent="0.25"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X160" s="4"/>
    </row>
    <row r="161" spans="9:24" s="5" customFormat="1" x14ac:dyDescent="0.25"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X161" s="4"/>
    </row>
    <row r="162" spans="9:24" s="5" customFormat="1" x14ac:dyDescent="0.25"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X162" s="4"/>
    </row>
    <row r="163" spans="9:24" s="5" customFormat="1" x14ac:dyDescent="0.25"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X163" s="4"/>
    </row>
    <row r="164" spans="9:24" s="5" customFormat="1" x14ac:dyDescent="0.25"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X164" s="4"/>
    </row>
    <row r="165" spans="9:24" s="5" customFormat="1" x14ac:dyDescent="0.25"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X165" s="4"/>
    </row>
    <row r="166" spans="9:24" s="5" customFormat="1" x14ac:dyDescent="0.25"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X166" s="4"/>
    </row>
    <row r="167" spans="9:24" s="5" customFormat="1" x14ac:dyDescent="0.25"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X167" s="4"/>
    </row>
    <row r="168" spans="9:24" s="5" customFormat="1" x14ac:dyDescent="0.25"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X168" s="4"/>
    </row>
    <row r="169" spans="9:24" s="5" customFormat="1" x14ac:dyDescent="0.25"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X169" s="4"/>
    </row>
    <row r="170" spans="9:24" s="5" customFormat="1" x14ac:dyDescent="0.25"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X170" s="4"/>
    </row>
    <row r="171" spans="9:24" s="5" customFormat="1" x14ac:dyDescent="0.25"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X171" s="4"/>
    </row>
    <row r="172" spans="9:24" s="5" customFormat="1" x14ac:dyDescent="0.25"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X172" s="4"/>
    </row>
    <row r="173" spans="9:24" s="5" customFormat="1" x14ac:dyDescent="0.25"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X173" s="4"/>
    </row>
    <row r="174" spans="9:24" s="5" customFormat="1" x14ac:dyDescent="0.25"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X174" s="4"/>
    </row>
    <row r="175" spans="9:24" s="5" customFormat="1" x14ac:dyDescent="0.25"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X175" s="4"/>
    </row>
    <row r="176" spans="9:24" s="5" customFormat="1" x14ac:dyDescent="0.25"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X176" s="4"/>
    </row>
    <row r="177" spans="9:24" s="5" customFormat="1" x14ac:dyDescent="0.25"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X177" s="4"/>
    </row>
    <row r="178" spans="9:24" s="5" customFormat="1" x14ac:dyDescent="0.25"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X178" s="4"/>
    </row>
    <row r="179" spans="9:24" s="5" customFormat="1" x14ac:dyDescent="0.25"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X179" s="4"/>
    </row>
    <row r="180" spans="9:24" s="5" customFormat="1" x14ac:dyDescent="0.25"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X180" s="4"/>
    </row>
    <row r="181" spans="9:24" s="5" customFormat="1" x14ac:dyDescent="0.25"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X181" s="4"/>
    </row>
    <row r="182" spans="9:24" s="5" customFormat="1" x14ac:dyDescent="0.25"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X182" s="4"/>
    </row>
    <row r="183" spans="9:24" s="5" customFormat="1" x14ac:dyDescent="0.25"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X183" s="4"/>
    </row>
    <row r="184" spans="9:24" s="5" customFormat="1" x14ac:dyDescent="0.25"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X184" s="4"/>
    </row>
    <row r="185" spans="9:24" s="5" customFormat="1" x14ac:dyDescent="0.25"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X185" s="4"/>
    </row>
    <row r="186" spans="9:24" s="5" customFormat="1" x14ac:dyDescent="0.25"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X186" s="4"/>
    </row>
    <row r="187" spans="9:24" s="5" customFormat="1" x14ac:dyDescent="0.25"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X187" s="4"/>
    </row>
    <row r="188" spans="9:24" s="5" customFormat="1" x14ac:dyDescent="0.25"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X188" s="4"/>
    </row>
    <row r="189" spans="9:24" s="5" customFormat="1" x14ac:dyDescent="0.25"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X189" s="4"/>
    </row>
    <row r="190" spans="9:24" s="5" customFormat="1" x14ac:dyDescent="0.25"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X190" s="4"/>
    </row>
    <row r="191" spans="9:24" s="5" customFormat="1" x14ac:dyDescent="0.25"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X191" s="4"/>
    </row>
    <row r="192" spans="9:24" s="5" customFormat="1" x14ac:dyDescent="0.25"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X192" s="4"/>
    </row>
    <row r="193" spans="9:24" s="5" customFormat="1" x14ac:dyDescent="0.25"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X193" s="4"/>
    </row>
    <row r="194" spans="9:24" s="5" customFormat="1" x14ac:dyDescent="0.25"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X194" s="4"/>
    </row>
    <row r="195" spans="9:24" s="5" customFormat="1" x14ac:dyDescent="0.25"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X195" s="4"/>
    </row>
    <row r="196" spans="9:24" s="5" customFormat="1" x14ac:dyDescent="0.25"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X196" s="4"/>
    </row>
    <row r="197" spans="9:24" s="5" customFormat="1" x14ac:dyDescent="0.25"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X197" s="4"/>
    </row>
    <row r="198" spans="9:24" s="5" customFormat="1" x14ac:dyDescent="0.25"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X198" s="4"/>
    </row>
    <row r="199" spans="9:24" s="5" customFormat="1" x14ac:dyDescent="0.25"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X199" s="4"/>
    </row>
    <row r="200" spans="9:24" s="5" customFormat="1" x14ac:dyDescent="0.25"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X200" s="4"/>
    </row>
    <row r="201" spans="9:24" s="5" customFormat="1" x14ac:dyDescent="0.25"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X201" s="4"/>
    </row>
    <row r="202" spans="9:24" s="5" customFormat="1" x14ac:dyDescent="0.25"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X202" s="4"/>
    </row>
    <row r="203" spans="9:24" s="5" customFormat="1" x14ac:dyDescent="0.25"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X203" s="4"/>
    </row>
    <row r="204" spans="9:24" s="5" customFormat="1" x14ac:dyDescent="0.25"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X204" s="4"/>
    </row>
    <row r="205" spans="9:24" s="5" customFormat="1" x14ac:dyDescent="0.25"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X205" s="4"/>
    </row>
    <row r="206" spans="9:24" s="5" customFormat="1" x14ac:dyDescent="0.25"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X206" s="4"/>
    </row>
    <row r="207" spans="9:24" s="5" customFormat="1" x14ac:dyDescent="0.25"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X207" s="4"/>
    </row>
    <row r="208" spans="9:24" s="5" customFormat="1" x14ac:dyDescent="0.25"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X208" s="4"/>
    </row>
    <row r="209" spans="9:24" s="5" customFormat="1" x14ac:dyDescent="0.25"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X209" s="4"/>
    </row>
    <row r="210" spans="9:24" s="5" customFormat="1" x14ac:dyDescent="0.25"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X210" s="4"/>
    </row>
    <row r="211" spans="9:24" s="5" customFormat="1" x14ac:dyDescent="0.25"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X211" s="4"/>
    </row>
    <row r="212" spans="9:24" s="5" customFormat="1" x14ac:dyDescent="0.25"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X212" s="4"/>
    </row>
    <row r="213" spans="9:24" s="5" customFormat="1" x14ac:dyDescent="0.25"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X213" s="4"/>
    </row>
    <row r="214" spans="9:24" s="5" customFormat="1" x14ac:dyDescent="0.25"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X214" s="4"/>
    </row>
    <row r="215" spans="9:24" s="5" customFormat="1" x14ac:dyDescent="0.25"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X215" s="4"/>
    </row>
    <row r="216" spans="9:24" s="5" customFormat="1" x14ac:dyDescent="0.25"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X216" s="4"/>
    </row>
    <row r="217" spans="9:24" s="5" customFormat="1" x14ac:dyDescent="0.25"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X217" s="4"/>
    </row>
    <row r="218" spans="9:24" s="5" customFormat="1" x14ac:dyDescent="0.25"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X218" s="4"/>
    </row>
    <row r="219" spans="9:24" s="5" customFormat="1" x14ac:dyDescent="0.25"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X219" s="4"/>
    </row>
    <row r="220" spans="9:24" s="5" customFormat="1" x14ac:dyDescent="0.25"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X220" s="4"/>
    </row>
    <row r="221" spans="9:24" s="5" customFormat="1" x14ac:dyDescent="0.25"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X221" s="4"/>
    </row>
    <row r="222" spans="9:24" s="5" customFormat="1" x14ac:dyDescent="0.25"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X222" s="4"/>
    </row>
    <row r="223" spans="9:24" s="5" customFormat="1" x14ac:dyDescent="0.25"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X223" s="4"/>
    </row>
    <row r="224" spans="9:24" s="5" customFormat="1" x14ac:dyDescent="0.25"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X224" s="4"/>
    </row>
    <row r="225" spans="9:24" s="5" customFormat="1" x14ac:dyDescent="0.25"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X225" s="4"/>
    </row>
    <row r="226" spans="9:24" s="5" customFormat="1" x14ac:dyDescent="0.25"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X226" s="4"/>
    </row>
    <row r="227" spans="9:24" s="5" customFormat="1" x14ac:dyDescent="0.25"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X227" s="4"/>
    </row>
    <row r="228" spans="9:24" s="5" customFormat="1" x14ac:dyDescent="0.25"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X228" s="4"/>
    </row>
    <row r="229" spans="9:24" s="5" customFormat="1" x14ac:dyDescent="0.25"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X229" s="4"/>
    </row>
    <row r="230" spans="9:24" s="5" customFormat="1" x14ac:dyDescent="0.25"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X230" s="4"/>
    </row>
    <row r="231" spans="9:24" s="5" customFormat="1" x14ac:dyDescent="0.25"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X231" s="4"/>
    </row>
    <row r="232" spans="9:24" s="5" customFormat="1" x14ac:dyDescent="0.25"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X232" s="4"/>
    </row>
    <row r="233" spans="9:24" s="5" customFormat="1" x14ac:dyDescent="0.25"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X233" s="4"/>
    </row>
    <row r="234" spans="9:24" s="5" customFormat="1" x14ac:dyDescent="0.25"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X234" s="4"/>
    </row>
    <row r="235" spans="9:24" s="5" customFormat="1" x14ac:dyDescent="0.25"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X235" s="4"/>
    </row>
    <row r="236" spans="9:24" s="5" customFormat="1" x14ac:dyDescent="0.25"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X236" s="4"/>
    </row>
    <row r="237" spans="9:24" s="5" customFormat="1" x14ac:dyDescent="0.25"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X237" s="4"/>
    </row>
    <row r="238" spans="9:24" s="5" customFormat="1" x14ac:dyDescent="0.25"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X238" s="4"/>
    </row>
    <row r="239" spans="9:24" s="5" customFormat="1" x14ac:dyDescent="0.25"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X239" s="4"/>
    </row>
    <row r="240" spans="9:24" s="5" customFormat="1" x14ac:dyDescent="0.25"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X240" s="4"/>
    </row>
    <row r="241" spans="9:24" s="5" customFormat="1" x14ac:dyDescent="0.25"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X241" s="4"/>
    </row>
    <row r="242" spans="9:24" s="5" customFormat="1" x14ac:dyDescent="0.25"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X242" s="4"/>
    </row>
    <row r="243" spans="9:24" s="5" customFormat="1" x14ac:dyDescent="0.25"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X243" s="4"/>
    </row>
    <row r="244" spans="9:24" s="5" customFormat="1" x14ac:dyDescent="0.25"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X244" s="4"/>
    </row>
    <row r="245" spans="9:24" s="5" customFormat="1" x14ac:dyDescent="0.25"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X245" s="4"/>
    </row>
    <row r="246" spans="9:24" s="5" customFormat="1" x14ac:dyDescent="0.25"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X246" s="4"/>
    </row>
    <row r="247" spans="9:24" s="5" customFormat="1" x14ac:dyDescent="0.25"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X247" s="4"/>
    </row>
    <row r="248" spans="9:24" s="5" customFormat="1" x14ac:dyDescent="0.25"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X248" s="4"/>
    </row>
    <row r="249" spans="9:24" s="5" customFormat="1" x14ac:dyDescent="0.25"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X249" s="4"/>
    </row>
    <row r="250" spans="9:24" s="5" customFormat="1" x14ac:dyDescent="0.25"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X250" s="4"/>
    </row>
    <row r="251" spans="9:24" s="5" customFormat="1" x14ac:dyDescent="0.25"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X251" s="4"/>
    </row>
    <row r="252" spans="9:24" s="5" customFormat="1" x14ac:dyDescent="0.25"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X252" s="4"/>
    </row>
    <row r="253" spans="9:24" s="5" customFormat="1" x14ac:dyDescent="0.25"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X253" s="4"/>
    </row>
    <row r="254" spans="9:24" s="5" customFormat="1" x14ac:dyDescent="0.25"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X254" s="4"/>
    </row>
    <row r="255" spans="9:24" s="5" customFormat="1" x14ac:dyDescent="0.25"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X255" s="4"/>
    </row>
    <row r="256" spans="9:24" s="5" customFormat="1" x14ac:dyDescent="0.25"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X256" s="4"/>
    </row>
    <row r="257" spans="9:24" s="5" customFormat="1" x14ac:dyDescent="0.25"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X257" s="4"/>
    </row>
    <row r="258" spans="9:24" s="5" customFormat="1" x14ac:dyDescent="0.25"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X258" s="4"/>
    </row>
    <row r="259" spans="9:24" s="5" customFormat="1" x14ac:dyDescent="0.25"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X259" s="4"/>
    </row>
    <row r="260" spans="9:24" s="5" customFormat="1" x14ac:dyDescent="0.25"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X260" s="4"/>
    </row>
    <row r="261" spans="9:24" s="5" customFormat="1" x14ac:dyDescent="0.25"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X261" s="4"/>
    </row>
    <row r="262" spans="9:24" s="5" customFormat="1" x14ac:dyDescent="0.25"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X262" s="4"/>
    </row>
    <row r="263" spans="9:24" s="5" customFormat="1" x14ac:dyDescent="0.25"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X263" s="4"/>
    </row>
    <row r="264" spans="9:24" s="5" customFormat="1" x14ac:dyDescent="0.25"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X264" s="4"/>
    </row>
    <row r="265" spans="9:24" s="5" customFormat="1" x14ac:dyDescent="0.25"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X265" s="4"/>
    </row>
    <row r="266" spans="9:24" s="5" customFormat="1" x14ac:dyDescent="0.25"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X266" s="4"/>
    </row>
    <row r="267" spans="9:24" s="5" customFormat="1" x14ac:dyDescent="0.25"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X267" s="4"/>
    </row>
    <row r="268" spans="9:24" s="5" customFormat="1" x14ac:dyDescent="0.25"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X268" s="4"/>
    </row>
    <row r="269" spans="9:24" s="5" customFormat="1" x14ac:dyDescent="0.25"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X269" s="4"/>
    </row>
    <row r="270" spans="9:24" s="5" customFormat="1" x14ac:dyDescent="0.25"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X270" s="4"/>
    </row>
    <row r="271" spans="9:24" s="5" customFormat="1" x14ac:dyDescent="0.25"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X271" s="4"/>
    </row>
    <row r="272" spans="9:24" s="5" customFormat="1" x14ac:dyDescent="0.25"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X272" s="4"/>
    </row>
    <row r="273" spans="9:24" s="5" customFormat="1" x14ac:dyDescent="0.25"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X273" s="4"/>
    </row>
    <row r="274" spans="9:24" s="5" customFormat="1" x14ac:dyDescent="0.25"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X274" s="4"/>
    </row>
    <row r="275" spans="9:24" s="5" customFormat="1" x14ac:dyDescent="0.25"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X275" s="4"/>
    </row>
    <row r="276" spans="9:24" s="5" customFormat="1" x14ac:dyDescent="0.25"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X276" s="4"/>
    </row>
    <row r="277" spans="9:24" s="5" customFormat="1" x14ac:dyDescent="0.25"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X277" s="4"/>
    </row>
    <row r="278" spans="9:24" s="5" customFormat="1" x14ac:dyDescent="0.25"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X278" s="4"/>
    </row>
    <row r="279" spans="9:24" s="5" customFormat="1" x14ac:dyDescent="0.25"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X279" s="4"/>
    </row>
    <row r="280" spans="9:24" s="5" customFormat="1" x14ac:dyDescent="0.25"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X280" s="4"/>
    </row>
    <row r="281" spans="9:24" s="5" customFormat="1" x14ac:dyDescent="0.25"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X281" s="4"/>
    </row>
    <row r="282" spans="9:24" s="5" customFormat="1" x14ac:dyDescent="0.25"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X282" s="4"/>
    </row>
    <row r="283" spans="9:24" s="5" customFormat="1" x14ac:dyDescent="0.25"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X283" s="4"/>
    </row>
    <row r="284" spans="9:24" s="5" customFormat="1" x14ac:dyDescent="0.25"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X284" s="4"/>
    </row>
    <row r="285" spans="9:24" s="5" customFormat="1" x14ac:dyDescent="0.25"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X285" s="4"/>
    </row>
    <row r="286" spans="9:24" s="5" customFormat="1" x14ac:dyDescent="0.25"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X286" s="4"/>
    </row>
    <row r="287" spans="9:24" s="5" customFormat="1" x14ac:dyDescent="0.25"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X287" s="4"/>
    </row>
    <row r="288" spans="9:24" s="5" customFormat="1" x14ac:dyDescent="0.25"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X288" s="4"/>
    </row>
    <row r="289" spans="2:24" s="5" customFormat="1" x14ac:dyDescent="0.25"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X289" s="4"/>
    </row>
    <row r="290" spans="2:24" s="5" customFormat="1" x14ac:dyDescent="0.25"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X290" s="4"/>
    </row>
    <row r="291" spans="2:24" s="5" customFormat="1" x14ac:dyDescent="0.25"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X291" s="4"/>
    </row>
    <row r="292" spans="2:24" s="5" customFormat="1" x14ac:dyDescent="0.25"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X292" s="4"/>
    </row>
    <row r="293" spans="2:24" s="5" customFormat="1" x14ac:dyDescent="0.25"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X293" s="4"/>
    </row>
    <row r="294" spans="2:24" s="5" customFormat="1" x14ac:dyDescent="0.25"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X294" s="4"/>
    </row>
    <row r="295" spans="2:24" s="5" customFormat="1" x14ac:dyDescent="0.25"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X295" s="4"/>
    </row>
    <row r="296" spans="2:24" s="5" customFormat="1" x14ac:dyDescent="0.25"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X296" s="4"/>
    </row>
    <row r="297" spans="2:24" s="5" customFormat="1" x14ac:dyDescent="0.25"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X297" s="4"/>
    </row>
    <row r="298" spans="2:24" s="5" customFormat="1" x14ac:dyDescent="0.25"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X298" s="4"/>
    </row>
    <row r="299" spans="2:24" s="5" customFormat="1" x14ac:dyDescent="0.25"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X299" s="4"/>
    </row>
    <row r="300" spans="2:24" s="5" customFormat="1" x14ac:dyDescent="0.25"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X300" s="4"/>
    </row>
    <row r="301" spans="2:24" s="5" customFormat="1" x14ac:dyDescent="0.25">
      <c r="B301" s="6"/>
      <c r="C301" s="6"/>
      <c r="D301" s="6"/>
      <c r="E301" s="6"/>
      <c r="F301" s="6"/>
      <c r="G301" s="6"/>
      <c r="H301" s="6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X301" s="4"/>
    </row>
    <row r="302" spans="2:24" s="5" customFormat="1" x14ac:dyDescent="0.25">
      <c r="B302" s="6"/>
      <c r="C302" s="6"/>
      <c r="D302" s="6"/>
      <c r="E302" s="6"/>
      <c r="F302" s="6"/>
      <c r="G302" s="6"/>
      <c r="H302" s="6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X302" s="4"/>
    </row>
    <row r="303" spans="2:24" s="5" customFormat="1" x14ac:dyDescent="0.25">
      <c r="B303" s="6"/>
      <c r="C303" s="6"/>
      <c r="D303" s="6"/>
      <c r="E303" s="6"/>
      <c r="F303" s="6"/>
      <c r="G303" s="6"/>
      <c r="H303" s="6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X303" s="4"/>
    </row>
    <row r="304" spans="2:24" s="5" customFormat="1" x14ac:dyDescent="0.25">
      <c r="B304" s="6"/>
      <c r="C304" s="6"/>
      <c r="D304" s="6"/>
      <c r="E304" s="6"/>
      <c r="F304" s="6"/>
      <c r="G304" s="6"/>
      <c r="H304" s="6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X304" s="4"/>
    </row>
    <row r="305" spans="2:69" s="5" customFormat="1" x14ac:dyDescent="0.25">
      <c r="B305" s="6"/>
      <c r="C305" s="6"/>
      <c r="D305" s="6"/>
      <c r="E305" s="6"/>
      <c r="F305" s="6"/>
      <c r="G305" s="6"/>
      <c r="H305" s="6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X305" s="4"/>
    </row>
    <row r="306" spans="2:69" s="5" customFormat="1" x14ac:dyDescent="0.25">
      <c r="B306" s="6"/>
      <c r="C306" s="6"/>
      <c r="D306" s="6"/>
      <c r="E306" s="6"/>
      <c r="F306" s="6"/>
      <c r="G306" s="6"/>
      <c r="H306" s="6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X306" s="4"/>
    </row>
    <row r="307" spans="2:69" s="5" customFormat="1" x14ac:dyDescent="0.25">
      <c r="B307" s="6"/>
      <c r="C307" s="6"/>
      <c r="D307" s="6"/>
      <c r="E307" s="6"/>
      <c r="F307" s="6"/>
      <c r="G307" s="6"/>
      <c r="H307" s="6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X307" s="4"/>
    </row>
    <row r="308" spans="2:69" s="5" customFormat="1" x14ac:dyDescent="0.25">
      <c r="B308" s="6"/>
      <c r="C308" s="6"/>
      <c r="D308" s="6"/>
      <c r="E308" s="6"/>
      <c r="F308" s="6"/>
      <c r="G308" s="6"/>
      <c r="H308" s="6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X308" s="4"/>
    </row>
    <row r="309" spans="2:69" x14ac:dyDescent="0.25"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</row>
    <row r="310" spans="2:69" x14ac:dyDescent="0.25"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</row>
    <row r="1048576" spans="7:7" x14ac:dyDescent="0.25">
      <c r="G1048576" s="169"/>
    </row>
  </sheetData>
  <mergeCells count="6">
    <mergeCell ref="B32:H32"/>
    <mergeCell ref="D3:E3"/>
    <mergeCell ref="F3:H3"/>
    <mergeCell ref="J3:K3"/>
    <mergeCell ref="B24:H24"/>
    <mergeCell ref="B25:V2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9"/>
  <sheetViews>
    <sheetView tabSelected="1" topLeftCell="M17" zoomScale="75" zoomScaleNormal="75" zoomScalePageLayoutView="75" workbookViewId="0">
      <selection activeCell="U39" sqref="U39"/>
    </sheetView>
  </sheetViews>
  <sheetFormatPr defaultColWidth="8.875" defaultRowHeight="15.75" x14ac:dyDescent="0.25"/>
  <cols>
    <col min="1" max="1" width="2.375" style="6" customWidth="1"/>
    <col min="2" max="2" width="34.875" style="6" customWidth="1"/>
    <col min="3" max="3" width="36.375" style="6" customWidth="1"/>
    <col min="4" max="4" width="23.375" style="6" customWidth="1"/>
    <col min="5" max="5" width="13.875" style="6" bestFit="1" customWidth="1"/>
    <col min="6" max="6" width="12.875" style="6" customWidth="1"/>
    <col min="7" max="7" width="22.875" style="6" customWidth="1"/>
    <col min="8" max="8" width="29.125" style="6" customWidth="1"/>
    <col min="9" max="9" width="16.5" style="48" bestFit="1" customWidth="1"/>
    <col min="10" max="10" width="15.375" style="48" bestFit="1" customWidth="1"/>
    <col min="11" max="11" width="15.375" style="48" customWidth="1"/>
    <col min="12" max="19" width="17" style="48" customWidth="1"/>
    <col min="20" max="20" width="19.375" style="48" bestFit="1" customWidth="1"/>
    <col min="21" max="21" width="23" style="48" customWidth="1"/>
    <col min="22" max="24" width="17" style="48" customWidth="1"/>
    <col min="25" max="25" width="2.875" style="6" customWidth="1"/>
    <col min="26" max="26" width="16" style="5" bestFit="1" customWidth="1"/>
    <col min="27" max="27" width="8.875" style="5"/>
    <col min="28" max="28" width="15.375" style="5" customWidth="1"/>
    <col min="29" max="30" width="8.875" style="5"/>
    <col min="31" max="31" width="12.625" style="5" customWidth="1"/>
    <col min="32" max="68" width="8.875" style="5"/>
    <col min="69" max="16384" width="8.875" style="6"/>
  </cols>
  <sheetData>
    <row r="1" spans="1:68" ht="16.5" thickBot="1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1"/>
    </row>
    <row r="2" spans="1:68" x14ac:dyDescent="0.25">
      <c r="A2" s="1"/>
      <c r="B2" s="7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8"/>
      <c r="Z2" s="1"/>
      <c r="BP2" s="6"/>
    </row>
    <row r="3" spans="1:68" ht="18.75" x14ac:dyDescent="0.25">
      <c r="A3" s="1"/>
      <c r="B3" s="12"/>
      <c r="C3" s="91" t="s">
        <v>18</v>
      </c>
      <c r="D3" s="346"/>
      <c r="E3" s="346"/>
      <c r="F3" s="347"/>
      <c r="G3" s="347"/>
      <c r="H3" s="347"/>
      <c r="I3" s="194"/>
      <c r="J3" s="347"/>
      <c r="K3" s="347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79"/>
      <c r="Z3" s="1"/>
      <c r="BP3" s="6"/>
    </row>
    <row r="4" spans="1:68" ht="18" customHeight="1" x14ac:dyDescent="0.3">
      <c r="A4" s="1"/>
      <c r="B4" s="12"/>
      <c r="C4" s="91" t="s">
        <v>89</v>
      </c>
      <c r="D4" s="203" t="s">
        <v>65</v>
      </c>
      <c r="E4" s="204"/>
      <c r="F4" s="205"/>
      <c r="G4" s="205"/>
      <c r="H4" s="204"/>
      <c r="I4" s="205"/>
      <c r="J4" s="205"/>
      <c r="K4" s="204"/>
      <c r="L4" s="57"/>
      <c r="M4" s="58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79"/>
      <c r="Z4" s="1"/>
      <c r="BP4" s="6"/>
    </row>
    <row r="5" spans="1:68" s="25" customFormat="1" ht="18.75" x14ac:dyDescent="0.25">
      <c r="A5" s="18"/>
      <c r="B5" s="19"/>
      <c r="C5" s="92" t="s">
        <v>85</v>
      </c>
      <c r="D5" s="92" t="s">
        <v>74</v>
      </c>
      <c r="E5" s="204"/>
      <c r="F5" s="205"/>
      <c r="G5" s="205"/>
      <c r="H5" s="204"/>
      <c r="I5" s="205"/>
      <c r="J5" s="205"/>
      <c r="K5" s="20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80"/>
      <c r="Z5" s="18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</row>
    <row r="6" spans="1:68" s="25" customFormat="1" ht="15.75" customHeight="1" x14ac:dyDescent="0.25">
      <c r="A6" s="18"/>
      <c r="B6" s="19"/>
      <c r="C6" s="92" t="s">
        <v>86</v>
      </c>
      <c r="D6" s="155">
        <v>42183</v>
      </c>
      <c r="E6" s="205"/>
      <c r="F6" s="205"/>
      <c r="G6" s="205"/>
      <c r="H6" s="205"/>
      <c r="I6" s="205"/>
      <c r="J6" s="205"/>
      <c r="K6" s="20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80"/>
      <c r="Z6" s="18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</row>
    <row r="7" spans="1:68" s="25" customFormat="1" ht="18.75" x14ac:dyDescent="0.25">
      <c r="A7" s="18"/>
      <c r="B7" s="19"/>
      <c r="C7" s="93" t="s">
        <v>83</v>
      </c>
      <c r="D7" s="93">
        <v>42186</v>
      </c>
      <c r="E7" s="206"/>
      <c r="F7" s="205"/>
      <c r="G7" s="205"/>
      <c r="H7" s="206"/>
      <c r="I7" s="205"/>
      <c r="J7" s="205"/>
      <c r="K7" s="206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80"/>
      <c r="Z7" s="18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</row>
    <row r="8" spans="1:68" s="25" customFormat="1" x14ac:dyDescent="0.25">
      <c r="A8" s="18"/>
      <c r="B8" s="19"/>
      <c r="C8" s="27"/>
      <c r="D8" s="205"/>
      <c r="E8" s="207"/>
      <c r="F8" s="205"/>
      <c r="G8" s="205"/>
      <c r="H8" s="208"/>
      <c r="I8" s="205"/>
      <c r="J8" s="205"/>
      <c r="K8" s="208"/>
      <c r="L8" s="13"/>
      <c r="M8" s="13"/>
      <c r="N8" s="13"/>
      <c r="O8" s="82"/>
      <c r="P8" s="13"/>
      <c r="Q8" s="13"/>
      <c r="R8" s="13"/>
      <c r="S8" s="13"/>
      <c r="T8" s="13"/>
      <c r="U8" s="13"/>
      <c r="V8" s="13"/>
      <c r="W8" s="13"/>
      <c r="X8" s="13"/>
      <c r="Y8" s="180"/>
      <c r="Z8" s="18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 spans="1:68" s="25" customFormat="1" x14ac:dyDescent="0.25">
      <c r="A9" s="18"/>
      <c r="B9" s="83"/>
      <c r="C9" s="27"/>
      <c r="D9" s="205"/>
      <c r="E9" s="74"/>
      <c r="F9" s="205"/>
      <c r="G9" s="205"/>
      <c r="H9" s="74"/>
      <c r="I9" s="205"/>
      <c r="J9" s="205"/>
      <c r="K9" s="7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80"/>
      <c r="Z9" s="18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</row>
    <row r="10" spans="1:68" s="25" customFormat="1" x14ac:dyDescent="0.25">
      <c r="A10" s="18"/>
      <c r="B10" s="83"/>
      <c r="C10" s="27"/>
      <c r="D10" s="205"/>
      <c r="E10" s="74"/>
      <c r="F10" s="205"/>
      <c r="G10" s="205"/>
      <c r="H10" s="74"/>
      <c r="I10" s="205"/>
      <c r="J10" s="205"/>
      <c r="K10" s="7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80"/>
      <c r="Z10" s="18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</row>
    <row r="11" spans="1:68" s="25" customFormat="1" ht="33" customHeight="1" x14ac:dyDescent="0.25">
      <c r="A11" s="18"/>
      <c r="B11" s="187" t="s">
        <v>2</v>
      </c>
      <c r="C11" s="183" t="s">
        <v>3</v>
      </c>
      <c r="D11" s="183" t="s">
        <v>4</v>
      </c>
      <c r="E11" s="183" t="s">
        <v>5</v>
      </c>
      <c r="F11" s="183" t="s">
        <v>6</v>
      </c>
      <c r="G11" s="183" t="s">
        <v>88</v>
      </c>
      <c r="H11" s="183" t="s">
        <v>7</v>
      </c>
      <c r="I11" s="184" t="s">
        <v>8</v>
      </c>
      <c r="J11" s="184" t="s">
        <v>9</v>
      </c>
      <c r="K11" s="184" t="s">
        <v>56</v>
      </c>
      <c r="L11" s="184" t="s">
        <v>10</v>
      </c>
      <c r="M11" s="178" t="s">
        <v>49</v>
      </c>
      <c r="N11" s="178" t="s">
        <v>50</v>
      </c>
      <c r="O11" s="178" t="s">
        <v>51</v>
      </c>
      <c r="P11" s="178" t="s">
        <v>62</v>
      </c>
      <c r="Q11" s="178" t="s">
        <v>63</v>
      </c>
      <c r="R11" s="178" t="s">
        <v>91</v>
      </c>
      <c r="S11" s="178" t="s">
        <v>92</v>
      </c>
      <c r="T11" s="178" t="s">
        <v>93</v>
      </c>
      <c r="U11" s="178" t="s">
        <v>61</v>
      </c>
      <c r="V11" s="178" t="s">
        <v>57</v>
      </c>
      <c r="W11" s="178" t="s">
        <v>58</v>
      </c>
      <c r="X11" s="178" t="s">
        <v>59</v>
      </c>
      <c r="Y11" s="180"/>
      <c r="Z11" s="18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</row>
    <row r="12" spans="1:68" s="29" customFormat="1" ht="32.1" customHeight="1" x14ac:dyDescent="0.25">
      <c r="A12" s="18"/>
      <c r="B12" s="60" t="s">
        <v>11</v>
      </c>
      <c r="C12" s="61" t="s">
        <v>19</v>
      </c>
      <c r="D12" s="61" t="s">
        <v>12</v>
      </c>
      <c r="E12" s="62">
        <v>42065</v>
      </c>
      <c r="F12" s="62">
        <v>42167</v>
      </c>
      <c r="G12" s="209">
        <v>1.1862745098039216</v>
      </c>
      <c r="H12" s="61" t="s">
        <v>13</v>
      </c>
      <c r="I12" s="210">
        <v>6012</v>
      </c>
      <c r="J12" s="211" t="s">
        <v>14</v>
      </c>
      <c r="K12" s="211">
        <v>7.6470588235294121</v>
      </c>
      <c r="L12" s="212">
        <v>786184.61538461526</v>
      </c>
      <c r="M12" s="213">
        <v>792235</v>
      </c>
      <c r="N12" s="213">
        <v>394</v>
      </c>
      <c r="O12" s="214">
        <v>4.9732718195989831E-4</v>
      </c>
      <c r="P12" s="215">
        <v>1.0076958827443154</v>
      </c>
      <c r="Q12" s="216">
        <v>-3</v>
      </c>
      <c r="R12" s="213">
        <v>1</v>
      </c>
      <c r="S12" s="213">
        <v>40</v>
      </c>
      <c r="T12" s="213">
        <v>41</v>
      </c>
      <c r="U12" s="217">
        <v>0.10406091370558376</v>
      </c>
      <c r="V12" s="218">
        <v>6058.267647058824</v>
      </c>
      <c r="W12" s="219">
        <v>-46.267647058823968</v>
      </c>
      <c r="X12" s="219">
        <v>147.7626255380201</v>
      </c>
      <c r="Y12" s="180"/>
      <c r="Z12" s="37"/>
    </row>
    <row r="13" spans="1:68" s="29" customFormat="1" ht="32.1" customHeight="1" x14ac:dyDescent="0.25">
      <c r="A13" s="18"/>
      <c r="B13" s="60" t="s">
        <v>11</v>
      </c>
      <c r="C13" s="61" t="s">
        <v>25</v>
      </c>
      <c r="D13" s="61" t="s">
        <v>12</v>
      </c>
      <c r="E13" s="62">
        <v>42107</v>
      </c>
      <c r="F13" s="62">
        <v>42167</v>
      </c>
      <c r="G13" s="209">
        <v>1.3166666666666667</v>
      </c>
      <c r="H13" s="61" t="s">
        <v>13</v>
      </c>
      <c r="I13" s="210">
        <v>647.16</v>
      </c>
      <c r="J13" s="211" t="s">
        <v>14</v>
      </c>
      <c r="K13" s="211">
        <v>7.6470588235294121</v>
      </c>
      <c r="L13" s="212">
        <v>84628.61538461539</v>
      </c>
      <c r="M13" s="213">
        <v>84629</v>
      </c>
      <c r="N13" s="213">
        <v>39</v>
      </c>
      <c r="O13" s="214">
        <v>4.6083493837809737E-4</v>
      </c>
      <c r="P13" s="215">
        <v>1.000004544743913</v>
      </c>
      <c r="Q13" s="216">
        <v>-3</v>
      </c>
      <c r="R13" s="213">
        <v>0</v>
      </c>
      <c r="S13" s="213">
        <v>2</v>
      </c>
      <c r="T13" s="213">
        <v>2</v>
      </c>
      <c r="U13" s="217">
        <v>5.128205128205128E-2</v>
      </c>
      <c r="V13" s="218">
        <v>647.16294117647067</v>
      </c>
      <c r="W13" s="219">
        <v>-2.9411764706992471E-3</v>
      </c>
      <c r="X13" s="219">
        <v>323.58147058823533</v>
      </c>
      <c r="Y13" s="180"/>
      <c r="Z13" s="37"/>
    </row>
    <row r="14" spans="1:68" s="29" customFormat="1" ht="32.1" customHeight="1" x14ac:dyDescent="0.25">
      <c r="A14" s="18"/>
      <c r="B14" s="60" t="s">
        <v>45</v>
      </c>
      <c r="C14" s="61" t="s">
        <v>22</v>
      </c>
      <c r="D14" s="61" t="s">
        <v>12</v>
      </c>
      <c r="E14" s="62">
        <v>42065</v>
      </c>
      <c r="F14" s="62">
        <v>42167</v>
      </c>
      <c r="G14" s="209">
        <v>1.1862745098039216</v>
      </c>
      <c r="H14" s="61" t="s">
        <v>13</v>
      </c>
      <c r="I14" s="210">
        <v>1852.84</v>
      </c>
      <c r="J14" s="211" t="s">
        <v>14</v>
      </c>
      <c r="K14" s="211">
        <v>10</v>
      </c>
      <c r="L14" s="212">
        <v>185284</v>
      </c>
      <c r="M14" s="213">
        <v>188754</v>
      </c>
      <c r="N14" s="213">
        <v>237</v>
      </c>
      <c r="O14" s="214">
        <v>1.255602530277504E-3</v>
      </c>
      <c r="P14" s="215">
        <v>1.0187280067356059</v>
      </c>
      <c r="Q14" s="216">
        <v>-3</v>
      </c>
      <c r="R14" s="213">
        <v>2</v>
      </c>
      <c r="S14" s="213">
        <v>57</v>
      </c>
      <c r="T14" s="213">
        <v>59</v>
      </c>
      <c r="U14" s="217">
        <v>0.24894514767932491</v>
      </c>
      <c r="V14" s="218">
        <v>1887.54</v>
      </c>
      <c r="W14" s="219">
        <v>-34.700000000000045</v>
      </c>
      <c r="X14" s="219">
        <v>31.992203389830507</v>
      </c>
      <c r="Y14" s="180"/>
      <c r="Z14" s="37"/>
    </row>
    <row r="15" spans="1:68" s="29" customFormat="1" ht="32.1" customHeight="1" x14ac:dyDescent="0.25">
      <c r="A15" s="18"/>
      <c r="B15" s="60" t="s">
        <v>38</v>
      </c>
      <c r="C15" s="61" t="s">
        <v>27</v>
      </c>
      <c r="D15" s="61" t="s">
        <v>12</v>
      </c>
      <c r="E15" s="62">
        <v>42128</v>
      </c>
      <c r="F15" s="62">
        <v>42175</v>
      </c>
      <c r="G15" s="209">
        <v>1.2340425531914894</v>
      </c>
      <c r="H15" s="61" t="s">
        <v>13</v>
      </c>
      <c r="I15" s="210">
        <v>10000</v>
      </c>
      <c r="J15" s="211" t="s">
        <v>14</v>
      </c>
      <c r="K15" s="211">
        <v>2.9411764705882355</v>
      </c>
      <c r="L15" s="212">
        <v>3399999.9999999995</v>
      </c>
      <c r="M15" s="213">
        <v>3284040</v>
      </c>
      <c r="N15" s="213">
        <v>1571</v>
      </c>
      <c r="O15" s="214">
        <v>4.783741976346208E-4</v>
      </c>
      <c r="P15" s="215">
        <v>0.9658941176470589</v>
      </c>
      <c r="Q15" s="216">
        <v>-3</v>
      </c>
      <c r="R15" s="213">
        <v>2</v>
      </c>
      <c r="S15" s="213">
        <v>82</v>
      </c>
      <c r="T15" s="213">
        <v>84</v>
      </c>
      <c r="U15" s="217">
        <v>5.3469127943984722E-2</v>
      </c>
      <c r="V15" s="218">
        <v>9658.9411764705892</v>
      </c>
      <c r="W15" s="219">
        <v>341.0588235294108</v>
      </c>
      <c r="X15" s="219">
        <v>114.9873949579832</v>
      </c>
      <c r="Y15" s="180"/>
      <c r="Z15" s="37"/>
    </row>
    <row r="16" spans="1:68" s="29" customFormat="1" ht="32.1" customHeight="1" x14ac:dyDescent="0.25">
      <c r="A16" s="18"/>
      <c r="B16" s="60" t="s">
        <v>38</v>
      </c>
      <c r="C16" s="61" t="s">
        <v>28</v>
      </c>
      <c r="D16" s="61" t="s">
        <v>12</v>
      </c>
      <c r="E16" s="62">
        <v>42128</v>
      </c>
      <c r="F16" s="62">
        <v>42175</v>
      </c>
      <c r="G16" s="209">
        <v>1.2340425531914894</v>
      </c>
      <c r="H16" s="61" t="s">
        <v>13</v>
      </c>
      <c r="I16" s="210">
        <v>8955.2941176470595</v>
      </c>
      <c r="J16" s="211" t="s">
        <v>14</v>
      </c>
      <c r="K16" s="211">
        <v>2.9411764705882355</v>
      </c>
      <c r="L16" s="212">
        <v>3044800</v>
      </c>
      <c r="M16" s="213">
        <v>2904532</v>
      </c>
      <c r="N16" s="213">
        <v>1321</v>
      </c>
      <c r="O16" s="214">
        <v>4.5480648861847623E-4</v>
      </c>
      <c r="P16" s="215">
        <v>0.95393194955333682</v>
      </c>
      <c r="Q16" s="216">
        <v>-3</v>
      </c>
      <c r="R16" s="213">
        <v>2</v>
      </c>
      <c r="S16" s="213">
        <v>82</v>
      </c>
      <c r="T16" s="213">
        <v>84</v>
      </c>
      <c r="U16" s="217">
        <v>6.3588190764572297E-2</v>
      </c>
      <c r="V16" s="218">
        <v>8542.7411764705885</v>
      </c>
      <c r="W16" s="219">
        <v>412.55294117647099</v>
      </c>
      <c r="X16" s="219">
        <v>101.69929971988796</v>
      </c>
      <c r="Y16" s="180"/>
      <c r="Z16" s="37"/>
    </row>
    <row r="17" spans="1:67" s="29" customFormat="1" ht="32.1" customHeight="1" x14ac:dyDescent="0.25">
      <c r="A17" s="18"/>
      <c r="B17" s="60" t="s">
        <v>29</v>
      </c>
      <c r="C17" s="61" t="s">
        <v>27</v>
      </c>
      <c r="D17" s="61" t="s">
        <v>31</v>
      </c>
      <c r="E17" s="62">
        <v>42093</v>
      </c>
      <c r="F17" s="62">
        <v>42093</v>
      </c>
      <c r="G17" s="209" t="s">
        <v>94</v>
      </c>
      <c r="H17" s="61" t="s">
        <v>32</v>
      </c>
      <c r="I17" s="210">
        <v>1411.7647058823529</v>
      </c>
      <c r="J17" s="211" t="s">
        <v>33</v>
      </c>
      <c r="K17" s="211">
        <v>7.0588235294117646E-2</v>
      </c>
      <c r="L17" s="212">
        <v>20000</v>
      </c>
      <c r="M17" s="220">
        <v>25438</v>
      </c>
      <c r="N17" s="213">
        <v>439</v>
      </c>
      <c r="O17" s="214">
        <v>1.7257646041355452E-2</v>
      </c>
      <c r="P17" s="215">
        <v>1</v>
      </c>
      <c r="Q17" s="216">
        <v>-3</v>
      </c>
      <c r="R17" s="213">
        <v>0</v>
      </c>
      <c r="S17" s="213">
        <v>0</v>
      </c>
      <c r="T17" s="213">
        <v>0</v>
      </c>
      <c r="U17" s="217">
        <v>0</v>
      </c>
      <c r="V17" s="218">
        <v>1411.7647058823529</v>
      </c>
      <c r="W17" s="219">
        <v>0</v>
      </c>
      <c r="X17" s="219" t="s">
        <v>94</v>
      </c>
      <c r="Y17" s="180"/>
      <c r="Z17" s="37"/>
    </row>
    <row r="18" spans="1:67" s="29" customFormat="1" ht="32.1" customHeight="1" x14ac:dyDescent="0.25">
      <c r="A18" s="18"/>
      <c r="B18" s="60" t="s">
        <v>29</v>
      </c>
      <c r="C18" s="61" t="s">
        <v>27</v>
      </c>
      <c r="D18" s="61" t="s">
        <v>31</v>
      </c>
      <c r="E18" s="62">
        <v>42114</v>
      </c>
      <c r="F18" s="62">
        <v>42114</v>
      </c>
      <c r="G18" s="209" t="s">
        <v>94</v>
      </c>
      <c r="H18" s="61" t="s">
        <v>32</v>
      </c>
      <c r="I18" s="210">
        <v>1411.7647058823529</v>
      </c>
      <c r="J18" s="211" t="s">
        <v>33</v>
      </c>
      <c r="K18" s="211">
        <v>7.0588235294117646E-2</v>
      </c>
      <c r="L18" s="212">
        <v>20000</v>
      </c>
      <c r="M18" s="220">
        <v>26098</v>
      </c>
      <c r="N18" s="213">
        <v>431</v>
      </c>
      <c r="O18" s="214">
        <v>1.6514675454057784E-2</v>
      </c>
      <c r="P18" s="215">
        <v>1</v>
      </c>
      <c r="Q18" s="216">
        <v>-3</v>
      </c>
      <c r="R18" s="213">
        <v>1</v>
      </c>
      <c r="S18" s="213">
        <v>0</v>
      </c>
      <c r="T18" s="213">
        <v>1</v>
      </c>
      <c r="U18" s="217">
        <v>2.3201856148491878E-3</v>
      </c>
      <c r="V18" s="218">
        <v>1411.7647058823529</v>
      </c>
      <c r="W18" s="219">
        <v>0</v>
      </c>
      <c r="X18" s="219">
        <v>1411.7647058823529</v>
      </c>
      <c r="Y18" s="180"/>
      <c r="Z18" s="37"/>
    </row>
    <row r="19" spans="1:67" s="29" customFormat="1" ht="32.1" customHeight="1" x14ac:dyDescent="0.25">
      <c r="A19" s="18"/>
      <c r="B19" s="60" t="s">
        <v>29</v>
      </c>
      <c r="C19" s="61" t="s">
        <v>27</v>
      </c>
      <c r="D19" s="61" t="s">
        <v>34</v>
      </c>
      <c r="E19" s="62">
        <v>42079</v>
      </c>
      <c r="F19" s="62">
        <v>42181</v>
      </c>
      <c r="G19" s="209">
        <v>1.0490196078431373</v>
      </c>
      <c r="H19" s="61" t="s">
        <v>35</v>
      </c>
      <c r="I19" s="210">
        <v>47.058823529411768</v>
      </c>
      <c r="J19" s="211" t="s">
        <v>14</v>
      </c>
      <c r="K19" s="211">
        <v>18.823529411764707</v>
      </c>
      <c r="L19" s="212">
        <v>2500</v>
      </c>
      <c r="M19" s="213">
        <v>1659</v>
      </c>
      <c r="N19" s="213">
        <v>30</v>
      </c>
      <c r="O19" s="214">
        <v>1.8083182640144666E-2</v>
      </c>
      <c r="P19" s="215">
        <v>0.66359999999999997</v>
      </c>
      <c r="Q19" s="216">
        <v>-3</v>
      </c>
      <c r="R19" s="213">
        <v>5</v>
      </c>
      <c r="S19" s="213">
        <v>0</v>
      </c>
      <c r="T19" s="213">
        <v>5</v>
      </c>
      <c r="U19" s="217">
        <v>0.16666666666666666</v>
      </c>
      <c r="V19" s="218">
        <v>31.228235294117649</v>
      </c>
      <c r="W19" s="219">
        <v>15.830588235294119</v>
      </c>
      <c r="X19" s="219">
        <v>6.24564705882353</v>
      </c>
      <c r="Y19" s="180"/>
      <c r="Z19" s="37"/>
    </row>
    <row r="20" spans="1:67" s="29" customFormat="1" ht="32.1" customHeight="1" x14ac:dyDescent="0.25">
      <c r="A20" s="18"/>
      <c r="B20" s="60" t="s">
        <v>29</v>
      </c>
      <c r="C20" s="61" t="s">
        <v>27</v>
      </c>
      <c r="D20" s="61" t="s">
        <v>36</v>
      </c>
      <c r="E20" s="62">
        <v>42079</v>
      </c>
      <c r="F20" s="62">
        <v>42181</v>
      </c>
      <c r="G20" s="209">
        <v>1.0490196078431373</v>
      </c>
      <c r="H20" s="61" t="s">
        <v>37</v>
      </c>
      <c r="I20" s="210">
        <v>517.64705882352939</v>
      </c>
      <c r="J20" s="211" t="s">
        <v>14</v>
      </c>
      <c r="K20" s="211">
        <v>12.941176470588236</v>
      </c>
      <c r="L20" s="212">
        <v>40000</v>
      </c>
      <c r="M20" s="213">
        <v>32353</v>
      </c>
      <c r="N20" s="213">
        <v>5</v>
      </c>
      <c r="O20" s="214">
        <v>1.545451735542299E-4</v>
      </c>
      <c r="P20" s="215">
        <v>0.80882500000000002</v>
      </c>
      <c r="Q20" s="216">
        <v>-3</v>
      </c>
      <c r="R20" s="213">
        <v>1</v>
      </c>
      <c r="S20" s="213">
        <v>4</v>
      </c>
      <c r="T20" s="213">
        <v>5</v>
      </c>
      <c r="U20" s="217">
        <v>1</v>
      </c>
      <c r="V20" s="218">
        <v>418.68588235294118</v>
      </c>
      <c r="W20" s="219">
        <v>98.961176470588214</v>
      </c>
      <c r="X20" s="219">
        <v>83.737176470588238</v>
      </c>
      <c r="Y20" s="180"/>
      <c r="Z20" s="37"/>
    </row>
    <row r="21" spans="1:67" s="29" customFormat="1" ht="32.1" customHeight="1" x14ac:dyDescent="0.25">
      <c r="A21" s="18"/>
      <c r="B21" s="60" t="s">
        <v>29</v>
      </c>
      <c r="C21" s="61" t="s">
        <v>27</v>
      </c>
      <c r="D21" s="61" t="s">
        <v>52</v>
      </c>
      <c r="E21" s="62">
        <v>42079</v>
      </c>
      <c r="F21" s="62">
        <v>42128</v>
      </c>
      <c r="G21" s="209">
        <v>2.1836734693877551</v>
      </c>
      <c r="H21" s="61" t="s">
        <v>53</v>
      </c>
      <c r="I21" s="210">
        <v>1076.4705882352941</v>
      </c>
      <c r="J21" s="211" t="s">
        <v>14</v>
      </c>
      <c r="K21" s="211">
        <v>17.647058823529413</v>
      </c>
      <c r="L21" s="212">
        <v>61000</v>
      </c>
      <c r="M21" s="213">
        <v>134983</v>
      </c>
      <c r="N21" s="213">
        <v>153</v>
      </c>
      <c r="O21" s="214">
        <v>1.1334760673566301E-3</v>
      </c>
      <c r="P21" s="215">
        <v>2.2128360655737707</v>
      </c>
      <c r="Q21" s="216">
        <v>-3</v>
      </c>
      <c r="R21" s="213">
        <v>1</v>
      </c>
      <c r="S21" s="213">
        <v>0</v>
      </c>
      <c r="T21" s="213">
        <v>1</v>
      </c>
      <c r="U21" s="217">
        <v>6.5359477124183009E-3</v>
      </c>
      <c r="V21" s="218">
        <v>2382.052941176471</v>
      </c>
      <c r="W21" s="219">
        <v>-1305.5823529411769</v>
      </c>
      <c r="X21" s="219">
        <v>2382.052941176471</v>
      </c>
      <c r="Y21" s="180"/>
      <c r="Z21" s="37"/>
    </row>
    <row r="22" spans="1:67" s="29" customFormat="1" ht="32.1" customHeight="1" x14ac:dyDescent="0.25">
      <c r="A22" s="18"/>
      <c r="B22" s="60" t="s">
        <v>29</v>
      </c>
      <c r="C22" s="61" t="s">
        <v>27</v>
      </c>
      <c r="D22" s="61" t="s">
        <v>12</v>
      </c>
      <c r="E22" s="62">
        <v>42128</v>
      </c>
      <c r="F22" s="62">
        <v>42181</v>
      </c>
      <c r="G22" s="209">
        <v>1.0943396226415094</v>
      </c>
      <c r="H22" s="66" t="s">
        <v>48</v>
      </c>
      <c r="I22" s="210">
        <v>1403.5294117647059</v>
      </c>
      <c r="J22" s="211" t="s">
        <v>14</v>
      </c>
      <c r="K22" s="211">
        <v>10.588235294117647</v>
      </c>
      <c r="L22" s="212">
        <v>132555.55555555553</v>
      </c>
      <c r="M22" s="213">
        <v>117994</v>
      </c>
      <c r="N22" s="213">
        <v>59</v>
      </c>
      <c r="O22" s="214">
        <v>5.000254250216113E-4</v>
      </c>
      <c r="P22" s="215">
        <v>0.89014752724224644</v>
      </c>
      <c r="Q22" s="216">
        <v>-3</v>
      </c>
      <c r="R22" s="213">
        <v>0</v>
      </c>
      <c r="S22" s="213">
        <v>10</v>
      </c>
      <c r="T22" s="213">
        <v>10</v>
      </c>
      <c r="U22" s="217">
        <v>0.16949152542372881</v>
      </c>
      <c r="V22" s="218">
        <v>1249.3482352941176</v>
      </c>
      <c r="W22" s="219">
        <v>154.1811764705883</v>
      </c>
      <c r="X22" s="219">
        <v>124.93482352941176</v>
      </c>
      <c r="Y22" s="180"/>
      <c r="Z22" s="37"/>
    </row>
    <row r="23" spans="1:67" s="29" customFormat="1" ht="32.1" customHeight="1" x14ac:dyDescent="0.25">
      <c r="A23" s="18"/>
      <c r="B23" s="60" t="s">
        <v>29</v>
      </c>
      <c r="C23" s="61" t="s">
        <v>27</v>
      </c>
      <c r="D23" s="61" t="s">
        <v>12</v>
      </c>
      <c r="E23" s="65">
        <v>42065</v>
      </c>
      <c r="F23" s="65">
        <v>42181</v>
      </c>
      <c r="G23" s="209">
        <v>1.0431034482758621</v>
      </c>
      <c r="H23" s="66" t="s">
        <v>48</v>
      </c>
      <c r="I23" s="210">
        <v>0</v>
      </c>
      <c r="J23" s="210" t="s">
        <v>47</v>
      </c>
      <c r="K23" s="211" t="s">
        <v>46</v>
      </c>
      <c r="L23" s="212">
        <v>150000</v>
      </c>
      <c r="M23" s="213">
        <v>144111</v>
      </c>
      <c r="N23" s="213">
        <v>89</v>
      </c>
      <c r="O23" s="214">
        <v>6.1757950468735901E-4</v>
      </c>
      <c r="P23" s="215" t="s">
        <v>94</v>
      </c>
      <c r="Q23" s="216">
        <v>-3</v>
      </c>
      <c r="R23" s="213">
        <v>4</v>
      </c>
      <c r="S23" s="213">
        <v>19</v>
      </c>
      <c r="T23" s="213">
        <v>23</v>
      </c>
      <c r="U23" s="217">
        <v>0.25842696629213485</v>
      </c>
      <c r="V23" s="218" t="s">
        <v>87</v>
      </c>
      <c r="W23" s="219" t="s">
        <v>94</v>
      </c>
      <c r="X23" s="219" t="s">
        <v>94</v>
      </c>
      <c r="Y23" s="180"/>
      <c r="Z23" s="37"/>
    </row>
    <row r="24" spans="1:67" s="30" customFormat="1" ht="21.95" customHeight="1" x14ac:dyDescent="0.25">
      <c r="A24" s="37"/>
      <c r="B24" s="356" t="s">
        <v>68</v>
      </c>
      <c r="C24" s="357"/>
      <c r="D24" s="357"/>
      <c r="E24" s="357"/>
      <c r="F24" s="357"/>
      <c r="G24" s="357"/>
      <c r="H24" s="357"/>
      <c r="I24" s="221">
        <v>33335.529411764706</v>
      </c>
      <c r="J24" s="221" t="s">
        <v>69</v>
      </c>
      <c r="K24" s="221" t="s">
        <v>69</v>
      </c>
      <c r="L24" s="222">
        <v>7926952.786324786</v>
      </c>
      <c r="M24" s="223">
        <v>7736826</v>
      </c>
      <c r="N24" s="223">
        <v>4768</v>
      </c>
      <c r="O24" s="224">
        <v>6.1627339169835276E-4</v>
      </c>
      <c r="P24" s="225">
        <v>1.0109183277337024</v>
      </c>
      <c r="Q24" s="226">
        <v>-3</v>
      </c>
      <c r="R24" s="222">
        <v>19</v>
      </c>
      <c r="S24" s="222">
        <v>296</v>
      </c>
      <c r="T24" s="222">
        <v>315</v>
      </c>
      <c r="U24" s="227">
        <v>6.6065436241610737E-2</v>
      </c>
      <c r="V24" s="228">
        <v>33699.49764705883</v>
      </c>
      <c r="W24" s="228">
        <v>-363.96823529412359</v>
      </c>
      <c r="X24" s="229">
        <v>106.98253221288518</v>
      </c>
      <c r="Y24" s="180"/>
      <c r="Z24" s="37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 spans="1:67" s="30" customFormat="1" ht="21.95" customHeight="1" x14ac:dyDescent="0.25">
      <c r="A25" s="37"/>
      <c r="B25" s="358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180"/>
      <c r="Z25" s="37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</row>
    <row r="26" spans="1:67" s="30" customFormat="1" ht="33.950000000000003" customHeight="1" x14ac:dyDescent="0.25">
      <c r="A26" s="37"/>
      <c r="B26" s="187" t="s">
        <v>2</v>
      </c>
      <c r="C26" s="183" t="s">
        <v>3</v>
      </c>
      <c r="D26" s="183" t="s">
        <v>4</v>
      </c>
      <c r="E26" s="183" t="s">
        <v>5</v>
      </c>
      <c r="F26" s="183" t="s">
        <v>6</v>
      </c>
      <c r="G26" s="183"/>
      <c r="H26" s="183" t="s">
        <v>7</v>
      </c>
      <c r="I26" s="184" t="s">
        <v>8</v>
      </c>
      <c r="J26" s="184" t="s">
        <v>9</v>
      </c>
      <c r="K26" s="184" t="s">
        <v>56</v>
      </c>
      <c r="L26" s="184" t="s">
        <v>82</v>
      </c>
      <c r="M26" s="178" t="s">
        <v>49</v>
      </c>
      <c r="N26" s="178" t="s">
        <v>50</v>
      </c>
      <c r="O26" s="178" t="s">
        <v>51</v>
      </c>
      <c r="P26" s="178" t="s">
        <v>62</v>
      </c>
      <c r="Q26" s="178" t="s">
        <v>63</v>
      </c>
      <c r="R26" s="178" t="s">
        <v>91</v>
      </c>
      <c r="S26" s="178" t="s">
        <v>92</v>
      </c>
      <c r="T26" s="178" t="s">
        <v>93</v>
      </c>
      <c r="U26" s="178" t="s">
        <v>61</v>
      </c>
      <c r="V26" s="178" t="s">
        <v>57</v>
      </c>
      <c r="W26" s="178" t="s">
        <v>58</v>
      </c>
      <c r="X26" s="178" t="s">
        <v>59</v>
      </c>
      <c r="Y26" s="180"/>
      <c r="Z26" s="37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</row>
    <row r="27" spans="1:67" s="43" customFormat="1" ht="35.1" customHeight="1" x14ac:dyDescent="0.25">
      <c r="A27" s="39"/>
      <c r="B27" s="60" t="s">
        <v>15</v>
      </c>
      <c r="C27" s="61" t="s">
        <v>20</v>
      </c>
      <c r="D27" s="230" t="s">
        <v>75</v>
      </c>
      <c r="E27" s="62">
        <v>42037</v>
      </c>
      <c r="F27" s="50">
        <v>42181</v>
      </c>
      <c r="G27" s="209">
        <v>1.0347222222222223</v>
      </c>
      <c r="H27" s="85" t="s">
        <v>80</v>
      </c>
      <c r="I27" s="210">
        <v>9800</v>
      </c>
      <c r="J27" s="211" t="s">
        <v>16</v>
      </c>
      <c r="K27" s="211">
        <v>2.0761245674740483</v>
      </c>
      <c r="L27" s="212">
        <v>4720.3333333333339</v>
      </c>
      <c r="M27" s="231">
        <v>144675</v>
      </c>
      <c r="N27" s="231">
        <v>1590</v>
      </c>
      <c r="O27" s="232">
        <v>1.0990150336962157E-2</v>
      </c>
      <c r="P27" s="209">
        <v>0.46837094837935173</v>
      </c>
      <c r="Q27" s="216">
        <v>-3</v>
      </c>
      <c r="R27" s="231">
        <v>39</v>
      </c>
      <c r="S27" s="231">
        <v>0</v>
      </c>
      <c r="T27" s="231">
        <v>39</v>
      </c>
      <c r="U27" s="217">
        <v>2.4528301886792454E-2</v>
      </c>
      <c r="V27" s="233">
        <v>4590.035294117647</v>
      </c>
      <c r="W27" s="234">
        <v>5209.964705882353</v>
      </c>
      <c r="X27" s="235">
        <v>117.69321266968326</v>
      </c>
      <c r="Y27" s="181"/>
      <c r="Z27" s="39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</row>
    <row r="28" spans="1:67" s="43" customFormat="1" ht="24.95" customHeight="1" x14ac:dyDescent="0.25">
      <c r="A28" s="39"/>
      <c r="B28" s="60" t="s">
        <v>17</v>
      </c>
      <c r="C28" s="61" t="s">
        <v>23</v>
      </c>
      <c r="D28" s="230" t="s">
        <v>76</v>
      </c>
      <c r="E28" s="62">
        <v>42037</v>
      </c>
      <c r="F28" s="50">
        <v>42181</v>
      </c>
      <c r="G28" s="209">
        <v>1.0347222222222223</v>
      </c>
      <c r="H28" s="85" t="s">
        <v>81</v>
      </c>
      <c r="I28" s="210">
        <v>10161</v>
      </c>
      <c r="J28" s="211" t="s">
        <v>16</v>
      </c>
      <c r="K28" s="211">
        <v>3.4588235294117649</v>
      </c>
      <c r="L28" s="212">
        <v>2937.704081632653</v>
      </c>
      <c r="M28" s="236">
        <v>1061175</v>
      </c>
      <c r="N28" s="236">
        <v>19601</v>
      </c>
      <c r="O28" s="232">
        <v>1.8471034466511178E-2</v>
      </c>
      <c r="P28" s="209">
        <v>1.5479734191285017</v>
      </c>
      <c r="Q28" s="216">
        <v>-3</v>
      </c>
      <c r="R28" s="236">
        <v>28</v>
      </c>
      <c r="S28" s="236">
        <v>47</v>
      </c>
      <c r="T28" s="236">
        <v>75</v>
      </c>
      <c r="U28" s="217">
        <v>3.8263353910514769E-3</v>
      </c>
      <c r="V28" s="219">
        <v>15728.957911764706</v>
      </c>
      <c r="W28" s="234">
        <v>-5567.9579117647063</v>
      </c>
      <c r="X28" s="235">
        <v>209.71943882352943</v>
      </c>
      <c r="Y28" s="181"/>
      <c r="Z28" s="39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</row>
    <row r="29" spans="1:67" s="29" customFormat="1" ht="47.1" customHeight="1" x14ac:dyDescent="0.25">
      <c r="A29" s="18"/>
      <c r="B29" s="60" t="s">
        <v>17</v>
      </c>
      <c r="C29" s="61" t="s">
        <v>24</v>
      </c>
      <c r="D29" s="230" t="s">
        <v>76</v>
      </c>
      <c r="E29" s="62">
        <v>42037</v>
      </c>
      <c r="F29" s="50">
        <v>42181</v>
      </c>
      <c r="G29" s="209">
        <v>1.0347222222222223</v>
      </c>
      <c r="H29" s="85" t="s">
        <v>81</v>
      </c>
      <c r="I29" s="210">
        <v>5233</v>
      </c>
      <c r="J29" s="211" t="s">
        <v>16</v>
      </c>
      <c r="K29" s="211">
        <v>3.4602076124567476</v>
      </c>
      <c r="L29" s="212">
        <v>1512.337</v>
      </c>
      <c r="M29" s="236">
        <v>298620</v>
      </c>
      <c r="N29" s="236">
        <v>3951</v>
      </c>
      <c r="O29" s="232">
        <v>1.3230861965039181E-2</v>
      </c>
      <c r="P29" s="209">
        <v>0.69847652342037525</v>
      </c>
      <c r="Q29" s="216">
        <v>-3</v>
      </c>
      <c r="R29" s="236">
        <v>16</v>
      </c>
      <c r="S29" s="236">
        <v>13</v>
      </c>
      <c r="T29" s="236">
        <v>29</v>
      </c>
      <c r="U29" s="217">
        <v>7.3399139458364968E-3</v>
      </c>
      <c r="V29" s="219">
        <v>3655.1276470588236</v>
      </c>
      <c r="W29" s="234">
        <v>1577.8723529411764</v>
      </c>
      <c r="X29" s="235">
        <v>126.03888438133875</v>
      </c>
      <c r="Y29" s="180"/>
      <c r="Z29" s="182"/>
    </row>
    <row r="30" spans="1:67" s="29" customFormat="1" ht="24.95" customHeight="1" x14ac:dyDescent="0.25">
      <c r="A30" s="18"/>
      <c r="B30" s="60" t="s">
        <v>17</v>
      </c>
      <c r="C30" s="61" t="s">
        <v>25</v>
      </c>
      <c r="D30" s="230" t="s">
        <v>76</v>
      </c>
      <c r="E30" s="62">
        <v>42037</v>
      </c>
      <c r="F30" s="50">
        <v>42181</v>
      </c>
      <c r="G30" s="209">
        <v>1.0347222222222223</v>
      </c>
      <c r="H30" s="85" t="s">
        <v>81</v>
      </c>
      <c r="I30" s="210">
        <v>12625</v>
      </c>
      <c r="J30" s="211" t="s">
        <v>16</v>
      </c>
      <c r="K30" s="211">
        <v>3.4602076124567476</v>
      </c>
      <c r="L30" s="212">
        <v>3648.625</v>
      </c>
      <c r="M30" s="236">
        <v>351089</v>
      </c>
      <c r="N30" s="236">
        <v>6016</v>
      </c>
      <c r="O30" s="232">
        <v>1.7135256302532976E-2</v>
      </c>
      <c r="P30" s="209">
        <v>0.37931990914385555</v>
      </c>
      <c r="Q30" s="216">
        <v>-3</v>
      </c>
      <c r="R30" s="236">
        <v>5</v>
      </c>
      <c r="S30" s="236">
        <v>17</v>
      </c>
      <c r="T30" s="236">
        <v>22</v>
      </c>
      <c r="U30" s="217">
        <v>3.6569148936170214E-3</v>
      </c>
      <c r="V30" s="219">
        <v>4788.9138529411766</v>
      </c>
      <c r="W30" s="234">
        <v>7836.0861470588234</v>
      </c>
      <c r="X30" s="235">
        <v>217.67790240641713</v>
      </c>
      <c r="Y30" s="180"/>
      <c r="Z30" s="182"/>
    </row>
    <row r="31" spans="1:67" s="29" customFormat="1" ht="24.95" customHeight="1" x14ac:dyDescent="0.25">
      <c r="A31" s="18"/>
      <c r="B31" s="60" t="s">
        <v>17</v>
      </c>
      <c r="C31" s="61" t="s">
        <v>40</v>
      </c>
      <c r="D31" s="230" t="s">
        <v>76</v>
      </c>
      <c r="E31" s="62">
        <v>42037</v>
      </c>
      <c r="F31" s="50">
        <v>42181</v>
      </c>
      <c r="G31" s="209">
        <v>1.0347222222222223</v>
      </c>
      <c r="H31" s="85" t="s">
        <v>81</v>
      </c>
      <c r="I31" s="210">
        <v>5233</v>
      </c>
      <c r="J31" s="211" t="s">
        <v>16</v>
      </c>
      <c r="K31" s="211">
        <v>3.4602076124567476</v>
      </c>
      <c r="L31" s="212">
        <v>1512.337</v>
      </c>
      <c r="M31" s="236">
        <v>201120</v>
      </c>
      <c r="N31" s="236">
        <v>3536</v>
      </c>
      <c r="O31" s="232">
        <v>1.7581543357199681E-2</v>
      </c>
      <c r="P31" s="209">
        <v>0.73997449444138441</v>
      </c>
      <c r="Q31" s="216">
        <v>-3</v>
      </c>
      <c r="R31" s="236">
        <v>120</v>
      </c>
      <c r="S31" s="236">
        <v>213</v>
      </c>
      <c r="T31" s="236">
        <v>333</v>
      </c>
      <c r="U31" s="217">
        <v>9.4174208144796379E-2</v>
      </c>
      <c r="V31" s="219">
        <v>3872.2865294117646</v>
      </c>
      <c r="W31" s="234">
        <v>1360.7134705882354</v>
      </c>
      <c r="X31" s="235">
        <v>11.628488076311605</v>
      </c>
      <c r="Y31" s="180"/>
      <c r="Z31" s="182"/>
    </row>
    <row r="32" spans="1:67" s="29" customFormat="1" ht="21.95" customHeight="1" thickBot="1" x14ac:dyDescent="0.3">
      <c r="A32" s="22"/>
      <c r="B32" s="354" t="s">
        <v>68</v>
      </c>
      <c r="C32" s="355"/>
      <c r="D32" s="355"/>
      <c r="E32" s="355"/>
      <c r="F32" s="355"/>
      <c r="G32" s="355"/>
      <c r="H32" s="355"/>
      <c r="I32" s="237">
        <v>43052</v>
      </c>
      <c r="J32" s="237" t="s">
        <v>69</v>
      </c>
      <c r="K32" s="237" t="s">
        <v>69</v>
      </c>
      <c r="L32" s="238">
        <v>14331.336414965986</v>
      </c>
      <c r="M32" s="239">
        <v>2056679</v>
      </c>
      <c r="N32" s="239">
        <v>34694</v>
      </c>
      <c r="O32" s="240">
        <v>1.6868942601154579E-2</v>
      </c>
      <c r="P32" s="241">
        <v>0.75804425428073308</v>
      </c>
      <c r="Q32" s="242">
        <v>-3</v>
      </c>
      <c r="R32" s="238">
        <v>208</v>
      </c>
      <c r="S32" s="242">
        <v>290</v>
      </c>
      <c r="T32" s="238">
        <v>498</v>
      </c>
      <c r="U32" s="240">
        <v>1.4354066985645933E-2</v>
      </c>
      <c r="V32" s="243">
        <v>32635.321235294119</v>
      </c>
      <c r="W32" s="244">
        <v>10416.678764705881</v>
      </c>
      <c r="X32" s="245">
        <v>65.532773564847631</v>
      </c>
      <c r="Y32" s="188"/>
      <c r="Z32" s="37"/>
    </row>
    <row r="33" spans="1:26" s="5" customFormat="1" x14ac:dyDescent="0.25">
      <c r="A33" s="46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53"/>
      <c r="N33" s="53"/>
      <c r="O33" s="22"/>
      <c r="P33" s="22"/>
      <c r="Q33" s="22"/>
      <c r="R33" s="22"/>
      <c r="S33" s="22"/>
      <c r="T33" s="22"/>
      <c r="U33" s="22"/>
      <c r="V33" s="54"/>
      <c r="W33" s="54"/>
      <c r="X33" s="80"/>
      <c r="Y33" s="22"/>
      <c r="Z33" s="1"/>
    </row>
    <row r="34" spans="1:26" s="5" customFormat="1" x14ac:dyDescent="0.25">
      <c r="A34" s="22"/>
      <c r="B34" s="22"/>
      <c r="C34" s="22"/>
      <c r="D34" s="22"/>
      <c r="E34" s="22"/>
      <c r="F34" s="22"/>
      <c r="G34" s="22"/>
      <c r="H34" s="121" t="s">
        <v>118</v>
      </c>
      <c r="I34" s="123">
        <v>1194.0429179487178</v>
      </c>
      <c r="J34" s="22"/>
      <c r="K34" s="22"/>
      <c r="L34" s="22"/>
      <c r="M34" s="53"/>
      <c r="N34" s="53"/>
      <c r="O34" s="22"/>
      <c r="P34" s="22"/>
      <c r="Q34" s="22"/>
      <c r="R34" s="22"/>
      <c r="S34" s="22"/>
      <c r="T34" s="22"/>
      <c r="U34" s="122" t="s">
        <v>118</v>
      </c>
      <c r="V34" s="123">
        <v>1194.0429179487178</v>
      </c>
      <c r="W34" s="54"/>
      <c r="X34" s="80"/>
      <c r="Y34" s="22"/>
      <c r="Z34" s="1"/>
    </row>
    <row r="35" spans="1:26" s="5" customFormat="1" ht="15.95" customHeight="1" x14ac:dyDescent="0.45">
      <c r="A35" s="22"/>
      <c r="B35" s="22"/>
      <c r="C35" s="22"/>
      <c r="D35" s="22"/>
      <c r="E35" s="22"/>
      <c r="F35" s="22"/>
      <c r="G35" s="22"/>
      <c r="H35" s="121"/>
      <c r="I35" s="22"/>
      <c r="J35" s="22"/>
      <c r="K35" s="22"/>
      <c r="L35" s="22"/>
      <c r="M35" s="53"/>
      <c r="N35" s="53"/>
      <c r="O35" s="22"/>
      <c r="P35" s="136"/>
      <c r="Q35" s="22"/>
      <c r="R35" s="22"/>
      <c r="S35" s="22"/>
      <c r="T35" s="22"/>
      <c r="U35" s="121"/>
      <c r="V35" s="128"/>
      <c r="W35" s="54"/>
      <c r="X35" s="80"/>
      <c r="Y35" s="22"/>
      <c r="Z35" s="1"/>
    </row>
    <row r="36" spans="1:26" s="5" customFormat="1" x14ac:dyDescent="0.25">
      <c r="A36" s="22"/>
      <c r="B36" s="22"/>
      <c r="C36" s="22"/>
      <c r="D36" s="22"/>
      <c r="E36" s="22"/>
      <c r="F36" s="22"/>
      <c r="G36" s="22"/>
      <c r="H36" s="121"/>
      <c r="I36" s="22"/>
      <c r="J36" s="22"/>
      <c r="K36" s="22"/>
      <c r="L36" s="22"/>
      <c r="M36" s="53"/>
      <c r="N36" s="53"/>
      <c r="O36" s="22"/>
      <c r="P36" s="22"/>
      <c r="Q36" s="22"/>
      <c r="R36" s="22"/>
      <c r="S36" s="22"/>
      <c r="T36" s="22"/>
      <c r="U36" s="121"/>
      <c r="V36" s="128"/>
      <c r="W36" s="54"/>
      <c r="X36" s="80"/>
      <c r="Y36" s="22"/>
      <c r="Z36" s="1"/>
    </row>
    <row r="37" spans="1:26" s="5" customForma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53"/>
      <c r="N37" s="53"/>
      <c r="O37" s="22"/>
      <c r="P37" s="22"/>
      <c r="Q37" s="22"/>
      <c r="R37" s="22"/>
      <c r="S37" s="22"/>
      <c r="T37" s="22"/>
      <c r="U37" s="22"/>
      <c r="V37" s="54"/>
      <c r="W37" s="54"/>
      <c r="X37" s="80"/>
      <c r="Y37" s="22"/>
      <c r="Z37" s="1"/>
    </row>
    <row r="38" spans="1:26" s="5" customForma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53"/>
      <c r="N38" s="53"/>
      <c r="O38" s="22"/>
      <c r="P38" s="22"/>
      <c r="Q38" s="22"/>
      <c r="R38" s="22"/>
      <c r="S38" s="22"/>
      <c r="T38" s="22"/>
      <c r="U38" s="22"/>
      <c r="V38" s="54"/>
      <c r="W38" s="54"/>
      <c r="X38" s="80"/>
      <c r="Y38" s="22"/>
      <c r="Z38" s="1"/>
    </row>
    <row r="39" spans="1:26" s="5" customFormat="1" ht="23.1" customHeight="1" thickBot="1" x14ac:dyDescent="0.3">
      <c r="A39" s="11"/>
      <c r="B39" s="112"/>
      <c r="C39" s="112"/>
      <c r="D39" s="112"/>
      <c r="E39" s="112"/>
      <c r="F39" s="112"/>
      <c r="G39" s="112"/>
      <c r="H39" s="142" t="s">
        <v>70</v>
      </c>
      <c r="I39" s="246">
        <v>77583.200822021114</v>
      </c>
      <c r="J39" s="246" t="s">
        <v>69</v>
      </c>
      <c r="K39" s="246" t="s">
        <v>69</v>
      </c>
      <c r="L39" s="247">
        <v>7941284.1227397518</v>
      </c>
      <c r="M39" s="248">
        <v>9793505</v>
      </c>
      <c r="N39" s="248">
        <v>39462</v>
      </c>
      <c r="O39" s="249">
        <v>4.0294052027338529E-3</v>
      </c>
      <c r="P39" s="250">
        <v>0.86218831104692706</v>
      </c>
      <c r="Q39" s="251">
        <v>-3</v>
      </c>
      <c r="R39" s="251">
        <v>227</v>
      </c>
      <c r="S39" s="251">
        <v>586</v>
      </c>
      <c r="T39" s="247">
        <v>813</v>
      </c>
      <c r="U39" s="249">
        <v>2.0602098221073437E-2</v>
      </c>
      <c r="V39" s="252">
        <f>V24+V32+V34</f>
        <v>67528.86180030166</v>
      </c>
      <c r="W39" s="252">
        <v>10691.87193966817</v>
      </c>
      <c r="X39" s="253">
        <v>82.277157296867088</v>
      </c>
      <c r="Y39" s="1"/>
      <c r="Z39" s="1"/>
    </row>
    <row r="40" spans="1:26" s="5" customFormat="1" x14ac:dyDescent="0.25">
      <c r="A40" s="1"/>
      <c r="B40" s="1"/>
      <c r="C40" s="1"/>
      <c r="D40" s="1"/>
      <c r="E40" s="1"/>
      <c r="F40" s="1"/>
      <c r="G40" s="1"/>
      <c r="H40" s="1"/>
      <c r="I40" s="2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1"/>
      <c r="X40" s="111"/>
      <c r="Y40" s="1"/>
      <c r="Z40" s="1"/>
    </row>
    <row r="41" spans="1:26" s="5" customFormat="1" x14ac:dyDescent="0.25"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spans="1:26" s="5" customFormat="1" x14ac:dyDescent="0.25"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spans="1:26" s="5" customFormat="1" x14ac:dyDescent="0.25"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spans="1:26" s="5" customFormat="1" x14ac:dyDescent="0.25"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spans="1:26" s="5" customFormat="1" x14ac:dyDescent="0.25"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pans="1:26" s="5" customFormat="1" x14ac:dyDescent="0.25"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6" s="5" customFormat="1" x14ac:dyDescent="0.25"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 s="5" customFormat="1" x14ac:dyDescent="0.25"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9:24" s="5" customFormat="1" x14ac:dyDescent="0.25"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9:24" s="5" customFormat="1" x14ac:dyDescent="0.25"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9:24" s="5" customFormat="1" x14ac:dyDescent="0.25"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spans="9:24" s="5" customFormat="1" x14ac:dyDescent="0.25"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spans="9:24" s="5" customFormat="1" x14ac:dyDescent="0.25"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spans="9:24" s="5" customFormat="1" x14ac:dyDescent="0.25"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spans="9:24" s="5" customFormat="1" x14ac:dyDescent="0.25"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9:24" s="5" customFormat="1" x14ac:dyDescent="0.25"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9:24" s="5" customFormat="1" x14ac:dyDescent="0.25"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9:24" s="5" customFormat="1" x14ac:dyDescent="0.25"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spans="9:24" s="5" customFormat="1" x14ac:dyDescent="0.25"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9:24" s="5" customFormat="1" x14ac:dyDescent="0.25"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spans="9:24" s="5" customFormat="1" x14ac:dyDescent="0.25"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spans="9:24" s="5" customFormat="1" x14ac:dyDescent="0.25"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spans="9:24" s="5" customFormat="1" x14ac:dyDescent="0.25"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spans="9:24" s="5" customFormat="1" x14ac:dyDescent="0.25"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spans="9:24" s="5" customFormat="1" x14ac:dyDescent="0.25"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spans="9:24" s="5" customFormat="1" x14ac:dyDescent="0.25"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spans="9:24" s="5" customFormat="1" x14ac:dyDescent="0.25"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spans="9:24" s="5" customFormat="1" x14ac:dyDescent="0.25"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spans="9:24" s="5" customFormat="1" x14ac:dyDescent="0.25"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spans="9:24" s="5" customFormat="1" x14ac:dyDescent="0.25"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9:24" s="5" customFormat="1" x14ac:dyDescent="0.25"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9:24" s="5" customFormat="1" x14ac:dyDescent="0.25"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9:24" s="5" customFormat="1" x14ac:dyDescent="0.25"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spans="9:24" s="5" customFormat="1" x14ac:dyDescent="0.25"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spans="9:24" s="5" customFormat="1" x14ac:dyDescent="0.25"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spans="9:24" s="5" customFormat="1" x14ac:dyDescent="0.25"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spans="9:24" s="5" customFormat="1" x14ac:dyDescent="0.25"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spans="9:24" s="5" customFormat="1" x14ac:dyDescent="0.25"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spans="9:24" s="5" customFormat="1" x14ac:dyDescent="0.25"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spans="9:24" s="5" customFormat="1" x14ac:dyDescent="0.25"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spans="9:24" s="5" customFormat="1" x14ac:dyDescent="0.25"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spans="9:24" s="5" customFormat="1" x14ac:dyDescent="0.25"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spans="9:24" s="5" customFormat="1" x14ac:dyDescent="0.25"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spans="9:24" s="5" customFormat="1" x14ac:dyDescent="0.25"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spans="9:24" s="5" customFormat="1" x14ac:dyDescent="0.25"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spans="9:24" s="5" customFormat="1" x14ac:dyDescent="0.25"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spans="9:24" s="5" customFormat="1" x14ac:dyDescent="0.25"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spans="9:24" s="5" customFormat="1" x14ac:dyDescent="0.25"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spans="9:24" s="5" customFormat="1" x14ac:dyDescent="0.25"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spans="9:24" s="5" customFormat="1" x14ac:dyDescent="0.25"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spans="9:24" s="5" customFormat="1" x14ac:dyDescent="0.25"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spans="9:24" s="5" customFormat="1" x14ac:dyDescent="0.25"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spans="9:24" s="5" customFormat="1" x14ac:dyDescent="0.25"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spans="9:24" s="5" customFormat="1" x14ac:dyDescent="0.25"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spans="9:24" s="5" customFormat="1" x14ac:dyDescent="0.25"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spans="9:24" s="5" customFormat="1" x14ac:dyDescent="0.25"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spans="9:24" s="5" customFormat="1" x14ac:dyDescent="0.25"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spans="9:24" s="5" customFormat="1" x14ac:dyDescent="0.25"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spans="9:24" s="5" customFormat="1" x14ac:dyDescent="0.25"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spans="9:24" s="5" customFormat="1" x14ac:dyDescent="0.25"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9:24" s="5" customFormat="1" x14ac:dyDescent="0.25"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9:24" s="5" customFormat="1" x14ac:dyDescent="0.25"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9:24" s="5" customFormat="1" x14ac:dyDescent="0.25"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9:24" s="5" customFormat="1" x14ac:dyDescent="0.25"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9:24" s="5" customFormat="1" x14ac:dyDescent="0.25"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9:24" s="5" customFormat="1" x14ac:dyDescent="0.25"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9:24" s="5" customFormat="1" x14ac:dyDescent="0.25"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spans="9:24" s="5" customFormat="1" x14ac:dyDescent="0.25"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9:24" s="5" customFormat="1" x14ac:dyDescent="0.25"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9:24" s="5" customFormat="1" x14ac:dyDescent="0.25"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9:24" s="5" customFormat="1" x14ac:dyDescent="0.25"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spans="9:24" s="5" customFormat="1" x14ac:dyDescent="0.25"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spans="9:24" s="5" customFormat="1" x14ac:dyDescent="0.25"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spans="9:24" s="5" customFormat="1" x14ac:dyDescent="0.25"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spans="9:24" s="5" customFormat="1" x14ac:dyDescent="0.25"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spans="9:24" s="5" customFormat="1" x14ac:dyDescent="0.25"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spans="9:24" s="5" customFormat="1" x14ac:dyDescent="0.25"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spans="9:24" s="5" customFormat="1" x14ac:dyDescent="0.25"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spans="9:24" s="5" customFormat="1" x14ac:dyDescent="0.25"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spans="9:24" s="5" customFormat="1" x14ac:dyDescent="0.25"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spans="9:24" s="5" customFormat="1" x14ac:dyDescent="0.25"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spans="9:24" s="5" customFormat="1" x14ac:dyDescent="0.25"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spans="9:24" s="5" customFormat="1" x14ac:dyDescent="0.25"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9:24" s="5" customFormat="1" x14ac:dyDescent="0.25"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spans="9:24" s="5" customFormat="1" x14ac:dyDescent="0.25"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spans="9:24" s="5" customFormat="1" x14ac:dyDescent="0.25"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spans="9:24" s="5" customFormat="1" x14ac:dyDescent="0.25"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spans="9:24" s="5" customFormat="1" x14ac:dyDescent="0.25"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spans="9:24" s="5" customFormat="1" x14ac:dyDescent="0.25"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spans="9:24" s="5" customFormat="1" x14ac:dyDescent="0.25"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spans="9:24" s="5" customFormat="1" x14ac:dyDescent="0.25"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spans="9:24" s="5" customFormat="1" x14ac:dyDescent="0.25"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spans="9:24" s="5" customFormat="1" x14ac:dyDescent="0.25"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spans="9:24" s="5" customFormat="1" x14ac:dyDescent="0.25"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spans="9:24" s="5" customFormat="1" x14ac:dyDescent="0.25"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spans="9:24" s="5" customFormat="1" x14ac:dyDescent="0.25"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spans="9:24" s="5" customFormat="1" x14ac:dyDescent="0.25"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spans="9:24" s="5" customFormat="1" x14ac:dyDescent="0.25"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spans="9:24" s="5" customFormat="1" x14ac:dyDescent="0.25"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9:24" s="5" customFormat="1" x14ac:dyDescent="0.25"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9:24" s="5" customFormat="1" x14ac:dyDescent="0.25"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spans="9:24" s="5" customFormat="1" x14ac:dyDescent="0.25"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spans="9:24" s="5" customFormat="1" x14ac:dyDescent="0.25"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spans="9:24" s="5" customFormat="1" x14ac:dyDescent="0.25"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9:24" s="5" customFormat="1" x14ac:dyDescent="0.25"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spans="9:24" s="5" customFormat="1" x14ac:dyDescent="0.25"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spans="9:24" s="5" customFormat="1" x14ac:dyDescent="0.25"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spans="9:24" s="5" customFormat="1" x14ac:dyDescent="0.25"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spans="9:24" s="5" customFormat="1" x14ac:dyDescent="0.25"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spans="9:24" s="5" customFormat="1" x14ac:dyDescent="0.25"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9:24" s="5" customFormat="1" x14ac:dyDescent="0.25"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9:24" s="5" customFormat="1" x14ac:dyDescent="0.25"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9:24" s="5" customFormat="1" x14ac:dyDescent="0.25"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spans="9:24" s="5" customFormat="1" x14ac:dyDescent="0.25"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spans="9:24" s="5" customFormat="1" x14ac:dyDescent="0.25"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spans="9:24" s="5" customFormat="1" x14ac:dyDescent="0.25"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spans="9:24" s="5" customFormat="1" x14ac:dyDescent="0.25"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spans="9:24" s="5" customFormat="1" x14ac:dyDescent="0.25"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spans="9:24" s="5" customFormat="1" x14ac:dyDescent="0.25"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spans="9:24" s="5" customFormat="1" x14ac:dyDescent="0.25"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spans="9:24" s="5" customFormat="1" x14ac:dyDescent="0.25"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spans="9:24" s="5" customFormat="1" x14ac:dyDescent="0.25"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9:24" s="5" customFormat="1" x14ac:dyDescent="0.25"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spans="9:24" s="5" customFormat="1" x14ac:dyDescent="0.25"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9:24" s="5" customFormat="1" x14ac:dyDescent="0.25"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9:24" s="5" customFormat="1" x14ac:dyDescent="0.25"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spans="9:24" s="5" customFormat="1" x14ac:dyDescent="0.25"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spans="9:24" s="5" customFormat="1" x14ac:dyDescent="0.25"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spans="9:24" s="5" customFormat="1" x14ac:dyDescent="0.25"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spans="9:24" s="5" customFormat="1" x14ac:dyDescent="0.25"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spans="9:24" s="5" customFormat="1" x14ac:dyDescent="0.25"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9:24" s="5" customFormat="1" x14ac:dyDescent="0.25"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spans="9:24" s="5" customFormat="1" x14ac:dyDescent="0.25"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spans="9:24" s="5" customFormat="1" x14ac:dyDescent="0.25"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spans="9:24" s="5" customFormat="1" x14ac:dyDescent="0.25"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spans="9:24" s="5" customFormat="1" x14ac:dyDescent="0.25"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spans="9:24" s="5" customFormat="1" x14ac:dyDescent="0.25"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spans="9:24" s="5" customFormat="1" x14ac:dyDescent="0.25"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spans="9:24" s="5" customFormat="1" x14ac:dyDescent="0.25"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spans="9:24" s="5" customFormat="1" x14ac:dyDescent="0.25"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spans="9:24" s="5" customFormat="1" x14ac:dyDescent="0.25"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spans="9:24" s="5" customFormat="1" x14ac:dyDescent="0.25"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spans="9:24" s="5" customFormat="1" x14ac:dyDescent="0.25"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spans="9:24" s="5" customFormat="1" x14ac:dyDescent="0.25"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spans="9:24" s="5" customFormat="1" x14ac:dyDescent="0.25"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spans="9:24" s="5" customFormat="1" x14ac:dyDescent="0.25"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spans="9:24" s="5" customFormat="1" x14ac:dyDescent="0.25"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spans="9:24" s="5" customFormat="1" x14ac:dyDescent="0.25"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spans="9:24" s="5" customFormat="1" x14ac:dyDescent="0.25"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spans="9:24" s="5" customFormat="1" x14ac:dyDescent="0.25"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spans="9:24" s="5" customFormat="1" x14ac:dyDescent="0.25"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spans="9:24" s="5" customFormat="1" x14ac:dyDescent="0.25"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spans="9:24" s="5" customFormat="1" x14ac:dyDescent="0.25"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spans="9:24" s="5" customFormat="1" x14ac:dyDescent="0.25"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spans="9:24" s="5" customFormat="1" x14ac:dyDescent="0.25"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spans="9:24" s="5" customFormat="1" x14ac:dyDescent="0.25"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spans="9:24" s="5" customFormat="1" x14ac:dyDescent="0.25"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spans="9:24" s="5" customFormat="1" x14ac:dyDescent="0.25"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spans="9:24" s="5" customFormat="1" x14ac:dyDescent="0.25"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spans="9:24" s="5" customFormat="1" x14ac:dyDescent="0.25"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spans="9:24" s="5" customFormat="1" x14ac:dyDescent="0.25"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spans="9:24" s="5" customFormat="1" x14ac:dyDescent="0.25"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spans="9:24" s="5" customFormat="1" x14ac:dyDescent="0.25"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9:24" s="5" customFormat="1" x14ac:dyDescent="0.25"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spans="9:24" s="5" customFormat="1" x14ac:dyDescent="0.25"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9:24" s="5" customFormat="1" x14ac:dyDescent="0.25"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spans="9:24" s="5" customFormat="1" x14ac:dyDescent="0.25"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9:24" s="5" customFormat="1" x14ac:dyDescent="0.25"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spans="9:24" s="5" customFormat="1" x14ac:dyDescent="0.25"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9:24" s="5" customFormat="1" x14ac:dyDescent="0.25"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9:24" s="5" customFormat="1" x14ac:dyDescent="0.25"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9:24" s="5" customFormat="1" x14ac:dyDescent="0.25"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9:24" s="5" customFormat="1" x14ac:dyDescent="0.25"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9:24" s="5" customFormat="1" x14ac:dyDescent="0.25"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9:24" s="5" customFormat="1" x14ac:dyDescent="0.25"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9:24" s="5" customFormat="1" x14ac:dyDescent="0.25"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9:24" s="5" customFormat="1" x14ac:dyDescent="0.25"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9:24" s="5" customFormat="1" x14ac:dyDescent="0.25"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9:24" s="5" customFormat="1" x14ac:dyDescent="0.25"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9:24" s="5" customFormat="1" x14ac:dyDescent="0.25"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9:24" s="5" customFormat="1" x14ac:dyDescent="0.25"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9:24" s="5" customFormat="1" x14ac:dyDescent="0.25"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9:24" s="5" customFormat="1" x14ac:dyDescent="0.25"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9:24" s="5" customFormat="1" x14ac:dyDescent="0.25"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9:24" s="5" customFormat="1" x14ac:dyDescent="0.25"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9:24" s="5" customFormat="1" x14ac:dyDescent="0.25"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9:24" s="5" customFormat="1" x14ac:dyDescent="0.25"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9:24" s="5" customFormat="1" x14ac:dyDescent="0.25"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9:24" s="5" customFormat="1" x14ac:dyDescent="0.25"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9:24" s="5" customFormat="1" x14ac:dyDescent="0.25"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9:24" s="5" customFormat="1" x14ac:dyDescent="0.25"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9:24" s="5" customFormat="1" x14ac:dyDescent="0.25"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9:24" s="5" customFormat="1" x14ac:dyDescent="0.25"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9:24" s="5" customFormat="1" x14ac:dyDescent="0.25"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9:24" s="5" customFormat="1" x14ac:dyDescent="0.25"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9:24" s="5" customFormat="1" x14ac:dyDescent="0.25"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9:24" s="5" customFormat="1" x14ac:dyDescent="0.25"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9:24" s="5" customFormat="1" x14ac:dyDescent="0.25"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9:24" s="5" customFormat="1" x14ac:dyDescent="0.25"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9:24" s="5" customFormat="1" x14ac:dyDescent="0.25"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9:24" s="5" customFormat="1" x14ac:dyDescent="0.25"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9:24" s="5" customFormat="1" x14ac:dyDescent="0.25"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9:24" s="5" customFormat="1" x14ac:dyDescent="0.25"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9:24" s="5" customFormat="1" x14ac:dyDescent="0.25"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9:24" s="5" customFormat="1" x14ac:dyDescent="0.25"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9:24" s="5" customFormat="1" x14ac:dyDescent="0.25"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</row>
    <row r="247" spans="9:24" s="5" customFormat="1" x14ac:dyDescent="0.25"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</row>
    <row r="248" spans="9:24" s="5" customFormat="1" x14ac:dyDescent="0.25"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</row>
    <row r="249" spans="9:24" s="5" customFormat="1" x14ac:dyDescent="0.25"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</row>
    <row r="250" spans="9:24" s="5" customFormat="1" x14ac:dyDescent="0.25"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</row>
    <row r="251" spans="9:24" s="5" customFormat="1" x14ac:dyDescent="0.25"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</row>
    <row r="252" spans="9:24" s="5" customFormat="1" x14ac:dyDescent="0.25"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</row>
    <row r="253" spans="9:24" s="5" customFormat="1" x14ac:dyDescent="0.25"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</row>
    <row r="254" spans="9:24" s="5" customFormat="1" x14ac:dyDescent="0.25"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9:24" s="5" customFormat="1" x14ac:dyDescent="0.25"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</row>
    <row r="256" spans="9:24" s="5" customFormat="1" x14ac:dyDescent="0.25"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</row>
    <row r="257" spans="2:68" s="5" customFormat="1" x14ac:dyDescent="0.25"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</row>
    <row r="258" spans="2:68" s="5" customFormat="1" x14ac:dyDescent="0.25"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</row>
    <row r="259" spans="2:68" s="5" customFormat="1" x14ac:dyDescent="0.25"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</row>
    <row r="260" spans="2:68" s="5" customFormat="1" x14ac:dyDescent="0.25">
      <c r="B260" s="6"/>
      <c r="C260" s="6"/>
      <c r="D260" s="6"/>
      <c r="E260" s="6"/>
      <c r="F260" s="6"/>
      <c r="G260" s="6"/>
      <c r="H260" s="6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</row>
    <row r="261" spans="2:68" s="5" customFormat="1" x14ac:dyDescent="0.25">
      <c r="B261" s="6"/>
      <c r="C261" s="6"/>
      <c r="D261" s="6"/>
      <c r="E261" s="6"/>
      <c r="F261" s="6"/>
      <c r="G261" s="6"/>
      <c r="H261" s="6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</row>
    <row r="262" spans="2:68" s="5" customFormat="1" x14ac:dyDescent="0.25">
      <c r="B262" s="6"/>
      <c r="C262" s="6"/>
      <c r="D262" s="6"/>
      <c r="E262" s="6"/>
      <c r="F262" s="6"/>
      <c r="G262" s="6"/>
      <c r="H262" s="6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</row>
    <row r="263" spans="2:68" s="5" customFormat="1" x14ac:dyDescent="0.25">
      <c r="B263" s="6"/>
      <c r="C263" s="6"/>
      <c r="D263" s="6"/>
      <c r="E263" s="6"/>
      <c r="F263" s="6"/>
      <c r="G263" s="6"/>
      <c r="H263" s="6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</row>
    <row r="264" spans="2:68" s="5" customFormat="1" x14ac:dyDescent="0.25">
      <c r="B264" s="6"/>
      <c r="C264" s="6"/>
      <c r="D264" s="6"/>
      <c r="E264" s="6"/>
      <c r="F264" s="6"/>
      <c r="G264" s="6"/>
      <c r="H264" s="6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</row>
    <row r="265" spans="2:68" s="5" customFormat="1" x14ac:dyDescent="0.25">
      <c r="B265" s="6"/>
      <c r="C265" s="6"/>
      <c r="D265" s="6"/>
      <c r="E265" s="6"/>
      <c r="F265" s="6"/>
      <c r="G265" s="6"/>
      <c r="H265" s="6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</row>
    <row r="266" spans="2:68" s="5" customFormat="1" x14ac:dyDescent="0.25">
      <c r="B266" s="6"/>
      <c r="C266" s="6"/>
      <c r="D266" s="6"/>
      <c r="E266" s="6"/>
      <c r="F266" s="6"/>
      <c r="G266" s="6"/>
      <c r="H266" s="6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</row>
    <row r="267" spans="2:68" s="5" customFormat="1" x14ac:dyDescent="0.25">
      <c r="B267" s="6"/>
      <c r="C267" s="6"/>
      <c r="D267" s="6"/>
      <c r="E267" s="6"/>
      <c r="F267" s="6"/>
      <c r="G267" s="6"/>
      <c r="H267" s="6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</row>
    <row r="268" spans="2:68" x14ac:dyDescent="0.25"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spans="2:68" x14ac:dyDescent="0.25"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</sheetData>
  <mergeCells count="6">
    <mergeCell ref="B32:H32"/>
    <mergeCell ref="D3:E3"/>
    <mergeCell ref="F3:H3"/>
    <mergeCell ref="J3:K3"/>
    <mergeCell ref="B24:H24"/>
    <mergeCell ref="B25:X2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64"/>
  <sheetViews>
    <sheetView workbookViewId="0">
      <selection activeCell="D13" sqref="D13"/>
    </sheetView>
  </sheetViews>
  <sheetFormatPr defaultColWidth="8.875" defaultRowHeight="15.75" x14ac:dyDescent="0.25"/>
  <cols>
    <col min="1" max="1" width="2.375" style="6" customWidth="1"/>
    <col min="2" max="2" width="34.875" style="6" customWidth="1"/>
    <col min="3" max="3" width="36.375" style="6" customWidth="1"/>
    <col min="4" max="4" width="23.375" style="6" customWidth="1"/>
    <col min="5" max="5" width="13.875" style="6" bestFit="1" customWidth="1"/>
    <col min="6" max="6" width="12.875" style="6" customWidth="1"/>
    <col min="7" max="7" width="23.375" style="6" customWidth="1"/>
    <col min="8" max="8" width="16.5" style="48" bestFit="1" customWidth="1"/>
    <col min="9" max="9" width="16.5" style="48" customWidth="1"/>
    <col min="10" max="10" width="15.375" style="48" bestFit="1" customWidth="1"/>
    <col min="11" max="11" width="15.375" style="48" customWidth="1"/>
    <col min="12" max="17" width="17" style="48" customWidth="1"/>
    <col min="18" max="18" width="19.375" style="48" bestFit="1" customWidth="1"/>
    <col min="19" max="19" width="24.375" style="48" customWidth="1"/>
    <col min="20" max="20" width="19.5" style="48" customWidth="1"/>
    <col min="21" max="23" width="17" style="48" customWidth="1"/>
    <col min="24" max="25" width="8.875" style="5"/>
    <col min="26" max="26" width="12.625" style="5" customWidth="1"/>
    <col min="27" max="63" width="8.875" style="5"/>
    <col min="64" max="16384" width="8.875" style="6"/>
  </cols>
  <sheetData>
    <row r="1" spans="1:63" ht="16.5" thickBot="1" x14ac:dyDescent="0.3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"/>
    </row>
    <row r="2" spans="1:63" x14ac:dyDescent="0.25">
      <c r="A2" s="1"/>
      <c r="B2" s="7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  <c r="X2" s="1"/>
      <c r="BK2" s="6"/>
    </row>
    <row r="3" spans="1:63" ht="18.75" x14ac:dyDescent="0.25">
      <c r="A3" s="1"/>
      <c r="B3" s="12"/>
      <c r="C3" s="91" t="s">
        <v>18</v>
      </c>
      <c r="D3" s="346"/>
      <c r="E3" s="346"/>
      <c r="F3" s="347"/>
      <c r="G3" s="347"/>
      <c r="H3" s="194"/>
      <c r="I3" s="265"/>
      <c r="J3" s="347"/>
      <c r="K3" s="347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5"/>
      <c r="X3" s="1"/>
      <c r="BK3" s="6"/>
    </row>
    <row r="4" spans="1:63" ht="18" customHeight="1" x14ac:dyDescent="0.3">
      <c r="A4" s="1"/>
      <c r="B4" s="12"/>
      <c r="C4" s="91" t="s">
        <v>89</v>
      </c>
      <c r="D4" s="173" t="s">
        <v>100</v>
      </c>
      <c r="E4" s="70"/>
      <c r="F4" s="70"/>
      <c r="G4" s="70"/>
      <c r="H4" s="70"/>
      <c r="I4" s="71"/>
      <c r="J4" s="57"/>
      <c r="K4" s="58"/>
      <c r="L4" s="16"/>
      <c r="M4" s="16"/>
      <c r="N4" s="16"/>
      <c r="O4" s="16"/>
      <c r="P4" s="16"/>
      <c r="Q4" s="16"/>
      <c r="R4" s="16"/>
      <c r="S4" s="16"/>
      <c r="T4" s="16"/>
      <c r="U4" s="16"/>
      <c r="V4" s="179"/>
      <c r="W4" s="15"/>
      <c r="X4" s="1"/>
      <c r="BI4" s="6"/>
      <c r="BJ4" s="6"/>
      <c r="BK4" s="6"/>
    </row>
    <row r="5" spans="1:63" s="25" customFormat="1" ht="18.75" x14ac:dyDescent="0.25">
      <c r="A5" s="18"/>
      <c r="B5" s="19"/>
      <c r="C5" s="92" t="s">
        <v>85</v>
      </c>
      <c r="D5" s="92" t="s">
        <v>110</v>
      </c>
      <c r="E5" s="70"/>
      <c r="F5" s="70"/>
      <c r="G5" s="70"/>
      <c r="H5" s="70"/>
      <c r="I5" s="71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80"/>
      <c r="W5" s="15"/>
      <c r="X5" s="1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</row>
    <row r="6" spans="1:63" s="25" customFormat="1" ht="15.75" customHeight="1" x14ac:dyDescent="0.25">
      <c r="A6" s="18"/>
      <c r="B6" s="19"/>
      <c r="C6" s="92" t="s">
        <v>86</v>
      </c>
      <c r="D6" s="155">
        <v>42259</v>
      </c>
      <c r="E6" s="70"/>
      <c r="F6" s="70"/>
      <c r="G6" s="70"/>
      <c r="H6" s="70"/>
      <c r="I6" s="7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80"/>
      <c r="W6" s="15"/>
      <c r="X6" s="1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</row>
    <row r="7" spans="1:63" s="25" customFormat="1" ht="18.75" x14ac:dyDescent="0.25">
      <c r="A7" s="18"/>
      <c r="B7" s="19"/>
      <c r="C7" s="93" t="s">
        <v>83</v>
      </c>
      <c r="D7" s="93">
        <v>42271</v>
      </c>
      <c r="E7" s="70"/>
      <c r="F7" s="70"/>
      <c r="G7" s="70"/>
      <c r="H7" s="70"/>
      <c r="I7" s="7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80"/>
      <c r="W7" s="15"/>
      <c r="X7" s="1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</row>
    <row r="8" spans="1:63" s="25" customFormat="1" x14ac:dyDescent="0.25">
      <c r="A8" s="18"/>
      <c r="B8" s="19"/>
      <c r="C8" s="27"/>
      <c r="D8" s="70"/>
      <c r="E8" s="70"/>
      <c r="F8" s="70"/>
      <c r="G8" s="70"/>
      <c r="H8" s="70"/>
      <c r="I8" s="73"/>
      <c r="J8" s="13"/>
      <c r="K8" s="13"/>
      <c r="L8" s="13"/>
      <c r="M8" s="82"/>
      <c r="N8" s="13"/>
      <c r="O8" s="13"/>
      <c r="P8" s="13"/>
      <c r="Q8" s="13"/>
      <c r="R8" s="13"/>
      <c r="S8" s="13"/>
      <c r="T8" s="13"/>
      <c r="U8" s="13"/>
      <c r="V8" s="180"/>
      <c r="W8" s="15"/>
      <c r="X8" s="1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</row>
    <row r="9" spans="1:63" s="25" customFormat="1" x14ac:dyDescent="0.25">
      <c r="A9" s="18"/>
      <c r="B9" s="83"/>
      <c r="C9" s="27"/>
      <c r="D9" s="70"/>
      <c r="E9" s="70"/>
      <c r="F9" s="70"/>
      <c r="G9" s="70"/>
      <c r="H9" s="70"/>
      <c r="I9" s="7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80"/>
      <c r="W9" s="15"/>
      <c r="X9" s="1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</row>
    <row r="10" spans="1:63" s="25" customFormat="1" x14ac:dyDescent="0.25">
      <c r="A10" s="18"/>
      <c r="B10" s="83"/>
      <c r="C10" s="27"/>
      <c r="D10" s="70"/>
      <c r="E10" s="74"/>
      <c r="F10" s="70"/>
      <c r="G10" s="70"/>
      <c r="H10" s="70"/>
      <c r="I10" s="70"/>
      <c r="J10" s="70"/>
      <c r="K10" s="7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6"/>
      <c r="X10" s="1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</row>
    <row r="11" spans="1:63" s="25" customFormat="1" ht="33" customHeight="1" x14ac:dyDescent="0.25">
      <c r="A11" s="18"/>
      <c r="B11" s="187" t="s">
        <v>2</v>
      </c>
      <c r="C11" s="183" t="s">
        <v>3</v>
      </c>
      <c r="D11" s="183" t="s">
        <v>4</v>
      </c>
      <c r="E11" s="183" t="s">
        <v>5</v>
      </c>
      <c r="F11" s="183" t="s">
        <v>6</v>
      </c>
      <c r="G11" s="183" t="s">
        <v>88</v>
      </c>
      <c r="H11" s="184" t="s">
        <v>107</v>
      </c>
      <c r="I11" s="184" t="s">
        <v>104</v>
      </c>
      <c r="J11" s="184" t="s">
        <v>9</v>
      </c>
      <c r="K11" s="184" t="s">
        <v>56</v>
      </c>
      <c r="L11" s="184" t="s">
        <v>10</v>
      </c>
      <c r="M11" s="178" t="s">
        <v>49</v>
      </c>
      <c r="N11" s="178" t="s">
        <v>50</v>
      </c>
      <c r="O11" s="178" t="s">
        <v>51</v>
      </c>
      <c r="P11" s="178" t="s">
        <v>62</v>
      </c>
      <c r="Q11" s="178" t="s">
        <v>63</v>
      </c>
      <c r="R11" s="178" t="s">
        <v>93</v>
      </c>
      <c r="S11" s="178" t="s">
        <v>103</v>
      </c>
      <c r="T11" s="178" t="s">
        <v>106</v>
      </c>
      <c r="U11" s="178" t="s">
        <v>105</v>
      </c>
      <c r="V11" s="178" t="s">
        <v>108</v>
      </c>
      <c r="W11" s="292" t="s">
        <v>109</v>
      </c>
      <c r="X11" s="1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</row>
    <row r="12" spans="1:63" s="29" customFormat="1" ht="32.1" customHeight="1" x14ac:dyDescent="0.25">
      <c r="A12" s="18"/>
      <c r="B12" s="60" t="s">
        <v>11</v>
      </c>
      <c r="C12" s="61" t="s">
        <v>19</v>
      </c>
      <c r="D12" s="61" t="s">
        <v>12</v>
      </c>
      <c r="E12" s="62">
        <v>42205</v>
      </c>
      <c r="F12" s="62">
        <v>42252</v>
      </c>
      <c r="G12" s="169">
        <v>1.4042553191489362</v>
      </c>
      <c r="H12" s="59">
        <v>0.39</v>
      </c>
      <c r="I12" s="59">
        <v>0.33150000000000002</v>
      </c>
      <c r="J12" s="67" t="s">
        <v>14</v>
      </c>
      <c r="K12" s="67">
        <v>7.6470588235294121</v>
      </c>
      <c r="L12" s="69">
        <v>230769.23076923078</v>
      </c>
      <c r="M12" s="200">
        <v>55</v>
      </c>
      <c r="N12" s="200">
        <v>8</v>
      </c>
      <c r="O12" s="108">
        <v>0.14545454545454545</v>
      </c>
      <c r="P12" s="171">
        <v>0.91666666666666663</v>
      </c>
      <c r="Q12" s="156">
        <v>-12</v>
      </c>
      <c r="R12" s="200">
        <v>0</v>
      </c>
      <c r="S12" s="96">
        <v>0</v>
      </c>
      <c r="T12" s="34">
        <v>0.42058823529411765</v>
      </c>
      <c r="U12" s="34">
        <v>0.35749999999999998</v>
      </c>
      <c r="V12" s="34">
        <v>-3.0588235294117638E-2</v>
      </c>
      <c r="W12" s="298" t="s">
        <v>94</v>
      </c>
      <c r="X12" s="1"/>
    </row>
    <row r="13" spans="1:63" s="29" customFormat="1" ht="32.1" customHeight="1" x14ac:dyDescent="0.25">
      <c r="A13" s="18"/>
      <c r="B13" s="60" t="s">
        <v>45</v>
      </c>
      <c r="C13" s="61" t="s">
        <v>22</v>
      </c>
      <c r="D13" s="61" t="s">
        <v>12</v>
      </c>
      <c r="E13" s="62">
        <v>42205</v>
      </c>
      <c r="F13" s="62">
        <v>42252</v>
      </c>
      <c r="G13" s="169">
        <v>1.4042553191489362</v>
      </c>
      <c r="H13" s="59">
        <v>131.84</v>
      </c>
      <c r="I13" s="59">
        <v>112.06399999999999</v>
      </c>
      <c r="J13" s="67" t="s">
        <v>14</v>
      </c>
      <c r="K13" s="67">
        <v>10</v>
      </c>
      <c r="L13" s="199">
        <v>117647</v>
      </c>
      <c r="M13" s="200">
        <v>13194</v>
      </c>
      <c r="N13" s="200">
        <v>36</v>
      </c>
      <c r="O13" s="55">
        <v>2.7285129604365621E-3</v>
      </c>
      <c r="P13" s="96">
        <v>0.8506447208737864</v>
      </c>
      <c r="Q13" s="156">
        <v>-12</v>
      </c>
      <c r="R13" s="200">
        <v>2</v>
      </c>
      <c r="S13" s="96">
        <v>5.5555555555555552E-2</v>
      </c>
      <c r="T13" s="34">
        <v>131.94</v>
      </c>
      <c r="U13" s="34">
        <v>112.149</v>
      </c>
      <c r="V13" s="34">
        <v>-9.9999999999994316E-2</v>
      </c>
      <c r="W13" s="298">
        <v>65.97</v>
      </c>
      <c r="X13" s="1"/>
    </row>
    <row r="14" spans="1:63" s="29" customFormat="1" ht="32.1" customHeight="1" x14ac:dyDescent="0.25">
      <c r="A14" s="18"/>
      <c r="B14" s="60" t="s">
        <v>38</v>
      </c>
      <c r="C14" s="61" t="s">
        <v>27</v>
      </c>
      <c r="D14" s="61" t="s">
        <v>12</v>
      </c>
      <c r="E14" s="62">
        <v>42205</v>
      </c>
      <c r="F14" s="62">
        <v>42252</v>
      </c>
      <c r="G14" s="169">
        <v>1.4042553191489362</v>
      </c>
      <c r="H14" s="59">
        <v>10754.79</v>
      </c>
      <c r="I14" s="59">
        <v>9141.5715</v>
      </c>
      <c r="J14" s="67" t="s">
        <v>14</v>
      </c>
      <c r="K14" s="67">
        <v>5.882352941176471</v>
      </c>
      <c r="L14" s="69">
        <v>1364000</v>
      </c>
      <c r="M14" s="200">
        <v>1828527</v>
      </c>
      <c r="N14" s="200">
        <v>760</v>
      </c>
      <c r="O14" s="55">
        <v>4.1563509863403711E-4</v>
      </c>
      <c r="P14" s="96">
        <v>0.85009888617072016</v>
      </c>
      <c r="Q14" s="156">
        <v>-12</v>
      </c>
      <c r="R14" s="200">
        <v>45</v>
      </c>
      <c r="S14" s="96">
        <v>5.921052631578947E-2</v>
      </c>
      <c r="T14" s="34">
        <v>10756.04117647059</v>
      </c>
      <c r="U14" s="34">
        <v>9142.6350000000002</v>
      </c>
      <c r="V14" s="34">
        <v>-1.251176470588689</v>
      </c>
      <c r="W14" s="298">
        <v>239.023137254902</v>
      </c>
      <c r="X14" s="1"/>
    </row>
    <row r="15" spans="1:63" s="29" customFormat="1" ht="32.1" customHeight="1" x14ac:dyDescent="0.25">
      <c r="A15" s="18"/>
      <c r="B15" s="60" t="s">
        <v>29</v>
      </c>
      <c r="C15" s="61" t="s">
        <v>25</v>
      </c>
      <c r="D15" s="61" t="s">
        <v>96</v>
      </c>
      <c r="E15" s="62">
        <v>42205</v>
      </c>
      <c r="F15" s="62">
        <v>42252</v>
      </c>
      <c r="G15" s="169">
        <v>1.4042553191489362</v>
      </c>
      <c r="H15" s="59">
        <v>2325.84</v>
      </c>
      <c r="I15" s="59">
        <v>1976.9640000000002</v>
      </c>
      <c r="J15" s="59" t="s">
        <v>14</v>
      </c>
      <c r="K15" s="67">
        <v>10.588235294117647</v>
      </c>
      <c r="L15" s="69">
        <v>222222.22222222222</v>
      </c>
      <c r="M15" s="200">
        <v>219663</v>
      </c>
      <c r="N15" s="200">
        <v>219</v>
      </c>
      <c r="O15" s="55">
        <v>9.969817402111416E-4</v>
      </c>
      <c r="P15" s="96">
        <v>0.85000128985656798</v>
      </c>
      <c r="Q15" s="156">
        <v>-12</v>
      </c>
      <c r="R15" s="200">
        <v>17</v>
      </c>
      <c r="S15" s="96">
        <v>7.7625570776255703E-2</v>
      </c>
      <c r="T15" s="34">
        <v>2325.8435294117648</v>
      </c>
      <c r="U15" s="34">
        <v>1976.9670000000001</v>
      </c>
      <c r="V15" s="34">
        <v>-3.5294117647026724E-3</v>
      </c>
      <c r="W15" s="298">
        <v>136.81432525951558</v>
      </c>
      <c r="X15" s="1"/>
    </row>
    <row r="16" spans="1:63" s="30" customFormat="1" ht="21.95" customHeight="1" x14ac:dyDescent="0.25">
      <c r="A16" s="37"/>
      <c r="B16" s="356" t="s">
        <v>68</v>
      </c>
      <c r="C16" s="357"/>
      <c r="D16" s="357"/>
      <c r="E16" s="357"/>
      <c r="F16" s="357"/>
      <c r="G16" s="357"/>
      <c r="H16" s="185">
        <v>13212.86</v>
      </c>
      <c r="I16" s="185">
        <v>11230.931</v>
      </c>
      <c r="J16" s="86" t="s">
        <v>69</v>
      </c>
      <c r="K16" s="86" t="s">
        <v>69</v>
      </c>
      <c r="L16" s="266">
        <v>1934638.452991453</v>
      </c>
      <c r="M16" s="267">
        <v>2061439</v>
      </c>
      <c r="N16" s="266">
        <v>1023</v>
      </c>
      <c r="O16" s="95">
        <v>4.9625528574942068E-4</v>
      </c>
      <c r="P16" s="97">
        <v>0</v>
      </c>
      <c r="Q16" s="157">
        <v>-12</v>
      </c>
      <c r="R16" s="272">
        <v>64</v>
      </c>
      <c r="S16" s="97">
        <v>6.2561094819159335E-2</v>
      </c>
      <c r="T16" s="273">
        <v>13214.245294117649</v>
      </c>
      <c r="U16" s="273">
        <v>11232.1085</v>
      </c>
      <c r="V16" s="185">
        <v>-1.3852941176483</v>
      </c>
      <c r="W16" s="99">
        <v>206.47258272058826</v>
      </c>
      <c r="X16" s="1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</row>
    <row r="17" spans="1:62" s="30" customFormat="1" ht="21.95" customHeight="1" x14ac:dyDescent="0.25">
      <c r="A17" s="37"/>
      <c r="B17" s="279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99"/>
      <c r="X17" s="1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</row>
    <row r="18" spans="1:62" s="30" customFormat="1" ht="33.950000000000003" customHeight="1" x14ac:dyDescent="0.25">
      <c r="A18" s="37"/>
      <c r="B18" s="187" t="s">
        <v>2</v>
      </c>
      <c r="C18" s="183" t="s">
        <v>3</v>
      </c>
      <c r="D18" s="183" t="s">
        <v>4</v>
      </c>
      <c r="E18" s="183" t="s">
        <v>5</v>
      </c>
      <c r="F18" s="183" t="s">
        <v>6</v>
      </c>
      <c r="G18" s="183" t="s">
        <v>88</v>
      </c>
      <c r="H18" s="184" t="s">
        <v>107</v>
      </c>
      <c r="I18" s="184" t="s">
        <v>104</v>
      </c>
      <c r="J18" s="184" t="s">
        <v>9</v>
      </c>
      <c r="K18" s="184" t="s">
        <v>56</v>
      </c>
      <c r="L18" s="184" t="s">
        <v>82</v>
      </c>
      <c r="M18" s="178" t="s">
        <v>49</v>
      </c>
      <c r="N18" s="178" t="s">
        <v>50</v>
      </c>
      <c r="O18" s="178" t="s">
        <v>51</v>
      </c>
      <c r="P18" s="178" t="s">
        <v>62</v>
      </c>
      <c r="Q18" s="178" t="s">
        <v>63</v>
      </c>
      <c r="R18" s="178" t="s">
        <v>93</v>
      </c>
      <c r="S18" s="178" t="s">
        <v>103</v>
      </c>
      <c r="T18" s="178" t="s">
        <v>106</v>
      </c>
      <c r="U18" s="178" t="s">
        <v>105</v>
      </c>
      <c r="V18" s="178" t="s">
        <v>108</v>
      </c>
      <c r="W18" s="292" t="s">
        <v>109</v>
      </c>
      <c r="X18" s="1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</row>
    <row r="19" spans="1:62" s="43" customFormat="1" ht="35.1" customHeight="1" x14ac:dyDescent="0.25">
      <c r="A19" s="39"/>
      <c r="B19" s="31" t="s">
        <v>15</v>
      </c>
      <c r="C19" s="32" t="s">
        <v>20</v>
      </c>
      <c r="D19" s="44" t="s">
        <v>97</v>
      </c>
      <c r="E19" s="33">
        <v>42202</v>
      </c>
      <c r="F19" s="62">
        <v>42252</v>
      </c>
      <c r="G19" s="169">
        <v>1.38</v>
      </c>
      <c r="H19" s="59">
        <v>445.92</v>
      </c>
      <c r="I19" s="59">
        <v>379.03199999999998</v>
      </c>
      <c r="J19" s="35" t="s">
        <v>16</v>
      </c>
      <c r="K19" s="35">
        <v>2.0761245674740483</v>
      </c>
      <c r="L19" s="52">
        <v>214.78480000000002</v>
      </c>
      <c r="M19" s="137">
        <v>12770</v>
      </c>
      <c r="N19" s="137">
        <v>133</v>
      </c>
      <c r="O19" s="108">
        <v>1.0415035238841033E-2</v>
      </c>
      <c r="P19" s="171">
        <v>0.84999551489056324</v>
      </c>
      <c r="Q19" s="156">
        <v>-12</v>
      </c>
      <c r="R19" s="137">
        <v>9</v>
      </c>
      <c r="S19" s="84">
        <v>6.7669172932330823E-2</v>
      </c>
      <c r="T19" s="34">
        <v>445.91764705882349</v>
      </c>
      <c r="U19" s="202">
        <v>379.03</v>
      </c>
      <c r="V19" s="34">
        <v>2.3529411765252917E-3</v>
      </c>
      <c r="W19" s="300">
        <v>42.114444444444445</v>
      </c>
      <c r="X19" s="1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</row>
    <row r="20" spans="1:62" s="43" customFormat="1" ht="24.95" customHeight="1" x14ac:dyDescent="0.25">
      <c r="A20" s="39"/>
      <c r="B20" s="31" t="s">
        <v>17</v>
      </c>
      <c r="C20" s="49" t="s">
        <v>23</v>
      </c>
      <c r="D20" s="44" t="s">
        <v>98</v>
      </c>
      <c r="E20" s="33">
        <v>42202</v>
      </c>
      <c r="F20" s="62">
        <v>42252</v>
      </c>
      <c r="G20" s="169">
        <v>1.38</v>
      </c>
      <c r="H20" s="59">
        <v>0</v>
      </c>
      <c r="I20" s="59">
        <v>0</v>
      </c>
      <c r="J20" s="35" t="s">
        <v>16</v>
      </c>
      <c r="K20" s="35">
        <v>3.4588235294117649</v>
      </c>
      <c r="L20" s="52">
        <v>0</v>
      </c>
      <c r="M20" s="76">
        <v>11</v>
      </c>
      <c r="N20" s="76">
        <v>0</v>
      </c>
      <c r="O20" s="108">
        <v>0</v>
      </c>
      <c r="P20" s="171" t="s">
        <v>94</v>
      </c>
      <c r="Q20" s="156">
        <v>-12</v>
      </c>
      <c r="R20" s="76">
        <v>0</v>
      </c>
      <c r="S20" s="84" t="s">
        <v>94</v>
      </c>
      <c r="T20" s="34">
        <v>0.23302941176470587</v>
      </c>
      <c r="U20" s="34">
        <v>0.19</v>
      </c>
      <c r="V20" s="34">
        <v>-0.23302941176470587</v>
      </c>
      <c r="W20" s="300" t="s">
        <v>94</v>
      </c>
      <c r="X20" s="1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</row>
    <row r="21" spans="1:62" s="43" customFormat="1" ht="24.95" customHeight="1" x14ac:dyDescent="0.25">
      <c r="A21" s="39"/>
      <c r="B21" s="31" t="s">
        <v>17</v>
      </c>
      <c r="C21" s="61" t="s">
        <v>112</v>
      </c>
      <c r="D21" s="44" t="s">
        <v>98</v>
      </c>
      <c r="E21" s="33">
        <v>42227</v>
      </c>
      <c r="F21" s="62">
        <v>42259</v>
      </c>
      <c r="G21" s="169">
        <v>1.375</v>
      </c>
      <c r="H21" s="59">
        <v>1565.2</v>
      </c>
      <c r="I21" s="59">
        <v>1263.8990000000001</v>
      </c>
      <c r="J21" s="35" t="s">
        <v>16</v>
      </c>
      <c r="K21" s="35">
        <v>3.4588235294117649</v>
      </c>
      <c r="L21" s="52">
        <v>452.52380952380952</v>
      </c>
      <c r="M21" s="76">
        <v>235984</v>
      </c>
      <c r="N21" s="76">
        <v>2583</v>
      </c>
      <c r="O21" s="108">
        <v>1.0945657332700523E-2</v>
      </c>
      <c r="P21" s="171">
        <v>0.81534628162535139</v>
      </c>
      <c r="Q21" s="156">
        <v>-12</v>
      </c>
      <c r="R21" s="76">
        <v>10</v>
      </c>
      <c r="S21" s="84">
        <v>3.8714672861014324E-3</v>
      </c>
      <c r="T21" s="34">
        <v>1565.1972352941177</v>
      </c>
      <c r="U21" s="34">
        <v>1276.18</v>
      </c>
      <c r="V21" s="34">
        <v>2.7647058823276893E-3</v>
      </c>
      <c r="W21" s="300">
        <v>127.61800000000001</v>
      </c>
      <c r="X21" s="1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</row>
    <row r="22" spans="1:62" s="43" customFormat="1" ht="24.95" customHeight="1" x14ac:dyDescent="0.25">
      <c r="A22" s="39"/>
      <c r="B22" s="31" t="s">
        <v>17</v>
      </c>
      <c r="C22" s="61" t="s">
        <v>113</v>
      </c>
      <c r="D22" s="44" t="s">
        <v>98</v>
      </c>
      <c r="E22" s="33">
        <v>42227</v>
      </c>
      <c r="F22" s="62">
        <v>42259</v>
      </c>
      <c r="G22" s="169">
        <v>1.375</v>
      </c>
      <c r="H22" s="59">
        <v>1557.46</v>
      </c>
      <c r="I22" s="59">
        <v>1257.6489499999998</v>
      </c>
      <c r="J22" s="35" t="s">
        <v>16</v>
      </c>
      <c r="K22" s="35">
        <v>3.4588235294117649</v>
      </c>
      <c r="L22" s="52">
        <v>450.28605442176871</v>
      </c>
      <c r="M22" s="76">
        <v>304442</v>
      </c>
      <c r="N22" s="76">
        <v>1476</v>
      </c>
      <c r="O22" s="108">
        <v>4.8482141097483267E-3</v>
      </c>
      <c r="P22" s="171">
        <v>0.81534678258189608</v>
      </c>
      <c r="Q22" s="156">
        <v>-12</v>
      </c>
      <c r="R22" s="76">
        <v>1</v>
      </c>
      <c r="S22" s="84">
        <v>6.7750677506775068E-4</v>
      </c>
      <c r="T22" s="34">
        <v>1557.4582058823526</v>
      </c>
      <c r="U22" s="34">
        <v>1269.8699999999999</v>
      </c>
      <c r="V22" s="34">
        <v>1.7941176474778331E-3</v>
      </c>
      <c r="W22" s="300">
        <v>1269.8699999999999</v>
      </c>
      <c r="X22" s="1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</row>
    <row r="23" spans="1:62" s="29" customFormat="1" ht="47.1" customHeight="1" x14ac:dyDescent="0.25">
      <c r="A23" s="18"/>
      <c r="B23" s="31" t="s">
        <v>17</v>
      </c>
      <c r="C23" s="49" t="s">
        <v>24</v>
      </c>
      <c r="D23" s="44" t="s">
        <v>98</v>
      </c>
      <c r="E23" s="33">
        <v>42202</v>
      </c>
      <c r="F23" s="62">
        <v>42252</v>
      </c>
      <c r="G23" s="169">
        <v>1.38</v>
      </c>
      <c r="H23" s="59">
        <v>315.85000000000002</v>
      </c>
      <c r="I23" s="59">
        <v>255.04887500000001</v>
      </c>
      <c r="J23" s="35" t="s">
        <v>16</v>
      </c>
      <c r="K23" s="35">
        <v>3.4602076124567476</v>
      </c>
      <c r="L23" s="52">
        <v>91.280650000000009</v>
      </c>
      <c r="M23" s="76">
        <v>12172</v>
      </c>
      <c r="N23" s="76">
        <v>215</v>
      </c>
      <c r="O23" s="108">
        <v>1.7663489976996384E-2</v>
      </c>
      <c r="P23" s="171">
        <v>0.81535539021687498</v>
      </c>
      <c r="Q23" s="156">
        <v>-12</v>
      </c>
      <c r="R23" s="76">
        <v>8</v>
      </c>
      <c r="S23" s="84">
        <v>3.7209302325581395E-2</v>
      </c>
      <c r="T23" s="34">
        <v>315.85297058823528</v>
      </c>
      <c r="U23" s="34">
        <v>257.52999999999997</v>
      </c>
      <c r="V23" s="34">
        <v>-2.9705882352573099E-3</v>
      </c>
      <c r="W23" s="300">
        <v>32.191249999999997</v>
      </c>
      <c r="X23" s="1"/>
    </row>
    <row r="24" spans="1:62" s="29" customFormat="1" ht="24.95" customHeight="1" x14ac:dyDescent="0.25">
      <c r="A24" s="18"/>
      <c r="B24" s="31" t="s">
        <v>17</v>
      </c>
      <c r="C24" s="49" t="s">
        <v>25</v>
      </c>
      <c r="D24" s="44" t="s">
        <v>98</v>
      </c>
      <c r="E24" s="33">
        <v>42202</v>
      </c>
      <c r="F24" s="62">
        <v>42252</v>
      </c>
      <c r="G24" s="169">
        <v>1.38</v>
      </c>
      <c r="H24" s="59">
        <v>1746.98</v>
      </c>
      <c r="I24" s="59">
        <v>1410.6863499999999</v>
      </c>
      <c r="J24" s="35" t="s">
        <v>16</v>
      </c>
      <c r="K24" s="35">
        <v>3.4602076124567476</v>
      </c>
      <c r="L24" s="52">
        <v>504.87721999999997</v>
      </c>
      <c r="M24" s="76">
        <v>298183</v>
      </c>
      <c r="N24" s="76">
        <v>2691</v>
      </c>
      <c r="O24" s="108">
        <v>9.0246593534842705E-3</v>
      </c>
      <c r="P24" s="171">
        <v>0.81534991814445501</v>
      </c>
      <c r="Q24" s="156">
        <v>-12</v>
      </c>
      <c r="R24" s="76">
        <v>8</v>
      </c>
      <c r="S24" s="84">
        <v>2.9728725380899295E-3</v>
      </c>
      <c r="T24" s="34">
        <v>1746.984705882353</v>
      </c>
      <c r="U24" s="34">
        <v>1424.4</v>
      </c>
      <c r="V24" s="34">
        <v>-4.7058823529368965E-3</v>
      </c>
      <c r="W24" s="300">
        <v>178.05</v>
      </c>
      <c r="X24" s="1"/>
    </row>
    <row r="25" spans="1:62" s="29" customFormat="1" ht="24.95" customHeight="1" x14ac:dyDescent="0.25">
      <c r="A25" s="18"/>
      <c r="B25" s="31" t="s">
        <v>17</v>
      </c>
      <c r="C25" s="61" t="s">
        <v>26</v>
      </c>
      <c r="D25" s="44" t="s">
        <v>98</v>
      </c>
      <c r="E25" s="33">
        <v>42202</v>
      </c>
      <c r="F25" s="62">
        <v>42252</v>
      </c>
      <c r="G25" s="169">
        <v>1.38</v>
      </c>
      <c r="H25" s="59">
        <v>0</v>
      </c>
      <c r="I25" s="59">
        <v>0</v>
      </c>
      <c r="J25" s="35" t="s">
        <v>16</v>
      </c>
      <c r="K25" s="35">
        <v>3.4602076124567476</v>
      </c>
      <c r="L25" s="52">
        <v>0</v>
      </c>
      <c r="M25" s="76">
        <v>0</v>
      </c>
      <c r="N25" s="76">
        <v>0</v>
      </c>
      <c r="O25" s="108" t="s">
        <v>94</v>
      </c>
      <c r="P25" s="171" t="s">
        <v>94</v>
      </c>
      <c r="Q25" s="156">
        <v>-12</v>
      </c>
      <c r="R25" s="76">
        <v>0</v>
      </c>
      <c r="S25" s="84" t="s">
        <v>94</v>
      </c>
      <c r="T25" s="34">
        <v>0</v>
      </c>
      <c r="U25" s="34">
        <v>0</v>
      </c>
      <c r="V25" s="34">
        <v>0</v>
      </c>
      <c r="W25" s="300" t="s">
        <v>94</v>
      </c>
      <c r="X25" s="1"/>
    </row>
    <row r="26" spans="1:62" s="29" customFormat="1" ht="21.95" customHeight="1" thickBot="1" x14ac:dyDescent="0.3">
      <c r="A26" s="22"/>
      <c r="B26" s="354" t="s">
        <v>68</v>
      </c>
      <c r="C26" s="355"/>
      <c r="D26" s="355"/>
      <c r="E26" s="355"/>
      <c r="F26" s="355"/>
      <c r="G26" s="355"/>
      <c r="H26" s="168">
        <v>5631.41</v>
      </c>
      <c r="I26" s="168">
        <v>4566.3151749999997</v>
      </c>
      <c r="J26" s="113" t="s">
        <v>69</v>
      </c>
      <c r="K26" s="113" t="s">
        <v>69</v>
      </c>
      <c r="L26" s="114">
        <v>1713.7525339455783</v>
      </c>
      <c r="M26" s="115">
        <v>863562</v>
      </c>
      <c r="N26" s="115">
        <v>7098</v>
      </c>
      <c r="O26" s="116">
        <v>8.219444579543796E-3</v>
      </c>
      <c r="P26" s="117">
        <v>0.81812547834378968</v>
      </c>
      <c r="Q26" s="159">
        <v>-12</v>
      </c>
      <c r="R26" s="268">
        <v>36</v>
      </c>
      <c r="S26" s="116">
        <v>5.0718512256973797E-3</v>
      </c>
      <c r="T26" s="168">
        <v>5631.6437941176464</v>
      </c>
      <c r="U26" s="168">
        <v>4607.2000000000007</v>
      </c>
      <c r="V26" s="168">
        <v>-0.23379411764653923</v>
      </c>
      <c r="W26" s="119">
        <v>127.9777777777778</v>
      </c>
      <c r="X26" s="1"/>
    </row>
    <row r="27" spans="1:62" s="5" customFormat="1" x14ac:dyDescent="0.25">
      <c r="A27" s="46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53"/>
      <c r="N27" s="53"/>
      <c r="O27" s="22"/>
      <c r="P27" s="22"/>
      <c r="Q27" s="22"/>
      <c r="R27" s="22"/>
      <c r="S27" s="22"/>
      <c r="T27" s="22"/>
      <c r="U27" s="54"/>
      <c r="V27" s="54"/>
      <c r="W27" s="80"/>
      <c r="X27" s="1"/>
    </row>
    <row r="28" spans="1:62" s="5" customFormat="1" x14ac:dyDescent="0.25">
      <c r="A28" s="22"/>
      <c r="B28" s="22"/>
      <c r="C28" s="22"/>
      <c r="D28" s="22"/>
      <c r="E28" s="22"/>
      <c r="F28" s="22"/>
      <c r="G28" s="121" t="s">
        <v>79</v>
      </c>
      <c r="H28" s="281">
        <v>322.36</v>
      </c>
      <c r="I28" s="139"/>
      <c r="J28" s="22"/>
      <c r="K28" s="22"/>
      <c r="L28" s="22"/>
      <c r="M28" s="53"/>
      <c r="N28" s="53"/>
      <c r="O28" s="22"/>
      <c r="P28" s="22"/>
      <c r="Q28" s="22"/>
      <c r="R28" s="22"/>
      <c r="S28" s="122"/>
      <c r="T28" s="281">
        <v>322.36</v>
      </c>
      <c r="U28" s="141"/>
      <c r="V28" s="54"/>
      <c r="W28" s="80"/>
      <c r="X28" s="1"/>
    </row>
    <row r="29" spans="1:62" s="5" customForma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53"/>
      <c r="N29" s="53"/>
      <c r="O29" s="22"/>
      <c r="P29" s="22"/>
      <c r="Q29" s="22"/>
      <c r="R29" s="22"/>
      <c r="S29" s="121"/>
      <c r="T29" s="121"/>
      <c r="U29" s="124"/>
      <c r="V29" s="54"/>
      <c r="W29" s="80"/>
      <c r="X29" s="1"/>
    </row>
    <row r="30" spans="1:62" s="5" customForma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53"/>
      <c r="N30" s="53"/>
      <c r="O30" s="22"/>
      <c r="P30" s="22"/>
      <c r="Q30" s="22"/>
      <c r="R30" s="22"/>
      <c r="S30" s="121"/>
      <c r="T30" s="121"/>
      <c r="U30" s="124"/>
      <c r="V30" s="54"/>
      <c r="W30" s="80"/>
      <c r="X30" s="1"/>
    </row>
    <row r="31" spans="1:62" s="5" customForma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53"/>
      <c r="N31" s="53"/>
      <c r="O31" s="22"/>
      <c r="P31" s="22"/>
      <c r="Q31" s="22"/>
      <c r="R31" s="22"/>
      <c r="S31" s="22"/>
      <c r="T31" s="22"/>
      <c r="U31" s="54"/>
      <c r="V31" s="54"/>
      <c r="W31" s="80"/>
      <c r="X31" s="1"/>
    </row>
    <row r="32" spans="1:62" s="5" customForma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53"/>
      <c r="N32" s="53"/>
      <c r="O32" s="22"/>
      <c r="P32" s="22"/>
      <c r="Q32" s="22"/>
      <c r="R32" s="22"/>
      <c r="S32" s="22"/>
      <c r="T32" s="22"/>
      <c r="U32" s="54"/>
      <c r="V32" s="54"/>
      <c r="W32" s="80"/>
      <c r="X32" s="1"/>
    </row>
    <row r="33" spans="1:24" s="5" customFormat="1" ht="23.1" customHeight="1" thickBot="1" x14ac:dyDescent="0.3">
      <c r="A33" s="11"/>
      <c r="B33" s="112"/>
      <c r="C33" s="112"/>
      <c r="D33" s="112"/>
      <c r="E33" s="112"/>
      <c r="F33" s="112"/>
      <c r="G33" s="112"/>
      <c r="H33" s="143">
        <v>19166.63</v>
      </c>
      <c r="I33" s="143">
        <v>15797.246175</v>
      </c>
      <c r="J33" s="143" t="s">
        <v>69</v>
      </c>
      <c r="K33" s="143" t="s">
        <v>69</v>
      </c>
      <c r="L33" s="144">
        <v>1936352.2055253985</v>
      </c>
      <c r="M33" s="158">
        <v>2925001</v>
      </c>
      <c r="N33" s="158">
        <v>8121</v>
      </c>
      <c r="O33" s="146">
        <v>2.7764093072104932E-3</v>
      </c>
      <c r="P33" s="147">
        <v>0.82640028528750231</v>
      </c>
      <c r="Q33" s="158">
        <v>-12</v>
      </c>
      <c r="R33" s="158">
        <v>100</v>
      </c>
      <c r="S33" s="146">
        <v>1.2313754463735994E-2</v>
      </c>
      <c r="T33" s="149">
        <v>19168.249088235294</v>
      </c>
      <c r="U33" s="149">
        <v>15839.308500000001</v>
      </c>
      <c r="V33" s="148">
        <v>-1.6190882352930203</v>
      </c>
      <c r="W33" s="149">
        <v>158.39308500000001</v>
      </c>
      <c r="X33" s="1"/>
    </row>
    <row r="34" spans="1:24" s="5" customFormat="1" x14ac:dyDescent="0.25">
      <c r="A34" s="1"/>
      <c r="B34" s="1"/>
      <c r="C34" s="1"/>
      <c r="D34" s="1"/>
      <c r="E34" s="1"/>
      <c r="F34" s="1"/>
      <c r="G34" s="1"/>
      <c r="H34" s="2"/>
      <c r="I34" s="2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1"/>
      <c r="W34" s="111"/>
      <c r="X34" s="1"/>
    </row>
    <row r="35" spans="1:24" s="5" customFormat="1" x14ac:dyDescent="0.25"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4" s="5" customFormat="1" x14ac:dyDescent="0.25"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4" s="5" customFormat="1" x14ac:dyDescent="0.25"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4" s="5" customFormat="1" x14ac:dyDescent="0.25"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4" s="5" customFormat="1" x14ac:dyDescent="0.25"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4" s="5" customFormat="1" x14ac:dyDescent="0.25"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4" s="5" customFormat="1" x14ac:dyDescent="0.25"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4" s="5" customFormat="1" x14ac:dyDescent="0.25"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4" s="5" customFormat="1" x14ac:dyDescent="0.25"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4" s="5" customFormat="1" x14ac:dyDescent="0.25"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4" s="5" customFormat="1" x14ac:dyDescent="0.25"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4" s="5" customFormat="1" x14ac:dyDescent="0.25"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4" s="5" customFormat="1" x14ac:dyDescent="0.25"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4" s="5" customFormat="1" x14ac:dyDescent="0.25"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8:23" s="5" customFormat="1" x14ac:dyDescent="0.25"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8:23" s="5" customFormat="1" x14ac:dyDescent="0.25"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8:23" s="5" customFormat="1" x14ac:dyDescent="0.25"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8:23" s="5" customFormat="1" x14ac:dyDescent="0.25"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8:23" s="5" customFormat="1" x14ac:dyDescent="0.25"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8:23" s="5" customFormat="1" x14ac:dyDescent="0.25"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8:23" s="5" customFormat="1" x14ac:dyDescent="0.25"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8:23" s="5" customFormat="1" x14ac:dyDescent="0.25"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8:23" s="5" customFormat="1" x14ac:dyDescent="0.25"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8:23" s="5" customFormat="1" x14ac:dyDescent="0.25"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 spans="8:23" s="5" customFormat="1" x14ac:dyDescent="0.25"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spans="8:23" s="5" customFormat="1" x14ac:dyDescent="0.25"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 spans="8:23" s="5" customFormat="1" x14ac:dyDescent="0.25"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 spans="8:23" s="5" customFormat="1" x14ac:dyDescent="0.25"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 spans="8:23" s="5" customFormat="1" x14ac:dyDescent="0.25"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 spans="8:23" s="5" customFormat="1" x14ac:dyDescent="0.25"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 spans="8:23" s="5" customFormat="1" x14ac:dyDescent="0.25"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 spans="8:23" s="5" customFormat="1" x14ac:dyDescent="0.25"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 spans="8:23" s="5" customFormat="1" x14ac:dyDescent="0.25"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 spans="8:23" s="5" customFormat="1" x14ac:dyDescent="0.25"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</row>
    <row r="69" spans="8:23" s="5" customFormat="1" x14ac:dyDescent="0.25"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 spans="8:23" s="5" customFormat="1" x14ac:dyDescent="0.25"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spans="8:23" s="5" customFormat="1" x14ac:dyDescent="0.25"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 spans="8:23" s="5" customFormat="1" x14ac:dyDescent="0.25"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 spans="8:23" s="5" customFormat="1" x14ac:dyDescent="0.25"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 spans="8:23" s="5" customFormat="1" x14ac:dyDescent="0.25"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  <row r="75" spans="8:23" s="5" customFormat="1" x14ac:dyDescent="0.25"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</row>
    <row r="76" spans="8:23" s="5" customFormat="1" x14ac:dyDescent="0.25"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 spans="8:23" s="5" customFormat="1" x14ac:dyDescent="0.25"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</row>
    <row r="78" spans="8:23" s="5" customFormat="1" x14ac:dyDescent="0.25"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</row>
    <row r="79" spans="8:23" s="5" customFormat="1" x14ac:dyDescent="0.25"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 spans="8:23" s="5" customFormat="1" x14ac:dyDescent="0.25"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 spans="8:23" s="5" customFormat="1" x14ac:dyDescent="0.25"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</row>
    <row r="82" spans="8:23" s="5" customFormat="1" x14ac:dyDescent="0.25"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 spans="8:23" s="5" customFormat="1" x14ac:dyDescent="0.25"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 spans="8:23" s="5" customFormat="1" x14ac:dyDescent="0.25"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 spans="8:23" s="5" customFormat="1" x14ac:dyDescent="0.25"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 spans="8:23" s="5" customFormat="1" x14ac:dyDescent="0.25"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8:23" s="5" customFormat="1" x14ac:dyDescent="0.25"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 spans="8:23" s="5" customFormat="1" x14ac:dyDescent="0.25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 spans="8:23" s="5" customFormat="1" x14ac:dyDescent="0.25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 spans="8:23" s="5" customFormat="1" x14ac:dyDescent="0.25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 spans="8:23" s="5" customFormat="1" x14ac:dyDescent="0.25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 spans="8:23" s="5" customFormat="1" x14ac:dyDescent="0.25"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</row>
    <row r="93" spans="8:23" s="5" customFormat="1" x14ac:dyDescent="0.25"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 spans="8:23" s="5" customFormat="1" x14ac:dyDescent="0.25"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</row>
    <row r="95" spans="8:23" s="5" customFormat="1" x14ac:dyDescent="0.25"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</row>
    <row r="96" spans="8:23" s="5" customFormat="1" x14ac:dyDescent="0.25"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 spans="8:23" s="5" customFormat="1" x14ac:dyDescent="0.25"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</row>
    <row r="98" spans="8:23" s="5" customFormat="1" x14ac:dyDescent="0.25"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</row>
    <row r="99" spans="8:23" s="5" customFormat="1" x14ac:dyDescent="0.25"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 spans="8:23" s="5" customFormat="1" x14ac:dyDescent="0.25"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</row>
    <row r="101" spans="8:23" s="5" customFormat="1" x14ac:dyDescent="0.25"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</row>
    <row r="102" spans="8:23" s="5" customFormat="1" x14ac:dyDescent="0.25"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 spans="8:23" s="5" customFormat="1" x14ac:dyDescent="0.25"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 spans="8:23" s="5" customFormat="1" x14ac:dyDescent="0.25"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</row>
    <row r="105" spans="8:23" s="5" customFormat="1" x14ac:dyDescent="0.25"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</row>
    <row r="106" spans="8:23" s="5" customFormat="1" x14ac:dyDescent="0.25"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</row>
    <row r="107" spans="8:23" s="5" customFormat="1" x14ac:dyDescent="0.25"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 spans="8:23" s="5" customFormat="1" x14ac:dyDescent="0.25"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 spans="8:23" s="5" customFormat="1" x14ac:dyDescent="0.25"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</row>
    <row r="110" spans="8:23" s="5" customFormat="1" x14ac:dyDescent="0.25"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 spans="8:23" s="5" customFormat="1" x14ac:dyDescent="0.25"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</row>
    <row r="112" spans="8:23" s="5" customFormat="1" x14ac:dyDescent="0.25"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</row>
    <row r="113" spans="8:23" s="5" customFormat="1" x14ac:dyDescent="0.25"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 spans="8:23" s="5" customFormat="1" x14ac:dyDescent="0.25"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</row>
    <row r="115" spans="8:23" s="5" customFormat="1" x14ac:dyDescent="0.25"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</row>
    <row r="116" spans="8:23" s="5" customFormat="1" x14ac:dyDescent="0.25"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</row>
    <row r="117" spans="8:23" s="5" customFormat="1" x14ac:dyDescent="0.25"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 spans="8:23" s="5" customFormat="1" x14ac:dyDescent="0.25"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 spans="8:23" s="5" customFormat="1" x14ac:dyDescent="0.25"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</row>
    <row r="120" spans="8:23" s="5" customFormat="1" x14ac:dyDescent="0.25"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 spans="8:23" s="5" customFormat="1" x14ac:dyDescent="0.25"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 spans="8:23" s="5" customFormat="1" x14ac:dyDescent="0.25"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  <row r="123" spans="8:23" s="5" customFormat="1" x14ac:dyDescent="0.25"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 spans="8:23" s="5" customFormat="1" x14ac:dyDescent="0.25"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</row>
    <row r="125" spans="8:23" s="5" customFormat="1" x14ac:dyDescent="0.25"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</row>
    <row r="126" spans="8:23" s="5" customFormat="1" x14ac:dyDescent="0.25"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 spans="8:23" s="5" customFormat="1" x14ac:dyDescent="0.25"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</row>
    <row r="128" spans="8:23" s="5" customFormat="1" x14ac:dyDescent="0.25"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</row>
    <row r="129" spans="8:23" s="5" customFormat="1" x14ac:dyDescent="0.25"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 spans="8:23" s="5" customFormat="1" x14ac:dyDescent="0.25"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</row>
    <row r="131" spans="8:23" s="5" customFormat="1" x14ac:dyDescent="0.25"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</row>
    <row r="132" spans="8:23" s="5" customFormat="1" x14ac:dyDescent="0.25"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</row>
    <row r="133" spans="8:23" s="5" customFormat="1" x14ac:dyDescent="0.25"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</row>
    <row r="134" spans="8:23" s="5" customFormat="1" x14ac:dyDescent="0.25"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</row>
    <row r="135" spans="8:23" s="5" customFormat="1" x14ac:dyDescent="0.25"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</row>
    <row r="136" spans="8:23" s="5" customFormat="1" x14ac:dyDescent="0.25"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</row>
    <row r="137" spans="8:23" s="5" customFormat="1" x14ac:dyDescent="0.25"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</row>
    <row r="138" spans="8:23" s="5" customFormat="1" x14ac:dyDescent="0.25"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</row>
    <row r="139" spans="8:23" s="5" customFormat="1" x14ac:dyDescent="0.25"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</row>
    <row r="140" spans="8:23" s="5" customFormat="1" x14ac:dyDescent="0.25"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</row>
    <row r="141" spans="8:23" s="5" customFormat="1" x14ac:dyDescent="0.25"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</row>
    <row r="142" spans="8:23" s="5" customFormat="1" x14ac:dyDescent="0.25"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</row>
    <row r="143" spans="8:23" s="5" customFormat="1" x14ac:dyDescent="0.25"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</row>
    <row r="144" spans="8:23" s="5" customFormat="1" x14ac:dyDescent="0.25"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</row>
    <row r="145" spans="8:23" s="5" customFormat="1" x14ac:dyDescent="0.25"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</row>
    <row r="146" spans="8:23" s="5" customFormat="1" x14ac:dyDescent="0.25"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</row>
    <row r="147" spans="8:23" s="5" customFormat="1" x14ac:dyDescent="0.25"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</row>
    <row r="148" spans="8:23" s="5" customFormat="1" x14ac:dyDescent="0.25"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</row>
    <row r="149" spans="8:23" s="5" customFormat="1" x14ac:dyDescent="0.25"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</row>
    <row r="150" spans="8:23" s="5" customFormat="1" x14ac:dyDescent="0.25"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</row>
    <row r="151" spans="8:23" s="5" customFormat="1" x14ac:dyDescent="0.25"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</row>
    <row r="152" spans="8:23" s="5" customFormat="1" x14ac:dyDescent="0.25"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</row>
    <row r="153" spans="8:23" s="5" customFormat="1" x14ac:dyDescent="0.25"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</row>
    <row r="154" spans="8:23" s="5" customFormat="1" x14ac:dyDescent="0.25"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</row>
    <row r="155" spans="8:23" s="5" customFormat="1" x14ac:dyDescent="0.25"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</row>
    <row r="156" spans="8:23" s="5" customFormat="1" x14ac:dyDescent="0.25"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</row>
    <row r="157" spans="8:23" s="5" customFormat="1" x14ac:dyDescent="0.25"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</row>
    <row r="158" spans="8:23" s="5" customFormat="1" x14ac:dyDescent="0.25"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</row>
    <row r="159" spans="8:23" s="5" customFormat="1" x14ac:dyDescent="0.25"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</row>
    <row r="160" spans="8:23" s="5" customFormat="1" x14ac:dyDescent="0.25"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</row>
    <row r="161" spans="8:23" s="5" customFormat="1" x14ac:dyDescent="0.25"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</row>
    <row r="162" spans="8:23" s="5" customFormat="1" x14ac:dyDescent="0.25"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</row>
    <row r="163" spans="8:23" s="5" customFormat="1" x14ac:dyDescent="0.25"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</row>
    <row r="164" spans="8:23" s="5" customFormat="1" x14ac:dyDescent="0.25"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</row>
    <row r="165" spans="8:23" s="5" customFormat="1" x14ac:dyDescent="0.25"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</row>
    <row r="166" spans="8:23" s="5" customFormat="1" x14ac:dyDescent="0.25"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</row>
    <row r="167" spans="8:23" s="5" customFormat="1" x14ac:dyDescent="0.25"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</row>
    <row r="168" spans="8:23" s="5" customFormat="1" x14ac:dyDescent="0.25"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</row>
    <row r="169" spans="8:23" s="5" customFormat="1" x14ac:dyDescent="0.25"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</row>
    <row r="170" spans="8:23" s="5" customFormat="1" x14ac:dyDescent="0.25"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</row>
    <row r="171" spans="8:23" s="5" customFormat="1" x14ac:dyDescent="0.25"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</row>
    <row r="172" spans="8:23" s="5" customFormat="1" x14ac:dyDescent="0.25"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</row>
    <row r="173" spans="8:23" s="5" customFormat="1" x14ac:dyDescent="0.25"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</row>
    <row r="174" spans="8:23" s="5" customFormat="1" x14ac:dyDescent="0.25"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</row>
    <row r="175" spans="8:23" s="5" customFormat="1" x14ac:dyDescent="0.25"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</row>
    <row r="176" spans="8:23" s="5" customFormat="1" x14ac:dyDescent="0.25"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</row>
    <row r="177" spans="8:23" s="5" customFormat="1" x14ac:dyDescent="0.25"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</row>
    <row r="178" spans="8:23" s="5" customFormat="1" x14ac:dyDescent="0.25"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</row>
    <row r="179" spans="8:23" s="5" customFormat="1" x14ac:dyDescent="0.25"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</row>
    <row r="180" spans="8:23" s="5" customFormat="1" x14ac:dyDescent="0.25"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</row>
    <row r="181" spans="8:23" s="5" customFormat="1" x14ac:dyDescent="0.25"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</row>
    <row r="182" spans="8:23" s="5" customFormat="1" x14ac:dyDescent="0.25"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</row>
    <row r="183" spans="8:23" s="5" customFormat="1" x14ac:dyDescent="0.25"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</row>
    <row r="184" spans="8:23" s="5" customFormat="1" x14ac:dyDescent="0.25"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</row>
    <row r="185" spans="8:23" s="5" customFormat="1" x14ac:dyDescent="0.25"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</row>
    <row r="186" spans="8:23" s="5" customFormat="1" x14ac:dyDescent="0.25"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</row>
    <row r="187" spans="8:23" s="5" customFormat="1" x14ac:dyDescent="0.25"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</row>
    <row r="188" spans="8:23" s="5" customFormat="1" x14ac:dyDescent="0.25"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</row>
    <row r="189" spans="8:23" s="5" customFormat="1" x14ac:dyDescent="0.25"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</row>
    <row r="190" spans="8:23" s="5" customFormat="1" x14ac:dyDescent="0.25"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</row>
    <row r="191" spans="8:23" s="5" customFormat="1" x14ac:dyDescent="0.25"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</row>
    <row r="192" spans="8:23" s="5" customFormat="1" x14ac:dyDescent="0.25"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</row>
    <row r="193" spans="8:23" s="5" customFormat="1" x14ac:dyDescent="0.25"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</row>
    <row r="194" spans="8:23" s="5" customFormat="1" x14ac:dyDescent="0.25"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</row>
    <row r="195" spans="8:23" s="5" customFormat="1" x14ac:dyDescent="0.25"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</row>
    <row r="196" spans="8:23" s="5" customFormat="1" x14ac:dyDescent="0.25"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</row>
    <row r="197" spans="8:23" s="5" customFormat="1" x14ac:dyDescent="0.25"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</row>
    <row r="198" spans="8:23" s="5" customFormat="1" x14ac:dyDescent="0.25"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</row>
    <row r="199" spans="8:23" s="5" customFormat="1" x14ac:dyDescent="0.25"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</row>
    <row r="200" spans="8:23" s="5" customFormat="1" x14ac:dyDescent="0.25"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</row>
    <row r="201" spans="8:23" s="5" customFormat="1" x14ac:dyDescent="0.25"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</row>
    <row r="202" spans="8:23" s="5" customFormat="1" x14ac:dyDescent="0.25"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</row>
    <row r="203" spans="8:23" s="5" customFormat="1" x14ac:dyDescent="0.25"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</row>
    <row r="204" spans="8:23" s="5" customFormat="1" x14ac:dyDescent="0.25"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</row>
    <row r="205" spans="8:23" s="5" customFormat="1" x14ac:dyDescent="0.25"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</row>
    <row r="206" spans="8:23" s="5" customFormat="1" x14ac:dyDescent="0.25"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</row>
    <row r="207" spans="8:23" s="5" customFormat="1" x14ac:dyDescent="0.25"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</row>
    <row r="208" spans="8:23" s="5" customFormat="1" x14ac:dyDescent="0.25"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</row>
    <row r="209" spans="8:23" s="5" customFormat="1" x14ac:dyDescent="0.25"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</row>
    <row r="210" spans="8:23" s="5" customFormat="1" x14ac:dyDescent="0.25"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</row>
    <row r="211" spans="8:23" s="5" customFormat="1" x14ac:dyDescent="0.25"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</row>
    <row r="212" spans="8:23" s="5" customFormat="1" x14ac:dyDescent="0.25"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</row>
    <row r="213" spans="8:23" s="5" customFormat="1" x14ac:dyDescent="0.25"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</row>
    <row r="214" spans="8:23" s="5" customFormat="1" x14ac:dyDescent="0.25"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</row>
    <row r="215" spans="8:23" s="5" customFormat="1" x14ac:dyDescent="0.25"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</row>
    <row r="216" spans="8:23" s="5" customFormat="1" x14ac:dyDescent="0.25"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</row>
    <row r="217" spans="8:23" s="5" customFormat="1" x14ac:dyDescent="0.25"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</row>
    <row r="218" spans="8:23" s="5" customFormat="1" x14ac:dyDescent="0.25"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</row>
    <row r="219" spans="8:23" s="5" customFormat="1" x14ac:dyDescent="0.25"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</row>
    <row r="220" spans="8:23" s="5" customFormat="1" x14ac:dyDescent="0.25"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</row>
    <row r="221" spans="8:23" s="5" customFormat="1" x14ac:dyDescent="0.25"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</row>
    <row r="222" spans="8:23" s="5" customFormat="1" x14ac:dyDescent="0.25"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</row>
    <row r="223" spans="8:23" s="5" customFormat="1" x14ac:dyDescent="0.25"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</row>
    <row r="224" spans="8:23" s="5" customFormat="1" x14ac:dyDescent="0.25"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</row>
    <row r="225" spans="8:23" s="5" customFormat="1" x14ac:dyDescent="0.25"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</row>
    <row r="226" spans="8:23" s="5" customFormat="1" x14ac:dyDescent="0.25"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</row>
    <row r="227" spans="8:23" s="5" customFormat="1" x14ac:dyDescent="0.25"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</row>
    <row r="228" spans="8:23" s="5" customFormat="1" x14ac:dyDescent="0.25"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</row>
    <row r="229" spans="8:23" s="5" customFormat="1" x14ac:dyDescent="0.25"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</row>
    <row r="230" spans="8:23" s="5" customFormat="1" x14ac:dyDescent="0.25"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</row>
    <row r="231" spans="8:23" s="5" customFormat="1" x14ac:dyDescent="0.25"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</row>
    <row r="232" spans="8:23" s="5" customFormat="1" x14ac:dyDescent="0.25"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</row>
    <row r="233" spans="8:23" s="5" customFormat="1" x14ac:dyDescent="0.25"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</row>
    <row r="234" spans="8:23" s="5" customFormat="1" x14ac:dyDescent="0.25"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</row>
    <row r="235" spans="8:23" s="5" customFormat="1" x14ac:dyDescent="0.25"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</row>
    <row r="236" spans="8:23" s="5" customFormat="1" x14ac:dyDescent="0.25"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</row>
    <row r="237" spans="8:23" s="5" customFormat="1" x14ac:dyDescent="0.25"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</row>
    <row r="238" spans="8:23" s="5" customFormat="1" x14ac:dyDescent="0.25"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</row>
    <row r="239" spans="8:23" s="5" customFormat="1" x14ac:dyDescent="0.25"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</row>
    <row r="240" spans="8:23" s="5" customFormat="1" x14ac:dyDescent="0.25"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</row>
    <row r="241" spans="2:23" s="5" customFormat="1" x14ac:dyDescent="0.25"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</row>
    <row r="242" spans="2:23" s="5" customFormat="1" x14ac:dyDescent="0.25"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</row>
    <row r="243" spans="2:23" s="5" customFormat="1" x14ac:dyDescent="0.25"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</row>
    <row r="244" spans="2:23" s="5" customFormat="1" x14ac:dyDescent="0.25"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</row>
    <row r="245" spans="2:23" s="5" customFormat="1" x14ac:dyDescent="0.25"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</row>
    <row r="246" spans="2:23" s="5" customFormat="1" x14ac:dyDescent="0.25"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</row>
    <row r="247" spans="2:23" s="5" customFormat="1" x14ac:dyDescent="0.25"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</row>
    <row r="248" spans="2:23" s="5" customFormat="1" x14ac:dyDescent="0.25"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</row>
    <row r="249" spans="2:23" s="5" customFormat="1" x14ac:dyDescent="0.25"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</row>
    <row r="250" spans="2:23" s="5" customFormat="1" x14ac:dyDescent="0.25"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</row>
    <row r="251" spans="2:23" s="5" customFormat="1" x14ac:dyDescent="0.25"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</row>
    <row r="252" spans="2:23" s="5" customFormat="1" x14ac:dyDescent="0.25"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</row>
    <row r="253" spans="2:23" s="5" customFormat="1" x14ac:dyDescent="0.25"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</row>
    <row r="254" spans="2:23" s="5" customFormat="1" x14ac:dyDescent="0.25"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</row>
    <row r="255" spans="2:23" s="5" customFormat="1" x14ac:dyDescent="0.25">
      <c r="B255" s="6"/>
      <c r="C255" s="6"/>
      <c r="D255" s="6"/>
      <c r="E255" s="6"/>
      <c r="F255" s="6"/>
      <c r="G255" s="6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</row>
    <row r="256" spans="2:23" s="5" customFormat="1" x14ac:dyDescent="0.25">
      <c r="B256" s="6"/>
      <c r="C256" s="6"/>
      <c r="D256" s="6"/>
      <c r="E256" s="6"/>
      <c r="F256" s="6"/>
      <c r="G256" s="6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</row>
    <row r="257" spans="2:63" s="5" customFormat="1" x14ac:dyDescent="0.25">
      <c r="B257" s="6"/>
      <c r="C257" s="6"/>
      <c r="D257" s="6"/>
      <c r="E257" s="6"/>
      <c r="F257" s="6"/>
      <c r="G257" s="6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</row>
    <row r="258" spans="2:63" s="5" customFormat="1" x14ac:dyDescent="0.25">
      <c r="B258" s="6"/>
      <c r="C258" s="6"/>
      <c r="D258" s="6"/>
      <c r="E258" s="6"/>
      <c r="F258" s="6"/>
      <c r="G258" s="6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</row>
    <row r="259" spans="2:63" s="5" customFormat="1" x14ac:dyDescent="0.25">
      <c r="B259" s="6"/>
      <c r="C259" s="6"/>
      <c r="D259" s="6"/>
      <c r="E259" s="6"/>
      <c r="F259" s="6"/>
      <c r="G259" s="6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</row>
    <row r="260" spans="2:63" s="5" customFormat="1" x14ac:dyDescent="0.25">
      <c r="B260" s="6"/>
      <c r="C260" s="6"/>
      <c r="D260" s="6"/>
      <c r="E260" s="6"/>
      <c r="F260" s="6"/>
      <c r="G260" s="6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</row>
    <row r="261" spans="2:63" s="5" customFormat="1" x14ac:dyDescent="0.25">
      <c r="B261" s="6"/>
      <c r="C261" s="6"/>
      <c r="D261" s="6"/>
      <c r="E261" s="6"/>
      <c r="F261" s="6"/>
      <c r="G261" s="6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</row>
    <row r="262" spans="2:63" s="5" customFormat="1" x14ac:dyDescent="0.25">
      <c r="B262" s="6"/>
      <c r="C262" s="6"/>
      <c r="D262" s="6"/>
      <c r="E262" s="6"/>
      <c r="F262" s="6"/>
      <c r="G262" s="6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</row>
    <row r="263" spans="2:63" x14ac:dyDescent="0.25"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</row>
    <row r="264" spans="2:63" x14ac:dyDescent="0.25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</row>
  </sheetData>
  <mergeCells count="5">
    <mergeCell ref="B26:G26"/>
    <mergeCell ref="D3:E3"/>
    <mergeCell ref="F3:G3"/>
    <mergeCell ref="J3:K3"/>
    <mergeCell ref="B16:G1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4"/>
  <sheetViews>
    <sheetView workbookViewId="0">
      <selection activeCell="AA36" sqref="AA36"/>
    </sheetView>
  </sheetViews>
  <sheetFormatPr defaultColWidth="8.875" defaultRowHeight="15.75" x14ac:dyDescent="0.25"/>
  <cols>
    <col min="1" max="1" width="2.375" style="6" customWidth="1"/>
    <col min="2" max="2" width="34.875" style="6" customWidth="1"/>
    <col min="3" max="3" width="36.375" style="6" customWidth="1"/>
    <col min="4" max="4" width="23.375" style="6" customWidth="1"/>
    <col min="5" max="5" width="13.875" style="6" bestFit="1" customWidth="1"/>
    <col min="6" max="6" width="12.875" style="6" customWidth="1"/>
    <col min="7" max="7" width="22.375" style="6" customWidth="1"/>
    <col min="8" max="8" width="16.5" style="48" bestFit="1" customWidth="1"/>
    <col min="9" max="9" width="16.5" style="48" customWidth="1"/>
    <col min="10" max="10" width="15.375" style="48" bestFit="1" customWidth="1"/>
    <col min="11" max="11" width="15.375" style="48" customWidth="1"/>
    <col min="12" max="17" width="17" style="48" customWidth="1"/>
    <col min="18" max="18" width="19.375" style="48" bestFit="1" customWidth="1"/>
    <col min="19" max="20" width="24.375" style="48" customWidth="1"/>
    <col min="21" max="23" width="17" style="48" customWidth="1"/>
    <col min="24" max="24" width="2.875" style="6" customWidth="1"/>
    <col min="25" max="26" width="8.875" style="5"/>
    <col min="27" max="27" width="12.625" style="5" customWidth="1"/>
    <col min="28" max="64" width="8.875" style="5"/>
    <col min="65" max="16384" width="8.875" style="6"/>
  </cols>
  <sheetData>
    <row r="1" spans="1:64" ht="16.5" thickBot="1" x14ac:dyDescent="0.3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1"/>
    </row>
    <row r="2" spans="1:64" x14ac:dyDescent="0.25">
      <c r="A2" s="1"/>
      <c r="B2" s="7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8"/>
      <c r="Y2" s="1"/>
      <c r="BL2" s="6"/>
    </row>
    <row r="3" spans="1:64" ht="18.75" x14ac:dyDescent="0.25">
      <c r="A3" s="1"/>
      <c r="B3" s="12"/>
      <c r="C3" s="91" t="s">
        <v>18</v>
      </c>
      <c r="D3" s="346"/>
      <c r="E3" s="346"/>
      <c r="F3" s="347"/>
      <c r="G3" s="347"/>
      <c r="H3" s="194"/>
      <c r="I3" s="265"/>
      <c r="J3" s="347"/>
      <c r="K3" s="347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79"/>
      <c r="Y3" s="1"/>
      <c r="BL3" s="6"/>
    </row>
    <row r="4" spans="1:64" ht="18" customHeight="1" x14ac:dyDescent="0.3">
      <c r="A4" s="1"/>
      <c r="B4" s="12"/>
      <c r="C4" s="91" t="s">
        <v>89</v>
      </c>
      <c r="D4" s="173" t="s">
        <v>99</v>
      </c>
      <c r="E4" s="73"/>
      <c r="F4" s="70"/>
      <c r="G4" s="70"/>
      <c r="H4" s="70"/>
      <c r="I4" s="71"/>
      <c r="J4" s="57"/>
      <c r="K4" s="58"/>
      <c r="L4" s="16"/>
      <c r="M4" s="16"/>
      <c r="N4" s="16"/>
      <c r="O4" s="16"/>
      <c r="P4" s="16"/>
      <c r="Q4" s="16"/>
      <c r="R4" s="16"/>
      <c r="S4" s="16"/>
      <c r="T4" s="16"/>
      <c r="U4" s="16"/>
      <c r="V4" s="179"/>
      <c r="W4" s="14"/>
      <c r="X4" s="5"/>
      <c r="Y4" s="1"/>
      <c r="BJ4" s="6"/>
      <c r="BK4" s="6"/>
      <c r="BL4" s="6"/>
    </row>
    <row r="5" spans="1:64" s="25" customFormat="1" ht="18.75" x14ac:dyDescent="0.25">
      <c r="A5" s="18"/>
      <c r="B5" s="19"/>
      <c r="C5" s="92" t="s">
        <v>85</v>
      </c>
      <c r="D5" s="92" t="s">
        <v>101</v>
      </c>
      <c r="E5" s="70"/>
      <c r="F5" s="70"/>
      <c r="G5" s="70"/>
      <c r="H5" s="70"/>
      <c r="I5" s="71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80"/>
      <c r="W5" s="14"/>
      <c r="X5" s="24"/>
      <c r="Y5" s="1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</row>
    <row r="6" spans="1:64" s="25" customFormat="1" ht="15.75" customHeight="1" x14ac:dyDescent="0.25">
      <c r="A6" s="18"/>
      <c r="B6" s="19"/>
      <c r="C6" s="92" t="s">
        <v>86</v>
      </c>
      <c r="D6" s="155">
        <v>42266</v>
      </c>
      <c r="E6" s="70"/>
      <c r="F6" s="70"/>
      <c r="G6" s="70"/>
      <c r="H6" s="70"/>
      <c r="I6" s="7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80"/>
      <c r="W6" s="14"/>
      <c r="X6" s="24"/>
      <c r="Y6" s="1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</row>
    <row r="7" spans="1:64" s="25" customFormat="1" ht="18.75" x14ac:dyDescent="0.25">
      <c r="A7" s="18"/>
      <c r="B7" s="19"/>
      <c r="C7" s="93" t="s">
        <v>83</v>
      </c>
      <c r="D7" s="93">
        <v>42271</v>
      </c>
      <c r="E7" s="70"/>
      <c r="F7" s="70"/>
      <c r="G7" s="70"/>
      <c r="H7" s="70"/>
      <c r="I7" s="7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80"/>
      <c r="W7" s="14"/>
      <c r="X7" s="24"/>
      <c r="Y7" s="1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</row>
    <row r="8" spans="1:64" s="25" customFormat="1" x14ac:dyDescent="0.25">
      <c r="A8" s="18"/>
      <c r="B8" s="19"/>
      <c r="C8" s="27"/>
      <c r="D8" s="70"/>
      <c r="E8" s="70"/>
      <c r="F8" s="70"/>
      <c r="G8" s="70"/>
      <c r="H8" s="70"/>
      <c r="I8" s="73"/>
      <c r="J8" s="13"/>
      <c r="K8" s="13"/>
      <c r="L8" s="13"/>
      <c r="M8" s="82"/>
      <c r="N8" s="13"/>
      <c r="O8" s="13"/>
      <c r="P8" s="13"/>
      <c r="Q8" s="13"/>
      <c r="R8" s="13"/>
      <c r="S8" s="13"/>
      <c r="T8" s="13"/>
      <c r="U8" s="13"/>
      <c r="V8" s="180"/>
      <c r="W8" s="14"/>
      <c r="X8" s="24"/>
      <c r="Y8" s="1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</row>
    <row r="9" spans="1:64" s="25" customFormat="1" x14ac:dyDescent="0.25">
      <c r="A9" s="18"/>
      <c r="B9" s="83"/>
      <c r="C9" s="27"/>
      <c r="D9" s="70"/>
      <c r="E9" s="70"/>
      <c r="F9" s="70"/>
      <c r="G9" s="70"/>
      <c r="H9" s="70"/>
      <c r="I9" s="7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80"/>
      <c r="W9" s="14"/>
      <c r="X9" s="24"/>
      <c r="Y9" s="1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</row>
    <row r="10" spans="1:64" s="25" customFormat="1" x14ac:dyDescent="0.25">
      <c r="A10" s="18"/>
      <c r="B10" s="83"/>
      <c r="C10" s="27"/>
      <c r="D10" s="70"/>
      <c r="E10" s="74"/>
      <c r="F10" s="70"/>
      <c r="G10" s="70"/>
      <c r="H10" s="70"/>
      <c r="I10" s="70"/>
      <c r="J10" s="70"/>
      <c r="K10" s="7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0"/>
      <c r="Y10" s="1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4" s="25" customFormat="1" ht="33" customHeight="1" x14ac:dyDescent="0.25">
      <c r="A11" s="18"/>
      <c r="B11" s="187" t="s">
        <v>2</v>
      </c>
      <c r="C11" s="183" t="s">
        <v>3</v>
      </c>
      <c r="D11" s="183" t="s">
        <v>4</v>
      </c>
      <c r="E11" s="183" t="s">
        <v>5</v>
      </c>
      <c r="F11" s="183" t="s">
        <v>6</v>
      </c>
      <c r="G11" s="183" t="s">
        <v>88</v>
      </c>
      <c r="H11" s="184" t="s">
        <v>107</v>
      </c>
      <c r="I11" s="184" t="s">
        <v>104</v>
      </c>
      <c r="J11" s="184" t="s">
        <v>9</v>
      </c>
      <c r="K11" s="184" t="s">
        <v>56</v>
      </c>
      <c r="L11" s="184" t="s">
        <v>10</v>
      </c>
      <c r="M11" s="178" t="s">
        <v>49</v>
      </c>
      <c r="N11" s="178" t="s">
        <v>50</v>
      </c>
      <c r="O11" s="178" t="s">
        <v>51</v>
      </c>
      <c r="P11" s="178" t="s">
        <v>62</v>
      </c>
      <c r="Q11" s="178" t="s">
        <v>63</v>
      </c>
      <c r="R11" s="178" t="s">
        <v>93</v>
      </c>
      <c r="S11" s="178" t="s">
        <v>103</v>
      </c>
      <c r="T11" s="178" t="s">
        <v>106</v>
      </c>
      <c r="U11" s="178" t="s">
        <v>105</v>
      </c>
      <c r="V11" s="178" t="s">
        <v>108</v>
      </c>
      <c r="W11" s="178" t="s">
        <v>109</v>
      </c>
      <c r="X11" s="180"/>
      <c r="Y11" s="1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4" s="29" customFormat="1" ht="32.1" customHeight="1" x14ac:dyDescent="0.25">
      <c r="A12" s="18"/>
      <c r="B12" s="60" t="s">
        <v>11</v>
      </c>
      <c r="C12" s="61" t="s">
        <v>19</v>
      </c>
      <c r="D12" s="61" t="s">
        <v>12</v>
      </c>
      <c r="E12" s="62">
        <v>42205</v>
      </c>
      <c r="F12" s="62">
        <v>42259</v>
      </c>
      <c r="G12" s="169">
        <v>1.2222222222222223</v>
      </c>
      <c r="H12" s="59">
        <v>58.82</v>
      </c>
      <c r="I12" s="59">
        <v>49.997</v>
      </c>
      <c r="J12" s="67" t="s">
        <v>14</v>
      </c>
      <c r="K12" s="67">
        <v>7.6470588235294121</v>
      </c>
      <c r="L12" s="69">
        <v>230769.23076923078</v>
      </c>
      <c r="M12" s="200">
        <v>166</v>
      </c>
      <c r="N12" s="200">
        <v>29</v>
      </c>
      <c r="O12" s="108">
        <v>0.1746987951807229</v>
      </c>
      <c r="P12" s="171">
        <v>1.8344100646038763E-2</v>
      </c>
      <c r="Q12" s="156">
        <v>-5</v>
      </c>
      <c r="R12" s="200">
        <v>0</v>
      </c>
      <c r="S12" s="96">
        <v>0</v>
      </c>
      <c r="T12" s="34">
        <v>1.2694117647058825</v>
      </c>
      <c r="U12" s="34">
        <v>1.079</v>
      </c>
      <c r="V12" s="34">
        <v>57.550588235294114</v>
      </c>
      <c r="W12" s="34" t="s">
        <v>94</v>
      </c>
      <c r="X12" s="180"/>
      <c r="Y12" s="1"/>
    </row>
    <row r="13" spans="1:64" s="29" customFormat="1" ht="32.1" customHeight="1" x14ac:dyDescent="0.25">
      <c r="A13" s="18"/>
      <c r="B13" s="60" t="s">
        <v>45</v>
      </c>
      <c r="C13" s="61" t="s">
        <v>22</v>
      </c>
      <c r="D13" s="61" t="s">
        <v>12</v>
      </c>
      <c r="E13" s="62">
        <v>42205</v>
      </c>
      <c r="F13" s="62">
        <v>42259</v>
      </c>
      <c r="G13" s="169">
        <v>1.2222222222222223</v>
      </c>
      <c r="H13" s="59">
        <v>941.18</v>
      </c>
      <c r="I13" s="59">
        <v>800.00299999999993</v>
      </c>
      <c r="J13" s="67" t="s">
        <v>14</v>
      </c>
      <c r="K13" s="67">
        <v>10</v>
      </c>
      <c r="L13" s="199">
        <v>117647</v>
      </c>
      <c r="M13" s="200">
        <v>79655</v>
      </c>
      <c r="N13" s="200">
        <v>125</v>
      </c>
      <c r="O13" s="55">
        <v>1.5692674659468959E-3</v>
      </c>
      <c r="P13" s="96">
        <v>0.71938152106929598</v>
      </c>
      <c r="Q13" s="156">
        <v>-5</v>
      </c>
      <c r="R13" s="200">
        <v>51</v>
      </c>
      <c r="S13" s="96">
        <v>0.40799999999999997</v>
      </c>
      <c r="T13" s="34">
        <v>796.55</v>
      </c>
      <c r="U13" s="34">
        <v>677.0675</v>
      </c>
      <c r="V13" s="34">
        <v>144.63</v>
      </c>
      <c r="W13" s="34">
        <v>15.618627450980391</v>
      </c>
      <c r="X13" s="180"/>
      <c r="Y13" s="1"/>
    </row>
    <row r="14" spans="1:64" s="29" customFormat="1" ht="32.1" customHeight="1" x14ac:dyDescent="0.25">
      <c r="A14" s="18"/>
      <c r="B14" s="60" t="s">
        <v>38</v>
      </c>
      <c r="C14" s="61" t="s">
        <v>27</v>
      </c>
      <c r="D14" s="61" t="s">
        <v>12</v>
      </c>
      <c r="E14" s="62">
        <v>42205</v>
      </c>
      <c r="F14" s="62">
        <v>42259</v>
      </c>
      <c r="G14" s="169">
        <v>1.2222222222222223</v>
      </c>
      <c r="H14" s="59">
        <v>15309.49</v>
      </c>
      <c r="I14" s="59">
        <v>13013.066499999999</v>
      </c>
      <c r="J14" s="67" t="s">
        <v>14</v>
      </c>
      <c r="K14" s="67">
        <v>5.882352941176471</v>
      </c>
      <c r="L14" s="69">
        <v>1364000</v>
      </c>
      <c r="M14" s="200">
        <v>2709184</v>
      </c>
      <c r="N14" s="200">
        <v>1502</v>
      </c>
      <c r="O14" s="55">
        <v>5.5441047931775766E-4</v>
      </c>
      <c r="P14" s="96">
        <v>0.88480543767297282</v>
      </c>
      <c r="Q14" s="156">
        <v>-5</v>
      </c>
      <c r="R14" s="200">
        <v>97</v>
      </c>
      <c r="S14" s="96">
        <v>6.4580559254327569E-2</v>
      </c>
      <c r="T14" s="34">
        <v>15936.376470588237</v>
      </c>
      <c r="U14" s="34">
        <v>13545.92</v>
      </c>
      <c r="V14" s="34">
        <v>-626.88647058823699</v>
      </c>
      <c r="W14" s="34">
        <v>164.29254093389935</v>
      </c>
      <c r="X14" s="180"/>
      <c r="Y14" s="1"/>
    </row>
    <row r="15" spans="1:64" s="29" customFormat="1" ht="32.1" customHeight="1" x14ac:dyDescent="0.25">
      <c r="A15" s="18"/>
      <c r="B15" s="60" t="s">
        <v>29</v>
      </c>
      <c r="C15" s="61" t="s">
        <v>25</v>
      </c>
      <c r="D15" s="61" t="s">
        <v>96</v>
      </c>
      <c r="E15" s="62">
        <v>42205</v>
      </c>
      <c r="F15" s="62">
        <v>42259</v>
      </c>
      <c r="G15" s="169">
        <v>1.2222222222222223</v>
      </c>
      <c r="H15" s="59">
        <v>3102.94</v>
      </c>
      <c r="I15" s="59">
        <v>2637.4989999999998</v>
      </c>
      <c r="J15" s="59" t="s">
        <v>14</v>
      </c>
      <c r="K15" s="67">
        <v>10.588235294117647</v>
      </c>
      <c r="L15" s="69">
        <v>222222.22222222222</v>
      </c>
      <c r="M15" s="200">
        <v>222222</v>
      </c>
      <c r="N15" s="200">
        <v>143</v>
      </c>
      <c r="O15" s="55">
        <v>6.4350064350064348E-4</v>
      </c>
      <c r="P15" s="96">
        <v>0.64454936286231768</v>
      </c>
      <c r="Q15" s="156">
        <v>-5</v>
      </c>
      <c r="R15" s="200">
        <v>203</v>
      </c>
      <c r="S15" s="96">
        <v>1.4195804195804196</v>
      </c>
      <c r="T15" s="34">
        <v>2352.9388235294118</v>
      </c>
      <c r="U15" s="34">
        <v>1999.998</v>
      </c>
      <c r="V15" s="34">
        <v>750.00117647058823</v>
      </c>
      <c r="W15" s="34">
        <v>11.590831643002028</v>
      </c>
      <c r="X15" s="180"/>
      <c r="Y15" s="1"/>
    </row>
    <row r="16" spans="1:64" s="30" customFormat="1" ht="21.95" customHeight="1" x14ac:dyDescent="0.25">
      <c r="A16" s="37"/>
      <c r="B16" s="356" t="s">
        <v>68</v>
      </c>
      <c r="C16" s="357"/>
      <c r="D16" s="357"/>
      <c r="E16" s="357"/>
      <c r="F16" s="357"/>
      <c r="G16" s="357"/>
      <c r="H16" s="185">
        <v>19412.43</v>
      </c>
      <c r="I16" s="185">
        <v>16500.565499999997</v>
      </c>
      <c r="J16" s="86" t="s">
        <v>69</v>
      </c>
      <c r="K16" s="86" t="s">
        <v>69</v>
      </c>
      <c r="L16" s="266">
        <v>1934638.452991453</v>
      </c>
      <c r="M16" s="267">
        <v>3011227</v>
      </c>
      <c r="N16" s="267">
        <v>1799</v>
      </c>
      <c r="O16" s="95">
        <v>5.9743088116571746E-4</v>
      </c>
      <c r="P16" s="97">
        <v>0.83575649725459411</v>
      </c>
      <c r="Q16" s="157">
        <v>-5</v>
      </c>
      <c r="R16" s="272">
        <v>351</v>
      </c>
      <c r="S16" s="97">
        <v>0.19510839355197332</v>
      </c>
      <c r="T16" s="273">
        <v>19087.134705882352</v>
      </c>
      <c r="U16" s="273">
        <v>16224.0645</v>
      </c>
      <c r="V16" s="185">
        <v>325.29529411764815</v>
      </c>
      <c r="W16" s="185">
        <v>54.379301156359979</v>
      </c>
      <c r="X16" s="180"/>
      <c r="Y16" s="1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</row>
    <row r="17" spans="1:63" s="30" customFormat="1" ht="21.95" customHeight="1" x14ac:dyDescent="0.25">
      <c r="A17" s="37"/>
      <c r="B17" s="279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180"/>
      <c r="Y17" s="1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</row>
    <row r="18" spans="1:63" s="30" customFormat="1" ht="33.950000000000003" customHeight="1" x14ac:dyDescent="0.25">
      <c r="A18" s="37"/>
      <c r="B18" s="187" t="s">
        <v>2</v>
      </c>
      <c r="C18" s="183" t="s">
        <v>3</v>
      </c>
      <c r="D18" s="183" t="s">
        <v>4</v>
      </c>
      <c r="E18" s="183" t="s">
        <v>5</v>
      </c>
      <c r="F18" s="183" t="s">
        <v>6</v>
      </c>
      <c r="G18" s="183" t="s">
        <v>88</v>
      </c>
      <c r="H18" s="184" t="s">
        <v>107</v>
      </c>
      <c r="I18" s="184" t="s">
        <v>104</v>
      </c>
      <c r="J18" s="184" t="s">
        <v>9</v>
      </c>
      <c r="K18" s="184" t="s">
        <v>56</v>
      </c>
      <c r="L18" s="184" t="s">
        <v>82</v>
      </c>
      <c r="M18" s="178" t="s">
        <v>49</v>
      </c>
      <c r="N18" s="178" t="s">
        <v>50</v>
      </c>
      <c r="O18" s="178" t="s">
        <v>51</v>
      </c>
      <c r="P18" s="178" t="s">
        <v>62</v>
      </c>
      <c r="Q18" s="178" t="s">
        <v>63</v>
      </c>
      <c r="R18" s="178" t="s">
        <v>93</v>
      </c>
      <c r="S18" s="178" t="s">
        <v>103</v>
      </c>
      <c r="T18" s="178" t="s">
        <v>106</v>
      </c>
      <c r="U18" s="178" t="s">
        <v>105</v>
      </c>
      <c r="V18" s="178" t="s">
        <v>108</v>
      </c>
      <c r="W18" s="178" t="s">
        <v>109</v>
      </c>
      <c r="X18" s="180"/>
      <c r="Y18" s="1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</row>
    <row r="19" spans="1:63" s="43" customFormat="1" ht="35.1" customHeight="1" x14ac:dyDescent="0.25">
      <c r="A19" s="39"/>
      <c r="B19" s="31" t="s">
        <v>15</v>
      </c>
      <c r="C19" s="32" t="s">
        <v>20</v>
      </c>
      <c r="D19" s="44" t="s">
        <v>97</v>
      </c>
      <c r="E19" s="33">
        <v>42202</v>
      </c>
      <c r="F19" s="62">
        <v>42259</v>
      </c>
      <c r="G19" s="169">
        <v>1.2105263157894737</v>
      </c>
      <c r="H19" s="59">
        <v>3690.3333333333335</v>
      </c>
      <c r="I19" s="59">
        <v>3136.7833333333333</v>
      </c>
      <c r="J19" s="35" t="s">
        <v>16</v>
      </c>
      <c r="K19" s="35">
        <v>2.0761245674740483</v>
      </c>
      <c r="L19" s="52">
        <v>1777.5105555555558</v>
      </c>
      <c r="M19" s="137">
        <v>16903</v>
      </c>
      <c r="N19" s="137">
        <v>158</v>
      </c>
      <c r="O19" s="108">
        <v>9.3474531148316862E-3</v>
      </c>
      <c r="P19" s="171">
        <v>0.11308192575196459</v>
      </c>
      <c r="Q19" s="156">
        <v>-5</v>
      </c>
      <c r="R19" s="137">
        <v>2</v>
      </c>
      <c r="S19" s="84">
        <v>1.2658227848101266E-2</v>
      </c>
      <c r="T19" s="34">
        <v>490.95294117647063</v>
      </c>
      <c r="U19" s="202">
        <v>417.31</v>
      </c>
      <c r="V19" s="34">
        <v>3199.3803921568629</v>
      </c>
      <c r="W19" s="186">
        <v>208.655</v>
      </c>
      <c r="X19" s="181"/>
      <c r="Y19" s="1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</row>
    <row r="20" spans="1:63" s="43" customFormat="1" ht="24.95" customHeight="1" x14ac:dyDescent="0.25">
      <c r="A20" s="39"/>
      <c r="B20" s="31" t="s">
        <v>17</v>
      </c>
      <c r="C20" s="49" t="s">
        <v>23</v>
      </c>
      <c r="D20" s="44" t="s">
        <v>98</v>
      </c>
      <c r="E20" s="33">
        <v>42202</v>
      </c>
      <c r="F20" s="62">
        <v>42259</v>
      </c>
      <c r="G20" s="169">
        <v>1.2105263157894737</v>
      </c>
      <c r="H20" s="59">
        <v>122.65</v>
      </c>
      <c r="I20" s="59">
        <v>99.039874999999995</v>
      </c>
      <c r="J20" s="35" t="s">
        <v>16</v>
      </c>
      <c r="K20" s="35">
        <v>3.4588235294117649</v>
      </c>
      <c r="L20" s="52">
        <v>35.460034013605444</v>
      </c>
      <c r="M20" s="76">
        <v>435</v>
      </c>
      <c r="N20" s="76">
        <v>1</v>
      </c>
      <c r="O20" s="108">
        <v>2.2988505747126436E-3</v>
      </c>
      <c r="P20" s="171">
        <v>8.3978801467590701E-3</v>
      </c>
      <c r="Q20" s="156">
        <v>-5</v>
      </c>
      <c r="R20" s="76">
        <v>0</v>
      </c>
      <c r="S20" s="84">
        <v>0</v>
      </c>
      <c r="T20" s="34">
        <v>1.2632647058823532</v>
      </c>
      <c r="U20" s="34">
        <v>1.03</v>
      </c>
      <c r="V20" s="34">
        <v>121.38673529411766</v>
      </c>
      <c r="W20" s="186" t="s">
        <v>94</v>
      </c>
      <c r="X20" s="181"/>
      <c r="Y20" s="1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</row>
    <row r="21" spans="1:63" s="43" customFormat="1" ht="24.95" customHeight="1" x14ac:dyDescent="0.25">
      <c r="A21" s="39"/>
      <c r="B21" s="31" t="s">
        <v>17</v>
      </c>
      <c r="C21" s="61" t="s">
        <v>112</v>
      </c>
      <c r="D21" s="44" t="s">
        <v>98</v>
      </c>
      <c r="E21" s="33">
        <v>42227</v>
      </c>
      <c r="F21" s="62">
        <v>42259</v>
      </c>
      <c r="G21" s="169">
        <v>1.375</v>
      </c>
      <c r="H21" s="59">
        <v>2170</v>
      </c>
      <c r="I21" s="59">
        <v>1752.2749999999999</v>
      </c>
      <c r="J21" s="35" t="s">
        <v>16</v>
      </c>
      <c r="K21" s="35">
        <v>3.4588235294117649</v>
      </c>
      <c r="L21" s="52">
        <v>627.38095238095241</v>
      </c>
      <c r="M21" s="76">
        <v>612836</v>
      </c>
      <c r="N21" s="76">
        <v>4600</v>
      </c>
      <c r="O21" s="108">
        <v>7.5060864570619217E-3</v>
      </c>
      <c r="P21" s="171">
        <v>1.2757603686635945</v>
      </c>
      <c r="Q21" s="156">
        <v>-5</v>
      </c>
      <c r="R21" s="76">
        <v>6</v>
      </c>
      <c r="S21" s="84">
        <v>1.3043478260869566E-3</v>
      </c>
      <c r="T21" s="34">
        <v>3395.3611764705888</v>
      </c>
      <c r="U21" s="34">
        <v>2768.4</v>
      </c>
      <c r="V21" s="34">
        <v>-1225.3611764705888</v>
      </c>
      <c r="W21" s="186">
        <v>461.40000000000003</v>
      </c>
      <c r="X21" s="181"/>
      <c r="Y21" s="1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</row>
    <row r="22" spans="1:63" s="43" customFormat="1" ht="24.95" customHeight="1" x14ac:dyDescent="0.25">
      <c r="A22" s="39"/>
      <c r="B22" s="31" t="s">
        <v>17</v>
      </c>
      <c r="C22" s="61" t="s">
        <v>113</v>
      </c>
      <c r="D22" s="44" t="s">
        <v>98</v>
      </c>
      <c r="E22" s="33">
        <v>42227</v>
      </c>
      <c r="F22" s="62">
        <v>42259</v>
      </c>
      <c r="G22" s="169">
        <v>1.375</v>
      </c>
      <c r="H22" s="59">
        <v>2170</v>
      </c>
      <c r="I22" s="59">
        <v>1752.2749999999999</v>
      </c>
      <c r="J22" s="35" t="s">
        <v>16</v>
      </c>
      <c r="K22" s="35">
        <v>3.4588235294117649</v>
      </c>
      <c r="L22" s="52">
        <v>627.38095238095241</v>
      </c>
      <c r="M22" s="76">
        <v>457056</v>
      </c>
      <c r="N22" s="76">
        <v>3099</v>
      </c>
      <c r="O22" s="108">
        <v>6.7803507666456628E-3</v>
      </c>
      <c r="P22" s="171">
        <v>1.0917050691244239</v>
      </c>
      <c r="Q22" s="156">
        <v>-5</v>
      </c>
      <c r="R22" s="76">
        <v>4</v>
      </c>
      <c r="S22" s="84">
        <v>1.2907389480477573E-3</v>
      </c>
      <c r="T22" s="34">
        <v>2905.5088235294115</v>
      </c>
      <c r="U22" s="34">
        <v>2369</v>
      </c>
      <c r="V22" s="34">
        <v>-735.50882352941153</v>
      </c>
      <c r="W22" s="186">
        <v>592.25</v>
      </c>
      <c r="X22" s="181"/>
      <c r="Y22" s="1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</row>
    <row r="23" spans="1:63" s="29" customFormat="1" ht="47.1" customHeight="1" x14ac:dyDescent="0.25">
      <c r="A23" s="18"/>
      <c r="B23" s="31" t="s">
        <v>17</v>
      </c>
      <c r="C23" s="49" t="s">
        <v>24</v>
      </c>
      <c r="D23" s="44" t="s">
        <v>98</v>
      </c>
      <c r="E23" s="33">
        <v>42202</v>
      </c>
      <c r="F23" s="62">
        <v>42259</v>
      </c>
      <c r="G23" s="169">
        <v>1.2105263157894737</v>
      </c>
      <c r="H23" s="59">
        <v>412.09</v>
      </c>
      <c r="I23" s="59">
        <v>332.76267499999994</v>
      </c>
      <c r="J23" s="35" t="s">
        <v>16</v>
      </c>
      <c r="K23" s="35">
        <v>3.4602076124567476</v>
      </c>
      <c r="L23" s="52">
        <v>119.09400999999998</v>
      </c>
      <c r="M23" s="76">
        <v>25038</v>
      </c>
      <c r="N23" s="76">
        <v>601</v>
      </c>
      <c r="O23" s="108">
        <v>2.4003514657720264E-2</v>
      </c>
      <c r="P23" s="171">
        <v>0.81535586886359779</v>
      </c>
      <c r="Q23" s="156">
        <v>-5</v>
      </c>
      <c r="R23" s="76">
        <v>9</v>
      </c>
      <c r="S23" s="84">
        <v>1.4975041597337771E-2</v>
      </c>
      <c r="T23" s="34">
        <v>412.09411764705885</v>
      </c>
      <c r="U23" s="34">
        <v>336</v>
      </c>
      <c r="V23" s="34">
        <v>-4.1176470588766279E-3</v>
      </c>
      <c r="W23" s="186">
        <v>37.333333333333336</v>
      </c>
      <c r="X23" s="180"/>
      <c r="Y23" s="1"/>
    </row>
    <row r="24" spans="1:63" s="29" customFormat="1" ht="24.95" customHeight="1" x14ac:dyDescent="0.25">
      <c r="A24" s="18"/>
      <c r="B24" s="31" t="s">
        <v>17</v>
      </c>
      <c r="C24" s="49" t="s">
        <v>25</v>
      </c>
      <c r="D24" s="44" t="s">
        <v>98</v>
      </c>
      <c r="E24" s="33">
        <v>42202</v>
      </c>
      <c r="F24" s="62">
        <v>42259</v>
      </c>
      <c r="G24" s="169">
        <v>1.2105263157894737</v>
      </c>
      <c r="H24" s="59">
        <v>2831</v>
      </c>
      <c r="I24" s="59">
        <v>2286.0324999999998</v>
      </c>
      <c r="J24" s="35" t="s">
        <v>16</v>
      </c>
      <c r="K24" s="35">
        <v>3.4602076124567476</v>
      </c>
      <c r="L24" s="52">
        <v>818.15899999999999</v>
      </c>
      <c r="M24" s="76">
        <v>679011</v>
      </c>
      <c r="N24" s="76">
        <v>5164</v>
      </c>
      <c r="O24" s="108">
        <v>7.6051787084450767E-3</v>
      </c>
      <c r="P24" s="171">
        <v>1.0596962204168139</v>
      </c>
      <c r="Q24" s="156">
        <v>-5</v>
      </c>
      <c r="R24" s="76">
        <v>7</v>
      </c>
      <c r="S24" s="84">
        <v>1.3555383423702555E-3</v>
      </c>
      <c r="T24" s="34">
        <v>3679.4117647058829</v>
      </c>
      <c r="U24" s="34">
        <v>3000</v>
      </c>
      <c r="V24" s="34">
        <v>-848.41176470588289</v>
      </c>
      <c r="W24" s="186">
        <v>428.57142857142856</v>
      </c>
      <c r="X24" s="180"/>
      <c r="Y24" s="1"/>
    </row>
    <row r="25" spans="1:63" s="29" customFormat="1" ht="24.95" customHeight="1" x14ac:dyDescent="0.25">
      <c r="A25" s="18"/>
      <c r="B25" s="31" t="s">
        <v>17</v>
      </c>
      <c r="C25" s="61" t="s">
        <v>40</v>
      </c>
      <c r="D25" s="44" t="s">
        <v>98</v>
      </c>
      <c r="E25" s="33">
        <v>42202</v>
      </c>
      <c r="F25" s="62">
        <v>42259</v>
      </c>
      <c r="G25" s="169">
        <v>1.2105263157894737</v>
      </c>
      <c r="H25" s="59">
        <v>409.64</v>
      </c>
      <c r="I25" s="59">
        <v>330.78429999999997</v>
      </c>
      <c r="J25" s="35" t="s">
        <v>16</v>
      </c>
      <c r="K25" s="35">
        <v>3.4602076124567476</v>
      </c>
      <c r="L25" s="52">
        <v>118.38596</v>
      </c>
      <c r="M25" s="76">
        <v>466</v>
      </c>
      <c r="N25" s="76">
        <v>5</v>
      </c>
      <c r="O25" s="108">
        <v>1.0729613733905579E-2</v>
      </c>
      <c r="P25" s="171">
        <v>5.6952446050190411E-2</v>
      </c>
      <c r="Q25" s="156">
        <v>-5</v>
      </c>
      <c r="R25" s="76">
        <v>1</v>
      </c>
      <c r="S25" s="84">
        <v>0.2</v>
      </c>
      <c r="T25" s="34">
        <v>28.613558823529409</v>
      </c>
      <c r="U25" s="34">
        <v>23.33</v>
      </c>
      <c r="V25" s="34">
        <v>381.0264411764706</v>
      </c>
      <c r="W25" s="186">
        <v>23.33</v>
      </c>
      <c r="X25" s="180"/>
      <c r="Y25" s="1"/>
    </row>
    <row r="26" spans="1:63" s="29" customFormat="1" ht="21.95" customHeight="1" thickBot="1" x14ac:dyDescent="0.3">
      <c r="A26" s="22"/>
      <c r="B26" s="354" t="s">
        <v>68</v>
      </c>
      <c r="C26" s="355"/>
      <c r="D26" s="355"/>
      <c r="E26" s="355"/>
      <c r="F26" s="355"/>
      <c r="G26" s="355"/>
      <c r="H26" s="168">
        <v>11805.713333333333</v>
      </c>
      <c r="I26" s="168">
        <v>9689.9526833333312</v>
      </c>
      <c r="J26" s="113" t="s">
        <v>69</v>
      </c>
      <c r="K26" s="113" t="s">
        <v>69</v>
      </c>
      <c r="L26" s="268">
        <v>4123.3714643310659</v>
      </c>
      <c r="M26" s="269">
        <v>1791745</v>
      </c>
      <c r="N26" s="269">
        <v>13628</v>
      </c>
      <c r="O26" s="116">
        <v>7.6059930403042843E-3</v>
      </c>
      <c r="P26" s="117">
        <v>0.75514877824691662</v>
      </c>
      <c r="Q26" s="159">
        <v>-5</v>
      </c>
      <c r="R26" s="268">
        <v>29</v>
      </c>
      <c r="S26" s="116">
        <v>2.1279718227179335E-3</v>
      </c>
      <c r="T26" s="168">
        <v>10913.205647058825</v>
      </c>
      <c r="U26" s="168">
        <v>8915.07</v>
      </c>
      <c r="V26" s="168">
        <v>892.50768627450816</v>
      </c>
      <c r="W26" s="168">
        <v>307.41620689655173</v>
      </c>
      <c r="X26" s="201"/>
      <c r="Y26" s="1"/>
    </row>
    <row r="27" spans="1:63" s="5" customFormat="1" x14ac:dyDescent="0.25">
      <c r="A27" s="46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53"/>
      <c r="N27" s="53"/>
      <c r="O27" s="22"/>
      <c r="P27" s="22"/>
      <c r="Q27" s="22"/>
      <c r="R27" s="276"/>
      <c r="S27" s="22"/>
      <c r="T27" s="22"/>
      <c r="U27" s="54"/>
      <c r="V27" s="54"/>
      <c r="W27" s="80"/>
      <c r="X27" s="22"/>
      <c r="Y27" s="1"/>
    </row>
    <row r="28" spans="1:63" s="5" customFormat="1" x14ac:dyDescent="0.25">
      <c r="A28" s="22"/>
      <c r="B28" s="22"/>
      <c r="C28" s="22"/>
      <c r="D28" s="22"/>
      <c r="E28" s="22"/>
      <c r="F28" s="22"/>
      <c r="G28" s="121" t="s">
        <v>79</v>
      </c>
      <c r="H28" s="297">
        <v>449.77</v>
      </c>
      <c r="I28" s="139"/>
      <c r="J28" s="22"/>
      <c r="K28" s="22"/>
      <c r="L28" s="22"/>
      <c r="M28" s="53"/>
      <c r="N28" s="53"/>
      <c r="O28" s="22"/>
      <c r="P28" s="22"/>
      <c r="Q28" s="22"/>
      <c r="R28" s="22"/>
      <c r="S28" s="122"/>
      <c r="T28" s="297">
        <v>449.77</v>
      </c>
      <c r="U28" s="141"/>
      <c r="V28" s="54"/>
      <c r="W28" s="80"/>
      <c r="X28" s="22"/>
      <c r="Y28" s="1"/>
    </row>
    <row r="29" spans="1:63" s="5" customForma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53"/>
      <c r="N29" s="53"/>
      <c r="O29" s="22"/>
      <c r="P29" s="22"/>
      <c r="Q29" s="22"/>
      <c r="R29" s="22"/>
      <c r="S29" s="121"/>
      <c r="T29" s="121"/>
      <c r="U29" s="124"/>
      <c r="V29" s="54"/>
      <c r="W29" s="80"/>
      <c r="X29" s="22"/>
      <c r="Y29" s="1"/>
    </row>
    <row r="30" spans="1:63" s="5" customForma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53"/>
      <c r="N30" s="53"/>
      <c r="O30" s="22"/>
      <c r="P30" s="22"/>
      <c r="Q30" s="22"/>
      <c r="R30" s="22"/>
      <c r="S30" s="121"/>
      <c r="T30" s="121"/>
      <c r="U30" s="124"/>
      <c r="V30" s="54"/>
      <c r="W30" s="80"/>
      <c r="X30" s="22"/>
      <c r="Y30" s="1"/>
    </row>
    <row r="31" spans="1:63" s="5" customForma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53"/>
      <c r="N31" s="53"/>
      <c r="O31" s="22"/>
      <c r="P31" s="22"/>
      <c r="Q31" s="22"/>
      <c r="R31" s="22"/>
      <c r="S31" s="22"/>
      <c r="T31" s="22"/>
      <c r="U31" s="54"/>
      <c r="V31" s="54"/>
      <c r="W31" s="80"/>
      <c r="X31" s="22"/>
      <c r="Y31" s="1"/>
    </row>
    <row r="32" spans="1:63" s="5" customForma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53"/>
      <c r="N32" s="53"/>
      <c r="O32" s="22"/>
      <c r="P32" s="22"/>
      <c r="Q32" s="22"/>
      <c r="R32" s="22"/>
      <c r="S32" s="22"/>
      <c r="T32" s="22"/>
      <c r="U32" s="54"/>
      <c r="V32" s="54"/>
      <c r="W32" s="80"/>
      <c r="X32" s="22"/>
      <c r="Y32" s="1"/>
    </row>
    <row r="33" spans="1:25" s="5" customFormat="1" ht="23.1" customHeight="1" thickBot="1" x14ac:dyDescent="0.3">
      <c r="A33" s="11"/>
      <c r="B33" s="112"/>
      <c r="C33" s="112"/>
      <c r="D33" s="112"/>
      <c r="E33" s="112"/>
      <c r="F33" s="112"/>
      <c r="G33" s="112"/>
      <c r="H33" s="143">
        <v>31667.913333333334</v>
      </c>
      <c r="I33" s="143">
        <v>26190.518183333326</v>
      </c>
      <c r="J33" s="143" t="s">
        <v>69</v>
      </c>
      <c r="K33" s="143" t="s">
        <v>69</v>
      </c>
      <c r="L33" s="144">
        <v>1938761.8244557842</v>
      </c>
      <c r="M33" s="158">
        <v>4802972</v>
      </c>
      <c r="N33" s="158">
        <v>15427</v>
      </c>
      <c r="O33" s="146">
        <v>3.211969588829583E-3</v>
      </c>
      <c r="P33" s="147">
        <v>0.79383615318723244</v>
      </c>
      <c r="Q33" s="158">
        <v>-5</v>
      </c>
      <c r="R33" s="158">
        <v>380</v>
      </c>
      <c r="S33" s="146">
        <v>2.4632138458546705E-2</v>
      </c>
      <c r="T33" s="149">
        <v>30450.110352941178</v>
      </c>
      <c r="U33" s="149">
        <v>25139.1345</v>
      </c>
      <c r="V33" s="148">
        <v>1217.8029803921563</v>
      </c>
      <c r="W33" s="149">
        <v>66.155617105263161</v>
      </c>
      <c r="X33" s="1"/>
      <c r="Y33" s="1"/>
    </row>
    <row r="34" spans="1:25" s="5" customFormat="1" x14ac:dyDescent="0.25">
      <c r="A34" s="1"/>
      <c r="B34" s="1"/>
      <c r="C34" s="1"/>
      <c r="D34" s="1"/>
      <c r="E34" s="1"/>
      <c r="F34" s="1"/>
      <c r="G34" s="1"/>
      <c r="H34" s="2"/>
      <c r="I34" s="2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1"/>
      <c r="W34" s="111"/>
      <c r="X34" s="1"/>
      <c r="Y34" s="1"/>
    </row>
    <row r="35" spans="1:25" s="5" customFormat="1" x14ac:dyDescent="0.25"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5" s="5" customFormat="1" x14ac:dyDescent="0.25"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5" s="5" customFormat="1" x14ac:dyDescent="0.25"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5" s="5" customFormat="1" x14ac:dyDescent="0.25"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5" s="5" customFormat="1" x14ac:dyDescent="0.25"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5" s="5" customFormat="1" x14ac:dyDescent="0.25"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5" s="5" customFormat="1" x14ac:dyDescent="0.25"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5" s="5" customFormat="1" x14ac:dyDescent="0.25"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5" s="5" customFormat="1" x14ac:dyDescent="0.25"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5" s="5" customFormat="1" x14ac:dyDescent="0.25"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5" s="5" customFormat="1" x14ac:dyDescent="0.25"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5" s="5" customFormat="1" x14ac:dyDescent="0.25"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5" s="5" customFormat="1" x14ac:dyDescent="0.25"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5" s="5" customFormat="1" x14ac:dyDescent="0.25"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8:23" s="5" customFormat="1" x14ac:dyDescent="0.25"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8:23" s="5" customFormat="1" x14ac:dyDescent="0.25"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8:23" s="5" customFormat="1" x14ac:dyDescent="0.25"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8:23" s="5" customFormat="1" x14ac:dyDescent="0.25"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8:23" s="5" customFormat="1" x14ac:dyDescent="0.25"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8:23" s="5" customFormat="1" x14ac:dyDescent="0.25"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8:23" s="5" customFormat="1" x14ac:dyDescent="0.25"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8:23" s="5" customFormat="1" x14ac:dyDescent="0.25"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8:23" s="5" customFormat="1" x14ac:dyDescent="0.25"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8:23" s="5" customFormat="1" x14ac:dyDescent="0.25"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 spans="8:23" s="5" customFormat="1" x14ac:dyDescent="0.25"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spans="8:23" s="5" customFormat="1" x14ac:dyDescent="0.25"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 spans="8:23" s="5" customFormat="1" x14ac:dyDescent="0.25"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 spans="8:23" s="5" customFormat="1" x14ac:dyDescent="0.25"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 spans="8:23" s="5" customFormat="1" x14ac:dyDescent="0.25"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 spans="8:23" s="5" customFormat="1" x14ac:dyDescent="0.25"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 spans="8:23" s="5" customFormat="1" x14ac:dyDescent="0.25"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 spans="8:23" s="5" customFormat="1" x14ac:dyDescent="0.25"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 spans="8:23" s="5" customFormat="1" x14ac:dyDescent="0.25"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 spans="8:23" s="5" customFormat="1" x14ac:dyDescent="0.25"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</row>
    <row r="69" spans="8:23" s="5" customFormat="1" x14ac:dyDescent="0.25"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 spans="8:23" s="5" customFormat="1" x14ac:dyDescent="0.25"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spans="8:23" s="5" customFormat="1" x14ac:dyDescent="0.25"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 spans="8:23" s="5" customFormat="1" x14ac:dyDescent="0.25"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 spans="8:23" s="5" customFormat="1" x14ac:dyDescent="0.25"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 spans="8:23" s="5" customFormat="1" x14ac:dyDescent="0.25"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  <row r="75" spans="8:23" s="5" customFormat="1" x14ac:dyDescent="0.25"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</row>
    <row r="76" spans="8:23" s="5" customFormat="1" x14ac:dyDescent="0.25"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 spans="8:23" s="5" customFormat="1" x14ac:dyDescent="0.25"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</row>
    <row r="78" spans="8:23" s="5" customFormat="1" x14ac:dyDescent="0.25"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</row>
    <row r="79" spans="8:23" s="5" customFormat="1" x14ac:dyDescent="0.25"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 spans="8:23" s="5" customFormat="1" x14ac:dyDescent="0.25"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 spans="8:23" s="5" customFormat="1" x14ac:dyDescent="0.25"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</row>
    <row r="82" spans="8:23" s="5" customFormat="1" x14ac:dyDescent="0.25"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 spans="8:23" s="5" customFormat="1" x14ac:dyDescent="0.25"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 spans="8:23" s="5" customFormat="1" x14ac:dyDescent="0.25"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 spans="8:23" s="5" customFormat="1" x14ac:dyDescent="0.25"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 spans="8:23" s="5" customFormat="1" x14ac:dyDescent="0.25"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8:23" s="5" customFormat="1" x14ac:dyDescent="0.25"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 spans="8:23" s="5" customFormat="1" x14ac:dyDescent="0.25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 spans="8:23" s="5" customFormat="1" x14ac:dyDescent="0.25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 spans="8:23" s="5" customFormat="1" x14ac:dyDescent="0.25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 spans="8:23" s="5" customFormat="1" x14ac:dyDescent="0.25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 spans="8:23" s="5" customFormat="1" x14ac:dyDescent="0.25"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</row>
    <row r="93" spans="8:23" s="5" customFormat="1" x14ac:dyDescent="0.25"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 spans="8:23" s="5" customFormat="1" x14ac:dyDescent="0.25"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</row>
    <row r="95" spans="8:23" s="5" customFormat="1" x14ac:dyDescent="0.25"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</row>
    <row r="96" spans="8:23" s="5" customFormat="1" x14ac:dyDescent="0.25"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 spans="8:23" s="5" customFormat="1" x14ac:dyDescent="0.25"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</row>
    <row r="98" spans="8:23" s="5" customFormat="1" x14ac:dyDescent="0.25"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</row>
    <row r="99" spans="8:23" s="5" customFormat="1" x14ac:dyDescent="0.25"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 spans="8:23" s="5" customFormat="1" x14ac:dyDescent="0.25"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</row>
    <row r="101" spans="8:23" s="5" customFormat="1" x14ac:dyDescent="0.25"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</row>
    <row r="102" spans="8:23" s="5" customFormat="1" x14ac:dyDescent="0.25"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 spans="8:23" s="5" customFormat="1" x14ac:dyDescent="0.25"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 spans="8:23" s="5" customFormat="1" x14ac:dyDescent="0.25"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</row>
    <row r="105" spans="8:23" s="5" customFormat="1" x14ac:dyDescent="0.25"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</row>
    <row r="106" spans="8:23" s="5" customFormat="1" x14ac:dyDescent="0.25"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</row>
    <row r="107" spans="8:23" s="5" customFormat="1" x14ac:dyDescent="0.25"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 spans="8:23" s="5" customFormat="1" x14ac:dyDescent="0.25"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 spans="8:23" s="5" customFormat="1" x14ac:dyDescent="0.25"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</row>
    <row r="110" spans="8:23" s="5" customFormat="1" x14ac:dyDescent="0.25"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 spans="8:23" s="5" customFormat="1" x14ac:dyDescent="0.25"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</row>
    <row r="112" spans="8:23" s="5" customFormat="1" x14ac:dyDescent="0.25"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</row>
    <row r="113" spans="8:23" s="5" customFormat="1" x14ac:dyDescent="0.25"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 spans="8:23" s="5" customFormat="1" x14ac:dyDescent="0.25"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</row>
    <row r="115" spans="8:23" s="5" customFormat="1" x14ac:dyDescent="0.25"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</row>
    <row r="116" spans="8:23" s="5" customFormat="1" x14ac:dyDescent="0.25"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</row>
    <row r="117" spans="8:23" s="5" customFormat="1" x14ac:dyDescent="0.25"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 spans="8:23" s="5" customFormat="1" x14ac:dyDescent="0.25"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 spans="8:23" s="5" customFormat="1" x14ac:dyDescent="0.25"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</row>
    <row r="120" spans="8:23" s="5" customFormat="1" x14ac:dyDescent="0.25"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 spans="8:23" s="5" customFormat="1" x14ac:dyDescent="0.25"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 spans="8:23" s="5" customFormat="1" x14ac:dyDescent="0.25"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  <row r="123" spans="8:23" s="5" customFormat="1" x14ac:dyDescent="0.25"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 spans="8:23" s="5" customFormat="1" x14ac:dyDescent="0.25"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</row>
    <row r="125" spans="8:23" s="5" customFormat="1" x14ac:dyDescent="0.25"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</row>
    <row r="126" spans="8:23" s="5" customFormat="1" x14ac:dyDescent="0.25"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 spans="8:23" s="5" customFormat="1" x14ac:dyDescent="0.25"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</row>
    <row r="128" spans="8:23" s="5" customFormat="1" x14ac:dyDescent="0.25"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</row>
    <row r="129" spans="8:23" s="5" customFormat="1" x14ac:dyDescent="0.25"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 spans="8:23" s="5" customFormat="1" x14ac:dyDescent="0.25"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</row>
    <row r="131" spans="8:23" s="5" customFormat="1" x14ac:dyDescent="0.25"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</row>
    <row r="132" spans="8:23" s="5" customFormat="1" x14ac:dyDescent="0.25"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</row>
    <row r="133" spans="8:23" s="5" customFormat="1" x14ac:dyDescent="0.25"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</row>
    <row r="134" spans="8:23" s="5" customFormat="1" x14ac:dyDescent="0.25"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</row>
    <row r="135" spans="8:23" s="5" customFormat="1" x14ac:dyDescent="0.25"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</row>
    <row r="136" spans="8:23" s="5" customFormat="1" x14ac:dyDescent="0.25"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</row>
    <row r="137" spans="8:23" s="5" customFormat="1" x14ac:dyDescent="0.25"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</row>
    <row r="138" spans="8:23" s="5" customFormat="1" x14ac:dyDescent="0.25"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</row>
    <row r="139" spans="8:23" s="5" customFormat="1" x14ac:dyDescent="0.25"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</row>
    <row r="140" spans="8:23" s="5" customFormat="1" x14ac:dyDescent="0.25"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</row>
    <row r="141" spans="8:23" s="5" customFormat="1" x14ac:dyDescent="0.25"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</row>
    <row r="142" spans="8:23" s="5" customFormat="1" x14ac:dyDescent="0.25"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</row>
    <row r="143" spans="8:23" s="5" customFormat="1" x14ac:dyDescent="0.25"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</row>
    <row r="144" spans="8:23" s="5" customFormat="1" x14ac:dyDescent="0.25"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</row>
    <row r="145" spans="8:23" s="5" customFormat="1" x14ac:dyDescent="0.25"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</row>
    <row r="146" spans="8:23" s="5" customFormat="1" x14ac:dyDescent="0.25"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</row>
    <row r="147" spans="8:23" s="5" customFormat="1" x14ac:dyDescent="0.25"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</row>
    <row r="148" spans="8:23" s="5" customFormat="1" x14ac:dyDescent="0.25"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</row>
    <row r="149" spans="8:23" s="5" customFormat="1" x14ac:dyDescent="0.25"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</row>
    <row r="150" spans="8:23" s="5" customFormat="1" x14ac:dyDescent="0.25"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</row>
    <row r="151" spans="8:23" s="5" customFormat="1" x14ac:dyDescent="0.25"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</row>
    <row r="152" spans="8:23" s="5" customFormat="1" x14ac:dyDescent="0.25"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</row>
    <row r="153" spans="8:23" s="5" customFormat="1" x14ac:dyDescent="0.25"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</row>
    <row r="154" spans="8:23" s="5" customFormat="1" x14ac:dyDescent="0.25"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</row>
    <row r="155" spans="8:23" s="5" customFormat="1" x14ac:dyDescent="0.25"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</row>
    <row r="156" spans="8:23" s="5" customFormat="1" x14ac:dyDescent="0.25"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</row>
    <row r="157" spans="8:23" s="5" customFormat="1" x14ac:dyDescent="0.25"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</row>
    <row r="158" spans="8:23" s="5" customFormat="1" x14ac:dyDescent="0.25"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</row>
    <row r="159" spans="8:23" s="5" customFormat="1" x14ac:dyDescent="0.25"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</row>
    <row r="160" spans="8:23" s="5" customFormat="1" x14ac:dyDescent="0.25"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</row>
    <row r="161" spans="8:23" s="5" customFormat="1" x14ac:dyDescent="0.25"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</row>
    <row r="162" spans="8:23" s="5" customFormat="1" x14ac:dyDescent="0.25"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</row>
    <row r="163" spans="8:23" s="5" customFormat="1" x14ac:dyDescent="0.25"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</row>
    <row r="164" spans="8:23" s="5" customFormat="1" x14ac:dyDescent="0.25"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</row>
    <row r="165" spans="8:23" s="5" customFormat="1" x14ac:dyDescent="0.25"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</row>
    <row r="166" spans="8:23" s="5" customFormat="1" x14ac:dyDescent="0.25"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</row>
    <row r="167" spans="8:23" s="5" customFormat="1" x14ac:dyDescent="0.25"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</row>
    <row r="168" spans="8:23" s="5" customFormat="1" x14ac:dyDescent="0.25"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</row>
    <row r="169" spans="8:23" s="5" customFormat="1" x14ac:dyDescent="0.25"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</row>
    <row r="170" spans="8:23" s="5" customFormat="1" x14ac:dyDescent="0.25"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</row>
    <row r="171" spans="8:23" s="5" customFormat="1" x14ac:dyDescent="0.25"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</row>
    <row r="172" spans="8:23" s="5" customFormat="1" x14ac:dyDescent="0.25"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</row>
    <row r="173" spans="8:23" s="5" customFormat="1" x14ac:dyDescent="0.25"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</row>
    <row r="174" spans="8:23" s="5" customFormat="1" x14ac:dyDescent="0.25"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</row>
    <row r="175" spans="8:23" s="5" customFormat="1" x14ac:dyDescent="0.25"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</row>
    <row r="176" spans="8:23" s="5" customFormat="1" x14ac:dyDescent="0.25"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</row>
    <row r="177" spans="8:23" s="5" customFormat="1" x14ac:dyDescent="0.25"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</row>
    <row r="178" spans="8:23" s="5" customFormat="1" x14ac:dyDescent="0.25"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</row>
    <row r="179" spans="8:23" s="5" customFormat="1" x14ac:dyDescent="0.25"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</row>
    <row r="180" spans="8:23" s="5" customFormat="1" x14ac:dyDescent="0.25"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</row>
    <row r="181" spans="8:23" s="5" customFormat="1" x14ac:dyDescent="0.25"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</row>
    <row r="182" spans="8:23" s="5" customFormat="1" x14ac:dyDescent="0.25"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</row>
    <row r="183" spans="8:23" s="5" customFormat="1" x14ac:dyDescent="0.25"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</row>
    <row r="184" spans="8:23" s="5" customFormat="1" x14ac:dyDescent="0.25"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</row>
    <row r="185" spans="8:23" s="5" customFormat="1" x14ac:dyDescent="0.25"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</row>
    <row r="186" spans="8:23" s="5" customFormat="1" x14ac:dyDescent="0.25"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</row>
    <row r="187" spans="8:23" s="5" customFormat="1" x14ac:dyDescent="0.25"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</row>
    <row r="188" spans="8:23" s="5" customFormat="1" x14ac:dyDescent="0.25"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</row>
    <row r="189" spans="8:23" s="5" customFormat="1" x14ac:dyDescent="0.25"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</row>
    <row r="190" spans="8:23" s="5" customFormat="1" x14ac:dyDescent="0.25"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</row>
    <row r="191" spans="8:23" s="5" customFormat="1" x14ac:dyDescent="0.25"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</row>
    <row r="192" spans="8:23" s="5" customFormat="1" x14ac:dyDescent="0.25"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</row>
    <row r="193" spans="8:23" s="5" customFormat="1" x14ac:dyDescent="0.25"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</row>
    <row r="194" spans="8:23" s="5" customFormat="1" x14ac:dyDescent="0.25"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</row>
    <row r="195" spans="8:23" s="5" customFormat="1" x14ac:dyDescent="0.25"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</row>
    <row r="196" spans="8:23" s="5" customFormat="1" x14ac:dyDescent="0.25"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</row>
    <row r="197" spans="8:23" s="5" customFormat="1" x14ac:dyDescent="0.25"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</row>
    <row r="198" spans="8:23" s="5" customFormat="1" x14ac:dyDescent="0.25"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</row>
    <row r="199" spans="8:23" s="5" customFormat="1" x14ac:dyDescent="0.25"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</row>
    <row r="200" spans="8:23" s="5" customFormat="1" x14ac:dyDescent="0.25"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</row>
    <row r="201" spans="8:23" s="5" customFormat="1" x14ac:dyDescent="0.25"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</row>
    <row r="202" spans="8:23" s="5" customFormat="1" x14ac:dyDescent="0.25"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</row>
    <row r="203" spans="8:23" s="5" customFormat="1" x14ac:dyDescent="0.25"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</row>
    <row r="204" spans="8:23" s="5" customFormat="1" x14ac:dyDescent="0.25"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</row>
    <row r="205" spans="8:23" s="5" customFormat="1" x14ac:dyDescent="0.25"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</row>
    <row r="206" spans="8:23" s="5" customFormat="1" x14ac:dyDescent="0.25"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</row>
    <row r="207" spans="8:23" s="5" customFormat="1" x14ac:dyDescent="0.25"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</row>
    <row r="208" spans="8:23" s="5" customFormat="1" x14ac:dyDescent="0.25"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</row>
    <row r="209" spans="8:23" s="5" customFormat="1" x14ac:dyDescent="0.25"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</row>
    <row r="210" spans="8:23" s="5" customFormat="1" x14ac:dyDescent="0.25"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</row>
    <row r="211" spans="8:23" s="5" customFormat="1" x14ac:dyDescent="0.25"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</row>
    <row r="212" spans="8:23" s="5" customFormat="1" x14ac:dyDescent="0.25"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</row>
    <row r="213" spans="8:23" s="5" customFormat="1" x14ac:dyDescent="0.25"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</row>
    <row r="214" spans="8:23" s="5" customFormat="1" x14ac:dyDescent="0.25"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</row>
    <row r="215" spans="8:23" s="5" customFormat="1" x14ac:dyDescent="0.25"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</row>
    <row r="216" spans="8:23" s="5" customFormat="1" x14ac:dyDescent="0.25"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</row>
    <row r="217" spans="8:23" s="5" customFormat="1" x14ac:dyDescent="0.25"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</row>
    <row r="218" spans="8:23" s="5" customFormat="1" x14ac:dyDescent="0.25"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</row>
    <row r="219" spans="8:23" s="5" customFormat="1" x14ac:dyDescent="0.25"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</row>
    <row r="220" spans="8:23" s="5" customFormat="1" x14ac:dyDescent="0.25"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</row>
    <row r="221" spans="8:23" s="5" customFormat="1" x14ac:dyDescent="0.25"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</row>
    <row r="222" spans="8:23" s="5" customFormat="1" x14ac:dyDescent="0.25"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</row>
    <row r="223" spans="8:23" s="5" customFormat="1" x14ac:dyDescent="0.25"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</row>
    <row r="224" spans="8:23" s="5" customFormat="1" x14ac:dyDescent="0.25"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</row>
    <row r="225" spans="8:23" s="5" customFormat="1" x14ac:dyDescent="0.25"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</row>
    <row r="226" spans="8:23" s="5" customFormat="1" x14ac:dyDescent="0.25"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</row>
    <row r="227" spans="8:23" s="5" customFormat="1" x14ac:dyDescent="0.25"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</row>
    <row r="228" spans="8:23" s="5" customFormat="1" x14ac:dyDescent="0.25"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</row>
    <row r="229" spans="8:23" s="5" customFormat="1" x14ac:dyDescent="0.25"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</row>
    <row r="230" spans="8:23" s="5" customFormat="1" x14ac:dyDescent="0.25"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</row>
    <row r="231" spans="8:23" s="5" customFormat="1" x14ac:dyDescent="0.25"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</row>
    <row r="232" spans="8:23" s="5" customFormat="1" x14ac:dyDescent="0.25"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</row>
    <row r="233" spans="8:23" s="5" customFormat="1" x14ac:dyDescent="0.25"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</row>
    <row r="234" spans="8:23" s="5" customFormat="1" x14ac:dyDescent="0.25"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</row>
    <row r="235" spans="8:23" s="5" customFormat="1" x14ac:dyDescent="0.25"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</row>
    <row r="236" spans="8:23" s="5" customFormat="1" x14ac:dyDescent="0.25"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</row>
    <row r="237" spans="8:23" s="5" customFormat="1" x14ac:dyDescent="0.25"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</row>
    <row r="238" spans="8:23" s="5" customFormat="1" x14ac:dyDescent="0.25"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</row>
    <row r="239" spans="8:23" s="5" customFormat="1" x14ac:dyDescent="0.25"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</row>
    <row r="240" spans="8:23" s="5" customFormat="1" x14ac:dyDescent="0.25"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</row>
    <row r="241" spans="2:23" s="5" customFormat="1" x14ac:dyDescent="0.25"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</row>
    <row r="242" spans="2:23" s="5" customFormat="1" x14ac:dyDescent="0.25"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</row>
    <row r="243" spans="2:23" s="5" customFormat="1" x14ac:dyDescent="0.25"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</row>
    <row r="244" spans="2:23" s="5" customFormat="1" x14ac:dyDescent="0.25"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</row>
    <row r="245" spans="2:23" s="5" customFormat="1" x14ac:dyDescent="0.25"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</row>
    <row r="246" spans="2:23" s="5" customFormat="1" x14ac:dyDescent="0.25"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</row>
    <row r="247" spans="2:23" s="5" customFormat="1" x14ac:dyDescent="0.25"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</row>
    <row r="248" spans="2:23" s="5" customFormat="1" x14ac:dyDescent="0.25"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</row>
    <row r="249" spans="2:23" s="5" customFormat="1" x14ac:dyDescent="0.25"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</row>
    <row r="250" spans="2:23" s="5" customFormat="1" x14ac:dyDescent="0.25"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</row>
    <row r="251" spans="2:23" s="5" customFormat="1" x14ac:dyDescent="0.25"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</row>
    <row r="252" spans="2:23" s="5" customFormat="1" x14ac:dyDescent="0.25"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</row>
    <row r="253" spans="2:23" s="5" customFormat="1" x14ac:dyDescent="0.25"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</row>
    <row r="254" spans="2:23" s="5" customFormat="1" x14ac:dyDescent="0.25"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</row>
    <row r="255" spans="2:23" s="5" customFormat="1" x14ac:dyDescent="0.25">
      <c r="B255" s="6"/>
      <c r="C255" s="6"/>
      <c r="D255" s="6"/>
      <c r="E255" s="6"/>
      <c r="F255" s="6"/>
      <c r="G255" s="6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</row>
    <row r="256" spans="2:23" s="5" customFormat="1" x14ac:dyDescent="0.25">
      <c r="B256" s="6"/>
      <c r="C256" s="6"/>
      <c r="D256" s="6"/>
      <c r="E256" s="6"/>
      <c r="F256" s="6"/>
      <c r="G256" s="6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</row>
    <row r="257" spans="2:64" s="5" customFormat="1" x14ac:dyDescent="0.25">
      <c r="B257" s="6"/>
      <c r="C257" s="6"/>
      <c r="D257" s="6"/>
      <c r="E257" s="6"/>
      <c r="F257" s="6"/>
      <c r="G257" s="6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</row>
    <row r="258" spans="2:64" s="5" customFormat="1" x14ac:dyDescent="0.25">
      <c r="B258" s="6"/>
      <c r="C258" s="6"/>
      <c r="D258" s="6"/>
      <c r="E258" s="6"/>
      <c r="F258" s="6"/>
      <c r="G258" s="6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</row>
    <row r="259" spans="2:64" s="5" customFormat="1" x14ac:dyDescent="0.25">
      <c r="B259" s="6"/>
      <c r="C259" s="6"/>
      <c r="D259" s="6"/>
      <c r="E259" s="6"/>
      <c r="F259" s="6"/>
      <c r="G259" s="6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</row>
    <row r="260" spans="2:64" s="5" customFormat="1" x14ac:dyDescent="0.25">
      <c r="B260" s="6"/>
      <c r="C260" s="6"/>
      <c r="D260" s="6"/>
      <c r="E260" s="6"/>
      <c r="F260" s="6"/>
      <c r="G260" s="6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</row>
    <row r="261" spans="2:64" s="5" customFormat="1" x14ac:dyDescent="0.25">
      <c r="B261" s="6"/>
      <c r="C261" s="6"/>
      <c r="D261" s="6"/>
      <c r="E261" s="6"/>
      <c r="F261" s="6"/>
      <c r="G261" s="6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</row>
    <row r="262" spans="2:64" s="5" customFormat="1" x14ac:dyDescent="0.25">
      <c r="B262" s="6"/>
      <c r="C262" s="6"/>
      <c r="D262" s="6"/>
      <c r="E262" s="6"/>
      <c r="F262" s="6"/>
      <c r="G262" s="6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</row>
    <row r="263" spans="2:64" x14ac:dyDescent="0.25"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</row>
    <row r="264" spans="2:64" x14ac:dyDescent="0.25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</row>
  </sheetData>
  <mergeCells count="5">
    <mergeCell ref="B26:G26"/>
    <mergeCell ref="D3:E3"/>
    <mergeCell ref="F3:G3"/>
    <mergeCell ref="J3:K3"/>
    <mergeCell ref="B16:G1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6"/>
  <sheetViews>
    <sheetView zoomScale="75" zoomScaleNormal="75" zoomScalePageLayoutView="75" workbookViewId="0">
      <selection activeCell="F19" sqref="F19"/>
    </sheetView>
  </sheetViews>
  <sheetFormatPr defaultColWidth="8.875" defaultRowHeight="15.75" x14ac:dyDescent="0.25"/>
  <cols>
    <col min="1" max="1" width="2.375" style="6" customWidth="1"/>
    <col min="2" max="2" width="34.875" style="6" customWidth="1"/>
    <col min="3" max="3" width="42.375" style="6" customWidth="1"/>
    <col min="4" max="4" width="23.375" style="6" customWidth="1"/>
    <col min="5" max="5" width="13.875" style="6" bestFit="1" customWidth="1"/>
    <col min="6" max="6" width="12.875" style="6" customWidth="1"/>
    <col min="7" max="7" width="16.5" style="48" bestFit="1" customWidth="1"/>
    <col min="8" max="8" width="16.5" style="48" customWidth="1"/>
    <col min="9" max="9" width="15.375" style="48" bestFit="1" customWidth="1"/>
    <col min="10" max="10" width="15.375" style="48" customWidth="1"/>
    <col min="11" max="16" width="17" style="48" customWidth="1"/>
    <col min="17" max="17" width="19.375" style="48" bestFit="1" customWidth="1"/>
    <col min="18" max="19" width="24.375" style="48" customWidth="1"/>
    <col min="20" max="22" width="17" style="48" customWidth="1"/>
    <col min="23" max="23" width="16" style="5" bestFit="1" customWidth="1"/>
    <col min="24" max="24" width="8.875" style="5"/>
    <col min="25" max="25" width="15.375" style="5" customWidth="1"/>
    <col min="26" max="27" width="8.875" style="5"/>
    <col min="28" max="28" width="12.625" style="5" customWidth="1"/>
    <col min="29" max="65" width="8.875" style="5"/>
    <col min="66" max="16384" width="8.875" style="6"/>
  </cols>
  <sheetData>
    <row r="1" spans="1:65" ht="16.5" thickBot="1" x14ac:dyDescent="0.3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</row>
    <row r="2" spans="1:65" x14ac:dyDescent="0.25">
      <c r="A2" s="1"/>
      <c r="B2" s="7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1"/>
      <c r="BM2" s="6"/>
    </row>
    <row r="3" spans="1:65" ht="18.75" x14ac:dyDescent="0.25">
      <c r="A3" s="1"/>
      <c r="B3" s="12"/>
      <c r="C3" s="91" t="s">
        <v>18</v>
      </c>
      <c r="D3" s="346"/>
      <c r="E3" s="346"/>
      <c r="F3" s="296"/>
      <c r="G3" s="296"/>
      <c r="H3" s="296"/>
      <c r="I3" s="347"/>
      <c r="J3" s="347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  <c r="W3" s="1"/>
      <c r="BM3" s="6"/>
    </row>
    <row r="4" spans="1:65" ht="18" customHeight="1" x14ac:dyDescent="0.3">
      <c r="A4" s="1"/>
      <c r="B4" s="12"/>
      <c r="C4" s="91" t="s">
        <v>89</v>
      </c>
      <c r="D4" s="302" t="s">
        <v>117</v>
      </c>
      <c r="E4" s="303"/>
      <c r="F4" s="303"/>
      <c r="G4" s="303"/>
      <c r="H4" s="304"/>
      <c r="I4" s="57"/>
      <c r="J4" s="58"/>
      <c r="K4" s="16"/>
      <c r="L4" s="16"/>
      <c r="M4" s="16"/>
      <c r="N4" s="16"/>
      <c r="O4" s="16"/>
      <c r="P4" s="16"/>
      <c r="Q4" s="16"/>
      <c r="R4" s="16"/>
      <c r="S4" s="16"/>
      <c r="T4" s="16"/>
      <c r="U4" s="179"/>
      <c r="V4" s="293"/>
      <c r="W4" s="1"/>
      <c r="BK4" s="6"/>
      <c r="BL4" s="6"/>
      <c r="BM4" s="6"/>
    </row>
    <row r="5" spans="1:65" s="25" customFormat="1" ht="18.75" x14ac:dyDescent="0.25">
      <c r="A5" s="18"/>
      <c r="B5" s="19"/>
      <c r="C5" s="92" t="s">
        <v>85</v>
      </c>
      <c r="D5" s="92" t="s">
        <v>119</v>
      </c>
      <c r="E5" s="303"/>
      <c r="F5" s="303"/>
      <c r="G5" s="303"/>
      <c r="H5" s="304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80"/>
      <c r="V5" s="294"/>
      <c r="W5" s="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</row>
    <row r="6" spans="1:65" s="25" customFormat="1" ht="15.75" customHeight="1" x14ac:dyDescent="0.25">
      <c r="A6" s="18"/>
      <c r="B6" s="19"/>
      <c r="C6" s="92" t="s">
        <v>86</v>
      </c>
      <c r="D6" s="155">
        <v>42266</v>
      </c>
      <c r="E6" s="303"/>
      <c r="F6" s="303"/>
      <c r="G6" s="303"/>
      <c r="H6" s="30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80"/>
      <c r="V6" s="294"/>
      <c r="W6" s="1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</row>
    <row r="7" spans="1:65" s="25" customFormat="1" ht="18.75" x14ac:dyDescent="0.25">
      <c r="A7" s="18"/>
      <c r="B7" s="19"/>
      <c r="C7" s="93" t="s">
        <v>83</v>
      </c>
      <c r="D7" s="93">
        <v>42263</v>
      </c>
      <c r="E7" s="303"/>
      <c r="F7" s="303"/>
      <c r="G7" s="303"/>
      <c r="H7" s="30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80"/>
      <c r="V7" s="294"/>
      <c r="W7" s="1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</row>
    <row r="8" spans="1:65" s="25" customFormat="1" x14ac:dyDescent="0.25">
      <c r="A8" s="18"/>
      <c r="B8" s="19"/>
      <c r="C8" s="27"/>
      <c r="D8" s="303"/>
      <c r="E8" s="303"/>
      <c r="F8" s="303"/>
      <c r="G8" s="303"/>
      <c r="H8" s="306"/>
      <c r="I8" s="13"/>
      <c r="J8" s="13"/>
      <c r="K8" s="13"/>
      <c r="L8" s="82"/>
      <c r="M8" s="13"/>
      <c r="N8" s="13"/>
      <c r="O8" s="13"/>
      <c r="P8" s="13"/>
      <c r="Q8" s="13"/>
      <c r="R8" s="13"/>
      <c r="S8" s="13"/>
      <c r="T8" s="13"/>
      <c r="U8" s="180"/>
      <c r="V8" s="294"/>
      <c r="W8" s="1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</row>
    <row r="9" spans="1:65" s="25" customFormat="1" x14ac:dyDescent="0.25">
      <c r="A9" s="18"/>
      <c r="B9" s="83"/>
      <c r="C9" s="27"/>
      <c r="D9" s="303"/>
      <c r="E9" s="303"/>
      <c r="F9" s="303"/>
      <c r="G9" s="303"/>
      <c r="H9" s="7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80"/>
      <c r="V9" s="294"/>
      <c r="W9" s="1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</row>
    <row r="10" spans="1:65" s="25" customFormat="1" x14ac:dyDescent="0.25">
      <c r="A10" s="18"/>
      <c r="B10" s="83"/>
      <c r="C10" s="27"/>
      <c r="D10" s="303"/>
      <c r="E10" s="74"/>
      <c r="F10" s="303"/>
      <c r="G10" s="303"/>
      <c r="H10" s="303"/>
      <c r="I10" s="303"/>
      <c r="J10" s="7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26"/>
      <c r="W10" s="18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</row>
    <row r="11" spans="1:65" s="30" customFormat="1" ht="15" x14ac:dyDescent="0.25">
      <c r="A11" s="37"/>
      <c r="B11" s="331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3"/>
      <c r="W11" s="37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</row>
    <row r="12" spans="1:65" s="30" customFormat="1" ht="31.5" x14ac:dyDescent="0.25">
      <c r="A12" s="37"/>
      <c r="B12" s="187" t="s">
        <v>2</v>
      </c>
      <c r="C12" s="183" t="s">
        <v>3</v>
      </c>
      <c r="D12" s="183" t="s">
        <v>4</v>
      </c>
      <c r="E12" s="183" t="s">
        <v>5</v>
      </c>
      <c r="F12" s="183" t="s">
        <v>6</v>
      </c>
      <c r="G12" s="184" t="s">
        <v>107</v>
      </c>
      <c r="H12" s="184" t="s">
        <v>104</v>
      </c>
      <c r="I12" s="184" t="s">
        <v>9</v>
      </c>
      <c r="J12" s="184" t="s">
        <v>56</v>
      </c>
      <c r="K12" s="184" t="s">
        <v>82</v>
      </c>
      <c r="L12" s="178" t="s">
        <v>49</v>
      </c>
      <c r="M12" s="178" t="s">
        <v>50</v>
      </c>
      <c r="N12" s="178" t="s">
        <v>51</v>
      </c>
      <c r="O12" s="178" t="s">
        <v>62</v>
      </c>
      <c r="P12" s="178" t="s">
        <v>63</v>
      </c>
      <c r="Q12" s="178" t="s">
        <v>93</v>
      </c>
      <c r="R12" s="277" t="s">
        <v>103</v>
      </c>
      <c r="S12" s="178" t="s">
        <v>106</v>
      </c>
      <c r="T12" s="178" t="s">
        <v>105</v>
      </c>
      <c r="U12" s="178" t="s">
        <v>108</v>
      </c>
      <c r="V12" s="292" t="s">
        <v>109</v>
      </c>
      <c r="W12" s="37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</row>
    <row r="13" spans="1:65" s="43" customFormat="1" ht="33.950000000000003" customHeight="1" x14ac:dyDescent="0.25">
      <c r="A13" s="39"/>
      <c r="B13" s="60" t="s">
        <v>15</v>
      </c>
      <c r="C13" s="61" t="s">
        <v>20</v>
      </c>
      <c r="D13" s="307" t="s">
        <v>97</v>
      </c>
      <c r="E13" s="62">
        <v>42251</v>
      </c>
      <c r="F13" s="62">
        <v>42259</v>
      </c>
      <c r="G13" s="308">
        <v>1050</v>
      </c>
      <c r="H13" s="308">
        <v>892.5</v>
      </c>
      <c r="I13" s="309" t="s">
        <v>16</v>
      </c>
      <c r="J13" s="309">
        <v>2.0761245674740483</v>
      </c>
      <c r="K13" s="310">
        <v>505.75000000000006</v>
      </c>
      <c r="L13" s="311">
        <v>3209</v>
      </c>
      <c r="M13" s="311">
        <v>58</v>
      </c>
      <c r="N13" s="312">
        <v>1.8074166406980369E-2</v>
      </c>
      <c r="O13" s="313">
        <v>0.2437422969187675</v>
      </c>
      <c r="P13" s="314">
        <v>3</v>
      </c>
      <c r="Q13" s="311">
        <v>4</v>
      </c>
      <c r="R13" s="315">
        <v>6.8965517241379309E-2</v>
      </c>
      <c r="S13" s="202">
        <v>255.92941176470589</v>
      </c>
      <c r="T13" s="316">
        <v>217.54</v>
      </c>
      <c r="U13" s="308">
        <v>794.07058823529405</v>
      </c>
      <c r="V13" s="334">
        <v>63.982352941176472</v>
      </c>
      <c r="W13" s="39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</row>
    <row r="14" spans="1:65" s="43" customFormat="1" ht="33.950000000000003" customHeight="1" x14ac:dyDescent="0.25">
      <c r="A14" s="39"/>
      <c r="B14" s="60" t="s">
        <v>17</v>
      </c>
      <c r="C14" s="61" t="s">
        <v>23</v>
      </c>
      <c r="D14" s="307" t="s">
        <v>98</v>
      </c>
      <c r="E14" s="62">
        <v>42251</v>
      </c>
      <c r="F14" s="62">
        <v>42259</v>
      </c>
      <c r="G14" s="308">
        <v>100</v>
      </c>
      <c r="H14" s="308">
        <v>80.75</v>
      </c>
      <c r="I14" s="309" t="s">
        <v>16</v>
      </c>
      <c r="J14" s="309">
        <v>3.4588235294117649</v>
      </c>
      <c r="K14" s="310">
        <v>28.911564625850339</v>
      </c>
      <c r="L14" s="311">
        <v>0</v>
      </c>
      <c r="M14" s="311">
        <v>0</v>
      </c>
      <c r="N14" s="312" t="s">
        <v>94</v>
      </c>
      <c r="O14" s="313" t="e">
        <v>#VALUE!</v>
      </c>
      <c r="P14" s="314">
        <v>3</v>
      </c>
      <c r="Q14" s="311">
        <v>0</v>
      </c>
      <c r="R14" s="315" t="s">
        <v>94</v>
      </c>
      <c r="S14" s="342" t="s">
        <v>94</v>
      </c>
      <c r="T14" s="342" t="s">
        <v>94</v>
      </c>
      <c r="U14" s="342" t="s">
        <v>94</v>
      </c>
      <c r="V14" s="335" t="s">
        <v>94</v>
      </c>
      <c r="W14" s="39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</row>
    <row r="15" spans="1:65" s="43" customFormat="1" ht="33.950000000000003" customHeight="1" x14ac:dyDescent="0.25">
      <c r="A15" s="39"/>
      <c r="B15" s="60" t="s">
        <v>17</v>
      </c>
      <c r="C15" s="61" t="s">
        <v>112</v>
      </c>
      <c r="D15" s="307" t="s">
        <v>98</v>
      </c>
      <c r="E15" s="62">
        <v>42251</v>
      </c>
      <c r="F15" s="62">
        <v>42259</v>
      </c>
      <c r="G15" s="308">
        <v>1050</v>
      </c>
      <c r="H15" s="308">
        <v>847.875</v>
      </c>
      <c r="I15" s="309" t="s">
        <v>16</v>
      </c>
      <c r="J15" s="309">
        <v>3.4588235294117649</v>
      </c>
      <c r="K15" s="310">
        <v>303.57142857142856</v>
      </c>
      <c r="L15" s="311">
        <v>4510</v>
      </c>
      <c r="M15" s="311">
        <v>47</v>
      </c>
      <c r="N15" s="312">
        <v>1.0421286031042129E-2</v>
      </c>
      <c r="O15" s="313">
        <v>4.3626713843432113E-2</v>
      </c>
      <c r="P15" s="314">
        <v>3</v>
      </c>
      <c r="Q15" s="311">
        <v>0</v>
      </c>
      <c r="R15" s="315">
        <v>0</v>
      </c>
      <c r="S15" s="202">
        <v>45.367147058823527</v>
      </c>
      <c r="T15" s="316">
        <v>36.99</v>
      </c>
      <c r="U15" s="308">
        <v>1004.6328529411765</v>
      </c>
      <c r="V15" s="335" t="s">
        <v>94</v>
      </c>
      <c r="W15" s="39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  <row r="16" spans="1:65" s="43" customFormat="1" ht="33.950000000000003" customHeight="1" x14ac:dyDescent="0.25">
      <c r="A16" s="39"/>
      <c r="B16" s="60" t="s">
        <v>17</v>
      </c>
      <c r="C16" s="61" t="s">
        <v>113</v>
      </c>
      <c r="D16" s="307" t="s">
        <v>98</v>
      </c>
      <c r="E16" s="62">
        <v>42251</v>
      </c>
      <c r="F16" s="62">
        <v>42259</v>
      </c>
      <c r="G16" s="308">
        <v>405.57999999999993</v>
      </c>
      <c r="H16" s="308">
        <v>327.50584999999995</v>
      </c>
      <c r="I16" s="309" t="s">
        <v>16</v>
      </c>
      <c r="J16" s="309">
        <v>3.4588235294117649</v>
      </c>
      <c r="K16" s="310">
        <v>117.25952380952378</v>
      </c>
      <c r="L16" s="311">
        <v>1170</v>
      </c>
      <c r="M16" s="311">
        <v>15</v>
      </c>
      <c r="N16" s="312">
        <v>1.282051282051282E-2</v>
      </c>
      <c r="O16" s="313">
        <v>2.9739926782987241E-2</v>
      </c>
      <c r="P16" s="314">
        <v>3</v>
      </c>
      <c r="Q16" s="311">
        <v>0</v>
      </c>
      <c r="R16" s="315">
        <v>0</v>
      </c>
      <c r="S16" s="202">
        <v>11.945823529411763</v>
      </c>
      <c r="T16" s="316">
        <v>9.74</v>
      </c>
      <c r="U16" s="308">
        <v>393.63417647058816</v>
      </c>
      <c r="V16" s="335" t="s">
        <v>94</v>
      </c>
      <c r="W16" s="39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</row>
    <row r="17" spans="1:23" s="29" customFormat="1" ht="33.950000000000003" customHeight="1" x14ac:dyDescent="0.25">
      <c r="A17" s="18"/>
      <c r="B17" s="60" t="s">
        <v>17</v>
      </c>
      <c r="C17" s="61" t="s">
        <v>24</v>
      </c>
      <c r="D17" s="307" t="s">
        <v>98</v>
      </c>
      <c r="E17" s="62">
        <v>42251</v>
      </c>
      <c r="F17" s="62">
        <v>42259</v>
      </c>
      <c r="G17" s="308">
        <v>834</v>
      </c>
      <c r="H17" s="308">
        <v>673.45499999999993</v>
      </c>
      <c r="I17" s="309" t="s">
        <v>16</v>
      </c>
      <c r="J17" s="309">
        <v>3.4602076124567476</v>
      </c>
      <c r="K17" s="310">
        <v>241.02599999999998</v>
      </c>
      <c r="L17" s="311">
        <v>1846</v>
      </c>
      <c r="M17" s="311">
        <v>94</v>
      </c>
      <c r="N17" s="312">
        <v>5.0920910075839654E-2</v>
      </c>
      <c r="O17" s="313">
        <v>4.7961630695443645E-2</v>
      </c>
      <c r="P17" s="314">
        <v>3</v>
      </c>
      <c r="Q17" s="311">
        <v>4</v>
      </c>
      <c r="R17" s="315">
        <v>4.2553191489361701E-2</v>
      </c>
      <c r="S17" s="202">
        <v>39.614999999999995</v>
      </c>
      <c r="T17" s="316">
        <v>32.299999999999997</v>
      </c>
      <c r="U17" s="308">
        <v>794.38499999999999</v>
      </c>
      <c r="V17" s="335">
        <v>9.9037499999999987</v>
      </c>
      <c r="W17" s="182"/>
    </row>
    <row r="18" spans="1:23" s="29" customFormat="1" ht="33.950000000000003" customHeight="1" x14ac:dyDescent="0.25">
      <c r="A18" s="18"/>
      <c r="B18" s="60" t="s">
        <v>17</v>
      </c>
      <c r="C18" s="61" t="s">
        <v>25</v>
      </c>
      <c r="D18" s="307" t="s">
        <v>98</v>
      </c>
      <c r="E18" s="62">
        <v>42251</v>
      </c>
      <c r="F18" s="62">
        <v>42259</v>
      </c>
      <c r="G18" s="308">
        <v>1220</v>
      </c>
      <c r="H18" s="308">
        <v>985.15</v>
      </c>
      <c r="I18" s="309" t="s">
        <v>16</v>
      </c>
      <c r="J18" s="309">
        <v>3.4602076124567476</v>
      </c>
      <c r="K18" s="310">
        <v>352.58</v>
      </c>
      <c r="L18" s="311">
        <v>6483</v>
      </c>
      <c r="M18" s="311">
        <v>57</v>
      </c>
      <c r="N18" s="312">
        <v>8.7922258213789916E-3</v>
      </c>
      <c r="O18" s="313">
        <v>5.2306755316449273E-2</v>
      </c>
      <c r="P18" s="314">
        <v>3</v>
      </c>
      <c r="Q18" s="311">
        <v>2</v>
      </c>
      <c r="R18" s="315">
        <v>3.5087719298245612E-2</v>
      </c>
      <c r="S18" s="202">
        <v>63.200029411764717</v>
      </c>
      <c r="T18" s="316">
        <v>51.53</v>
      </c>
      <c r="U18" s="308">
        <v>1156.7999705882353</v>
      </c>
      <c r="V18" s="335">
        <v>31.600014705882359</v>
      </c>
      <c r="W18" s="182"/>
    </row>
    <row r="19" spans="1:23" s="29" customFormat="1" ht="33.950000000000003" customHeight="1" x14ac:dyDescent="0.25">
      <c r="A19" s="18"/>
      <c r="B19" s="60" t="s">
        <v>17</v>
      </c>
      <c r="C19" s="61" t="s">
        <v>26</v>
      </c>
      <c r="D19" s="307" t="s">
        <v>98</v>
      </c>
      <c r="E19" s="62">
        <v>42251</v>
      </c>
      <c r="F19" s="62">
        <v>42259</v>
      </c>
      <c r="G19" s="308">
        <v>200</v>
      </c>
      <c r="H19" s="308">
        <v>161.5</v>
      </c>
      <c r="I19" s="309" t="s">
        <v>16</v>
      </c>
      <c r="J19" s="309">
        <v>3.4602076124567476</v>
      </c>
      <c r="K19" s="310">
        <v>57.8</v>
      </c>
      <c r="L19" s="311">
        <v>0</v>
      </c>
      <c r="M19" s="311">
        <v>0</v>
      </c>
      <c r="N19" s="312" t="s">
        <v>94</v>
      </c>
      <c r="O19" s="313">
        <v>0</v>
      </c>
      <c r="P19" s="314">
        <v>3</v>
      </c>
      <c r="Q19" s="311">
        <v>0</v>
      </c>
      <c r="R19" s="315" t="s">
        <v>94</v>
      </c>
      <c r="S19" s="202">
        <v>0</v>
      </c>
      <c r="T19" s="316">
        <v>0</v>
      </c>
      <c r="U19" s="308">
        <v>200</v>
      </c>
      <c r="V19" s="335" t="s">
        <v>94</v>
      </c>
      <c r="W19" s="182"/>
    </row>
    <row r="20" spans="1:23" s="29" customFormat="1" thickBot="1" x14ac:dyDescent="0.3">
      <c r="A20" s="22"/>
      <c r="B20" s="354" t="s">
        <v>68</v>
      </c>
      <c r="C20" s="355"/>
      <c r="D20" s="355"/>
      <c r="E20" s="355"/>
      <c r="F20" s="355"/>
      <c r="G20" s="317">
        <v>4859.58</v>
      </c>
      <c r="H20" s="317">
        <v>3968.73585</v>
      </c>
      <c r="I20" s="318" t="s">
        <v>69</v>
      </c>
      <c r="J20" s="318" t="s">
        <v>69</v>
      </c>
      <c r="K20" s="319">
        <v>1606.8985170068026</v>
      </c>
      <c r="L20" s="320">
        <v>17218</v>
      </c>
      <c r="M20" s="320">
        <v>271</v>
      </c>
      <c r="N20" s="321">
        <v>1.5739342548495759E-2</v>
      </c>
      <c r="O20" s="322">
        <v>8.9108676759124705E-2</v>
      </c>
      <c r="P20" s="323">
        <v>3</v>
      </c>
      <c r="Q20" s="324">
        <v>10</v>
      </c>
      <c r="R20" s="321">
        <v>3.6900369003690037E-2</v>
      </c>
      <c r="S20" s="317">
        <v>416.05741176470593</v>
      </c>
      <c r="T20" s="317">
        <v>353.64880000000005</v>
      </c>
      <c r="U20" s="317">
        <v>4343.5225882352934</v>
      </c>
      <c r="V20" s="336">
        <v>41.605741176470595</v>
      </c>
      <c r="W20" s="37"/>
    </row>
    <row r="21" spans="1:23" s="5" customFormat="1" x14ac:dyDescent="0.25">
      <c r="A21" s="46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53"/>
      <c r="M21" s="53"/>
      <c r="N21" s="22"/>
      <c r="O21" s="22"/>
      <c r="P21" s="22"/>
      <c r="Q21" s="22"/>
      <c r="R21" s="22"/>
      <c r="S21" s="22"/>
      <c r="T21" s="54"/>
      <c r="U21" s="54"/>
      <c r="V21" s="337"/>
      <c r="W21" s="1"/>
    </row>
    <row r="22" spans="1:23" s="5" customFormat="1" x14ac:dyDescent="0.25">
      <c r="A22" s="22"/>
      <c r="B22" s="22"/>
      <c r="C22" s="22"/>
      <c r="D22" s="22"/>
      <c r="E22" s="22"/>
      <c r="F22" s="121"/>
      <c r="G22" s="325"/>
      <c r="H22" s="139"/>
      <c r="I22" s="22"/>
      <c r="J22" s="22"/>
      <c r="K22" s="22"/>
      <c r="L22" s="53"/>
      <c r="M22" s="53"/>
      <c r="N22" s="22"/>
      <c r="O22" s="22"/>
      <c r="P22" s="22"/>
      <c r="Q22" s="22"/>
      <c r="R22" s="122"/>
      <c r="S22" s="122"/>
      <c r="T22" s="141"/>
      <c r="U22" s="54"/>
      <c r="V22" s="337"/>
      <c r="W22" s="1"/>
    </row>
    <row r="23" spans="1:23" s="5" customForma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53"/>
      <c r="M23" s="53"/>
      <c r="N23" s="22"/>
      <c r="O23" s="22"/>
      <c r="P23" s="22"/>
      <c r="Q23" s="22"/>
      <c r="R23" s="121"/>
      <c r="S23" s="121"/>
      <c r="T23" s="124"/>
      <c r="U23" s="54"/>
      <c r="V23" s="337"/>
      <c r="W23" s="1"/>
    </row>
    <row r="24" spans="1:23" s="5" customForma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53"/>
      <c r="M24" s="53"/>
      <c r="N24" s="22"/>
      <c r="O24" s="22"/>
      <c r="P24" s="22"/>
      <c r="Q24" s="22"/>
      <c r="R24" s="22"/>
      <c r="S24" s="22"/>
      <c r="T24" s="54"/>
      <c r="U24" s="54"/>
      <c r="V24" s="337"/>
      <c r="W24" s="1"/>
    </row>
    <row r="25" spans="1:23" s="5" customFormat="1" ht="19.5" thickBot="1" x14ac:dyDescent="0.3">
      <c r="A25" s="11"/>
      <c r="B25" s="112"/>
      <c r="C25" s="112"/>
      <c r="D25" s="112"/>
      <c r="E25" s="112"/>
      <c r="F25" s="112"/>
      <c r="G25" s="326">
        <v>4859.58</v>
      </c>
      <c r="H25" s="326">
        <v>3968.73585</v>
      </c>
      <c r="I25" s="326" t="s">
        <v>69</v>
      </c>
      <c r="J25" s="326" t="s">
        <v>69</v>
      </c>
      <c r="K25" s="327">
        <v>1606.8985170068026</v>
      </c>
      <c r="L25" s="327">
        <v>17218</v>
      </c>
      <c r="M25" s="327">
        <v>271</v>
      </c>
      <c r="N25" s="328">
        <v>1.5739342548495759E-2</v>
      </c>
      <c r="O25" s="328">
        <v>8.9108676759124705E-2</v>
      </c>
      <c r="P25" s="327">
        <v>3</v>
      </c>
      <c r="Q25" s="327">
        <v>10</v>
      </c>
      <c r="R25" s="330">
        <v>3.6900369003690037E-2</v>
      </c>
      <c r="S25" s="329">
        <v>416.05741176470593</v>
      </c>
      <c r="T25" s="329">
        <v>353.64880000000005</v>
      </c>
      <c r="U25" s="329">
        <v>4343.5225882352934</v>
      </c>
      <c r="V25" s="338">
        <v>41.605741176470595</v>
      </c>
      <c r="W25" s="1"/>
    </row>
    <row r="26" spans="1:23" s="5" customFormat="1" x14ac:dyDescent="0.25">
      <c r="A26" s="1"/>
      <c r="B26" s="1"/>
      <c r="C26" s="1"/>
      <c r="D26" s="1"/>
      <c r="E26" s="1"/>
      <c r="F26" s="1"/>
      <c r="G26" s="2"/>
      <c r="H26" s="2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1"/>
      <c r="V26" s="111"/>
      <c r="W26" s="1"/>
    </row>
    <row r="27" spans="1:23" s="5" customFormat="1" x14ac:dyDescent="0.25"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 spans="1:23" s="5" customFormat="1" x14ac:dyDescent="0.25"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spans="1:23" s="5" customFormat="1" x14ac:dyDescent="0.25"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spans="1:23" s="5" customFormat="1" x14ac:dyDescent="0.25"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spans="1:23" s="5" customFormat="1" x14ac:dyDescent="0.25"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spans="1:23" s="5" customFormat="1" x14ac:dyDescent="0.25"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spans="7:22" s="5" customFormat="1" x14ac:dyDescent="0.25"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spans="7:22" s="5" customFormat="1" x14ac:dyDescent="0.25"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spans="7:22" s="5" customFormat="1" x14ac:dyDescent="0.25"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 spans="7:22" s="5" customFormat="1" x14ac:dyDescent="0.25"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</row>
    <row r="37" spans="7:22" s="5" customFormat="1" x14ac:dyDescent="0.25"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 spans="7:22" s="5" customFormat="1" x14ac:dyDescent="0.25"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7:22" s="5" customFormat="1" x14ac:dyDescent="0.25"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</row>
    <row r="40" spans="7:22" s="5" customFormat="1" x14ac:dyDescent="0.25"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</row>
    <row r="41" spans="7:22" s="5" customFormat="1" x14ac:dyDescent="0.25"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</row>
    <row r="42" spans="7:22" s="5" customFormat="1" x14ac:dyDescent="0.25"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</row>
    <row r="43" spans="7:22" s="5" customFormat="1" x14ac:dyDescent="0.25"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</row>
    <row r="44" spans="7:22" s="5" customFormat="1" x14ac:dyDescent="0.25"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</row>
    <row r="45" spans="7:22" s="5" customFormat="1" x14ac:dyDescent="0.25"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</row>
    <row r="46" spans="7:22" s="5" customFormat="1" x14ac:dyDescent="0.25"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</row>
    <row r="47" spans="7:22" s="5" customFormat="1" x14ac:dyDescent="0.25"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</row>
    <row r="48" spans="7:22" s="5" customFormat="1" x14ac:dyDescent="0.25"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</row>
    <row r="49" spans="7:22" s="5" customFormat="1" x14ac:dyDescent="0.25"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</row>
    <row r="50" spans="7:22" s="5" customFormat="1" x14ac:dyDescent="0.25"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</row>
    <row r="51" spans="7:22" s="5" customFormat="1" x14ac:dyDescent="0.25"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</row>
    <row r="52" spans="7:22" s="5" customFormat="1" x14ac:dyDescent="0.25"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</row>
    <row r="53" spans="7:22" s="5" customFormat="1" x14ac:dyDescent="0.25"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</row>
    <row r="54" spans="7:22" s="5" customFormat="1" x14ac:dyDescent="0.25"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</row>
    <row r="55" spans="7:22" s="5" customFormat="1" x14ac:dyDescent="0.25"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</row>
    <row r="56" spans="7:22" s="5" customFormat="1" x14ac:dyDescent="0.25"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</row>
    <row r="57" spans="7:22" s="5" customFormat="1" x14ac:dyDescent="0.25"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</row>
    <row r="58" spans="7:22" s="5" customFormat="1" x14ac:dyDescent="0.25"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</row>
    <row r="59" spans="7:22" s="5" customFormat="1" x14ac:dyDescent="0.25"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</row>
    <row r="60" spans="7:22" s="5" customFormat="1" x14ac:dyDescent="0.25"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</row>
    <row r="61" spans="7:22" s="5" customFormat="1" x14ac:dyDescent="0.25"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</row>
    <row r="62" spans="7:22" s="5" customFormat="1" x14ac:dyDescent="0.25"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</row>
    <row r="63" spans="7:22" s="5" customFormat="1" x14ac:dyDescent="0.25"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</row>
    <row r="64" spans="7:22" s="5" customFormat="1" x14ac:dyDescent="0.25"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</row>
    <row r="65" spans="7:22" s="5" customFormat="1" x14ac:dyDescent="0.25"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</row>
    <row r="66" spans="7:22" s="5" customFormat="1" x14ac:dyDescent="0.25"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</row>
    <row r="67" spans="7:22" s="5" customFormat="1" x14ac:dyDescent="0.25"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</row>
    <row r="68" spans="7:22" s="5" customFormat="1" x14ac:dyDescent="0.25"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</row>
    <row r="69" spans="7:22" s="5" customFormat="1" x14ac:dyDescent="0.25"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</row>
    <row r="70" spans="7:22" s="5" customFormat="1" x14ac:dyDescent="0.25"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</row>
    <row r="71" spans="7:22" s="5" customFormat="1" x14ac:dyDescent="0.25"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</row>
    <row r="72" spans="7:22" s="5" customFormat="1" x14ac:dyDescent="0.25"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</row>
    <row r="73" spans="7:22" s="5" customFormat="1" x14ac:dyDescent="0.25"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</row>
    <row r="74" spans="7:22" s="5" customFormat="1" x14ac:dyDescent="0.25"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</row>
    <row r="75" spans="7:22" s="5" customFormat="1" x14ac:dyDescent="0.25"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</row>
    <row r="76" spans="7:22" s="5" customFormat="1" x14ac:dyDescent="0.25"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</row>
    <row r="77" spans="7:22" s="5" customFormat="1" x14ac:dyDescent="0.25"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</row>
    <row r="78" spans="7:22" s="5" customFormat="1" x14ac:dyDescent="0.25"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</row>
    <row r="79" spans="7:22" s="5" customFormat="1" x14ac:dyDescent="0.25"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</row>
    <row r="80" spans="7:22" s="5" customFormat="1" x14ac:dyDescent="0.25"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</row>
    <row r="81" spans="7:22" s="5" customFormat="1" x14ac:dyDescent="0.25"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</row>
    <row r="82" spans="7:22" s="5" customFormat="1" x14ac:dyDescent="0.25"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</row>
    <row r="83" spans="7:22" s="5" customFormat="1" x14ac:dyDescent="0.25"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</row>
    <row r="84" spans="7:22" s="5" customFormat="1" x14ac:dyDescent="0.25"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</row>
    <row r="85" spans="7:22" s="5" customFormat="1" x14ac:dyDescent="0.25"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</row>
    <row r="86" spans="7:22" s="5" customFormat="1" x14ac:dyDescent="0.25"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</row>
    <row r="87" spans="7:22" s="5" customFormat="1" x14ac:dyDescent="0.25"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</row>
    <row r="88" spans="7:22" s="5" customFormat="1" x14ac:dyDescent="0.25"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</row>
    <row r="89" spans="7:22" s="5" customFormat="1" x14ac:dyDescent="0.25"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</row>
    <row r="90" spans="7:22" s="5" customFormat="1" x14ac:dyDescent="0.25"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</row>
    <row r="91" spans="7:22" s="5" customFormat="1" x14ac:dyDescent="0.25"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</row>
    <row r="92" spans="7:22" s="5" customFormat="1" x14ac:dyDescent="0.25"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</row>
    <row r="93" spans="7:22" s="5" customFormat="1" x14ac:dyDescent="0.25"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</row>
    <row r="94" spans="7:22" s="5" customFormat="1" x14ac:dyDescent="0.25"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</row>
    <row r="95" spans="7:22" s="5" customFormat="1" x14ac:dyDescent="0.25"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</row>
    <row r="96" spans="7:22" s="5" customFormat="1" x14ac:dyDescent="0.25"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</row>
    <row r="97" spans="7:22" s="5" customFormat="1" x14ac:dyDescent="0.25"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</row>
    <row r="98" spans="7:22" s="5" customFormat="1" x14ac:dyDescent="0.25"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</row>
    <row r="99" spans="7:22" s="5" customFormat="1" x14ac:dyDescent="0.25"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</row>
    <row r="100" spans="7:22" s="5" customFormat="1" x14ac:dyDescent="0.25"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</row>
    <row r="101" spans="7:22" s="5" customFormat="1" x14ac:dyDescent="0.25"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</row>
    <row r="102" spans="7:22" s="5" customFormat="1" x14ac:dyDescent="0.25"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</row>
    <row r="103" spans="7:22" s="5" customFormat="1" x14ac:dyDescent="0.25"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</row>
    <row r="104" spans="7:22" s="5" customFormat="1" x14ac:dyDescent="0.25"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</row>
    <row r="105" spans="7:22" s="5" customFormat="1" x14ac:dyDescent="0.25"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</row>
    <row r="106" spans="7:22" s="5" customFormat="1" x14ac:dyDescent="0.25"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</row>
    <row r="107" spans="7:22" s="5" customFormat="1" x14ac:dyDescent="0.25"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</row>
    <row r="108" spans="7:22" s="5" customFormat="1" x14ac:dyDescent="0.25"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</row>
    <row r="109" spans="7:22" s="5" customFormat="1" x14ac:dyDescent="0.25"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</row>
    <row r="110" spans="7:22" s="5" customFormat="1" x14ac:dyDescent="0.25"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</row>
    <row r="111" spans="7:22" s="5" customFormat="1" x14ac:dyDescent="0.25"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</row>
    <row r="112" spans="7:22" s="5" customFormat="1" x14ac:dyDescent="0.25"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</row>
    <row r="113" spans="7:22" s="5" customFormat="1" x14ac:dyDescent="0.25"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</row>
    <row r="114" spans="7:22" s="5" customFormat="1" x14ac:dyDescent="0.25"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</row>
    <row r="115" spans="7:22" s="5" customFormat="1" x14ac:dyDescent="0.25"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</row>
    <row r="116" spans="7:22" s="5" customFormat="1" x14ac:dyDescent="0.25"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</row>
    <row r="117" spans="7:22" s="5" customFormat="1" x14ac:dyDescent="0.25"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</row>
    <row r="118" spans="7:22" s="5" customFormat="1" x14ac:dyDescent="0.25"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</row>
    <row r="119" spans="7:22" s="5" customFormat="1" x14ac:dyDescent="0.25"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</row>
    <row r="120" spans="7:22" s="5" customFormat="1" x14ac:dyDescent="0.25"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</row>
    <row r="121" spans="7:22" s="5" customFormat="1" x14ac:dyDescent="0.25"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</row>
    <row r="122" spans="7:22" s="5" customFormat="1" x14ac:dyDescent="0.25"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</row>
    <row r="123" spans="7:22" s="5" customFormat="1" x14ac:dyDescent="0.25"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</row>
    <row r="124" spans="7:22" s="5" customFormat="1" x14ac:dyDescent="0.25"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</row>
    <row r="125" spans="7:22" s="5" customFormat="1" x14ac:dyDescent="0.25"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</row>
    <row r="126" spans="7:22" s="5" customFormat="1" x14ac:dyDescent="0.25"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</row>
    <row r="127" spans="7:22" s="5" customFormat="1" x14ac:dyDescent="0.25"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</row>
    <row r="128" spans="7:22" s="5" customFormat="1" x14ac:dyDescent="0.25"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</row>
    <row r="129" spans="7:22" s="5" customFormat="1" x14ac:dyDescent="0.25"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</row>
    <row r="130" spans="7:22" s="5" customFormat="1" x14ac:dyDescent="0.25"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</row>
    <row r="131" spans="7:22" s="5" customFormat="1" x14ac:dyDescent="0.25"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</row>
    <row r="132" spans="7:22" s="5" customFormat="1" x14ac:dyDescent="0.25"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</row>
    <row r="133" spans="7:22" s="5" customFormat="1" x14ac:dyDescent="0.25"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</row>
    <row r="134" spans="7:22" s="5" customFormat="1" x14ac:dyDescent="0.25"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</row>
    <row r="135" spans="7:22" s="5" customFormat="1" x14ac:dyDescent="0.25"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</row>
    <row r="136" spans="7:22" s="5" customFormat="1" x14ac:dyDescent="0.25"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</row>
    <row r="137" spans="7:22" s="5" customFormat="1" x14ac:dyDescent="0.25"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</row>
    <row r="138" spans="7:22" s="5" customFormat="1" x14ac:dyDescent="0.25"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</row>
    <row r="139" spans="7:22" s="5" customFormat="1" x14ac:dyDescent="0.25"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</row>
    <row r="140" spans="7:22" s="5" customFormat="1" x14ac:dyDescent="0.25"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</row>
    <row r="141" spans="7:22" s="5" customFormat="1" x14ac:dyDescent="0.25"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</row>
    <row r="142" spans="7:22" s="5" customFormat="1" x14ac:dyDescent="0.25"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</row>
    <row r="143" spans="7:22" s="5" customFormat="1" x14ac:dyDescent="0.25"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</row>
    <row r="144" spans="7:22" s="5" customFormat="1" x14ac:dyDescent="0.25"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</row>
    <row r="145" spans="7:22" s="5" customFormat="1" x14ac:dyDescent="0.25"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</row>
    <row r="146" spans="7:22" s="5" customFormat="1" x14ac:dyDescent="0.25"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</row>
    <row r="147" spans="7:22" s="5" customFormat="1" x14ac:dyDescent="0.25"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</row>
    <row r="148" spans="7:22" s="5" customFormat="1" x14ac:dyDescent="0.25"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</row>
    <row r="149" spans="7:22" s="5" customFormat="1" x14ac:dyDescent="0.25"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</row>
    <row r="150" spans="7:22" s="5" customFormat="1" x14ac:dyDescent="0.25"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</row>
    <row r="151" spans="7:22" s="5" customFormat="1" x14ac:dyDescent="0.25"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</row>
    <row r="152" spans="7:22" s="5" customFormat="1" x14ac:dyDescent="0.25"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</row>
    <row r="153" spans="7:22" s="5" customFormat="1" x14ac:dyDescent="0.25"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</row>
    <row r="154" spans="7:22" s="5" customFormat="1" x14ac:dyDescent="0.25"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</row>
    <row r="155" spans="7:22" s="5" customFormat="1" x14ac:dyDescent="0.25"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</row>
    <row r="156" spans="7:22" s="5" customFormat="1" x14ac:dyDescent="0.25"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</row>
    <row r="157" spans="7:22" s="5" customFormat="1" x14ac:dyDescent="0.25"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</row>
    <row r="158" spans="7:22" s="5" customFormat="1" x14ac:dyDescent="0.25"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</row>
    <row r="159" spans="7:22" s="5" customFormat="1" x14ac:dyDescent="0.25"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</row>
    <row r="160" spans="7:22" s="5" customFormat="1" x14ac:dyDescent="0.25"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</row>
    <row r="161" spans="7:22" s="5" customFormat="1" x14ac:dyDescent="0.25"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</row>
    <row r="162" spans="7:22" s="5" customFormat="1" x14ac:dyDescent="0.25"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</row>
    <row r="163" spans="7:22" s="5" customFormat="1" x14ac:dyDescent="0.25"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</row>
    <row r="164" spans="7:22" s="5" customFormat="1" x14ac:dyDescent="0.25"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</row>
    <row r="165" spans="7:22" s="5" customFormat="1" x14ac:dyDescent="0.25"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</row>
    <row r="166" spans="7:22" s="5" customFormat="1" x14ac:dyDescent="0.25"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</row>
    <row r="167" spans="7:22" s="5" customFormat="1" x14ac:dyDescent="0.25"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</row>
    <row r="168" spans="7:22" s="5" customFormat="1" x14ac:dyDescent="0.25"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</row>
    <row r="169" spans="7:22" s="5" customFormat="1" x14ac:dyDescent="0.25"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</row>
    <row r="170" spans="7:22" s="5" customFormat="1" x14ac:dyDescent="0.25"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</row>
    <row r="171" spans="7:22" s="5" customFormat="1" x14ac:dyDescent="0.25"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</row>
    <row r="172" spans="7:22" s="5" customFormat="1" x14ac:dyDescent="0.25"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</row>
    <row r="173" spans="7:22" s="5" customFormat="1" x14ac:dyDescent="0.25"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</row>
    <row r="174" spans="7:22" s="5" customFormat="1" x14ac:dyDescent="0.25"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</row>
    <row r="175" spans="7:22" s="5" customFormat="1" x14ac:dyDescent="0.25"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</row>
    <row r="176" spans="7:22" s="5" customFormat="1" x14ac:dyDescent="0.25"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</row>
    <row r="177" spans="7:22" s="5" customFormat="1" x14ac:dyDescent="0.25"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</row>
    <row r="178" spans="7:22" s="5" customFormat="1" x14ac:dyDescent="0.25"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</row>
    <row r="179" spans="7:22" s="5" customFormat="1" x14ac:dyDescent="0.25"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</row>
    <row r="180" spans="7:22" s="5" customFormat="1" x14ac:dyDescent="0.25"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</row>
    <row r="181" spans="7:22" s="5" customFormat="1" x14ac:dyDescent="0.25"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</row>
    <row r="182" spans="7:22" s="5" customFormat="1" x14ac:dyDescent="0.25"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</row>
    <row r="183" spans="7:22" s="5" customFormat="1" x14ac:dyDescent="0.25"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</row>
    <row r="184" spans="7:22" s="5" customFormat="1" x14ac:dyDescent="0.25"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</row>
    <row r="185" spans="7:22" s="5" customFormat="1" x14ac:dyDescent="0.25"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</row>
    <row r="186" spans="7:22" s="5" customFormat="1" x14ac:dyDescent="0.25"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</row>
    <row r="187" spans="7:22" s="5" customFormat="1" x14ac:dyDescent="0.25"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</row>
    <row r="188" spans="7:22" s="5" customFormat="1" x14ac:dyDescent="0.25"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</row>
    <row r="189" spans="7:22" s="5" customFormat="1" x14ac:dyDescent="0.25"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</row>
    <row r="190" spans="7:22" s="5" customFormat="1" x14ac:dyDescent="0.25"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</row>
    <row r="191" spans="7:22" s="5" customFormat="1" x14ac:dyDescent="0.25"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</row>
    <row r="192" spans="7:22" s="5" customFormat="1" x14ac:dyDescent="0.25"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</row>
    <row r="193" spans="7:22" s="5" customFormat="1" x14ac:dyDescent="0.25"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</row>
    <row r="194" spans="7:22" s="5" customFormat="1" x14ac:dyDescent="0.25"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</row>
    <row r="195" spans="7:22" s="5" customFormat="1" x14ac:dyDescent="0.25"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</row>
    <row r="196" spans="7:22" s="5" customFormat="1" x14ac:dyDescent="0.25"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</row>
    <row r="197" spans="7:22" s="5" customFormat="1" x14ac:dyDescent="0.25"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</row>
    <row r="198" spans="7:22" s="5" customFormat="1" x14ac:dyDescent="0.25"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</row>
    <row r="199" spans="7:22" s="5" customFormat="1" x14ac:dyDescent="0.25"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</row>
    <row r="200" spans="7:22" s="5" customFormat="1" x14ac:dyDescent="0.25"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</row>
    <row r="201" spans="7:22" s="5" customFormat="1" x14ac:dyDescent="0.25"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</row>
    <row r="202" spans="7:22" s="5" customFormat="1" x14ac:dyDescent="0.25"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</row>
    <row r="203" spans="7:22" s="5" customFormat="1" x14ac:dyDescent="0.25"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</row>
    <row r="204" spans="7:22" s="5" customFormat="1" x14ac:dyDescent="0.25"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</row>
    <row r="205" spans="7:22" s="5" customFormat="1" x14ac:dyDescent="0.25"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</row>
    <row r="206" spans="7:22" s="5" customFormat="1" x14ac:dyDescent="0.25"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</row>
    <row r="207" spans="7:22" s="5" customFormat="1" x14ac:dyDescent="0.25"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</row>
    <row r="208" spans="7:22" s="5" customFormat="1" x14ac:dyDescent="0.25"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</row>
    <row r="209" spans="7:22" s="5" customFormat="1" x14ac:dyDescent="0.25"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</row>
    <row r="210" spans="7:22" s="5" customFormat="1" x14ac:dyDescent="0.25"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</row>
    <row r="211" spans="7:22" s="5" customFormat="1" x14ac:dyDescent="0.25"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</row>
    <row r="212" spans="7:22" s="5" customFormat="1" x14ac:dyDescent="0.25"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</row>
    <row r="213" spans="7:22" s="5" customFormat="1" x14ac:dyDescent="0.25"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</row>
    <row r="214" spans="7:22" s="5" customFormat="1" x14ac:dyDescent="0.25"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</row>
    <row r="215" spans="7:22" s="5" customFormat="1" x14ac:dyDescent="0.25"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</row>
    <row r="216" spans="7:22" s="5" customFormat="1" x14ac:dyDescent="0.25"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</row>
    <row r="217" spans="7:22" s="5" customFormat="1" x14ac:dyDescent="0.25"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</row>
    <row r="218" spans="7:22" s="5" customFormat="1" x14ac:dyDescent="0.25"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</row>
    <row r="219" spans="7:22" s="5" customFormat="1" x14ac:dyDescent="0.25"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</row>
    <row r="220" spans="7:22" s="5" customFormat="1" x14ac:dyDescent="0.25"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</row>
    <row r="221" spans="7:22" s="5" customFormat="1" x14ac:dyDescent="0.25"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</row>
    <row r="222" spans="7:22" s="5" customFormat="1" x14ac:dyDescent="0.25"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</row>
    <row r="223" spans="7:22" s="5" customFormat="1" x14ac:dyDescent="0.25"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</row>
    <row r="224" spans="7:22" s="5" customFormat="1" x14ac:dyDescent="0.25"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 spans="7:22" s="5" customFormat="1" x14ac:dyDescent="0.25"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</row>
    <row r="226" spans="7:22" s="5" customFormat="1" x14ac:dyDescent="0.25"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</row>
    <row r="227" spans="7:22" s="5" customFormat="1" x14ac:dyDescent="0.25"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</row>
    <row r="228" spans="7:22" s="5" customFormat="1" x14ac:dyDescent="0.25"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</row>
    <row r="229" spans="7:22" s="5" customFormat="1" x14ac:dyDescent="0.25"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</row>
    <row r="230" spans="7:22" s="5" customFormat="1" x14ac:dyDescent="0.25"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</row>
    <row r="231" spans="7:22" s="5" customFormat="1" x14ac:dyDescent="0.25"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</row>
    <row r="232" spans="7:22" s="5" customFormat="1" x14ac:dyDescent="0.25"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</row>
    <row r="233" spans="7:22" s="5" customFormat="1" x14ac:dyDescent="0.25"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</row>
    <row r="234" spans="7:22" s="5" customFormat="1" x14ac:dyDescent="0.25"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</row>
    <row r="235" spans="7:22" s="5" customFormat="1" x14ac:dyDescent="0.25"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</row>
    <row r="236" spans="7:22" s="5" customFormat="1" x14ac:dyDescent="0.25"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</row>
    <row r="237" spans="7:22" s="5" customFormat="1" x14ac:dyDescent="0.25"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</row>
    <row r="238" spans="7:22" s="5" customFormat="1" x14ac:dyDescent="0.25"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</row>
    <row r="239" spans="7:22" s="5" customFormat="1" x14ac:dyDescent="0.25"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</row>
    <row r="240" spans="7:22" s="5" customFormat="1" x14ac:dyDescent="0.25"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</row>
    <row r="241" spans="2:65" s="5" customFormat="1" x14ac:dyDescent="0.25"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</row>
    <row r="242" spans="2:65" s="5" customFormat="1" x14ac:dyDescent="0.25"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</row>
    <row r="243" spans="2:65" s="5" customFormat="1" x14ac:dyDescent="0.25"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</row>
    <row r="244" spans="2:65" s="5" customFormat="1" x14ac:dyDescent="0.25"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</row>
    <row r="245" spans="2:65" s="5" customFormat="1" x14ac:dyDescent="0.25"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</row>
    <row r="246" spans="2:65" s="5" customFormat="1" x14ac:dyDescent="0.25"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</row>
    <row r="247" spans="2:65" s="5" customFormat="1" x14ac:dyDescent="0.25">
      <c r="B247" s="6"/>
      <c r="C247" s="6"/>
      <c r="D247" s="6"/>
      <c r="E247" s="6"/>
      <c r="F247" s="6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</row>
    <row r="248" spans="2:65" s="5" customFormat="1" x14ac:dyDescent="0.25">
      <c r="B248" s="6"/>
      <c r="C248" s="6"/>
      <c r="D248" s="6"/>
      <c r="E248" s="6"/>
      <c r="F248" s="6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</row>
    <row r="249" spans="2:65" s="5" customFormat="1" x14ac:dyDescent="0.25">
      <c r="B249" s="6"/>
      <c r="C249" s="6"/>
      <c r="D249" s="6"/>
      <c r="E249" s="6"/>
      <c r="F249" s="6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</row>
    <row r="250" spans="2:65" s="5" customFormat="1" x14ac:dyDescent="0.25">
      <c r="B250" s="6"/>
      <c r="C250" s="6"/>
      <c r="D250" s="6"/>
      <c r="E250" s="6"/>
      <c r="F250" s="6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</row>
    <row r="251" spans="2:65" s="5" customFormat="1" x14ac:dyDescent="0.25">
      <c r="B251" s="6"/>
      <c r="C251" s="6"/>
      <c r="D251" s="6"/>
      <c r="E251" s="6"/>
      <c r="F251" s="6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</row>
    <row r="252" spans="2:65" s="5" customFormat="1" x14ac:dyDescent="0.25">
      <c r="B252" s="6"/>
      <c r="C252" s="6"/>
      <c r="D252" s="6"/>
      <c r="E252" s="6"/>
      <c r="F252" s="6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</row>
    <row r="253" spans="2:65" s="5" customFormat="1" x14ac:dyDescent="0.25">
      <c r="B253" s="6"/>
      <c r="C253" s="6"/>
      <c r="D253" s="6"/>
      <c r="E253" s="6"/>
      <c r="F253" s="6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</row>
    <row r="254" spans="2:65" s="5" customFormat="1" x14ac:dyDescent="0.25">
      <c r="B254" s="6"/>
      <c r="C254" s="6"/>
      <c r="D254" s="6"/>
      <c r="E254" s="6"/>
      <c r="F254" s="6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</row>
    <row r="255" spans="2:65" x14ac:dyDescent="0.25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</row>
    <row r="256" spans="2:65" x14ac:dyDescent="0.25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</row>
  </sheetData>
  <mergeCells count="3">
    <mergeCell ref="D3:E3"/>
    <mergeCell ref="I3:J3"/>
    <mergeCell ref="B20:F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71"/>
  <sheetViews>
    <sheetView zoomScale="75" zoomScaleNormal="75" zoomScalePageLayoutView="75" workbookViewId="0">
      <selection activeCell="AC13" sqref="AC13"/>
    </sheetView>
  </sheetViews>
  <sheetFormatPr defaultColWidth="8.875" defaultRowHeight="15.75" x14ac:dyDescent="0.25"/>
  <cols>
    <col min="1" max="1" width="2.375" style="6" customWidth="1"/>
    <col min="2" max="2" width="34.875" style="6" customWidth="1"/>
    <col min="3" max="3" width="36.375" style="6" customWidth="1"/>
    <col min="4" max="4" width="23.375" style="6" customWidth="1"/>
    <col min="5" max="5" width="13.875" style="6" bestFit="1" customWidth="1"/>
    <col min="6" max="6" width="12.875" style="6" customWidth="1"/>
    <col min="7" max="7" width="17.875" style="6" customWidth="1"/>
    <col min="8" max="8" width="29.125" style="6" customWidth="1"/>
    <col min="9" max="9" width="16.5" style="48" bestFit="1" customWidth="1"/>
    <col min="10" max="10" width="16.5" style="48" customWidth="1"/>
    <col min="11" max="11" width="15.375" style="48" bestFit="1" customWidth="1"/>
    <col min="12" max="12" width="15.375" style="48" customWidth="1"/>
    <col min="13" max="18" width="17" style="48" customWidth="1"/>
    <col min="19" max="19" width="19.375" style="48" bestFit="1" customWidth="1"/>
    <col min="20" max="20" width="24.375" style="48" customWidth="1"/>
    <col min="21" max="21" width="19" style="48" customWidth="1"/>
    <col min="22" max="24" width="17" style="48" customWidth="1"/>
    <col min="25" max="25" width="2.875" style="6" customWidth="1"/>
    <col min="26" max="26" width="16" style="5" bestFit="1" customWidth="1"/>
    <col min="27" max="28" width="8.875" style="5"/>
    <col min="29" max="29" width="12.625" style="5" customWidth="1"/>
    <col min="30" max="66" width="8.875" style="5"/>
    <col min="67" max="16384" width="8.875" style="6"/>
  </cols>
  <sheetData>
    <row r="1" spans="1:66" ht="16.5" thickBot="1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1"/>
    </row>
    <row r="2" spans="1:66" x14ac:dyDescent="0.25">
      <c r="A2" s="1"/>
      <c r="B2" s="7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8"/>
      <c r="Z2" s="1"/>
      <c r="BN2" s="6"/>
    </row>
    <row r="3" spans="1:66" ht="18.75" x14ac:dyDescent="0.25">
      <c r="A3" s="1"/>
      <c r="B3" s="12"/>
      <c r="C3" s="91" t="s">
        <v>18</v>
      </c>
      <c r="D3" s="346"/>
      <c r="E3" s="346"/>
      <c r="F3" s="347"/>
      <c r="G3" s="347"/>
      <c r="H3" s="347"/>
      <c r="I3" s="194"/>
      <c r="J3" s="265"/>
      <c r="K3" s="347"/>
      <c r="L3" s="347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79"/>
      <c r="Z3" s="1"/>
      <c r="BN3" s="6"/>
    </row>
    <row r="4" spans="1:66" ht="18" customHeight="1" x14ac:dyDescent="0.3">
      <c r="A4" s="1"/>
      <c r="B4" s="12"/>
      <c r="C4" s="91" t="s">
        <v>89</v>
      </c>
      <c r="D4" s="173" t="s">
        <v>66</v>
      </c>
      <c r="E4" s="70"/>
      <c r="F4" s="71"/>
      <c r="G4" s="70"/>
      <c r="H4" s="70"/>
      <c r="I4" s="70"/>
      <c r="J4" s="71"/>
      <c r="K4" s="57"/>
      <c r="L4" s="58"/>
      <c r="M4" s="16"/>
      <c r="N4" s="16"/>
      <c r="O4" s="16"/>
      <c r="P4" s="16"/>
      <c r="Q4" s="16"/>
      <c r="R4" s="16"/>
      <c r="S4" s="16"/>
      <c r="T4" s="16"/>
      <c r="U4" s="16"/>
      <c r="V4" s="16"/>
      <c r="W4" s="179"/>
      <c r="X4" s="14"/>
      <c r="Y4" s="5"/>
      <c r="Z4" s="1"/>
      <c r="BL4" s="6"/>
      <c r="BM4" s="6"/>
      <c r="BN4" s="6"/>
    </row>
    <row r="5" spans="1:66" s="25" customFormat="1" ht="18.75" x14ac:dyDescent="0.25">
      <c r="A5" s="18"/>
      <c r="B5" s="19"/>
      <c r="C5" s="92" t="s">
        <v>85</v>
      </c>
      <c r="D5" s="92" t="s">
        <v>111</v>
      </c>
      <c r="E5" s="70"/>
      <c r="F5" s="71"/>
      <c r="G5" s="70"/>
      <c r="H5" s="70"/>
      <c r="I5" s="70"/>
      <c r="J5" s="71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180"/>
      <c r="X5" s="14"/>
      <c r="Y5" s="24"/>
      <c r="Z5" s="18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6" s="25" customFormat="1" ht="15.75" customHeight="1" x14ac:dyDescent="0.25">
      <c r="A6" s="18"/>
      <c r="B6" s="19"/>
      <c r="C6" s="92" t="s">
        <v>86</v>
      </c>
      <c r="D6" s="155">
        <v>42266</v>
      </c>
      <c r="E6" s="70"/>
      <c r="F6" s="70"/>
      <c r="G6" s="70"/>
      <c r="H6" s="70"/>
      <c r="I6" s="70"/>
      <c r="J6" s="70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80"/>
      <c r="X6" s="14"/>
      <c r="Y6" s="24"/>
      <c r="Z6" s="18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</row>
    <row r="7" spans="1:66" s="25" customFormat="1" ht="18.75" x14ac:dyDescent="0.25">
      <c r="A7" s="18"/>
      <c r="B7" s="19"/>
      <c r="C7" s="93" t="s">
        <v>83</v>
      </c>
      <c r="D7" s="93">
        <v>42271</v>
      </c>
      <c r="E7" s="70"/>
      <c r="F7" s="72"/>
      <c r="G7" s="70"/>
      <c r="H7" s="70"/>
      <c r="I7" s="70"/>
      <c r="J7" s="7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80"/>
      <c r="X7" s="14"/>
      <c r="Y7" s="24"/>
      <c r="Z7" s="18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6" s="25" customFormat="1" x14ac:dyDescent="0.25">
      <c r="A8" s="18"/>
      <c r="B8" s="19"/>
      <c r="C8" s="27"/>
      <c r="D8" s="70"/>
      <c r="E8" s="70"/>
      <c r="F8" s="73"/>
      <c r="G8" s="70"/>
      <c r="H8" s="70"/>
      <c r="I8" s="70"/>
      <c r="J8" s="73"/>
      <c r="K8" s="13"/>
      <c r="L8" s="13"/>
      <c r="M8" s="13"/>
      <c r="N8" s="82"/>
      <c r="O8" s="13"/>
      <c r="P8" s="13"/>
      <c r="Q8" s="13"/>
      <c r="R8" s="13"/>
      <c r="S8" s="13"/>
      <c r="T8" s="13"/>
      <c r="U8" s="13"/>
      <c r="V8" s="13"/>
      <c r="W8" s="180"/>
      <c r="X8" s="14"/>
      <c r="Y8" s="24"/>
      <c r="Z8" s="18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6" s="25" customFormat="1" x14ac:dyDescent="0.25">
      <c r="A9" s="18"/>
      <c r="B9" s="83"/>
      <c r="C9" s="27"/>
      <c r="D9" s="70"/>
      <c r="E9" s="70"/>
      <c r="F9" s="74"/>
      <c r="G9" s="70"/>
      <c r="H9" s="70"/>
      <c r="I9" s="70"/>
      <c r="J9" s="7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80"/>
      <c r="X9" s="14"/>
      <c r="Y9" s="24"/>
      <c r="Z9" s="18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6" s="25" customFormat="1" x14ac:dyDescent="0.25">
      <c r="A10" s="18"/>
      <c r="B10" s="83"/>
      <c r="C10" s="27"/>
      <c r="D10" s="70"/>
      <c r="E10" s="74"/>
      <c r="F10" s="70"/>
      <c r="G10" s="70"/>
      <c r="H10" s="74"/>
      <c r="I10" s="70"/>
      <c r="J10" s="70"/>
      <c r="K10" s="70"/>
      <c r="L10" s="7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80"/>
      <c r="Z10" s="18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</row>
    <row r="11" spans="1:66" s="25" customFormat="1" ht="33" customHeight="1" x14ac:dyDescent="0.25">
      <c r="A11" s="18"/>
      <c r="B11" s="187" t="s">
        <v>2</v>
      </c>
      <c r="C11" s="183" t="s">
        <v>3</v>
      </c>
      <c r="D11" s="183" t="s">
        <v>4</v>
      </c>
      <c r="E11" s="183" t="s">
        <v>5</v>
      </c>
      <c r="F11" s="183" t="s">
        <v>6</v>
      </c>
      <c r="G11" s="183" t="s">
        <v>88</v>
      </c>
      <c r="H11" s="183" t="s">
        <v>7</v>
      </c>
      <c r="I11" s="184" t="s">
        <v>107</v>
      </c>
      <c r="J11" s="184" t="s">
        <v>104</v>
      </c>
      <c r="K11" s="184" t="s">
        <v>9</v>
      </c>
      <c r="L11" s="184" t="s">
        <v>56</v>
      </c>
      <c r="M11" s="184" t="s">
        <v>10</v>
      </c>
      <c r="N11" s="178" t="s">
        <v>49</v>
      </c>
      <c r="O11" s="178" t="s">
        <v>50</v>
      </c>
      <c r="P11" s="178" t="s">
        <v>51</v>
      </c>
      <c r="Q11" s="178" t="s">
        <v>62</v>
      </c>
      <c r="R11" s="178" t="s">
        <v>63</v>
      </c>
      <c r="S11" s="178" t="s">
        <v>93</v>
      </c>
      <c r="T11" s="178" t="s">
        <v>103</v>
      </c>
      <c r="U11" s="178" t="s">
        <v>106</v>
      </c>
      <c r="V11" s="178" t="s">
        <v>105</v>
      </c>
      <c r="W11" s="178" t="s">
        <v>108</v>
      </c>
      <c r="X11" s="178" t="s">
        <v>59</v>
      </c>
      <c r="Y11" s="180"/>
      <c r="Z11" s="18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</row>
    <row r="12" spans="1:66" s="29" customFormat="1" ht="32.1" customHeight="1" x14ac:dyDescent="0.25">
      <c r="A12" s="18"/>
      <c r="B12" s="60" t="s">
        <v>11</v>
      </c>
      <c r="C12" s="61" t="s">
        <v>19</v>
      </c>
      <c r="D12" s="61" t="s">
        <v>12</v>
      </c>
      <c r="E12" s="62">
        <v>42125</v>
      </c>
      <c r="F12" s="62">
        <v>42265</v>
      </c>
      <c r="G12" s="169">
        <v>1.0428571428571429</v>
      </c>
      <c r="H12" s="61" t="s">
        <v>13</v>
      </c>
      <c r="I12" s="59">
        <v>6012</v>
      </c>
      <c r="J12" s="59">
        <v>5110.2</v>
      </c>
      <c r="K12" s="67" t="s">
        <v>14</v>
      </c>
      <c r="L12" s="67">
        <v>7.6470588235294121</v>
      </c>
      <c r="M12" s="69">
        <v>786184.61538461526</v>
      </c>
      <c r="N12" s="190">
        <v>786436</v>
      </c>
      <c r="O12" s="190">
        <v>386</v>
      </c>
      <c r="P12" s="55">
        <v>4.9082188506121291E-4</v>
      </c>
      <c r="Q12" s="96">
        <v>0.85027178975382578</v>
      </c>
      <c r="R12" s="156">
        <v>-5</v>
      </c>
      <c r="S12" s="190">
        <v>33</v>
      </c>
      <c r="T12" s="84">
        <v>8.549222797927461E-2</v>
      </c>
      <c r="U12" s="34">
        <v>6013.9223529411775</v>
      </c>
      <c r="V12" s="189">
        <v>5111.8340000000007</v>
      </c>
      <c r="W12" s="34">
        <v>-1.9223529411774507</v>
      </c>
      <c r="X12" s="134">
        <v>154.90406060606063</v>
      </c>
      <c r="Y12" s="180"/>
      <c r="Z12" s="37"/>
    </row>
    <row r="13" spans="1:66" s="29" customFormat="1" ht="32.1" customHeight="1" x14ac:dyDescent="0.25">
      <c r="A13" s="18"/>
      <c r="B13" s="60" t="s">
        <v>45</v>
      </c>
      <c r="C13" s="61" t="s">
        <v>22</v>
      </c>
      <c r="D13" s="61" t="s">
        <v>12</v>
      </c>
      <c r="E13" s="62">
        <v>42125</v>
      </c>
      <c r="F13" s="62">
        <v>42265</v>
      </c>
      <c r="G13" s="169">
        <v>1.0428571428571429</v>
      </c>
      <c r="H13" s="61" t="s">
        <v>13</v>
      </c>
      <c r="I13" s="59">
        <v>1800</v>
      </c>
      <c r="J13" s="59">
        <v>1530</v>
      </c>
      <c r="K13" s="67" t="s">
        <v>14</v>
      </c>
      <c r="L13" s="67">
        <v>10</v>
      </c>
      <c r="M13" s="69">
        <v>180000</v>
      </c>
      <c r="N13" s="190">
        <v>39759</v>
      </c>
      <c r="O13" s="190">
        <v>130</v>
      </c>
      <c r="P13" s="55">
        <v>3.2696999421514624E-3</v>
      </c>
      <c r="Q13" s="96">
        <v>0.18775083333333334</v>
      </c>
      <c r="R13" s="156">
        <v>-5</v>
      </c>
      <c r="S13" s="190">
        <v>3</v>
      </c>
      <c r="T13" s="84">
        <v>2.3076923076923078E-2</v>
      </c>
      <c r="U13" s="34">
        <v>397.59000000000003</v>
      </c>
      <c r="V13" s="189">
        <v>337.95150000000001</v>
      </c>
      <c r="W13" s="34">
        <v>1402.4099999999999</v>
      </c>
      <c r="X13" s="134">
        <v>112.65050000000001</v>
      </c>
      <c r="Y13" s="180"/>
      <c r="Z13" s="37"/>
    </row>
    <row r="14" spans="1:66" s="29" customFormat="1" ht="32.1" customHeight="1" x14ac:dyDescent="0.25">
      <c r="A14" s="18"/>
      <c r="B14" s="60" t="s">
        <v>38</v>
      </c>
      <c r="C14" s="61" t="s">
        <v>27</v>
      </c>
      <c r="D14" s="61" t="s">
        <v>12</v>
      </c>
      <c r="E14" s="62">
        <v>42156</v>
      </c>
      <c r="F14" s="62">
        <v>42265</v>
      </c>
      <c r="G14" s="169">
        <v>1.0550458715596329</v>
      </c>
      <c r="H14" s="61" t="s">
        <v>13</v>
      </c>
      <c r="I14" s="59">
        <v>14861.17647058824</v>
      </c>
      <c r="J14" s="59">
        <v>12632.000000000004</v>
      </c>
      <c r="K14" s="67" t="s">
        <v>14</v>
      </c>
      <c r="L14" s="67">
        <v>2.9411764705882355</v>
      </c>
      <c r="M14" s="69">
        <v>4294880.0000000009</v>
      </c>
      <c r="N14" s="190">
        <v>5332011</v>
      </c>
      <c r="O14" s="190">
        <v>2220</v>
      </c>
      <c r="P14" s="55">
        <v>4.1635322957885869E-4</v>
      </c>
      <c r="Q14" s="96">
        <v>0.8969698681918935</v>
      </c>
      <c r="R14" s="156">
        <v>-5</v>
      </c>
      <c r="S14" s="190">
        <v>104</v>
      </c>
      <c r="T14" s="84">
        <v>4.6846846846846847E-2</v>
      </c>
      <c r="U14" s="34">
        <v>15682.38529411765</v>
      </c>
      <c r="V14" s="189">
        <v>13330.027500000002</v>
      </c>
      <c r="W14" s="34">
        <v>-821.20882352941044</v>
      </c>
      <c r="X14" s="134">
        <v>128.17334134615388</v>
      </c>
      <c r="Y14" s="180"/>
      <c r="Z14" s="37"/>
    </row>
    <row r="15" spans="1:66" s="29" customFormat="1" ht="32.1" customHeight="1" x14ac:dyDescent="0.25">
      <c r="A15" s="18"/>
      <c r="B15" s="60" t="s">
        <v>38</v>
      </c>
      <c r="C15" s="61" t="s">
        <v>28</v>
      </c>
      <c r="D15" s="61" t="s">
        <v>12</v>
      </c>
      <c r="E15" s="62">
        <v>42156</v>
      </c>
      <c r="F15" s="62">
        <v>42265</v>
      </c>
      <c r="G15" s="169">
        <v>1.0550458715596329</v>
      </c>
      <c r="H15" s="61" t="s">
        <v>13</v>
      </c>
      <c r="I15" s="59">
        <v>9941.1764705882342</v>
      </c>
      <c r="J15" s="59">
        <v>8449.9999999999982</v>
      </c>
      <c r="K15" s="67" t="s">
        <v>14</v>
      </c>
      <c r="L15" s="67">
        <v>2.9411764705882355</v>
      </c>
      <c r="M15" s="69">
        <v>2872999.9999999991</v>
      </c>
      <c r="N15" s="190">
        <v>3340333</v>
      </c>
      <c r="O15" s="190">
        <v>1321</v>
      </c>
      <c r="P15" s="55">
        <v>3.9546955348463759E-4</v>
      </c>
      <c r="Q15" s="96">
        <v>0.84002457100591732</v>
      </c>
      <c r="R15" s="156">
        <v>-5</v>
      </c>
      <c r="S15" s="190">
        <v>69</v>
      </c>
      <c r="T15" s="84">
        <v>5.2233156699470096E-2</v>
      </c>
      <c r="U15" s="34">
        <v>9824.5088235294133</v>
      </c>
      <c r="V15" s="189">
        <v>8350.8325000000004</v>
      </c>
      <c r="W15" s="34">
        <v>116.66764705882088</v>
      </c>
      <c r="X15" s="134">
        <v>121.0265579710145</v>
      </c>
      <c r="Y15" s="180"/>
      <c r="Z15" s="37"/>
    </row>
    <row r="16" spans="1:66" s="29" customFormat="1" ht="32.1" customHeight="1" x14ac:dyDescent="0.25">
      <c r="A16" s="18"/>
      <c r="B16" s="60" t="s">
        <v>29</v>
      </c>
      <c r="C16" s="61" t="s">
        <v>27</v>
      </c>
      <c r="D16" s="61" t="s">
        <v>31</v>
      </c>
      <c r="E16" s="62">
        <v>42170</v>
      </c>
      <c r="F16" s="62">
        <v>42171</v>
      </c>
      <c r="G16" s="169" t="s">
        <v>77</v>
      </c>
      <c r="H16" s="61" t="s">
        <v>32</v>
      </c>
      <c r="I16" s="59">
        <v>1411.7647058823529</v>
      </c>
      <c r="J16" s="59">
        <v>1200</v>
      </c>
      <c r="K16" s="67" t="s">
        <v>33</v>
      </c>
      <c r="L16" s="67">
        <v>7.0588235294117646E-2</v>
      </c>
      <c r="M16" s="69">
        <v>20000</v>
      </c>
      <c r="N16" s="190" t="s">
        <v>77</v>
      </c>
      <c r="O16" s="190">
        <v>292</v>
      </c>
      <c r="P16" s="55" t="s">
        <v>94</v>
      </c>
      <c r="Q16" s="96" t="s">
        <v>94</v>
      </c>
      <c r="R16" s="156">
        <v>-5</v>
      </c>
      <c r="S16" s="190">
        <v>2</v>
      </c>
      <c r="T16" s="84">
        <v>6.8493150684931503E-3</v>
      </c>
      <c r="U16" s="59" t="s">
        <v>46</v>
      </c>
      <c r="V16" s="59" t="s">
        <v>46</v>
      </c>
      <c r="W16" s="34" t="s">
        <v>94</v>
      </c>
      <c r="X16" s="134" t="s">
        <v>94</v>
      </c>
      <c r="Y16" s="180"/>
      <c r="Z16" s="37"/>
    </row>
    <row r="17" spans="1:65" s="29" customFormat="1" ht="32.1" customHeight="1" x14ac:dyDescent="0.25">
      <c r="A17" s="18"/>
      <c r="B17" s="60" t="s">
        <v>29</v>
      </c>
      <c r="C17" s="61" t="s">
        <v>27</v>
      </c>
      <c r="D17" s="61" t="s">
        <v>31</v>
      </c>
      <c r="E17" s="62">
        <v>42205</v>
      </c>
      <c r="F17" s="62">
        <v>42206</v>
      </c>
      <c r="G17" s="169" t="s">
        <v>77</v>
      </c>
      <c r="H17" s="61" t="s">
        <v>32</v>
      </c>
      <c r="I17" s="59">
        <v>1411.7647058823529</v>
      </c>
      <c r="J17" s="59">
        <v>1200</v>
      </c>
      <c r="K17" s="67" t="s">
        <v>33</v>
      </c>
      <c r="L17" s="67">
        <v>7.0588235294117646E-2</v>
      </c>
      <c r="M17" s="69">
        <v>20000</v>
      </c>
      <c r="N17" s="190" t="s">
        <v>77</v>
      </c>
      <c r="O17" s="190">
        <v>140</v>
      </c>
      <c r="P17" s="55" t="s">
        <v>94</v>
      </c>
      <c r="Q17" s="96" t="s">
        <v>94</v>
      </c>
      <c r="R17" s="156">
        <v>-5</v>
      </c>
      <c r="S17" s="190">
        <v>0</v>
      </c>
      <c r="T17" s="84">
        <v>0</v>
      </c>
      <c r="U17" s="59" t="s">
        <v>46</v>
      </c>
      <c r="V17" s="59" t="s">
        <v>46</v>
      </c>
      <c r="W17" s="34" t="s">
        <v>94</v>
      </c>
      <c r="X17" s="134" t="s">
        <v>94</v>
      </c>
      <c r="Y17" s="180"/>
      <c r="Z17" s="37"/>
    </row>
    <row r="18" spans="1:65" s="29" customFormat="1" ht="32.1" customHeight="1" x14ac:dyDescent="0.25">
      <c r="A18" s="18"/>
      <c r="B18" s="60" t="s">
        <v>29</v>
      </c>
      <c r="C18" s="61" t="s">
        <v>27</v>
      </c>
      <c r="D18" s="61" t="s">
        <v>34</v>
      </c>
      <c r="E18" s="62">
        <v>42125</v>
      </c>
      <c r="F18" s="62">
        <v>42265</v>
      </c>
      <c r="G18" s="169">
        <v>1.0428571428571429</v>
      </c>
      <c r="H18" s="61" t="s">
        <v>35</v>
      </c>
      <c r="I18" s="59">
        <v>764.70588235294122</v>
      </c>
      <c r="J18" s="59">
        <v>650</v>
      </c>
      <c r="K18" s="67" t="s">
        <v>14</v>
      </c>
      <c r="L18" s="67">
        <v>29.411764705882355</v>
      </c>
      <c r="M18" s="69">
        <v>26000</v>
      </c>
      <c r="N18" s="190">
        <v>28299</v>
      </c>
      <c r="O18" s="190">
        <v>1550</v>
      </c>
      <c r="P18" s="55">
        <v>5.477225343651719E-2</v>
      </c>
      <c r="Q18" s="96">
        <v>0.92515961538461533</v>
      </c>
      <c r="R18" s="156">
        <v>-5</v>
      </c>
      <c r="S18" s="190">
        <v>1</v>
      </c>
      <c r="T18" s="84">
        <v>6.4516129032258064E-4</v>
      </c>
      <c r="U18" s="34">
        <v>832.32352941176475</v>
      </c>
      <c r="V18" s="189">
        <v>707.47500000000002</v>
      </c>
      <c r="W18" s="34">
        <v>-67.617647058823536</v>
      </c>
      <c r="X18" s="134">
        <v>707.47500000000002</v>
      </c>
      <c r="Y18" s="180"/>
      <c r="Z18" s="37"/>
    </row>
    <row r="19" spans="1:65" s="29" customFormat="1" ht="32.1" customHeight="1" x14ac:dyDescent="0.25">
      <c r="A19" s="18"/>
      <c r="B19" s="60" t="s">
        <v>29</v>
      </c>
      <c r="C19" s="61" t="s">
        <v>27</v>
      </c>
      <c r="D19" s="61" t="s">
        <v>36</v>
      </c>
      <c r="E19" s="62">
        <v>42125</v>
      </c>
      <c r="F19" s="62">
        <v>42265</v>
      </c>
      <c r="G19" s="169">
        <v>1.0428571428571429</v>
      </c>
      <c r="H19" s="61" t="s">
        <v>37</v>
      </c>
      <c r="I19" s="59">
        <v>647.05882352941182</v>
      </c>
      <c r="J19" s="59">
        <v>550</v>
      </c>
      <c r="K19" s="67" t="s">
        <v>14</v>
      </c>
      <c r="L19" s="67">
        <v>12.941176470588236</v>
      </c>
      <c r="M19" s="69">
        <v>50000</v>
      </c>
      <c r="N19" s="190">
        <v>48983</v>
      </c>
      <c r="O19" s="190">
        <v>0</v>
      </c>
      <c r="P19" s="55">
        <v>0</v>
      </c>
      <c r="Q19" s="96">
        <v>0.83271099999999987</v>
      </c>
      <c r="R19" s="156">
        <v>-5</v>
      </c>
      <c r="S19" s="190">
        <v>5</v>
      </c>
      <c r="T19" s="84" t="s">
        <v>94</v>
      </c>
      <c r="U19" s="34">
        <v>633.89764705882351</v>
      </c>
      <c r="V19" s="189">
        <v>538.81299999999999</v>
      </c>
      <c r="W19" s="34">
        <v>13.161176470588316</v>
      </c>
      <c r="X19" s="134">
        <v>107.76259999999999</v>
      </c>
      <c r="Y19" s="180"/>
      <c r="Z19" s="37"/>
    </row>
    <row r="20" spans="1:65" s="29" customFormat="1" ht="32.1" customHeight="1" x14ac:dyDescent="0.25">
      <c r="A20" s="18"/>
      <c r="B20" s="60" t="s">
        <v>29</v>
      </c>
      <c r="C20" s="61" t="s">
        <v>27</v>
      </c>
      <c r="D20" s="61" t="s">
        <v>52</v>
      </c>
      <c r="E20" s="62">
        <v>42125</v>
      </c>
      <c r="F20" s="62">
        <v>42265</v>
      </c>
      <c r="G20" s="169">
        <v>1.0428571428571429</v>
      </c>
      <c r="H20" s="61" t="s">
        <v>53</v>
      </c>
      <c r="I20" s="59">
        <v>1764.7058823529412</v>
      </c>
      <c r="J20" s="59">
        <v>1500</v>
      </c>
      <c r="K20" s="67" t="s">
        <v>14</v>
      </c>
      <c r="L20" s="67">
        <v>17.647058823529413</v>
      </c>
      <c r="M20" s="69">
        <v>100000</v>
      </c>
      <c r="N20" s="190">
        <v>98251</v>
      </c>
      <c r="O20" s="190">
        <v>215</v>
      </c>
      <c r="P20" s="55">
        <v>2.1882728928967646E-3</v>
      </c>
      <c r="Q20" s="96">
        <v>0.83513350000000008</v>
      </c>
      <c r="R20" s="156">
        <v>-5</v>
      </c>
      <c r="S20" s="190">
        <v>0</v>
      </c>
      <c r="T20" s="84">
        <v>0</v>
      </c>
      <c r="U20" s="34">
        <v>1733.8411764705884</v>
      </c>
      <c r="V20" s="189">
        <v>1473.7650000000001</v>
      </c>
      <c r="W20" s="34">
        <v>30.864705882352837</v>
      </c>
      <c r="X20" s="134" t="s">
        <v>94</v>
      </c>
      <c r="Y20" s="180"/>
      <c r="Z20" s="37"/>
    </row>
    <row r="21" spans="1:65" s="29" customFormat="1" ht="32.1" customHeight="1" x14ac:dyDescent="0.25">
      <c r="A21" s="18"/>
      <c r="B21" s="60" t="s">
        <v>29</v>
      </c>
      <c r="C21" s="61" t="s">
        <v>27</v>
      </c>
      <c r="D21" s="61" t="s">
        <v>12</v>
      </c>
      <c r="E21" s="65">
        <v>42125</v>
      </c>
      <c r="F21" s="65">
        <v>42265</v>
      </c>
      <c r="G21" s="169">
        <v>1.0428571428571429</v>
      </c>
      <c r="H21" s="66" t="s">
        <v>48</v>
      </c>
      <c r="I21" s="59">
        <v>0</v>
      </c>
      <c r="J21" s="59">
        <v>0</v>
      </c>
      <c r="K21" s="59" t="s">
        <v>47</v>
      </c>
      <c r="L21" s="67" t="s">
        <v>46</v>
      </c>
      <c r="M21" s="69">
        <v>150000</v>
      </c>
      <c r="N21" s="190">
        <v>346714</v>
      </c>
      <c r="O21" s="190">
        <v>145</v>
      </c>
      <c r="P21" s="55">
        <v>4.1821212872857744E-4</v>
      </c>
      <c r="Q21" s="96" t="s">
        <v>94</v>
      </c>
      <c r="R21" s="156">
        <v>-5</v>
      </c>
      <c r="S21" s="190">
        <v>4</v>
      </c>
      <c r="T21" s="84">
        <v>2.7586206896551724E-2</v>
      </c>
      <c r="U21" s="59" t="s">
        <v>46</v>
      </c>
      <c r="V21" s="189" t="s">
        <v>47</v>
      </c>
      <c r="W21" s="34" t="s">
        <v>94</v>
      </c>
      <c r="X21" s="134" t="s">
        <v>94</v>
      </c>
      <c r="Y21" s="180"/>
      <c r="Z21" s="37"/>
    </row>
    <row r="22" spans="1:65" s="29" customFormat="1" ht="32.1" customHeight="1" x14ac:dyDescent="0.25">
      <c r="A22" s="18"/>
      <c r="B22" s="60" t="s">
        <v>41</v>
      </c>
      <c r="C22" s="61" t="s">
        <v>25</v>
      </c>
      <c r="D22" s="44" t="s">
        <v>42</v>
      </c>
      <c r="E22" s="62" t="s">
        <v>39</v>
      </c>
      <c r="F22" s="62">
        <v>42111</v>
      </c>
      <c r="G22" s="169" t="s">
        <v>77</v>
      </c>
      <c r="H22" s="61" t="s">
        <v>43</v>
      </c>
      <c r="I22" s="59">
        <v>1000</v>
      </c>
      <c r="J22" s="59">
        <v>850</v>
      </c>
      <c r="K22" s="67" t="s">
        <v>44</v>
      </c>
      <c r="L22" s="67">
        <v>2.9411764705882355</v>
      </c>
      <c r="M22" s="69">
        <v>26666.666666666668</v>
      </c>
      <c r="N22" s="190" t="s">
        <v>77</v>
      </c>
      <c r="O22" s="190"/>
      <c r="P22" s="55" t="s">
        <v>94</v>
      </c>
      <c r="Q22" s="96" t="s">
        <v>94</v>
      </c>
      <c r="R22" s="156">
        <v>-5</v>
      </c>
      <c r="S22" s="191"/>
      <c r="T22" s="84" t="s">
        <v>94</v>
      </c>
      <c r="U22" s="59" t="s">
        <v>46</v>
      </c>
      <c r="V22" s="189" t="s">
        <v>77</v>
      </c>
      <c r="W22" s="34" t="s">
        <v>94</v>
      </c>
      <c r="X22" s="134" t="s">
        <v>94</v>
      </c>
      <c r="Y22" s="180"/>
      <c r="Z22" s="182"/>
    </row>
    <row r="23" spans="1:65" s="30" customFormat="1" ht="21.95" customHeight="1" x14ac:dyDescent="0.25">
      <c r="A23" s="37"/>
      <c r="B23" s="356" t="s">
        <v>68</v>
      </c>
      <c r="C23" s="357"/>
      <c r="D23" s="357"/>
      <c r="E23" s="357"/>
      <c r="F23" s="357"/>
      <c r="G23" s="357"/>
      <c r="H23" s="357"/>
      <c r="I23" s="86">
        <v>39614.352941176476</v>
      </c>
      <c r="J23" s="86">
        <v>33672.200000000004</v>
      </c>
      <c r="K23" s="86" t="s">
        <v>69</v>
      </c>
      <c r="L23" s="86" t="s">
        <v>69</v>
      </c>
      <c r="M23" s="87">
        <v>8526731.282051282</v>
      </c>
      <c r="N23" s="88">
        <v>10020786</v>
      </c>
      <c r="O23" s="88">
        <v>6399</v>
      </c>
      <c r="P23" s="95">
        <v>6.3857266286297307E-4</v>
      </c>
      <c r="Q23" s="97">
        <v>0.75353240135779653</v>
      </c>
      <c r="R23" s="157">
        <v>-5</v>
      </c>
      <c r="S23" s="88">
        <v>221</v>
      </c>
      <c r="T23" s="98">
        <v>3.4536646350992344E-2</v>
      </c>
      <c r="U23" s="270">
        <v>35118.468823529416</v>
      </c>
      <c r="V23" s="133">
        <v>29850.698499999999</v>
      </c>
      <c r="W23" s="185">
        <v>4495.8841176470596</v>
      </c>
      <c r="X23" s="185">
        <v>135.07103393665159</v>
      </c>
      <c r="Y23" s="180"/>
      <c r="Z23" s="37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</row>
    <row r="24" spans="1:65" s="30" customFormat="1" ht="21.95" customHeight="1" x14ac:dyDescent="0.25">
      <c r="A24" s="37"/>
      <c r="B24" s="358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180"/>
      <c r="Z24" s="37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 spans="1:65" s="30" customFormat="1" ht="33.950000000000003" customHeight="1" x14ac:dyDescent="0.25">
      <c r="A25" s="37"/>
      <c r="B25" s="187" t="s">
        <v>2</v>
      </c>
      <c r="C25" s="183" t="s">
        <v>3</v>
      </c>
      <c r="D25" s="183" t="s">
        <v>4</v>
      </c>
      <c r="E25" s="183" t="s">
        <v>5</v>
      </c>
      <c r="F25" s="183" t="s">
        <v>6</v>
      </c>
      <c r="G25" s="183" t="s">
        <v>88</v>
      </c>
      <c r="H25" s="183" t="s">
        <v>7</v>
      </c>
      <c r="I25" s="184" t="s">
        <v>107</v>
      </c>
      <c r="J25" s="184" t="s">
        <v>104</v>
      </c>
      <c r="K25" s="184" t="s">
        <v>9</v>
      </c>
      <c r="L25" s="184" t="s">
        <v>56</v>
      </c>
      <c r="M25" s="184" t="s">
        <v>82</v>
      </c>
      <c r="N25" s="178" t="s">
        <v>49</v>
      </c>
      <c r="O25" s="178" t="s">
        <v>50</v>
      </c>
      <c r="P25" s="178" t="s">
        <v>51</v>
      </c>
      <c r="Q25" s="178" t="s">
        <v>62</v>
      </c>
      <c r="R25" s="178" t="s">
        <v>63</v>
      </c>
      <c r="S25" s="178" t="s">
        <v>93</v>
      </c>
      <c r="T25" s="178" t="s">
        <v>103</v>
      </c>
      <c r="U25" s="178" t="s">
        <v>106</v>
      </c>
      <c r="V25" s="178" t="s">
        <v>105</v>
      </c>
      <c r="W25" s="178" t="s">
        <v>108</v>
      </c>
      <c r="X25" s="178" t="s">
        <v>59</v>
      </c>
      <c r="Y25" s="180"/>
      <c r="Z25" s="37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</row>
    <row r="26" spans="1:65" s="43" customFormat="1" ht="35.1" customHeight="1" x14ac:dyDescent="0.25">
      <c r="A26" s="39"/>
      <c r="B26" s="31" t="s">
        <v>15</v>
      </c>
      <c r="C26" s="32" t="s">
        <v>20</v>
      </c>
      <c r="D26" s="44" t="s">
        <v>75</v>
      </c>
      <c r="E26" s="33">
        <v>42101</v>
      </c>
      <c r="F26" s="62">
        <v>42259</v>
      </c>
      <c r="G26" s="169">
        <v>1.0759493670886076</v>
      </c>
      <c r="H26" s="85" t="s">
        <v>80</v>
      </c>
      <c r="I26" s="59">
        <v>7364</v>
      </c>
      <c r="J26" s="59">
        <v>6259.4</v>
      </c>
      <c r="K26" s="35" t="s">
        <v>16</v>
      </c>
      <c r="L26" s="35">
        <v>2.0761245674740483</v>
      </c>
      <c r="M26" s="52">
        <v>3546.9933333333338</v>
      </c>
      <c r="N26" s="137">
        <v>379517</v>
      </c>
      <c r="O26" s="137">
        <v>2030</v>
      </c>
      <c r="P26" s="108">
        <v>5.3489040016652745E-3</v>
      </c>
      <c r="Q26" s="171">
        <v>0.64659967409016839</v>
      </c>
      <c r="R26" s="156">
        <v>-5</v>
      </c>
      <c r="S26" s="137">
        <v>13</v>
      </c>
      <c r="T26" s="198" t="s">
        <v>94</v>
      </c>
      <c r="U26" s="271">
        <v>5601.8352941176481</v>
      </c>
      <c r="V26" s="174">
        <v>4761.5600000000004</v>
      </c>
      <c r="W26" s="134">
        <v>1762.1647058823519</v>
      </c>
      <c r="X26" s="186">
        <v>366.27384615384619</v>
      </c>
      <c r="Y26" s="181"/>
      <c r="Z26" s="39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</row>
    <row r="27" spans="1:65" s="43" customFormat="1" ht="24.95" customHeight="1" x14ac:dyDescent="0.25">
      <c r="A27" s="39"/>
      <c r="B27" s="31" t="s">
        <v>17</v>
      </c>
      <c r="C27" s="49" t="s">
        <v>23</v>
      </c>
      <c r="D27" s="44" t="s">
        <v>76</v>
      </c>
      <c r="E27" s="33">
        <v>42101</v>
      </c>
      <c r="F27" s="62">
        <v>42259</v>
      </c>
      <c r="G27" s="169">
        <v>1.0759493670886076</v>
      </c>
      <c r="H27" s="85" t="s">
        <v>81</v>
      </c>
      <c r="I27" s="59">
        <v>1577.65</v>
      </c>
      <c r="J27" s="59">
        <v>1273.9523750000001</v>
      </c>
      <c r="K27" s="35" t="s">
        <v>16</v>
      </c>
      <c r="L27" s="35">
        <v>3.4588235294117649</v>
      </c>
      <c r="M27" s="52">
        <v>456.12329931972789</v>
      </c>
      <c r="N27" s="76">
        <v>257</v>
      </c>
      <c r="O27" s="76">
        <v>0</v>
      </c>
      <c r="P27" s="108">
        <v>0</v>
      </c>
      <c r="Q27" s="171">
        <v>0</v>
      </c>
      <c r="R27" s="156">
        <v>-5</v>
      </c>
      <c r="S27" s="197">
        <v>0</v>
      </c>
      <c r="T27" s="84" t="s">
        <v>94</v>
      </c>
      <c r="U27" s="59">
        <v>0</v>
      </c>
      <c r="V27" s="134">
        <v>0</v>
      </c>
      <c r="W27" s="134">
        <v>1577.65</v>
      </c>
      <c r="X27" s="186" t="s">
        <v>94</v>
      </c>
      <c r="Y27" s="181"/>
      <c r="Z27" s="39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</row>
    <row r="28" spans="1:65" s="43" customFormat="1" ht="24.95" customHeight="1" x14ac:dyDescent="0.25">
      <c r="A28" s="39"/>
      <c r="B28" s="31" t="s">
        <v>17</v>
      </c>
      <c r="C28" s="61" t="s">
        <v>112</v>
      </c>
      <c r="D28" s="44" t="s">
        <v>98</v>
      </c>
      <c r="E28" s="33">
        <v>42227</v>
      </c>
      <c r="F28" s="62">
        <v>42259</v>
      </c>
      <c r="G28" s="169">
        <v>1.375</v>
      </c>
      <c r="H28" s="85" t="s">
        <v>81</v>
      </c>
      <c r="I28" s="59">
        <v>1500</v>
      </c>
      <c r="J28" s="59">
        <v>1211.25</v>
      </c>
      <c r="K28" s="35" t="s">
        <v>16</v>
      </c>
      <c r="L28" s="35">
        <v>3.4588235294117649</v>
      </c>
      <c r="M28" s="52">
        <v>433.67346938775506</v>
      </c>
      <c r="N28" s="76">
        <v>351806</v>
      </c>
      <c r="O28" s="76">
        <v>5088</v>
      </c>
      <c r="P28" s="108">
        <v>1.4462516273173283E-2</v>
      </c>
      <c r="Q28" s="171">
        <v>1.1781533333333334</v>
      </c>
      <c r="R28" s="156">
        <v>-5</v>
      </c>
      <c r="S28" s="197">
        <v>0</v>
      </c>
      <c r="T28" s="84">
        <v>0</v>
      </c>
      <c r="U28" s="59">
        <v>2167.4556176470587</v>
      </c>
      <c r="V28" s="134">
        <v>1767.23</v>
      </c>
      <c r="W28" s="134">
        <v>-667.45561764705872</v>
      </c>
      <c r="X28" s="186" t="s">
        <v>94</v>
      </c>
      <c r="Y28" s="181"/>
      <c r="Z28" s="39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</row>
    <row r="29" spans="1:65" s="43" customFormat="1" ht="24.95" customHeight="1" x14ac:dyDescent="0.25">
      <c r="A29" s="39"/>
      <c r="B29" s="31" t="s">
        <v>17</v>
      </c>
      <c r="C29" s="61" t="s">
        <v>113</v>
      </c>
      <c r="D29" s="44" t="s">
        <v>98</v>
      </c>
      <c r="E29" s="33">
        <v>42227</v>
      </c>
      <c r="F29" s="62">
        <v>42259</v>
      </c>
      <c r="G29" s="169">
        <v>1.375</v>
      </c>
      <c r="H29" s="85" t="s">
        <v>81</v>
      </c>
      <c r="I29" s="59">
        <v>1500</v>
      </c>
      <c r="J29" s="59">
        <v>1211.25</v>
      </c>
      <c r="K29" s="35" t="s">
        <v>16</v>
      </c>
      <c r="L29" s="35">
        <v>3.4588235294117649</v>
      </c>
      <c r="M29" s="52">
        <v>433.67346938775506</v>
      </c>
      <c r="N29" s="76">
        <v>480035</v>
      </c>
      <c r="O29" s="76">
        <v>2695</v>
      </c>
      <c r="P29" s="108">
        <v>5.614173966481611E-3</v>
      </c>
      <c r="Q29" s="171">
        <v>1.1777066666666667</v>
      </c>
      <c r="R29" s="156">
        <v>-5</v>
      </c>
      <c r="S29" s="197">
        <v>0</v>
      </c>
      <c r="T29" s="84">
        <v>0</v>
      </c>
      <c r="U29" s="59">
        <v>2166.6338823529413</v>
      </c>
      <c r="V29" s="134">
        <v>1766.56</v>
      </c>
      <c r="W29" s="134">
        <v>-666.63388235294133</v>
      </c>
      <c r="X29" s="186" t="s">
        <v>94</v>
      </c>
      <c r="Y29" s="181"/>
      <c r="Z29" s="39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</row>
    <row r="30" spans="1:65" s="29" customFormat="1" ht="47.1" customHeight="1" x14ac:dyDescent="0.25">
      <c r="A30" s="18"/>
      <c r="B30" s="31" t="s">
        <v>17</v>
      </c>
      <c r="C30" s="49" t="s">
        <v>24</v>
      </c>
      <c r="D30" s="44" t="s">
        <v>76</v>
      </c>
      <c r="E30" s="33">
        <v>42101</v>
      </c>
      <c r="F30" s="62">
        <v>42259</v>
      </c>
      <c r="G30" s="169">
        <v>1.0759493670886076</v>
      </c>
      <c r="H30" s="85" t="s">
        <v>81</v>
      </c>
      <c r="I30" s="59">
        <v>100</v>
      </c>
      <c r="J30" s="59">
        <v>80.75</v>
      </c>
      <c r="K30" s="35" t="s">
        <v>16</v>
      </c>
      <c r="L30" s="35">
        <v>3.4602076124567476</v>
      </c>
      <c r="M30" s="52">
        <v>28.9</v>
      </c>
      <c r="N30" s="76">
        <v>2438</v>
      </c>
      <c r="O30" s="76">
        <v>27</v>
      </c>
      <c r="P30" s="108">
        <v>1.1074651353568499E-2</v>
      </c>
      <c r="Q30" s="171">
        <v>0.1484</v>
      </c>
      <c r="R30" s="156">
        <v>-5</v>
      </c>
      <c r="S30" s="197">
        <v>0</v>
      </c>
      <c r="T30" s="84">
        <v>0</v>
      </c>
      <c r="U30" s="34">
        <v>18.200823529411768</v>
      </c>
      <c r="V30" s="134">
        <v>14.84</v>
      </c>
      <c r="W30" s="134">
        <v>81.799176470588236</v>
      </c>
      <c r="X30" s="186" t="s">
        <v>94</v>
      </c>
      <c r="Y30" s="180"/>
      <c r="Z30" s="182"/>
    </row>
    <row r="31" spans="1:65" s="29" customFormat="1" ht="24.95" customHeight="1" x14ac:dyDescent="0.25">
      <c r="A31" s="18"/>
      <c r="B31" s="31" t="s">
        <v>17</v>
      </c>
      <c r="C31" s="49" t="s">
        <v>25</v>
      </c>
      <c r="D31" s="44" t="s">
        <v>76</v>
      </c>
      <c r="E31" s="33">
        <v>42101</v>
      </c>
      <c r="F31" s="62">
        <v>42259</v>
      </c>
      <c r="G31" s="169">
        <v>1.0759493670886076</v>
      </c>
      <c r="H31" s="85" t="s">
        <v>81</v>
      </c>
      <c r="I31" s="59">
        <v>7058</v>
      </c>
      <c r="J31" s="59">
        <v>5699.335</v>
      </c>
      <c r="K31" s="35" t="s">
        <v>16</v>
      </c>
      <c r="L31" s="35">
        <v>3.4602076124567476</v>
      </c>
      <c r="M31" s="52">
        <v>2039.7619999999999</v>
      </c>
      <c r="N31" s="76">
        <v>422265</v>
      </c>
      <c r="O31" s="76">
        <v>5362</v>
      </c>
      <c r="P31" s="108">
        <v>1.2698187157353795E-2</v>
      </c>
      <c r="Q31" s="171">
        <v>0.81179229243411721</v>
      </c>
      <c r="R31" s="156">
        <v>-5</v>
      </c>
      <c r="S31" s="197">
        <v>0</v>
      </c>
      <c r="T31" s="84">
        <v>0</v>
      </c>
      <c r="U31" s="34">
        <v>7027.2226764705865</v>
      </c>
      <c r="V31" s="134">
        <v>5729.6299999999992</v>
      </c>
      <c r="W31" s="134">
        <v>30.777323529413479</v>
      </c>
      <c r="X31" s="186" t="s">
        <v>94</v>
      </c>
      <c r="Y31" s="180"/>
      <c r="Z31" s="182"/>
    </row>
    <row r="32" spans="1:65" s="29" customFormat="1" ht="24.95" customHeight="1" x14ac:dyDescent="0.25">
      <c r="A32" s="18"/>
      <c r="B32" s="31" t="s">
        <v>17</v>
      </c>
      <c r="C32" s="61" t="s">
        <v>26</v>
      </c>
      <c r="D32" s="44" t="s">
        <v>76</v>
      </c>
      <c r="E32" s="33">
        <v>42101</v>
      </c>
      <c r="F32" s="62">
        <v>42259</v>
      </c>
      <c r="G32" s="169">
        <v>1.0759493670886076</v>
      </c>
      <c r="H32" s="85" t="s">
        <v>81</v>
      </c>
      <c r="I32" s="59">
        <v>733</v>
      </c>
      <c r="J32" s="59">
        <v>591.89749999999992</v>
      </c>
      <c r="K32" s="35" t="s">
        <v>16</v>
      </c>
      <c r="L32" s="35">
        <v>3.4602076124567476</v>
      </c>
      <c r="M32" s="52">
        <v>211.83699999999999</v>
      </c>
      <c r="N32" s="76">
        <v>0</v>
      </c>
      <c r="O32" s="76">
        <v>0</v>
      </c>
      <c r="P32" s="108" t="s">
        <v>94</v>
      </c>
      <c r="Q32" s="171">
        <v>0</v>
      </c>
      <c r="R32" s="156">
        <v>-5</v>
      </c>
      <c r="S32" s="197">
        <v>0</v>
      </c>
      <c r="T32" s="84" t="s">
        <v>94</v>
      </c>
      <c r="U32" s="34">
        <v>0</v>
      </c>
      <c r="V32" s="134">
        <v>0</v>
      </c>
      <c r="W32" s="134">
        <v>733</v>
      </c>
      <c r="X32" s="186" t="s">
        <v>94</v>
      </c>
      <c r="Y32" s="180"/>
      <c r="Z32" s="182"/>
    </row>
    <row r="33" spans="1:26" s="29" customFormat="1" ht="21.95" customHeight="1" thickBot="1" x14ac:dyDescent="0.3">
      <c r="A33" s="22"/>
      <c r="B33" s="354" t="s">
        <v>68</v>
      </c>
      <c r="C33" s="355"/>
      <c r="D33" s="355"/>
      <c r="E33" s="355"/>
      <c r="F33" s="355"/>
      <c r="G33" s="355"/>
      <c r="H33" s="355"/>
      <c r="I33" s="113">
        <v>19832.650000000001</v>
      </c>
      <c r="J33" s="113">
        <v>16327.834874999997</v>
      </c>
      <c r="K33" s="113" t="s">
        <v>69</v>
      </c>
      <c r="L33" s="113" t="s">
        <v>69</v>
      </c>
      <c r="M33" s="114">
        <v>7150.9625714285703</v>
      </c>
      <c r="N33" s="115">
        <v>1636318</v>
      </c>
      <c r="O33" s="115">
        <v>15202</v>
      </c>
      <c r="P33" s="116">
        <v>9.2903702092136126E-3</v>
      </c>
      <c r="Q33" s="117">
        <v>0.70791447436424271</v>
      </c>
      <c r="R33" s="159">
        <v>-5</v>
      </c>
      <c r="S33" s="268">
        <v>13</v>
      </c>
      <c r="T33" s="116">
        <v>8.551506380739376E-4</v>
      </c>
      <c r="U33" s="168">
        <v>17219.426294117649</v>
      </c>
      <c r="V33" s="138">
        <v>14039.82</v>
      </c>
      <c r="W33" s="138">
        <v>2613.2237058823521</v>
      </c>
      <c r="X33" s="168">
        <v>1079.9861538461539</v>
      </c>
      <c r="Y33" s="188"/>
      <c r="Z33" s="37"/>
    </row>
    <row r="34" spans="1:26" s="5" customFormat="1" x14ac:dyDescent="0.25">
      <c r="A34" s="46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53"/>
      <c r="O34" s="53"/>
      <c r="P34" s="22"/>
      <c r="Q34" s="22"/>
      <c r="R34" s="22"/>
      <c r="S34" s="22"/>
      <c r="T34" s="22"/>
      <c r="U34" s="22"/>
      <c r="V34" s="54"/>
      <c r="W34" s="54"/>
      <c r="X34" s="80"/>
      <c r="Y34" s="22"/>
      <c r="Z34" s="1"/>
    </row>
    <row r="35" spans="1:26" s="5" customFormat="1" x14ac:dyDescent="0.25">
      <c r="A35" s="22"/>
      <c r="B35" s="22"/>
      <c r="C35" s="22"/>
      <c r="D35" s="22"/>
      <c r="E35" s="22"/>
      <c r="F35" s="22"/>
      <c r="G35" s="22"/>
      <c r="H35" s="121" t="s">
        <v>118</v>
      </c>
      <c r="I35" s="301">
        <v>1469</v>
      </c>
      <c r="J35" s="139"/>
      <c r="K35" s="22"/>
      <c r="L35" s="22"/>
      <c r="M35" s="22"/>
      <c r="N35" s="53"/>
      <c r="O35" s="53"/>
      <c r="P35" s="22"/>
      <c r="Q35" s="22"/>
      <c r="R35" s="22"/>
      <c r="S35" s="22"/>
      <c r="T35" s="122" t="s">
        <v>118</v>
      </c>
      <c r="U35" s="301">
        <v>1469</v>
      </c>
      <c r="V35" s="141"/>
      <c r="W35" s="54"/>
      <c r="X35" s="80"/>
      <c r="Y35" s="22"/>
      <c r="Z35" s="1"/>
    </row>
    <row r="36" spans="1:26" s="5" customFormat="1" x14ac:dyDescent="0.25">
      <c r="A36" s="22"/>
      <c r="B36" s="22"/>
      <c r="C36" s="22"/>
      <c r="D36" s="22"/>
      <c r="E36" s="22"/>
      <c r="F36" s="22"/>
      <c r="G36" s="22"/>
      <c r="H36" s="121"/>
      <c r="I36" s="22"/>
      <c r="J36" s="22"/>
      <c r="K36" s="22"/>
      <c r="L36" s="22"/>
      <c r="M36" s="22"/>
      <c r="N36" s="53"/>
      <c r="O36" s="53"/>
      <c r="P36" s="22"/>
      <c r="Q36" s="22"/>
      <c r="R36" s="22"/>
      <c r="S36" s="22"/>
      <c r="T36" s="121"/>
      <c r="U36" s="121"/>
      <c r="V36" s="124"/>
      <c r="W36" s="54"/>
      <c r="X36" s="80"/>
      <c r="Y36" s="22"/>
      <c r="Z36" s="1"/>
    </row>
    <row r="37" spans="1:26" s="5" customFormat="1" x14ac:dyDescent="0.25">
      <c r="A37" s="22"/>
      <c r="B37" s="22"/>
      <c r="C37" s="22"/>
      <c r="D37" s="22"/>
      <c r="E37" s="22"/>
      <c r="F37" s="22"/>
      <c r="G37" s="22"/>
      <c r="H37" s="121"/>
      <c r="I37" s="22"/>
      <c r="J37" s="22"/>
      <c r="K37" s="22"/>
      <c r="L37" s="22"/>
      <c r="M37" s="22"/>
      <c r="N37" s="53"/>
      <c r="O37" s="53"/>
      <c r="P37" s="22"/>
      <c r="Q37" s="22"/>
      <c r="R37" s="22"/>
      <c r="S37" s="22"/>
      <c r="T37" s="121"/>
      <c r="U37" s="121"/>
      <c r="V37" s="124"/>
      <c r="W37" s="54"/>
      <c r="X37" s="80"/>
      <c r="Y37" s="22"/>
      <c r="Z37" s="1"/>
    </row>
    <row r="38" spans="1:26" s="5" customForma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53"/>
      <c r="O38" s="53"/>
      <c r="P38" s="22"/>
      <c r="Q38" s="22"/>
      <c r="R38" s="22"/>
      <c r="S38" s="22"/>
      <c r="T38" s="22"/>
      <c r="U38" s="22"/>
      <c r="V38" s="54"/>
      <c r="W38" s="54"/>
      <c r="X38" s="80"/>
      <c r="Y38" s="22"/>
      <c r="Z38" s="1"/>
    </row>
    <row r="39" spans="1:26" s="5" customForma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53"/>
      <c r="O39" s="53"/>
      <c r="P39" s="22"/>
      <c r="Q39" s="22"/>
      <c r="R39" s="22"/>
      <c r="S39" s="22"/>
      <c r="T39" s="22"/>
      <c r="U39" s="22"/>
      <c r="V39" s="54"/>
      <c r="W39" s="54"/>
      <c r="X39" s="80"/>
      <c r="Y39" s="22"/>
      <c r="Z39" s="1"/>
    </row>
    <row r="40" spans="1:26" s="5" customFormat="1" ht="23.1" customHeight="1" thickBot="1" x14ac:dyDescent="0.3">
      <c r="A40" s="11"/>
      <c r="B40" s="112"/>
      <c r="C40" s="112"/>
      <c r="D40" s="112"/>
      <c r="E40" s="112"/>
      <c r="F40" s="112"/>
      <c r="G40" s="112"/>
      <c r="H40" s="142" t="s">
        <v>70</v>
      </c>
      <c r="I40" s="283">
        <v>60916.002941176477</v>
      </c>
      <c r="J40" s="143">
        <v>50000.034874999998</v>
      </c>
      <c r="K40" s="143" t="s">
        <v>69</v>
      </c>
      <c r="L40" s="143" t="s">
        <v>69</v>
      </c>
      <c r="M40" s="144">
        <v>8533882.2446227111</v>
      </c>
      <c r="N40" s="145">
        <v>11657104</v>
      </c>
      <c r="O40" s="145">
        <v>21601</v>
      </c>
      <c r="P40" s="146">
        <v>1.8530331375614388E-3</v>
      </c>
      <c r="Q40" s="147">
        <v>0.72050883808615718</v>
      </c>
      <c r="R40" s="158">
        <v>-5</v>
      </c>
      <c r="S40" s="145">
        <v>234</v>
      </c>
      <c r="T40" s="146">
        <v>1.0832831813341975E-2</v>
      </c>
      <c r="U40" s="148">
        <v>53806.895117647065</v>
      </c>
      <c r="V40" s="148">
        <v>43890.518499999998</v>
      </c>
      <c r="W40" s="148">
        <v>7109.1078235294117</v>
      </c>
      <c r="X40" s="149">
        <v>187.56631837606838</v>
      </c>
      <c r="Y40" s="1"/>
      <c r="Z40" s="1"/>
    </row>
    <row r="41" spans="1:26" s="5" customFormat="1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1"/>
      <c r="X41" s="111"/>
      <c r="Y41" s="1"/>
      <c r="Z41" s="1"/>
    </row>
    <row r="42" spans="1:26" s="5" customFormat="1" x14ac:dyDescent="0.25"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spans="1:26" s="5" customFormat="1" x14ac:dyDescent="0.25"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spans="1:26" s="5" customFormat="1" x14ac:dyDescent="0.25"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spans="1:26" s="5" customFormat="1" x14ac:dyDescent="0.25"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pans="1:26" s="5" customFormat="1" x14ac:dyDescent="0.25"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6" s="5" customFormat="1" x14ac:dyDescent="0.25"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 s="5" customFormat="1" x14ac:dyDescent="0.25"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9:24" s="5" customFormat="1" x14ac:dyDescent="0.25"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9:24" s="5" customFormat="1" x14ac:dyDescent="0.25"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9:24" s="5" customFormat="1" x14ac:dyDescent="0.25"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spans="9:24" s="5" customFormat="1" x14ac:dyDescent="0.25"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spans="9:24" s="5" customFormat="1" x14ac:dyDescent="0.25"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spans="9:24" s="5" customFormat="1" x14ac:dyDescent="0.25"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spans="9:24" s="5" customFormat="1" x14ac:dyDescent="0.25"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9:24" s="5" customFormat="1" x14ac:dyDescent="0.25"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9:24" s="5" customFormat="1" x14ac:dyDescent="0.25"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9:24" s="5" customFormat="1" x14ac:dyDescent="0.25"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spans="9:24" s="5" customFormat="1" x14ac:dyDescent="0.25"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9:24" s="5" customFormat="1" x14ac:dyDescent="0.25"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spans="9:24" s="5" customFormat="1" x14ac:dyDescent="0.25"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spans="9:24" s="5" customFormat="1" x14ac:dyDescent="0.25"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spans="9:24" s="5" customFormat="1" x14ac:dyDescent="0.25"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spans="9:24" s="5" customFormat="1" x14ac:dyDescent="0.25"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spans="9:24" s="5" customFormat="1" x14ac:dyDescent="0.25"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spans="9:24" s="5" customFormat="1" x14ac:dyDescent="0.25"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spans="9:24" s="5" customFormat="1" x14ac:dyDescent="0.25"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spans="9:24" s="5" customFormat="1" x14ac:dyDescent="0.25"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spans="9:24" s="5" customFormat="1" x14ac:dyDescent="0.25"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spans="9:24" s="5" customFormat="1" x14ac:dyDescent="0.25"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9:24" s="5" customFormat="1" x14ac:dyDescent="0.25"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9:24" s="5" customFormat="1" x14ac:dyDescent="0.25"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9:24" s="5" customFormat="1" x14ac:dyDescent="0.25"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spans="9:24" s="5" customFormat="1" x14ac:dyDescent="0.25"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spans="9:24" s="5" customFormat="1" x14ac:dyDescent="0.25"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spans="9:24" s="5" customFormat="1" x14ac:dyDescent="0.25"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spans="9:24" s="5" customFormat="1" x14ac:dyDescent="0.25"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spans="9:24" s="5" customFormat="1" x14ac:dyDescent="0.25"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spans="9:24" s="5" customFormat="1" x14ac:dyDescent="0.25"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spans="9:24" s="5" customFormat="1" x14ac:dyDescent="0.25"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spans="9:24" s="5" customFormat="1" x14ac:dyDescent="0.25"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spans="9:24" s="5" customFormat="1" x14ac:dyDescent="0.25"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spans="9:24" s="5" customFormat="1" x14ac:dyDescent="0.25"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spans="9:24" s="5" customFormat="1" x14ac:dyDescent="0.25"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spans="9:24" s="5" customFormat="1" x14ac:dyDescent="0.25"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spans="9:24" s="5" customFormat="1" x14ac:dyDescent="0.25"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spans="9:24" s="5" customFormat="1" x14ac:dyDescent="0.25"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spans="9:24" s="5" customFormat="1" x14ac:dyDescent="0.25"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spans="9:24" s="5" customFormat="1" x14ac:dyDescent="0.25"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spans="9:24" s="5" customFormat="1" x14ac:dyDescent="0.25"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spans="9:24" s="5" customFormat="1" x14ac:dyDescent="0.25"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spans="9:24" s="5" customFormat="1" x14ac:dyDescent="0.25"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spans="9:24" s="5" customFormat="1" x14ac:dyDescent="0.25"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spans="9:24" s="5" customFormat="1" x14ac:dyDescent="0.25"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spans="9:24" s="5" customFormat="1" x14ac:dyDescent="0.25"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spans="9:24" s="5" customFormat="1" x14ac:dyDescent="0.25"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spans="9:24" s="5" customFormat="1" x14ac:dyDescent="0.25"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spans="9:24" s="5" customFormat="1" x14ac:dyDescent="0.25"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spans="9:24" s="5" customFormat="1" x14ac:dyDescent="0.25"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spans="9:24" s="5" customFormat="1" x14ac:dyDescent="0.25"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9:24" s="5" customFormat="1" x14ac:dyDescent="0.25"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9:24" s="5" customFormat="1" x14ac:dyDescent="0.25"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9:24" s="5" customFormat="1" x14ac:dyDescent="0.25"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9:24" s="5" customFormat="1" x14ac:dyDescent="0.25"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9:24" s="5" customFormat="1" x14ac:dyDescent="0.25"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9:24" s="5" customFormat="1" x14ac:dyDescent="0.25"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9:24" s="5" customFormat="1" x14ac:dyDescent="0.25"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spans="9:24" s="5" customFormat="1" x14ac:dyDescent="0.25"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9:24" s="5" customFormat="1" x14ac:dyDescent="0.25"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9:24" s="5" customFormat="1" x14ac:dyDescent="0.25"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9:24" s="5" customFormat="1" x14ac:dyDescent="0.25"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spans="9:24" s="5" customFormat="1" x14ac:dyDescent="0.25"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spans="9:24" s="5" customFormat="1" x14ac:dyDescent="0.25"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spans="9:24" s="5" customFormat="1" x14ac:dyDescent="0.25"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spans="9:24" s="5" customFormat="1" x14ac:dyDescent="0.25"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spans="9:24" s="5" customFormat="1" x14ac:dyDescent="0.25"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spans="9:24" s="5" customFormat="1" x14ac:dyDescent="0.25"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spans="9:24" s="5" customFormat="1" x14ac:dyDescent="0.25"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spans="9:24" s="5" customFormat="1" x14ac:dyDescent="0.25"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spans="9:24" s="5" customFormat="1" x14ac:dyDescent="0.25"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spans="9:24" s="5" customFormat="1" x14ac:dyDescent="0.25"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spans="9:24" s="5" customFormat="1" x14ac:dyDescent="0.25"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spans="9:24" s="5" customFormat="1" x14ac:dyDescent="0.25"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9:24" s="5" customFormat="1" x14ac:dyDescent="0.25"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spans="9:24" s="5" customFormat="1" x14ac:dyDescent="0.25"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spans="9:24" s="5" customFormat="1" x14ac:dyDescent="0.25"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spans="9:24" s="5" customFormat="1" x14ac:dyDescent="0.25"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spans="9:24" s="5" customFormat="1" x14ac:dyDescent="0.25"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spans="9:24" s="5" customFormat="1" x14ac:dyDescent="0.25"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spans="9:24" s="5" customFormat="1" x14ac:dyDescent="0.25"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spans="9:24" s="5" customFormat="1" x14ac:dyDescent="0.25"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spans="9:24" s="5" customFormat="1" x14ac:dyDescent="0.25"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spans="9:24" s="5" customFormat="1" x14ac:dyDescent="0.25"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spans="9:24" s="5" customFormat="1" x14ac:dyDescent="0.25"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spans="9:24" s="5" customFormat="1" x14ac:dyDescent="0.25"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spans="9:24" s="5" customFormat="1" x14ac:dyDescent="0.25"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spans="9:24" s="5" customFormat="1" x14ac:dyDescent="0.25"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spans="9:24" s="5" customFormat="1" x14ac:dyDescent="0.25"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spans="9:24" s="5" customFormat="1" x14ac:dyDescent="0.25"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9:24" s="5" customFormat="1" x14ac:dyDescent="0.25"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9:24" s="5" customFormat="1" x14ac:dyDescent="0.25"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spans="9:24" s="5" customFormat="1" x14ac:dyDescent="0.25"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spans="9:24" s="5" customFormat="1" x14ac:dyDescent="0.25"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spans="9:24" s="5" customFormat="1" x14ac:dyDescent="0.25"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9:24" s="5" customFormat="1" x14ac:dyDescent="0.25"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spans="9:24" s="5" customFormat="1" x14ac:dyDescent="0.25"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spans="9:24" s="5" customFormat="1" x14ac:dyDescent="0.25"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spans="9:24" s="5" customFormat="1" x14ac:dyDescent="0.25"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spans="9:24" s="5" customFormat="1" x14ac:dyDescent="0.25"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spans="9:24" s="5" customFormat="1" x14ac:dyDescent="0.25"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9:24" s="5" customFormat="1" x14ac:dyDescent="0.25"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9:24" s="5" customFormat="1" x14ac:dyDescent="0.25"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9:24" s="5" customFormat="1" x14ac:dyDescent="0.25"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spans="9:24" s="5" customFormat="1" x14ac:dyDescent="0.25"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spans="9:24" s="5" customFormat="1" x14ac:dyDescent="0.25"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spans="9:24" s="5" customFormat="1" x14ac:dyDescent="0.25"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spans="9:24" s="5" customFormat="1" x14ac:dyDescent="0.25"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spans="9:24" s="5" customFormat="1" x14ac:dyDescent="0.25"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spans="9:24" s="5" customFormat="1" x14ac:dyDescent="0.25"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spans="9:24" s="5" customFormat="1" x14ac:dyDescent="0.25"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spans="9:24" s="5" customFormat="1" x14ac:dyDescent="0.25"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spans="9:24" s="5" customFormat="1" x14ac:dyDescent="0.25"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9:24" s="5" customFormat="1" x14ac:dyDescent="0.25"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spans="9:24" s="5" customFormat="1" x14ac:dyDescent="0.25"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9:24" s="5" customFormat="1" x14ac:dyDescent="0.25"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9:24" s="5" customFormat="1" x14ac:dyDescent="0.25"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spans="9:24" s="5" customFormat="1" x14ac:dyDescent="0.25"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spans="9:24" s="5" customFormat="1" x14ac:dyDescent="0.25"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spans="9:24" s="5" customFormat="1" x14ac:dyDescent="0.25"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spans="9:24" s="5" customFormat="1" x14ac:dyDescent="0.25"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spans="9:24" s="5" customFormat="1" x14ac:dyDescent="0.25"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9:24" s="5" customFormat="1" x14ac:dyDescent="0.25"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spans="9:24" s="5" customFormat="1" x14ac:dyDescent="0.25"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spans="9:24" s="5" customFormat="1" x14ac:dyDescent="0.25"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spans="9:24" s="5" customFormat="1" x14ac:dyDescent="0.25"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spans="9:24" s="5" customFormat="1" x14ac:dyDescent="0.25"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spans="9:24" s="5" customFormat="1" x14ac:dyDescent="0.25"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spans="9:24" s="5" customFormat="1" x14ac:dyDescent="0.25"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spans="9:24" s="5" customFormat="1" x14ac:dyDescent="0.25"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spans="9:24" s="5" customFormat="1" x14ac:dyDescent="0.25"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spans="9:24" s="5" customFormat="1" x14ac:dyDescent="0.25"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spans="9:24" s="5" customFormat="1" x14ac:dyDescent="0.25"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spans="9:24" s="5" customFormat="1" x14ac:dyDescent="0.25"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spans="9:24" s="5" customFormat="1" x14ac:dyDescent="0.25"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spans="9:24" s="5" customFormat="1" x14ac:dyDescent="0.25"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spans="9:24" s="5" customFormat="1" x14ac:dyDescent="0.25"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spans="9:24" s="5" customFormat="1" x14ac:dyDescent="0.25"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spans="9:24" s="5" customFormat="1" x14ac:dyDescent="0.25"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spans="9:24" s="5" customFormat="1" x14ac:dyDescent="0.25"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spans="9:24" s="5" customFormat="1" x14ac:dyDescent="0.25"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spans="9:24" s="5" customFormat="1" x14ac:dyDescent="0.25"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spans="9:24" s="5" customFormat="1" x14ac:dyDescent="0.25"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spans="9:24" s="5" customFormat="1" x14ac:dyDescent="0.25"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spans="9:24" s="5" customFormat="1" x14ac:dyDescent="0.25"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spans="9:24" s="5" customFormat="1" x14ac:dyDescent="0.25"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spans="9:24" s="5" customFormat="1" x14ac:dyDescent="0.25"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spans="9:24" s="5" customFormat="1" x14ac:dyDescent="0.25"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spans="9:24" s="5" customFormat="1" x14ac:dyDescent="0.25"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spans="9:24" s="5" customFormat="1" x14ac:dyDescent="0.25"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spans="9:24" s="5" customFormat="1" x14ac:dyDescent="0.25"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spans="9:24" s="5" customFormat="1" x14ac:dyDescent="0.25"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spans="9:24" s="5" customFormat="1" x14ac:dyDescent="0.25"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spans="9:24" s="5" customFormat="1" x14ac:dyDescent="0.25"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9:24" s="5" customFormat="1" x14ac:dyDescent="0.25"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spans="9:24" s="5" customFormat="1" x14ac:dyDescent="0.25"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9:24" s="5" customFormat="1" x14ac:dyDescent="0.25"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spans="9:24" s="5" customFormat="1" x14ac:dyDescent="0.25"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9:24" s="5" customFormat="1" x14ac:dyDescent="0.25"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spans="9:24" s="5" customFormat="1" x14ac:dyDescent="0.25"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9:24" s="5" customFormat="1" x14ac:dyDescent="0.25"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9:24" s="5" customFormat="1" x14ac:dyDescent="0.25"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9:24" s="5" customFormat="1" x14ac:dyDescent="0.25"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9:24" s="5" customFormat="1" x14ac:dyDescent="0.25"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9:24" s="5" customFormat="1" x14ac:dyDescent="0.25"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9:24" s="5" customFormat="1" x14ac:dyDescent="0.25"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9:24" s="5" customFormat="1" x14ac:dyDescent="0.25"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9:24" s="5" customFormat="1" x14ac:dyDescent="0.25"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9:24" s="5" customFormat="1" x14ac:dyDescent="0.25"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9:24" s="5" customFormat="1" x14ac:dyDescent="0.25"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9:24" s="5" customFormat="1" x14ac:dyDescent="0.25"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9:24" s="5" customFormat="1" x14ac:dyDescent="0.25"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9:24" s="5" customFormat="1" x14ac:dyDescent="0.25"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9:24" s="5" customFormat="1" x14ac:dyDescent="0.25"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9:24" s="5" customFormat="1" x14ac:dyDescent="0.25"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9:24" s="5" customFormat="1" x14ac:dyDescent="0.25"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9:24" s="5" customFormat="1" x14ac:dyDescent="0.25"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9:24" s="5" customFormat="1" x14ac:dyDescent="0.25"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9:24" s="5" customFormat="1" x14ac:dyDescent="0.25"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9:24" s="5" customFormat="1" x14ac:dyDescent="0.25"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9:24" s="5" customFormat="1" x14ac:dyDescent="0.25"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9:24" s="5" customFormat="1" x14ac:dyDescent="0.25"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9:24" s="5" customFormat="1" x14ac:dyDescent="0.25"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9:24" s="5" customFormat="1" x14ac:dyDescent="0.25"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9:24" s="5" customFormat="1" x14ac:dyDescent="0.25"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9:24" s="5" customFormat="1" x14ac:dyDescent="0.25"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9:24" s="5" customFormat="1" x14ac:dyDescent="0.25"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9:24" s="5" customFormat="1" x14ac:dyDescent="0.25"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9:24" s="5" customFormat="1" x14ac:dyDescent="0.25"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9:24" s="5" customFormat="1" x14ac:dyDescent="0.25"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9:24" s="5" customFormat="1" x14ac:dyDescent="0.25"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9:24" s="5" customFormat="1" x14ac:dyDescent="0.25"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9:24" s="5" customFormat="1" x14ac:dyDescent="0.25"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9:24" s="5" customFormat="1" x14ac:dyDescent="0.25"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9:24" s="5" customFormat="1" x14ac:dyDescent="0.25"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9:24" s="5" customFormat="1" x14ac:dyDescent="0.25"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9:24" s="5" customFormat="1" x14ac:dyDescent="0.25"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</row>
    <row r="247" spans="9:24" s="5" customFormat="1" x14ac:dyDescent="0.25"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</row>
    <row r="248" spans="9:24" s="5" customFormat="1" x14ac:dyDescent="0.25"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</row>
    <row r="249" spans="9:24" s="5" customFormat="1" x14ac:dyDescent="0.25"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</row>
    <row r="250" spans="9:24" s="5" customFormat="1" x14ac:dyDescent="0.25"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</row>
    <row r="251" spans="9:24" s="5" customFormat="1" x14ac:dyDescent="0.25"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</row>
    <row r="252" spans="9:24" s="5" customFormat="1" x14ac:dyDescent="0.25"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</row>
    <row r="253" spans="9:24" s="5" customFormat="1" x14ac:dyDescent="0.25"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</row>
    <row r="254" spans="9:24" s="5" customFormat="1" x14ac:dyDescent="0.25"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9:24" s="5" customFormat="1" x14ac:dyDescent="0.25"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</row>
    <row r="256" spans="9:24" s="5" customFormat="1" x14ac:dyDescent="0.25"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</row>
    <row r="257" spans="2:66" s="5" customFormat="1" x14ac:dyDescent="0.25"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</row>
    <row r="258" spans="2:66" s="5" customFormat="1" x14ac:dyDescent="0.25"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</row>
    <row r="259" spans="2:66" s="5" customFormat="1" x14ac:dyDescent="0.25"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</row>
    <row r="260" spans="2:66" s="5" customFormat="1" x14ac:dyDescent="0.25"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</row>
    <row r="261" spans="2:66" s="5" customFormat="1" x14ac:dyDescent="0.25"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</row>
    <row r="262" spans="2:66" s="5" customFormat="1" x14ac:dyDescent="0.25">
      <c r="B262" s="6"/>
      <c r="C262" s="6"/>
      <c r="D262" s="6"/>
      <c r="E262" s="6"/>
      <c r="F262" s="6"/>
      <c r="G262" s="6"/>
      <c r="H262" s="6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</row>
    <row r="263" spans="2:66" s="5" customFormat="1" x14ac:dyDescent="0.25">
      <c r="B263" s="6"/>
      <c r="C263" s="6"/>
      <c r="D263" s="6"/>
      <c r="E263" s="6"/>
      <c r="F263" s="6"/>
      <c r="G263" s="6"/>
      <c r="H263" s="6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</row>
    <row r="264" spans="2:66" s="5" customFormat="1" x14ac:dyDescent="0.25">
      <c r="B264" s="6"/>
      <c r="C264" s="6"/>
      <c r="D264" s="6"/>
      <c r="E264" s="6"/>
      <c r="F264" s="6"/>
      <c r="G264" s="6"/>
      <c r="H264" s="6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</row>
    <row r="265" spans="2:66" s="5" customFormat="1" x14ac:dyDescent="0.25">
      <c r="B265" s="6"/>
      <c r="C265" s="6"/>
      <c r="D265" s="6"/>
      <c r="E265" s="6"/>
      <c r="F265" s="6"/>
      <c r="G265" s="6"/>
      <c r="H265" s="6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</row>
    <row r="266" spans="2:66" s="5" customFormat="1" x14ac:dyDescent="0.25">
      <c r="B266" s="6"/>
      <c r="C266" s="6"/>
      <c r="D266" s="6"/>
      <c r="E266" s="6"/>
      <c r="F266" s="6"/>
      <c r="G266" s="6"/>
      <c r="H266" s="6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</row>
    <row r="267" spans="2:66" s="5" customFormat="1" x14ac:dyDescent="0.25">
      <c r="B267" s="6"/>
      <c r="C267" s="6"/>
      <c r="D267" s="6"/>
      <c r="E267" s="6"/>
      <c r="F267" s="6"/>
      <c r="G267" s="6"/>
      <c r="H267" s="6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</row>
    <row r="268" spans="2:66" s="5" customFormat="1" x14ac:dyDescent="0.25">
      <c r="B268" s="6"/>
      <c r="C268" s="6"/>
      <c r="D268" s="6"/>
      <c r="E268" s="6"/>
      <c r="F268" s="6"/>
      <c r="G268" s="6"/>
      <c r="H268" s="6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</row>
    <row r="269" spans="2:66" s="5" customFormat="1" x14ac:dyDescent="0.25">
      <c r="B269" s="6"/>
      <c r="C269" s="6"/>
      <c r="D269" s="6"/>
      <c r="E269" s="6"/>
      <c r="F269" s="6"/>
      <c r="G269" s="6"/>
      <c r="H269" s="6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</row>
    <row r="270" spans="2:66" x14ac:dyDescent="0.25"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</row>
    <row r="271" spans="2:66" x14ac:dyDescent="0.25"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</row>
  </sheetData>
  <mergeCells count="6">
    <mergeCell ref="B33:H33"/>
    <mergeCell ref="D3:E3"/>
    <mergeCell ref="F3:H3"/>
    <mergeCell ref="K3:L3"/>
    <mergeCell ref="B23:H23"/>
    <mergeCell ref="B24:X2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5"/>
  <sheetViews>
    <sheetView zoomScale="75" zoomScaleNormal="75" zoomScalePageLayoutView="75" workbookViewId="0">
      <selection activeCell="AB16" sqref="AB16"/>
    </sheetView>
  </sheetViews>
  <sheetFormatPr defaultColWidth="8.875" defaultRowHeight="15.75" x14ac:dyDescent="0.25"/>
  <cols>
    <col min="1" max="1" width="2.375" style="6" customWidth="1"/>
    <col min="2" max="2" width="34.875" style="6" customWidth="1"/>
    <col min="3" max="3" width="36.375" style="6" customWidth="1"/>
    <col min="4" max="4" width="23.375" style="6" customWidth="1"/>
    <col min="5" max="5" width="13.875" style="6" bestFit="1" customWidth="1"/>
    <col min="6" max="6" width="12.875" style="6" customWidth="1"/>
    <col min="7" max="7" width="22.375" style="6" customWidth="1"/>
    <col min="8" max="8" width="16.5" style="48" bestFit="1" customWidth="1"/>
    <col min="9" max="9" width="16.5" style="48" customWidth="1"/>
    <col min="10" max="10" width="15.375" style="48" bestFit="1" customWidth="1"/>
    <col min="11" max="11" width="15.375" style="48" customWidth="1"/>
    <col min="12" max="17" width="17" style="48" customWidth="1"/>
    <col min="18" max="18" width="19.375" style="48" bestFit="1" customWidth="1"/>
    <col min="19" max="20" width="24.375" style="48" customWidth="1"/>
    <col min="21" max="23" width="17" style="48" customWidth="1"/>
    <col min="24" max="24" width="2.875" style="6" customWidth="1"/>
    <col min="25" max="26" width="8.875" style="5"/>
    <col min="27" max="27" width="12.625" style="5" customWidth="1"/>
    <col min="28" max="64" width="8.875" style="5"/>
    <col min="65" max="16384" width="8.875" style="6"/>
  </cols>
  <sheetData>
    <row r="1" spans="1:64" ht="16.5" thickBot="1" x14ac:dyDescent="0.3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1"/>
    </row>
    <row r="2" spans="1:64" x14ac:dyDescent="0.25">
      <c r="A2" s="1"/>
      <c r="B2" s="7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8"/>
      <c r="Y2" s="1"/>
      <c r="BL2" s="6"/>
    </row>
    <row r="3" spans="1:64" ht="18.75" x14ac:dyDescent="0.25">
      <c r="A3" s="1"/>
      <c r="B3" s="12"/>
      <c r="C3" s="91" t="s">
        <v>18</v>
      </c>
      <c r="D3" s="346"/>
      <c r="E3" s="346"/>
      <c r="F3" s="347"/>
      <c r="G3" s="347"/>
      <c r="H3" s="194"/>
      <c r="I3" s="265"/>
      <c r="J3" s="347"/>
      <c r="K3" s="347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79"/>
      <c r="Y3" s="1"/>
      <c r="BL3" s="6"/>
    </row>
    <row r="4" spans="1:64" ht="18" customHeight="1" x14ac:dyDescent="0.3">
      <c r="A4" s="1"/>
      <c r="B4" s="12"/>
      <c r="C4" s="91" t="s">
        <v>89</v>
      </c>
      <c r="D4" s="173" t="s">
        <v>95</v>
      </c>
      <c r="E4" s="70"/>
      <c r="F4" s="70"/>
      <c r="G4" s="70"/>
      <c r="H4" s="70"/>
      <c r="I4" s="71"/>
      <c r="J4" s="57"/>
      <c r="K4" s="58"/>
      <c r="L4" s="16"/>
      <c r="M4" s="16"/>
      <c r="N4" s="16"/>
      <c r="O4" s="16"/>
      <c r="P4" s="16"/>
      <c r="Q4" s="16"/>
      <c r="R4" s="16"/>
      <c r="S4" s="16"/>
      <c r="T4" s="16"/>
      <c r="U4" s="16"/>
      <c r="V4" s="179"/>
      <c r="W4" s="14"/>
      <c r="X4" s="5"/>
      <c r="Y4" s="1"/>
      <c r="BJ4" s="6"/>
      <c r="BK4" s="6"/>
      <c r="BL4" s="6"/>
    </row>
    <row r="5" spans="1:64" s="25" customFormat="1" ht="18.75" x14ac:dyDescent="0.25">
      <c r="A5" s="18"/>
      <c r="B5" s="19"/>
      <c r="C5" s="92" t="s">
        <v>85</v>
      </c>
      <c r="D5" s="92" t="s">
        <v>102</v>
      </c>
      <c r="E5" s="70"/>
      <c r="F5" s="70"/>
      <c r="G5" s="70"/>
      <c r="H5" s="70"/>
      <c r="I5" s="71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80"/>
      <c r="W5" s="14"/>
      <c r="X5" s="24"/>
      <c r="Y5" s="1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</row>
    <row r="6" spans="1:64" s="25" customFormat="1" ht="15.75" customHeight="1" x14ac:dyDescent="0.25">
      <c r="A6" s="18"/>
      <c r="B6" s="19"/>
      <c r="C6" s="92" t="s">
        <v>86</v>
      </c>
      <c r="D6" s="155">
        <v>42273</v>
      </c>
      <c r="E6" s="70"/>
      <c r="F6" s="70"/>
      <c r="G6" s="70"/>
      <c r="H6" s="70"/>
      <c r="I6" s="7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80"/>
      <c r="W6" s="14"/>
      <c r="X6" s="24"/>
      <c r="Y6" s="1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</row>
    <row r="7" spans="1:64" s="25" customFormat="1" ht="18.75" x14ac:dyDescent="0.25">
      <c r="A7" s="18"/>
      <c r="B7" s="19"/>
      <c r="C7" s="93" t="s">
        <v>83</v>
      </c>
      <c r="D7" s="93">
        <v>42271</v>
      </c>
      <c r="E7" s="70"/>
      <c r="F7" s="70"/>
      <c r="G7" s="70"/>
      <c r="H7" s="70"/>
      <c r="I7" s="7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80"/>
      <c r="W7" s="14"/>
      <c r="X7" s="24"/>
      <c r="Y7" s="1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</row>
    <row r="8" spans="1:64" s="25" customFormat="1" x14ac:dyDescent="0.25">
      <c r="A8" s="18"/>
      <c r="B8" s="19"/>
      <c r="C8" s="27"/>
      <c r="D8" s="70"/>
      <c r="E8" s="70"/>
      <c r="F8" s="70"/>
      <c r="G8" s="70"/>
      <c r="H8" s="70"/>
      <c r="I8" s="73"/>
      <c r="J8" s="13"/>
      <c r="K8" s="13"/>
      <c r="L8" s="13"/>
      <c r="M8" s="82"/>
      <c r="N8" s="13"/>
      <c r="O8" s="13"/>
      <c r="P8" s="13"/>
      <c r="Q8" s="13"/>
      <c r="R8" s="13"/>
      <c r="S8" s="13"/>
      <c r="T8" s="13"/>
      <c r="U8" s="13"/>
      <c r="V8" s="180"/>
      <c r="W8" s="14"/>
      <c r="X8" s="24"/>
      <c r="Y8" s="1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</row>
    <row r="9" spans="1:64" s="25" customFormat="1" x14ac:dyDescent="0.25">
      <c r="A9" s="18"/>
      <c r="B9" s="83"/>
      <c r="C9" s="27"/>
      <c r="D9" s="70"/>
      <c r="E9" s="70"/>
      <c r="F9" s="70"/>
      <c r="G9" s="70"/>
      <c r="H9" s="70"/>
      <c r="I9" s="7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80"/>
      <c r="W9" s="14"/>
      <c r="X9" s="24"/>
      <c r="Y9" s="1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</row>
    <row r="10" spans="1:64" s="25" customFormat="1" x14ac:dyDescent="0.25">
      <c r="A10" s="18"/>
      <c r="B10" s="83"/>
      <c r="C10" s="27"/>
      <c r="D10" s="70"/>
      <c r="E10" s="74"/>
      <c r="F10" s="70"/>
      <c r="G10" s="70"/>
      <c r="H10" s="70"/>
      <c r="I10" s="70"/>
      <c r="J10" s="70"/>
      <c r="K10" s="7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0"/>
      <c r="Y10" s="1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4" s="25" customFormat="1" ht="33" customHeight="1" x14ac:dyDescent="0.25">
      <c r="A11" s="18"/>
      <c r="B11" s="187" t="s">
        <v>2</v>
      </c>
      <c r="C11" s="183" t="s">
        <v>3</v>
      </c>
      <c r="D11" s="183" t="s">
        <v>4</v>
      </c>
      <c r="E11" s="183" t="s">
        <v>5</v>
      </c>
      <c r="F11" s="183" t="s">
        <v>6</v>
      </c>
      <c r="G11" s="183" t="s">
        <v>88</v>
      </c>
      <c r="H11" s="184" t="s">
        <v>107</v>
      </c>
      <c r="I11" s="184" t="s">
        <v>104</v>
      </c>
      <c r="J11" s="184" t="s">
        <v>9</v>
      </c>
      <c r="K11" s="184" t="s">
        <v>56</v>
      </c>
      <c r="L11" s="184" t="s">
        <v>10</v>
      </c>
      <c r="M11" s="178" t="s">
        <v>49</v>
      </c>
      <c r="N11" s="178" t="s">
        <v>50</v>
      </c>
      <c r="O11" s="178" t="s">
        <v>51</v>
      </c>
      <c r="P11" s="178" t="s">
        <v>62</v>
      </c>
      <c r="Q11" s="178" t="s">
        <v>63</v>
      </c>
      <c r="R11" s="178" t="s">
        <v>93</v>
      </c>
      <c r="S11" s="277" t="s">
        <v>103</v>
      </c>
      <c r="T11" s="178" t="s">
        <v>106</v>
      </c>
      <c r="U11" s="178" t="s">
        <v>105</v>
      </c>
      <c r="V11" s="178" t="s">
        <v>108</v>
      </c>
      <c r="W11" s="178" t="s">
        <v>109</v>
      </c>
      <c r="X11" s="180"/>
      <c r="Y11" s="1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4" s="29" customFormat="1" ht="32.1" customHeight="1" x14ac:dyDescent="0.25">
      <c r="A12" s="18"/>
      <c r="B12" s="60" t="s">
        <v>11</v>
      </c>
      <c r="C12" s="61" t="s">
        <v>19</v>
      </c>
      <c r="D12" s="61" t="s">
        <v>12</v>
      </c>
      <c r="E12" s="62">
        <v>42205</v>
      </c>
      <c r="F12" s="62">
        <v>42266</v>
      </c>
      <c r="G12" s="169">
        <v>1.0819672131147542</v>
      </c>
      <c r="H12" s="308">
        <v>200</v>
      </c>
      <c r="I12" s="308">
        <v>170</v>
      </c>
      <c r="J12" s="67" t="s">
        <v>14</v>
      </c>
      <c r="K12" s="67">
        <v>7.6470588235294121</v>
      </c>
      <c r="L12" s="69">
        <v>230769.23076923078</v>
      </c>
      <c r="M12" s="200">
        <v>57</v>
      </c>
      <c r="N12" s="200">
        <v>8</v>
      </c>
      <c r="O12" s="108">
        <v>0.14035087719298245</v>
      </c>
      <c r="P12" s="171">
        <v>1.8525E-3</v>
      </c>
      <c r="Q12" s="156">
        <v>2</v>
      </c>
      <c r="R12" s="200">
        <v>0</v>
      </c>
      <c r="S12" s="96" t="s">
        <v>94</v>
      </c>
      <c r="T12" s="34">
        <v>0.4358823529411765</v>
      </c>
      <c r="U12" s="34">
        <v>0.3705</v>
      </c>
      <c r="V12" s="34">
        <v>199.56411764705882</v>
      </c>
      <c r="W12" s="34" t="s">
        <v>94</v>
      </c>
      <c r="X12" s="180"/>
      <c r="Y12" s="1"/>
    </row>
    <row r="13" spans="1:64" s="29" customFormat="1" ht="32.1" customHeight="1" x14ac:dyDescent="0.25">
      <c r="A13" s="18"/>
      <c r="B13" s="60" t="s">
        <v>45</v>
      </c>
      <c r="C13" s="61" t="s">
        <v>22</v>
      </c>
      <c r="D13" s="61" t="s">
        <v>12</v>
      </c>
      <c r="E13" s="62">
        <v>42205</v>
      </c>
      <c r="F13" s="62">
        <v>42266</v>
      </c>
      <c r="G13" s="169">
        <v>1.0819672131147542</v>
      </c>
      <c r="H13" s="308">
        <v>1176.4705882352901</v>
      </c>
      <c r="I13" s="308">
        <v>999.99999999999648</v>
      </c>
      <c r="J13" s="67" t="s">
        <v>14</v>
      </c>
      <c r="K13" s="67">
        <v>10</v>
      </c>
      <c r="L13" s="199">
        <v>117647</v>
      </c>
      <c r="M13" s="200">
        <v>118192</v>
      </c>
      <c r="N13" s="200">
        <v>127</v>
      </c>
      <c r="O13" s="55">
        <v>1.0745228103424935E-3</v>
      </c>
      <c r="P13" s="96">
        <v>0.85393720000000284</v>
      </c>
      <c r="Q13" s="156">
        <v>2</v>
      </c>
      <c r="R13" s="200">
        <v>84</v>
      </c>
      <c r="S13" s="96" t="s">
        <v>94</v>
      </c>
      <c r="T13" s="34">
        <v>1181.9199999999998</v>
      </c>
      <c r="U13" s="34">
        <v>1004.6319999999998</v>
      </c>
      <c r="V13" s="34">
        <v>-5.4494117647097937</v>
      </c>
      <c r="W13" s="34">
        <v>14.070476190476189</v>
      </c>
      <c r="X13" s="180"/>
      <c r="Y13" s="1"/>
    </row>
    <row r="14" spans="1:64" s="29" customFormat="1" ht="32.1" customHeight="1" x14ac:dyDescent="0.25">
      <c r="A14" s="18"/>
      <c r="B14" s="60" t="s">
        <v>38</v>
      </c>
      <c r="C14" s="61" t="s">
        <v>27</v>
      </c>
      <c r="D14" s="61" t="s">
        <v>12</v>
      </c>
      <c r="E14" s="62">
        <v>42205</v>
      </c>
      <c r="F14" s="62">
        <v>42266</v>
      </c>
      <c r="G14" s="169">
        <v>1.0819672131147542</v>
      </c>
      <c r="H14" s="308">
        <v>15933.02</v>
      </c>
      <c r="I14" s="308">
        <v>13543.067000000001</v>
      </c>
      <c r="J14" s="67" t="s">
        <v>14</v>
      </c>
      <c r="K14" s="67">
        <v>5.882352941176471</v>
      </c>
      <c r="L14" s="69">
        <v>1364000</v>
      </c>
      <c r="M14" s="200">
        <v>2756066</v>
      </c>
      <c r="N14" s="200">
        <v>991</v>
      </c>
      <c r="O14" s="55">
        <v>3.5957048924082372E-4</v>
      </c>
      <c r="P14" s="96">
        <v>0.86489127610459282</v>
      </c>
      <c r="Q14" s="156">
        <v>2</v>
      </c>
      <c r="R14" s="200">
        <v>76</v>
      </c>
      <c r="S14" s="96" t="s">
        <v>94</v>
      </c>
      <c r="T14" s="34">
        <v>16212.152941176471</v>
      </c>
      <c r="U14" s="34">
        <v>13780.33</v>
      </c>
      <c r="V14" s="34">
        <v>-279.13294117647092</v>
      </c>
      <c r="W14" s="34">
        <v>213.31780185758515</v>
      </c>
      <c r="X14" s="180"/>
      <c r="Y14" s="1"/>
    </row>
    <row r="15" spans="1:64" s="29" customFormat="1" ht="32.1" customHeight="1" x14ac:dyDescent="0.25">
      <c r="A15" s="18"/>
      <c r="B15" s="60" t="s">
        <v>29</v>
      </c>
      <c r="C15" s="61" t="s">
        <v>25</v>
      </c>
      <c r="D15" s="61" t="s">
        <v>96</v>
      </c>
      <c r="E15" s="62">
        <v>42205</v>
      </c>
      <c r="F15" s="62">
        <v>42266</v>
      </c>
      <c r="G15" s="169">
        <v>1.0819672131147542</v>
      </c>
      <c r="H15" s="308">
        <v>3352.94</v>
      </c>
      <c r="I15" s="308">
        <v>2849.9989999999998</v>
      </c>
      <c r="J15" s="59" t="s">
        <v>14</v>
      </c>
      <c r="K15" s="67">
        <v>10.588235294117647</v>
      </c>
      <c r="L15" s="69">
        <v>222222.22222222222</v>
      </c>
      <c r="M15" s="200">
        <v>222235</v>
      </c>
      <c r="N15" s="200">
        <v>139</v>
      </c>
      <c r="O15" s="55">
        <v>6.2546403581794047E-4</v>
      </c>
      <c r="P15" s="96">
        <v>0.5965257356230651</v>
      </c>
      <c r="Q15" s="156">
        <v>2</v>
      </c>
      <c r="R15" s="200">
        <v>29</v>
      </c>
      <c r="S15" s="96" t="s">
        <v>94</v>
      </c>
      <c r="T15" s="34">
        <v>2353.0764705882352</v>
      </c>
      <c r="U15" s="34">
        <v>2000.1149999999998</v>
      </c>
      <c r="V15" s="34">
        <v>999.86352941176483</v>
      </c>
      <c r="W15" s="34">
        <v>81.140567951318459</v>
      </c>
      <c r="X15" s="180"/>
      <c r="Y15" s="1"/>
    </row>
    <row r="16" spans="1:64" s="30" customFormat="1" ht="21.95" customHeight="1" x14ac:dyDescent="0.25">
      <c r="A16" s="37"/>
      <c r="B16" s="356" t="s">
        <v>68</v>
      </c>
      <c r="C16" s="357"/>
      <c r="D16" s="357"/>
      <c r="E16" s="357"/>
      <c r="F16" s="357"/>
      <c r="G16" s="357"/>
      <c r="H16" s="340">
        <v>20662.430588235289</v>
      </c>
      <c r="I16" s="340">
        <v>17563.065999999999</v>
      </c>
      <c r="J16" s="86" t="s">
        <v>69</v>
      </c>
      <c r="K16" s="86" t="s">
        <v>69</v>
      </c>
      <c r="L16" s="266">
        <v>1934638.452991453</v>
      </c>
      <c r="M16" s="267">
        <v>3096550</v>
      </c>
      <c r="N16" s="267">
        <v>1265</v>
      </c>
      <c r="O16" s="95">
        <v>4.0851915841823966E-4</v>
      </c>
      <c r="P16" s="97">
        <v>0.81236558440308804</v>
      </c>
      <c r="Q16" s="157">
        <v>2</v>
      </c>
      <c r="R16" s="272">
        <v>189</v>
      </c>
      <c r="S16" s="97">
        <v>0</v>
      </c>
      <c r="T16" s="185">
        <v>19747.585294117649</v>
      </c>
      <c r="U16" s="185">
        <v>16785.447500000002</v>
      </c>
      <c r="V16" s="185">
        <v>914.84529411764015</v>
      </c>
      <c r="W16" s="185">
        <v>104.48457827575476</v>
      </c>
      <c r="X16" s="180"/>
      <c r="Y16" s="1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</row>
    <row r="17" spans="1:63" s="30" customFormat="1" ht="21.95" customHeight="1" x14ac:dyDescent="0.25">
      <c r="A17" s="37"/>
      <c r="B17" s="279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180"/>
      <c r="Y17" s="1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</row>
    <row r="18" spans="1:63" s="30" customFormat="1" ht="33.950000000000003" customHeight="1" x14ac:dyDescent="0.25">
      <c r="A18" s="37"/>
      <c r="B18" s="187" t="s">
        <v>2</v>
      </c>
      <c r="C18" s="183" t="s">
        <v>3</v>
      </c>
      <c r="D18" s="183" t="s">
        <v>4</v>
      </c>
      <c r="E18" s="183" t="s">
        <v>5</v>
      </c>
      <c r="F18" s="183" t="s">
        <v>6</v>
      </c>
      <c r="G18" s="183" t="s">
        <v>88</v>
      </c>
      <c r="H18" s="184" t="s">
        <v>107</v>
      </c>
      <c r="I18" s="184" t="s">
        <v>104</v>
      </c>
      <c r="J18" s="184" t="s">
        <v>9</v>
      </c>
      <c r="K18" s="184" t="s">
        <v>56</v>
      </c>
      <c r="L18" s="184" t="s">
        <v>82</v>
      </c>
      <c r="M18" s="178" t="s">
        <v>49</v>
      </c>
      <c r="N18" s="178" t="s">
        <v>50</v>
      </c>
      <c r="O18" s="178" t="s">
        <v>51</v>
      </c>
      <c r="P18" s="178" t="s">
        <v>62</v>
      </c>
      <c r="Q18" s="178" t="s">
        <v>63</v>
      </c>
      <c r="R18" s="178" t="s">
        <v>93</v>
      </c>
      <c r="S18" s="277" t="s">
        <v>103</v>
      </c>
      <c r="T18" s="178" t="s">
        <v>106</v>
      </c>
      <c r="U18" s="178" t="s">
        <v>105</v>
      </c>
      <c r="V18" s="178" t="s">
        <v>108</v>
      </c>
      <c r="W18" s="178" t="s">
        <v>109</v>
      </c>
      <c r="X18" s="180"/>
      <c r="Y18" s="1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</row>
    <row r="19" spans="1:63" s="43" customFormat="1" ht="35.1" customHeight="1" x14ac:dyDescent="0.25">
      <c r="A19" s="39"/>
      <c r="B19" s="31" t="s">
        <v>15</v>
      </c>
      <c r="C19" s="32" t="s">
        <v>20</v>
      </c>
      <c r="D19" s="44" t="s">
        <v>97</v>
      </c>
      <c r="E19" s="33">
        <v>42202</v>
      </c>
      <c r="F19" s="62">
        <v>42266</v>
      </c>
      <c r="G19" s="169">
        <v>1.078125</v>
      </c>
      <c r="H19" s="308">
        <v>3690.3333333333335</v>
      </c>
      <c r="I19" s="308">
        <v>3136.7833333333333</v>
      </c>
      <c r="J19" s="35" t="s">
        <v>16</v>
      </c>
      <c r="K19" s="35">
        <v>2.0761245674740483</v>
      </c>
      <c r="L19" s="52">
        <v>1777.5105555555558</v>
      </c>
      <c r="M19" s="137">
        <v>88366</v>
      </c>
      <c r="N19" s="137">
        <v>362</v>
      </c>
      <c r="O19" s="108">
        <v>4.0965982391417514E-3</v>
      </c>
      <c r="P19" s="171">
        <v>0.40978141089332487</v>
      </c>
      <c r="Q19" s="156">
        <v>2</v>
      </c>
      <c r="R19" s="137">
        <v>0</v>
      </c>
      <c r="S19" s="84">
        <v>0</v>
      </c>
      <c r="T19" s="34">
        <v>1779.094117647059</v>
      </c>
      <c r="U19" s="202">
        <v>1512.23</v>
      </c>
      <c r="V19" s="34">
        <v>1911.2392156862745</v>
      </c>
      <c r="W19" s="34" t="s">
        <v>94</v>
      </c>
      <c r="X19" s="181"/>
      <c r="Y19" s="1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</row>
    <row r="20" spans="1:63" s="43" customFormat="1" ht="24.95" customHeight="1" x14ac:dyDescent="0.25">
      <c r="A20" s="39"/>
      <c r="B20" s="31" t="s">
        <v>17</v>
      </c>
      <c r="C20" s="49" t="s">
        <v>23</v>
      </c>
      <c r="D20" s="44" t="s">
        <v>98</v>
      </c>
      <c r="E20" s="33">
        <v>42202</v>
      </c>
      <c r="F20" s="62">
        <v>42266</v>
      </c>
      <c r="G20" s="169">
        <v>1.078125</v>
      </c>
      <c r="H20" s="308">
        <v>122.65</v>
      </c>
      <c r="I20" s="308">
        <v>99.039874999999995</v>
      </c>
      <c r="J20" s="35" t="s">
        <v>16</v>
      </c>
      <c r="K20" s="35">
        <v>3.4588235294117649</v>
      </c>
      <c r="L20" s="52">
        <v>35.460034013605444</v>
      </c>
      <c r="M20" s="76">
        <v>7325</v>
      </c>
      <c r="N20" s="76">
        <v>25</v>
      </c>
      <c r="O20" s="108">
        <v>3.4129692832764505E-3</v>
      </c>
      <c r="P20" s="171">
        <v>0.41328984916428857</v>
      </c>
      <c r="Q20" s="156">
        <v>2</v>
      </c>
      <c r="R20" s="76">
        <v>7</v>
      </c>
      <c r="S20" s="84">
        <v>0.28000000000000003</v>
      </c>
      <c r="T20" s="34">
        <v>62.169794117647058</v>
      </c>
      <c r="U20" s="34">
        <v>50.69</v>
      </c>
      <c r="V20" s="34">
        <v>60.480205882352948</v>
      </c>
      <c r="W20" s="186">
        <v>8.8813991596638662</v>
      </c>
      <c r="X20" s="181"/>
      <c r="Y20" s="1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</row>
    <row r="21" spans="1:63" s="43" customFormat="1" ht="24.95" customHeight="1" x14ac:dyDescent="0.25">
      <c r="A21" s="39"/>
      <c r="B21" s="31" t="s">
        <v>17</v>
      </c>
      <c r="C21" s="61" t="s">
        <v>112</v>
      </c>
      <c r="D21" s="44" t="s">
        <v>98</v>
      </c>
      <c r="E21" s="33">
        <v>42227</v>
      </c>
      <c r="F21" s="62">
        <v>42266</v>
      </c>
      <c r="G21" s="169">
        <v>1.1282051282051282</v>
      </c>
      <c r="H21" s="308">
        <v>2542</v>
      </c>
      <c r="I21" s="308">
        <v>2052.6649999999995</v>
      </c>
      <c r="J21" s="35" t="s">
        <v>16</v>
      </c>
      <c r="K21" s="35">
        <v>3.4588235294117649</v>
      </c>
      <c r="L21" s="52">
        <v>734.93197278911566</v>
      </c>
      <c r="M21" s="76">
        <v>463423</v>
      </c>
      <c r="N21" s="76">
        <v>5066</v>
      </c>
      <c r="O21" s="108">
        <v>1.0931697390936574E-2</v>
      </c>
      <c r="P21" s="171">
        <v>1.179799370574351</v>
      </c>
      <c r="Q21" s="156">
        <v>2</v>
      </c>
      <c r="R21" s="76">
        <v>3</v>
      </c>
      <c r="S21" s="84">
        <v>5.921831819976313E-4</v>
      </c>
      <c r="T21" s="34">
        <v>3678.2466176470598</v>
      </c>
      <c r="U21" s="34">
        <v>2999.05</v>
      </c>
      <c r="V21" s="34">
        <v>-1136.2466176470598</v>
      </c>
      <c r="W21" s="186">
        <v>1226.0822058823533</v>
      </c>
      <c r="X21" s="181"/>
      <c r="Y21" s="1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</row>
    <row r="22" spans="1:63" s="43" customFormat="1" ht="24.95" customHeight="1" x14ac:dyDescent="0.25">
      <c r="A22" s="39"/>
      <c r="B22" s="31" t="s">
        <v>17</v>
      </c>
      <c r="C22" s="61" t="s">
        <v>114</v>
      </c>
      <c r="D22" s="44" t="s">
        <v>98</v>
      </c>
      <c r="E22" s="33">
        <v>42229</v>
      </c>
      <c r="F22" s="62">
        <v>42266</v>
      </c>
      <c r="G22" s="169">
        <v>1.1351351351351351</v>
      </c>
      <c r="H22" s="308">
        <v>500</v>
      </c>
      <c r="I22" s="308">
        <v>403.75</v>
      </c>
      <c r="J22" s="35" t="s">
        <v>16</v>
      </c>
      <c r="K22" s="35">
        <v>3.4588235294117649</v>
      </c>
      <c r="L22" s="52">
        <v>144.55782312925169</v>
      </c>
      <c r="M22" s="76">
        <v>159151</v>
      </c>
      <c r="N22" s="76">
        <v>1069</v>
      </c>
      <c r="O22" s="108">
        <v>6.7168915055513317E-3</v>
      </c>
      <c r="P22" s="171">
        <v>1.99902</v>
      </c>
      <c r="Q22" s="156">
        <v>2</v>
      </c>
      <c r="R22" s="76">
        <v>0</v>
      </c>
      <c r="S22" s="84">
        <v>0</v>
      </c>
      <c r="T22" s="34">
        <v>1225.8696176470587</v>
      </c>
      <c r="U22" s="34">
        <v>999.51</v>
      </c>
      <c r="V22" s="34">
        <v>-725.8696176470587</v>
      </c>
      <c r="W22" s="186" t="s">
        <v>94</v>
      </c>
      <c r="X22" s="181"/>
      <c r="Y22" s="1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</row>
    <row r="23" spans="1:63" s="43" customFormat="1" ht="24.95" customHeight="1" x14ac:dyDescent="0.25">
      <c r="A23" s="39"/>
      <c r="B23" s="31" t="s">
        <v>17</v>
      </c>
      <c r="C23" s="61" t="s">
        <v>113</v>
      </c>
      <c r="D23" s="44" t="s">
        <v>98</v>
      </c>
      <c r="E23" s="33">
        <v>42227</v>
      </c>
      <c r="F23" s="62">
        <v>42266</v>
      </c>
      <c r="G23" s="169">
        <v>1.1282051282051282</v>
      </c>
      <c r="H23" s="308">
        <v>2042</v>
      </c>
      <c r="I23" s="308">
        <v>1648.915</v>
      </c>
      <c r="J23" s="35" t="s">
        <v>16</v>
      </c>
      <c r="K23" s="35">
        <v>3.4588235294117649</v>
      </c>
      <c r="L23" s="52">
        <v>590.37414965986397</v>
      </c>
      <c r="M23" s="76">
        <v>519498</v>
      </c>
      <c r="N23" s="76">
        <v>3012</v>
      </c>
      <c r="O23" s="108">
        <v>5.7979049005000985E-3</v>
      </c>
      <c r="P23" s="171">
        <v>1.4691478942213516</v>
      </c>
      <c r="Q23" s="156">
        <v>2</v>
      </c>
      <c r="R23" s="76">
        <v>2</v>
      </c>
      <c r="S23" s="84">
        <v>6.6401062416998667E-4</v>
      </c>
      <c r="T23" s="34">
        <v>3679.4117647058829</v>
      </c>
      <c r="U23" s="34">
        <v>3000</v>
      </c>
      <c r="V23" s="34">
        <v>-1637.4117647058829</v>
      </c>
      <c r="W23" s="186">
        <v>1839.7058823529414</v>
      </c>
      <c r="X23" s="181"/>
      <c r="Y23" s="1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</row>
    <row r="24" spans="1:63" s="29" customFormat="1" ht="47.1" customHeight="1" x14ac:dyDescent="0.25">
      <c r="A24" s="18"/>
      <c r="B24" s="31" t="s">
        <v>17</v>
      </c>
      <c r="C24" s="49" t="s">
        <v>24</v>
      </c>
      <c r="D24" s="44" t="s">
        <v>98</v>
      </c>
      <c r="E24" s="33">
        <v>42202</v>
      </c>
      <c r="F24" s="62">
        <v>42266</v>
      </c>
      <c r="G24" s="169">
        <v>1.078125</v>
      </c>
      <c r="H24" s="308">
        <v>412.09</v>
      </c>
      <c r="I24" s="308">
        <v>332.76267499999994</v>
      </c>
      <c r="J24" s="35" t="s">
        <v>16</v>
      </c>
      <c r="K24" s="35">
        <v>3.4602076124567476</v>
      </c>
      <c r="L24" s="52">
        <v>119.09400999999998</v>
      </c>
      <c r="M24" s="76">
        <v>36257</v>
      </c>
      <c r="N24" s="76">
        <v>623</v>
      </c>
      <c r="O24" s="108">
        <v>1.7182888821468959E-2</v>
      </c>
      <c r="P24" s="171">
        <v>1.9401344366521878</v>
      </c>
      <c r="Q24" s="156">
        <v>2</v>
      </c>
      <c r="R24" s="76">
        <v>5</v>
      </c>
      <c r="S24" s="84">
        <v>8.0256821829855531E-3</v>
      </c>
      <c r="T24" s="34">
        <v>980.57550000000015</v>
      </c>
      <c r="U24" s="34">
        <v>799.51</v>
      </c>
      <c r="V24" s="34">
        <v>-568.48550000000023</v>
      </c>
      <c r="W24" s="186">
        <v>196.11510000000004</v>
      </c>
      <c r="X24" s="180"/>
      <c r="Y24" s="1"/>
    </row>
    <row r="25" spans="1:63" s="29" customFormat="1" ht="24.95" customHeight="1" x14ac:dyDescent="0.25">
      <c r="A25" s="18"/>
      <c r="B25" s="31" t="s">
        <v>17</v>
      </c>
      <c r="C25" s="49" t="s">
        <v>25</v>
      </c>
      <c r="D25" s="44" t="s">
        <v>98</v>
      </c>
      <c r="E25" s="33">
        <v>42202</v>
      </c>
      <c r="F25" s="62">
        <v>42266</v>
      </c>
      <c r="G25" s="169">
        <v>1.078125</v>
      </c>
      <c r="H25" s="308">
        <v>3204</v>
      </c>
      <c r="I25" s="308">
        <v>2587.23</v>
      </c>
      <c r="J25" s="35" t="s">
        <v>16</v>
      </c>
      <c r="K25" s="35">
        <v>3.4602076124567476</v>
      </c>
      <c r="L25" s="52">
        <v>925.9559999999999</v>
      </c>
      <c r="M25" s="76">
        <v>561678</v>
      </c>
      <c r="N25" s="76">
        <v>4542</v>
      </c>
      <c r="O25" s="108">
        <v>8.086483714868661E-3</v>
      </c>
      <c r="P25" s="171">
        <v>0.93632958801498123</v>
      </c>
      <c r="Q25" s="156">
        <v>2</v>
      </c>
      <c r="R25" s="76">
        <v>4</v>
      </c>
      <c r="S25" s="84">
        <v>8.8066930867459266E-4</v>
      </c>
      <c r="T25" s="34">
        <v>3679.4117647058829</v>
      </c>
      <c r="U25" s="34">
        <v>3000</v>
      </c>
      <c r="V25" s="34">
        <v>-475.41176470588289</v>
      </c>
      <c r="W25" s="186">
        <v>919.85294117647072</v>
      </c>
      <c r="X25" s="180"/>
      <c r="Y25" s="1"/>
    </row>
    <row r="26" spans="1:63" s="29" customFormat="1" ht="24.95" customHeight="1" x14ac:dyDescent="0.25">
      <c r="A26" s="18"/>
      <c r="B26" s="31" t="s">
        <v>17</v>
      </c>
      <c r="C26" s="61" t="s">
        <v>26</v>
      </c>
      <c r="D26" s="44" t="s">
        <v>98</v>
      </c>
      <c r="E26" s="33">
        <v>42202</v>
      </c>
      <c r="F26" s="62">
        <v>42266</v>
      </c>
      <c r="G26" s="169">
        <v>1.078125</v>
      </c>
      <c r="H26" s="308">
        <v>409.64</v>
      </c>
      <c r="I26" s="308">
        <v>330.78429999999997</v>
      </c>
      <c r="J26" s="35" t="s">
        <v>16</v>
      </c>
      <c r="K26" s="35">
        <v>3.4602076124567476</v>
      </c>
      <c r="L26" s="52">
        <v>118.38596</v>
      </c>
      <c r="M26" s="76">
        <v>0</v>
      </c>
      <c r="N26" s="76">
        <v>0</v>
      </c>
      <c r="O26" s="108" t="s">
        <v>94</v>
      </c>
      <c r="P26" s="171">
        <v>0</v>
      </c>
      <c r="Q26" s="156">
        <v>2</v>
      </c>
      <c r="R26" s="76">
        <v>0</v>
      </c>
      <c r="S26" s="84" t="s">
        <v>94</v>
      </c>
      <c r="T26" s="34">
        <v>0</v>
      </c>
      <c r="U26" s="34">
        <v>0</v>
      </c>
      <c r="V26" s="34">
        <v>409.64</v>
      </c>
      <c r="W26" s="186" t="s">
        <v>94</v>
      </c>
      <c r="X26" s="180"/>
      <c r="Y26" s="1"/>
    </row>
    <row r="27" spans="1:63" s="29" customFormat="1" ht="21.95" customHeight="1" thickBot="1" x14ac:dyDescent="0.3">
      <c r="A27" s="22"/>
      <c r="B27" s="354" t="s">
        <v>68</v>
      </c>
      <c r="C27" s="355"/>
      <c r="D27" s="355"/>
      <c r="E27" s="355"/>
      <c r="F27" s="355"/>
      <c r="G27" s="355"/>
      <c r="H27" s="317">
        <v>12922.713333333333</v>
      </c>
      <c r="I27" s="317">
        <v>10591.930183333332</v>
      </c>
      <c r="J27" s="113" t="s">
        <v>69</v>
      </c>
      <c r="K27" s="113" t="s">
        <v>69</v>
      </c>
      <c r="L27" s="114">
        <v>4446.2705051473922</v>
      </c>
      <c r="M27" s="115">
        <v>1835698</v>
      </c>
      <c r="N27" s="115">
        <v>14699</v>
      </c>
      <c r="O27" s="116">
        <v>8.0073083916853433E-3</v>
      </c>
      <c r="P27" s="117">
        <v>0.95653209052588029</v>
      </c>
      <c r="Q27" s="159">
        <v>2</v>
      </c>
      <c r="R27" s="268">
        <v>21</v>
      </c>
      <c r="S27" s="116">
        <v>1.428668616912715E-3</v>
      </c>
      <c r="T27" s="168">
        <v>15084.779176470591</v>
      </c>
      <c r="U27" s="168">
        <v>12360.99</v>
      </c>
      <c r="V27" s="168">
        <v>-2162.0658431372576</v>
      </c>
      <c r="W27" s="168">
        <v>718.32281792717095</v>
      </c>
      <c r="X27" s="201"/>
      <c r="Y27" s="1"/>
    </row>
    <row r="28" spans="1:63" s="5" customFormat="1" x14ac:dyDescent="0.25">
      <c r="A28" s="46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53"/>
      <c r="N28" s="53"/>
      <c r="O28" s="22"/>
      <c r="P28" s="22"/>
      <c r="Q28" s="22"/>
      <c r="R28" s="22"/>
      <c r="S28" s="22"/>
      <c r="T28" s="22"/>
      <c r="U28" s="54"/>
      <c r="V28" s="54"/>
      <c r="W28" s="80"/>
      <c r="X28" s="22"/>
      <c r="Y28" s="1"/>
    </row>
    <row r="29" spans="1:63" s="5" customFormat="1" x14ac:dyDescent="0.25">
      <c r="A29" s="22"/>
      <c r="B29" s="22"/>
      <c r="C29" s="22"/>
      <c r="D29" s="22"/>
      <c r="E29" s="22"/>
      <c r="F29" s="22"/>
      <c r="G29" s="121" t="s">
        <v>118</v>
      </c>
      <c r="H29" s="339">
        <v>475.52</v>
      </c>
      <c r="I29" s="139"/>
      <c r="J29" s="22"/>
      <c r="K29" s="22"/>
      <c r="L29" s="22"/>
      <c r="M29" s="53"/>
      <c r="N29" s="53"/>
      <c r="O29" s="22"/>
      <c r="P29" s="22"/>
      <c r="Q29" s="22"/>
      <c r="R29" s="22"/>
      <c r="S29" s="122"/>
      <c r="T29" s="339">
        <v>475.52</v>
      </c>
      <c r="U29" s="141"/>
      <c r="V29" s="54"/>
      <c r="W29" s="80"/>
      <c r="X29" s="22"/>
      <c r="Y29" s="1"/>
    </row>
    <row r="30" spans="1:63" s="5" customForma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53"/>
      <c r="N30" s="53"/>
      <c r="O30" s="22"/>
      <c r="P30" s="22"/>
      <c r="Q30" s="22"/>
      <c r="R30" s="22"/>
      <c r="S30" s="121"/>
      <c r="T30" s="121"/>
      <c r="U30" s="124"/>
      <c r="V30" s="54"/>
      <c r="W30" s="80"/>
      <c r="X30" s="22"/>
      <c r="Y30" s="1"/>
    </row>
    <row r="31" spans="1:63" s="5" customForma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53"/>
      <c r="N31" s="53"/>
      <c r="O31" s="22"/>
      <c r="P31" s="22"/>
      <c r="Q31" s="22"/>
      <c r="R31" s="22"/>
      <c r="S31" s="121"/>
      <c r="T31" s="121"/>
      <c r="U31" s="124"/>
      <c r="V31" s="54"/>
      <c r="W31" s="80"/>
      <c r="X31" s="22"/>
      <c r="Y31" s="1"/>
    </row>
    <row r="32" spans="1:63" s="5" customForma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53"/>
      <c r="N32" s="53"/>
      <c r="O32" s="22"/>
      <c r="P32" s="22"/>
      <c r="Q32" s="22"/>
      <c r="R32" s="22"/>
      <c r="S32" s="22"/>
      <c r="T32" s="22"/>
      <c r="U32" s="54"/>
      <c r="V32" s="54"/>
      <c r="W32" s="80"/>
      <c r="X32" s="22"/>
      <c r="Y32" s="1"/>
    </row>
    <row r="33" spans="1:25" s="5" customForma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53"/>
      <c r="N33" s="53"/>
      <c r="O33" s="22"/>
      <c r="P33" s="22"/>
      <c r="Q33" s="22"/>
      <c r="R33" s="22"/>
      <c r="S33" s="22"/>
      <c r="T33" s="22"/>
      <c r="U33" s="54"/>
      <c r="V33" s="54"/>
      <c r="W33" s="80"/>
      <c r="X33" s="22"/>
      <c r="Y33" s="1"/>
    </row>
    <row r="34" spans="1:25" s="5" customFormat="1" ht="23.1" customHeight="1" thickBot="1" x14ac:dyDescent="0.3">
      <c r="A34" s="11"/>
      <c r="B34" s="112"/>
      <c r="C34" s="112"/>
      <c r="D34" s="112"/>
      <c r="E34" s="112"/>
      <c r="F34" s="112"/>
      <c r="G34" s="112"/>
      <c r="H34" s="143">
        <v>34060.663921568623</v>
      </c>
      <c r="I34" s="143">
        <v>28154.996183333329</v>
      </c>
      <c r="J34" s="143" t="s">
        <v>69</v>
      </c>
      <c r="K34" s="143" t="s">
        <v>69</v>
      </c>
      <c r="L34" s="144">
        <v>1939084.7234966003</v>
      </c>
      <c r="M34" s="158">
        <v>4932248</v>
      </c>
      <c r="N34" s="158">
        <v>15964</v>
      </c>
      <c r="O34" s="146">
        <v>3.2366580107083018E-3</v>
      </c>
      <c r="P34" s="147">
        <v>0.8557213554942853</v>
      </c>
      <c r="Q34" s="158">
        <v>2</v>
      </c>
      <c r="R34" s="158">
        <v>210</v>
      </c>
      <c r="S34" s="146">
        <v>1.3154597845151592E-2</v>
      </c>
      <c r="T34" s="149">
        <v>35307.884470588237</v>
      </c>
      <c r="U34" s="149">
        <v>29146.4375</v>
      </c>
      <c r="V34" s="148">
        <v>-1247.2205490196138</v>
      </c>
      <c r="W34" s="149">
        <v>138.79255952380953</v>
      </c>
      <c r="X34" s="1"/>
      <c r="Y34" s="1"/>
    </row>
    <row r="35" spans="1:25" s="5" customFormat="1" x14ac:dyDescent="0.25">
      <c r="A35" s="1"/>
      <c r="B35" s="1"/>
      <c r="C35" s="1"/>
      <c r="D35" s="1"/>
      <c r="E35" s="1"/>
      <c r="F35" s="1"/>
      <c r="G35" s="1"/>
      <c r="H35" s="2"/>
      <c r="I35" s="2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1"/>
      <c r="W35" s="111"/>
      <c r="X35" s="1"/>
      <c r="Y35" s="1"/>
    </row>
    <row r="36" spans="1:25" s="5" customFormat="1" x14ac:dyDescent="0.25"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5" s="5" customFormat="1" x14ac:dyDescent="0.25"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5" s="5" customFormat="1" x14ac:dyDescent="0.25"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5" s="5" customFormat="1" x14ac:dyDescent="0.25"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5" s="5" customFormat="1" x14ac:dyDescent="0.25"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5" s="5" customFormat="1" x14ac:dyDescent="0.25"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5" s="5" customFormat="1" x14ac:dyDescent="0.25"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5" s="5" customFormat="1" x14ac:dyDescent="0.25"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5" s="5" customFormat="1" x14ac:dyDescent="0.25"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5" s="5" customFormat="1" x14ac:dyDescent="0.25"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5" s="5" customFormat="1" x14ac:dyDescent="0.25"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5" s="5" customFormat="1" x14ac:dyDescent="0.25"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5" s="5" customFormat="1" x14ac:dyDescent="0.25"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8:23" s="5" customFormat="1" x14ac:dyDescent="0.25"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8:23" s="5" customFormat="1" x14ac:dyDescent="0.25"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8:23" s="5" customFormat="1" x14ac:dyDescent="0.25"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8:23" s="5" customFormat="1" x14ac:dyDescent="0.25"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8:23" s="5" customFormat="1" x14ac:dyDescent="0.25"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8:23" s="5" customFormat="1" x14ac:dyDescent="0.25"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8:23" s="5" customFormat="1" x14ac:dyDescent="0.25"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8:23" s="5" customFormat="1" x14ac:dyDescent="0.25"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8:23" s="5" customFormat="1" x14ac:dyDescent="0.25"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8:23" s="5" customFormat="1" x14ac:dyDescent="0.25"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 spans="8:23" s="5" customFormat="1" x14ac:dyDescent="0.25"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spans="8:23" s="5" customFormat="1" x14ac:dyDescent="0.25"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 spans="8:23" s="5" customFormat="1" x14ac:dyDescent="0.25"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 spans="8:23" s="5" customFormat="1" x14ac:dyDescent="0.25"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 spans="8:23" s="5" customFormat="1" x14ac:dyDescent="0.25"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 spans="8:23" s="5" customFormat="1" x14ac:dyDescent="0.25"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 spans="8:23" s="5" customFormat="1" x14ac:dyDescent="0.25"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 spans="8:23" s="5" customFormat="1" x14ac:dyDescent="0.25"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 spans="8:23" s="5" customFormat="1" x14ac:dyDescent="0.25"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 spans="8:23" s="5" customFormat="1" x14ac:dyDescent="0.25"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</row>
    <row r="69" spans="8:23" s="5" customFormat="1" x14ac:dyDescent="0.25"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 spans="8:23" s="5" customFormat="1" x14ac:dyDescent="0.25"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spans="8:23" s="5" customFormat="1" x14ac:dyDescent="0.25"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 spans="8:23" s="5" customFormat="1" x14ac:dyDescent="0.25"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 spans="8:23" s="5" customFormat="1" x14ac:dyDescent="0.25"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 spans="8:23" s="5" customFormat="1" x14ac:dyDescent="0.25"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  <row r="75" spans="8:23" s="5" customFormat="1" x14ac:dyDescent="0.25"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</row>
    <row r="76" spans="8:23" s="5" customFormat="1" x14ac:dyDescent="0.25"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 spans="8:23" s="5" customFormat="1" x14ac:dyDescent="0.25"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</row>
    <row r="78" spans="8:23" s="5" customFormat="1" x14ac:dyDescent="0.25"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</row>
    <row r="79" spans="8:23" s="5" customFormat="1" x14ac:dyDescent="0.25"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 spans="8:23" s="5" customFormat="1" x14ac:dyDescent="0.25"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 spans="8:23" s="5" customFormat="1" x14ac:dyDescent="0.25"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</row>
    <row r="82" spans="8:23" s="5" customFormat="1" x14ac:dyDescent="0.25"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 spans="8:23" s="5" customFormat="1" x14ac:dyDescent="0.25"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 spans="8:23" s="5" customFormat="1" x14ac:dyDescent="0.25"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 spans="8:23" s="5" customFormat="1" x14ac:dyDescent="0.25"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 spans="8:23" s="5" customFormat="1" x14ac:dyDescent="0.25"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8:23" s="5" customFormat="1" x14ac:dyDescent="0.25"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 spans="8:23" s="5" customFormat="1" x14ac:dyDescent="0.25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 spans="8:23" s="5" customFormat="1" x14ac:dyDescent="0.25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 spans="8:23" s="5" customFormat="1" x14ac:dyDescent="0.25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 spans="8:23" s="5" customFormat="1" x14ac:dyDescent="0.25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 spans="8:23" s="5" customFormat="1" x14ac:dyDescent="0.25"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</row>
    <row r="93" spans="8:23" s="5" customFormat="1" x14ac:dyDescent="0.25"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 spans="8:23" s="5" customFormat="1" x14ac:dyDescent="0.25"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</row>
    <row r="95" spans="8:23" s="5" customFormat="1" x14ac:dyDescent="0.25"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</row>
    <row r="96" spans="8:23" s="5" customFormat="1" x14ac:dyDescent="0.25"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 spans="8:23" s="5" customFormat="1" x14ac:dyDescent="0.25"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</row>
    <row r="98" spans="8:23" s="5" customFormat="1" x14ac:dyDescent="0.25"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</row>
    <row r="99" spans="8:23" s="5" customFormat="1" x14ac:dyDescent="0.25"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 spans="8:23" s="5" customFormat="1" x14ac:dyDescent="0.25"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</row>
    <row r="101" spans="8:23" s="5" customFormat="1" x14ac:dyDescent="0.25"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</row>
    <row r="102" spans="8:23" s="5" customFormat="1" x14ac:dyDescent="0.25"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 spans="8:23" s="5" customFormat="1" x14ac:dyDescent="0.25"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 spans="8:23" s="5" customFormat="1" x14ac:dyDescent="0.25"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</row>
    <row r="105" spans="8:23" s="5" customFormat="1" x14ac:dyDescent="0.25"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</row>
    <row r="106" spans="8:23" s="5" customFormat="1" x14ac:dyDescent="0.25"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</row>
    <row r="107" spans="8:23" s="5" customFormat="1" x14ac:dyDescent="0.25"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 spans="8:23" s="5" customFormat="1" x14ac:dyDescent="0.25"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 spans="8:23" s="5" customFormat="1" x14ac:dyDescent="0.25"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</row>
    <row r="110" spans="8:23" s="5" customFormat="1" x14ac:dyDescent="0.25"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 spans="8:23" s="5" customFormat="1" x14ac:dyDescent="0.25"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</row>
    <row r="112" spans="8:23" s="5" customFormat="1" x14ac:dyDescent="0.25"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</row>
    <row r="113" spans="8:23" s="5" customFormat="1" x14ac:dyDescent="0.25"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 spans="8:23" s="5" customFormat="1" x14ac:dyDescent="0.25"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</row>
    <row r="115" spans="8:23" s="5" customFormat="1" x14ac:dyDescent="0.25"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</row>
    <row r="116" spans="8:23" s="5" customFormat="1" x14ac:dyDescent="0.25"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</row>
    <row r="117" spans="8:23" s="5" customFormat="1" x14ac:dyDescent="0.25"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 spans="8:23" s="5" customFormat="1" x14ac:dyDescent="0.25"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 spans="8:23" s="5" customFormat="1" x14ac:dyDescent="0.25"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</row>
    <row r="120" spans="8:23" s="5" customFormat="1" x14ac:dyDescent="0.25"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 spans="8:23" s="5" customFormat="1" x14ac:dyDescent="0.25"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 spans="8:23" s="5" customFormat="1" x14ac:dyDescent="0.25"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  <row r="123" spans="8:23" s="5" customFormat="1" x14ac:dyDescent="0.25"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 spans="8:23" s="5" customFormat="1" x14ac:dyDescent="0.25"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</row>
    <row r="125" spans="8:23" s="5" customFormat="1" x14ac:dyDescent="0.25"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</row>
    <row r="126" spans="8:23" s="5" customFormat="1" x14ac:dyDescent="0.25"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 spans="8:23" s="5" customFormat="1" x14ac:dyDescent="0.25"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</row>
    <row r="128" spans="8:23" s="5" customFormat="1" x14ac:dyDescent="0.25"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</row>
    <row r="129" spans="8:23" s="5" customFormat="1" x14ac:dyDescent="0.25"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 spans="8:23" s="5" customFormat="1" x14ac:dyDescent="0.25"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</row>
    <row r="131" spans="8:23" s="5" customFormat="1" x14ac:dyDescent="0.25"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</row>
    <row r="132" spans="8:23" s="5" customFormat="1" x14ac:dyDescent="0.25"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</row>
    <row r="133" spans="8:23" s="5" customFormat="1" x14ac:dyDescent="0.25"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</row>
    <row r="134" spans="8:23" s="5" customFormat="1" x14ac:dyDescent="0.25"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</row>
    <row r="135" spans="8:23" s="5" customFormat="1" x14ac:dyDescent="0.25"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</row>
    <row r="136" spans="8:23" s="5" customFormat="1" x14ac:dyDescent="0.25"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</row>
    <row r="137" spans="8:23" s="5" customFormat="1" x14ac:dyDescent="0.25"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</row>
    <row r="138" spans="8:23" s="5" customFormat="1" x14ac:dyDescent="0.25"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</row>
    <row r="139" spans="8:23" s="5" customFormat="1" x14ac:dyDescent="0.25"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</row>
    <row r="140" spans="8:23" s="5" customFormat="1" x14ac:dyDescent="0.25"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</row>
    <row r="141" spans="8:23" s="5" customFormat="1" x14ac:dyDescent="0.25"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</row>
    <row r="142" spans="8:23" s="5" customFormat="1" x14ac:dyDescent="0.25"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</row>
    <row r="143" spans="8:23" s="5" customFormat="1" x14ac:dyDescent="0.25"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</row>
    <row r="144" spans="8:23" s="5" customFormat="1" x14ac:dyDescent="0.25"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</row>
    <row r="145" spans="8:23" s="5" customFormat="1" x14ac:dyDescent="0.25"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</row>
    <row r="146" spans="8:23" s="5" customFormat="1" x14ac:dyDescent="0.25"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</row>
    <row r="147" spans="8:23" s="5" customFormat="1" x14ac:dyDescent="0.25"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</row>
    <row r="148" spans="8:23" s="5" customFormat="1" x14ac:dyDescent="0.25"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</row>
    <row r="149" spans="8:23" s="5" customFormat="1" x14ac:dyDescent="0.25"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</row>
    <row r="150" spans="8:23" s="5" customFormat="1" x14ac:dyDescent="0.25"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</row>
    <row r="151" spans="8:23" s="5" customFormat="1" x14ac:dyDescent="0.25"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</row>
    <row r="152" spans="8:23" s="5" customFormat="1" x14ac:dyDescent="0.25"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</row>
    <row r="153" spans="8:23" s="5" customFormat="1" x14ac:dyDescent="0.25"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</row>
    <row r="154" spans="8:23" s="5" customFormat="1" x14ac:dyDescent="0.25"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</row>
    <row r="155" spans="8:23" s="5" customFormat="1" x14ac:dyDescent="0.25"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</row>
    <row r="156" spans="8:23" s="5" customFormat="1" x14ac:dyDescent="0.25"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</row>
    <row r="157" spans="8:23" s="5" customFormat="1" x14ac:dyDescent="0.25"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</row>
    <row r="158" spans="8:23" s="5" customFormat="1" x14ac:dyDescent="0.25"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</row>
    <row r="159" spans="8:23" s="5" customFormat="1" x14ac:dyDescent="0.25"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</row>
    <row r="160" spans="8:23" s="5" customFormat="1" x14ac:dyDescent="0.25"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</row>
    <row r="161" spans="8:23" s="5" customFormat="1" x14ac:dyDescent="0.25"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</row>
    <row r="162" spans="8:23" s="5" customFormat="1" x14ac:dyDescent="0.25"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</row>
    <row r="163" spans="8:23" s="5" customFormat="1" x14ac:dyDescent="0.25"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</row>
    <row r="164" spans="8:23" s="5" customFormat="1" x14ac:dyDescent="0.25"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</row>
    <row r="165" spans="8:23" s="5" customFormat="1" x14ac:dyDescent="0.25"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</row>
    <row r="166" spans="8:23" s="5" customFormat="1" x14ac:dyDescent="0.25"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</row>
    <row r="167" spans="8:23" s="5" customFormat="1" x14ac:dyDescent="0.25"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</row>
    <row r="168" spans="8:23" s="5" customFormat="1" x14ac:dyDescent="0.25"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</row>
    <row r="169" spans="8:23" s="5" customFormat="1" x14ac:dyDescent="0.25"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</row>
    <row r="170" spans="8:23" s="5" customFormat="1" x14ac:dyDescent="0.25"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</row>
    <row r="171" spans="8:23" s="5" customFormat="1" x14ac:dyDescent="0.25"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</row>
    <row r="172" spans="8:23" s="5" customFormat="1" x14ac:dyDescent="0.25"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</row>
    <row r="173" spans="8:23" s="5" customFormat="1" x14ac:dyDescent="0.25"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</row>
    <row r="174" spans="8:23" s="5" customFormat="1" x14ac:dyDescent="0.25"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</row>
    <row r="175" spans="8:23" s="5" customFormat="1" x14ac:dyDescent="0.25"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</row>
    <row r="176" spans="8:23" s="5" customFormat="1" x14ac:dyDescent="0.25"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</row>
    <row r="177" spans="8:23" s="5" customFormat="1" x14ac:dyDescent="0.25"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</row>
    <row r="178" spans="8:23" s="5" customFormat="1" x14ac:dyDescent="0.25"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</row>
    <row r="179" spans="8:23" s="5" customFormat="1" x14ac:dyDescent="0.25"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</row>
    <row r="180" spans="8:23" s="5" customFormat="1" x14ac:dyDescent="0.25"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</row>
    <row r="181" spans="8:23" s="5" customFormat="1" x14ac:dyDescent="0.25"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</row>
    <row r="182" spans="8:23" s="5" customFormat="1" x14ac:dyDescent="0.25"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</row>
    <row r="183" spans="8:23" s="5" customFormat="1" x14ac:dyDescent="0.25"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</row>
    <row r="184" spans="8:23" s="5" customFormat="1" x14ac:dyDescent="0.25"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</row>
    <row r="185" spans="8:23" s="5" customFormat="1" x14ac:dyDescent="0.25"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</row>
    <row r="186" spans="8:23" s="5" customFormat="1" x14ac:dyDescent="0.25"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</row>
    <row r="187" spans="8:23" s="5" customFormat="1" x14ac:dyDescent="0.25"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</row>
    <row r="188" spans="8:23" s="5" customFormat="1" x14ac:dyDescent="0.25"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</row>
    <row r="189" spans="8:23" s="5" customFormat="1" x14ac:dyDescent="0.25"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</row>
    <row r="190" spans="8:23" s="5" customFormat="1" x14ac:dyDescent="0.25"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</row>
    <row r="191" spans="8:23" s="5" customFormat="1" x14ac:dyDescent="0.25"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</row>
    <row r="192" spans="8:23" s="5" customFormat="1" x14ac:dyDescent="0.25"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</row>
    <row r="193" spans="8:23" s="5" customFormat="1" x14ac:dyDescent="0.25"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</row>
    <row r="194" spans="8:23" s="5" customFormat="1" x14ac:dyDescent="0.25"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</row>
    <row r="195" spans="8:23" s="5" customFormat="1" x14ac:dyDescent="0.25"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</row>
    <row r="196" spans="8:23" s="5" customFormat="1" x14ac:dyDescent="0.25"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</row>
    <row r="197" spans="8:23" s="5" customFormat="1" x14ac:dyDescent="0.25"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</row>
    <row r="198" spans="8:23" s="5" customFormat="1" x14ac:dyDescent="0.25"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</row>
    <row r="199" spans="8:23" s="5" customFormat="1" x14ac:dyDescent="0.25"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</row>
    <row r="200" spans="8:23" s="5" customFormat="1" x14ac:dyDescent="0.25"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</row>
    <row r="201" spans="8:23" s="5" customFormat="1" x14ac:dyDescent="0.25"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</row>
    <row r="202" spans="8:23" s="5" customFormat="1" x14ac:dyDescent="0.25"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</row>
    <row r="203" spans="8:23" s="5" customFormat="1" x14ac:dyDescent="0.25"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</row>
    <row r="204" spans="8:23" s="5" customFormat="1" x14ac:dyDescent="0.25"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</row>
    <row r="205" spans="8:23" s="5" customFormat="1" x14ac:dyDescent="0.25"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</row>
    <row r="206" spans="8:23" s="5" customFormat="1" x14ac:dyDescent="0.25"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</row>
    <row r="207" spans="8:23" s="5" customFormat="1" x14ac:dyDescent="0.25"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</row>
    <row r="208" spans="8:23" s="5" customFormat="1" x14ac:dyDescent="0.25"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</row>
    <row r="209" spans="8:23" s="5" customFormat="1" x14ac:dyDescent="0.25"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</row>
    <row r="210" spans="8:23" s="5" customFormat="1" x14ac:dyDescent="0.25"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</row>
    <row r="211" spans="8:23" s="5" customFormat="1" x14ac:dyDescent="0.25"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</row>
    <row r="212" spans="8:23" s="5" customFormat="1" x14ac:dyDescent="0.25"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</row>
    <row r="213" spans="8:23" s="5" customFormat="1" x14ac:dyDescent="0.25"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</row>
    <row r="214" spans="8:23" s="5" customFormat="1" x14ac:dyDescent="0.25"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</row>
    <row r="215" spans="8:23" s="5" customFormat="1" x14ac:dyDescent="0.25"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</row>
    <row r="216" spans="8:23" s="5" customFormat="1" x14ac:dyDescent="0.25"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</row>
    <row r="217" spans="8:23" s="5" customFormat="1" x14ac:dyDescent="0.25"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</row>
    <row r="218" spans="8:23" s="5" customFormat="1" x14ac:dyDescent="0.25"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</row>
    <row r="219" spans="8:23" s="5" customFormat="1" x14ac:dyDescent="0.25"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</row>
    <row r="220" spans="8:23" s="5" customFormat="1" x14ac:dyDescent="0.25"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</row>
    <row r="221" spans="8:23" s="5" customFormat="1" x14ac:dyDescent="0.25"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</row>
    <row r="222" spans="8:23" s="5" customFormat="1" x14ac:dyDescent="0.25"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</row>
    <row r="223" spans="8:23" s="5" customFormat="1" x14ac:dyDescent="0.25"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</row>
    <row r="224" spans="8:23" s="5" customFormat="1" x14ac:dyDescent="0.25"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</row>
    <row r="225" spans="8:23" s="5" customFormat="1" x14ac:dyDescent="0.25"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</row>
    <row r="226" spans="8:23" s="5" customFormat="1" x14ac:dyDescent="0.25"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</row>
    <row r="227" spans="8:23" s="5" customFormat="1" x14ac:dyDescent="0.25"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</row>
    <row r="228" spans="8:23" s="5" customFormat="1" x14ac:dyDescent="0.25"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</row>
    <row r="229" spans="8:23" s="5" customFormat="1" x14ac:dyDescent="0.25"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</row>
    <row r="230" spans="8:23" s="5" customFormat="1" x14ac:dyDescent="0.25"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</row>
    <row r="231" spans="8:23" s="5" customFormat="1" x14ac:dyDescent="0.25"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</row>
    <row r="232" spans="8:23" s="5" customFormat="1" x14ac:dyDescent="0.25"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</row>
    <row r="233" spans="8:23" s="5" customFormat="1" x14ac:dyDescent="0.25"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</row>
    <row r="234" spans="8:23" s="5" customFormat="1" x14ac:dyDescent="0.25"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</row>
    <row r="235" spans="8:23" s="5" customFormat="1" x14ac:dyDescent="0.25"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</row>
    <row r="236" spans="8:23" s="5" customFormat="1" x14ac:dyDescent="0.25"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</row>
    <row r="237" spans="8:23" s="5" customFormat="1" x14ac:dyDescent="0.25"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</row>
    <row r="238" spans="8:23" s="5" customFormat="1" x14ac:dyDescent="0.25"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</row>
    <row r="239" spans="8:23" s="5" customFormat="1" x14ac:dyDescent="0.25"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</row>
    <row r="240" spans="8:23" s="5" customFormat="1" x14ac:dyDescent="0.25"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</row>
    <row r="241" spans="2:23" s="5" customFormat="1" x14ac:dyDescent="0.25"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</row>
    <row r="242" spans="2:23" s="5" customFormat="1" x14ac:dyDescent="0.25"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</row>
    <row r="243" spans="2:23" s="5" customFormat="1" x14ac:dyDescent="0.25"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</row>
    <row r="244" spans="2:23" s="5" customFormat="1" x14ac:dyDescent="0.25"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</row>
    <row r="245" spans="2:23" s="5" customFormat="1" x14ac:dyDescent="0.25"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</row>
    <row r="246" spans="2:23" s="5" customFormat="1" x14ac:dyDescent="0.25"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</row>
    <row r="247" spans="2:23" s="5" customFormat="1" x14ac:dyDescent="0.25"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</row>
    <row r="248" spans="2:23" s="5" customFormat="1" x14ac:dyDescent="0.25"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</row>
    <row r="249" spans="2:23" s="5" customFormat="1" x14ac:dyDescent="0.25"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</row>
    <row r="250" spans="2:23" s="5" customFormat="1" x14ac:dyDescent="0.25"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</row>
    <row r="251" spans="2:23" s="5" customFormat="1" x14ac:dyDescent="0.25"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</row>
    <row r="252" spans="2:23" s="5" customFormat="1" x14ac:dyDescent="0.25"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</row>
    <row r="253" spans="2:23" s="5" customFormat="1" x14ac:dyDescent="0.25"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</row>
    <row r="254" spans="2:23" s="5" customFormat="1" x14ac:dyDescent="0.25"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</row>
    <row r="255" spans="2:23" s="5" customFormat="1" x14ac:dyDescent="0.25"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</row>
    <row r="256" spans="2:23" s="5" customFormat="1" x14ac:dyDescent="0.25">
      <c r="B256" s="6"/>
      <c r="C256" s="6"/>
      <c r="D256" s="6"/>
      <c r="E256" s="6"/>
      <c r="F256" s="6"/>
      <c r="G256" s="6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</row>
    <row r="257" spans="2:64" s="5" customFormat="1" x14ac:dyDescent="0.25">
      <c r="B257" s="6"/>
      <c r="C257" s="6"/>
      <c r="D257" s="6"/>
      <c r="E257" s="6"/>
      <c r="F257" s="6"/>
      <c r="G257" s="6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</row>
    <row r="258" spans="2:64" s="5" customFormat="1" x14ac:dyDescent="0.25">
      <c r="B258" s="6"/>
      <c r="C258" s="6"/>
      <c r="D258" s="6"/>
      <c r="E258" s="6"/>
      <c r="F258" s="6"/>
      <c r="G258" s="6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</row>
    <row r="259" spans="2:64" s="5" customFormat="1" x14ac:dyDescent="0.25">
      <c r="B259" s="6"/>
      <c r="C259" s="6"/>
      <c r="D259" s="6"/>
      <c r="E259" s="6"/>
      <c r="F259" s="6"/>
      <c r="G259" s="6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</row>
    <row r="260" spans="2:64" s="5" customFormat="1" x14ac:dyDescent="0.25">
      <c r="B260" s="6"/>
      <c r="C260" s="6"/>
      <c r="D260" s="6"/>
      <c r="E260" s="6"/>
      <c r="F260" s="6"/>
      <c r="G260" s="6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</row>
    <row r="261" spans="2:64" s="5" customFormat="1" x14ac:dyDescent="0.25">
      <c r="B261" s="6"/>
      <c r="C261" s="6"/>
      <c r="D261" s="6"/>
      <c r="E261" s="6"/>
      <c r="F261" s="6"/>
      <c r="G261" s="6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</row>
    <row r="262" spans="2:64" s="5" customFormat="1" x14ac:dyDescent="0.25">
      <c r="B262" s="6"/>
      <c r="C262" s="6"/>
      <c r="D262" s="6"/>
      <c r="E262" s="6"/>
      <c r="F262" s="6"/>
      <c r="G262" s="6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</row>
    <row r="263" spans="2:64" s="5" customFormat="1" x14ac:dyDescent="0.25">
      <c r="B263" s="6"/>
      <c r="C263" s="6"/>
      <c r="D263" s="6"/>
      <c r="E263" s="6"/>
      <c r="F263" s="6"/>
      <c r="G263" s="6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</row>
    <row r="264" spans="2:64" x14ac:dyDescent="0.25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</row>
    <row r="265" spans="2:64" x14ac:dyDescent="0.25"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</row>
  </sheetData>
  <mergeCells count="5">
    <mergeCell ref="B27:G27"/>
    <mergeCell ref="D3:E3"/>
    <mergeCell ref="F3:G3"/>
    <mergeCell ref="J3:K3"/>
    <mergeCell ref="B16:G1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Total By Platform</vt:lpstr>
      <vt:lpstr>Dallas</vt:lpstr>
      <vt:lpstr>Chicago </vt:lpstr>
      <vt:lpstr>Godfrey</vt:lpstr>
      <vt:lpstr>Kansas City</vt:lpstr>
      <vt:lpstr>Las Vegas</vt:lpstr>
      <vt:lpstr>Atlanta</vt:lpstr>
      <vt:lpstr>San Francisco</vt:lpstr>
      <vt:lpstr>Atlanta (7-7-2015)</vt:lpstr>
    </vt:vector>
  </TitlesOfParts>
  <Company>Word Sharpener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Kellam</dc:creator>
  <cp:lastModifiedBy>Covey Baker</cp:lastModifiedBy>
  <cp:lastPrinted>2015-04-17T18:35:22Z</cp:lastPrinted>
  <dcterms:created xsi:type="dcterms:W3CDTF">2014-11-21T21:50:08Z</dcterms:created>
  <dcterms:modified xsi:type="dcterms:W3CDTF">2015-12-04T01:55:46Z</dcterms:modified>
</cp:coreProperties>
</file>