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202300"/>
  <mc:AlternateContent xmlns:mc="http://schemas.openxmlformats.org/markup-compatibility/2006">
    <mc:Choice Requires="x15">
      <x15ac:absPath xmlns:x15ac="http://schemas.microsoft.com/office/spreadsheetml/2010/11/ac" url="/Users/milanmastenbroek/Desktop/"/>
    </mc:Choice>
  </mc:AlternateContent>
  <xr:revisionPtr revIDLastSave="0" documentId="13_ncr:1_{30F68724-9D84-3747-83BB-943B3811E04F}" xr6:coauthVersionLast="47" xr6:coauthVersionMax="47" xr10:uidLastSave="{00000000-0000-0000-0000-000000000000}"/>
  <bookViews>
    <workbookView xWindow="0" yWindow="500" windowWidth="28800" windowHeight="16100" firstSheet="1" activeTab="5" xr2:uid="{63A89C6A-FDC2-5042-8DBB-275EA6EBC5D3}"/>
  </bookViews>
  <sheets>
    <sheet name="Erik" sheetId="9" r:id="rId1"/>
    <sheet name="Cain" sheetId="1" r:id="rId2"/>
    <sheet name="Cain 2" sheetId="18" r:id="rId3"/>
    <sheet name="Yiota" sheetId="8" r:id="rId4"/>
    <sheet name="Jessie" sheetId="3" r:id="rId5"/>
    <sheet name="Jessie2" sheetId="17" r:id="rId6"/>
    <sheet name="Fases" sheetId="14" r:id="rId7"/>
    <sheet name="RepsLoad" sheetId="12" r:id="rId8"/>
    <sheet name="HorizontalPlanning" sheetId="7" r:id="rId9"/>
    <sheet name="VerticalPlanning" sheetId="6" r:id="rId10"/>
    <sheet name="ClientLevels" sheetId="11" r:id="rId11"/>
    <sheet name="Exercises" sheetId="4" r:id="rId12"/>
    <sheet name="TestBlad" sheetId="16" r:id="rId13"/>
    <sheet name="Cain strength program" sheetId="19" r:id="rId14"/>
  </sheets>
  <definedNames>
    <definedName name="BenchPress">Exercises!$A$63:$A$91</definedName>
    <definedName name="BicepCurl">Exercises!$A$211:$A$220</definedName>
    <definedName name="Clean">Exercises!$A$48:$A$62</definedName>
    <definedName name="ClientLevels">ClientLevels!$A$1:$A$4</definedName>
    <definedName name="Deadlift">Exercises!$A$131:$A$159</definedName>
    <definedName name="Fases">Fases!$A$2:$A$4</definedName>
    <definedName name="HorizontalPlanning">HorizontalPlanning!$A$2:$A$14</definedName>
    <definedName name="MilitaryPress">Exercises!$A$92:$A$117</definedName>
    <definedName name="MoreLoad">RepsLoad!$B$2:$B$32</definedName>
    <definedName name="MoreReps">RepsLoad!$A$2:$A$32</definedName>
    <definedName name="O">Exercises!$A$221</definedName>
    <definedName name="PullUp">Exercises!$A$2:$A$47</definedName>
    <definedName name="RMOefeningen" localSheetId="2">Tabel2222272[Oefening]</definedName>
    <definedName name="RMOefeningen" localSheetId="13">Tabel222227222[Oefening]</definedName>
    <definedName name="RMOefeningen" localSheetId="0">Tabel217[Oefening]</definedName>
    <definedName name="RMOefeningen" localSheetId="5">Tabel22222734[Oefening]</definedName>
    <definedName name="RMOefeningen" localSheetId="12">Tabel222227[Oefening]</definedName>
    <definedName name="RMOefeningen" localSheetId="3">Tabel2212[Oefening]</definedName>
    <definedName name="RMOefeningen">Tabel2[Oefening]</definedName>
    <definedName name="Snatch">Exercises!$A$118:$A$130</definedName>
    <definedName name="Squat">Exercises!$A$160:$A$210</definedName>
    <definedName name="VerticalPlanningReps">VerticalPlanning!$A$2:$A$25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27" i="19" l="1"/>
  <c r="BC127" i="19"/>
  <c r="BB127" i="19"/>
  <c r="BA127" i="19"/>
  <c r="AZ127" i="19"/>
  <c r="AY127" i="19"/>
  <c r="AX127" i="19"/>
  <c r="AW127" i="19"/>
  <c r="AS127" i="19"/>
  <c r="AR127" i="19"/>
  <c r="AQ127" i="19"/>
  <c r="AP127" i="19"/>
  <c r="AO127" i="19"/>
  <c r="AN127" i="19"/>
  <c r="AM127" i="19"/>
  <c r="AL127" i="19"/>
  <c r="BD126" i="19"/>
  <c r="BC126" i="19"/>
  <c r="BB126" i="19"/>
  <c r="BA126" i="19"/>
  <c r="AZ126" i="19"/>
  <c r="AY126" i="19"/>
  <c r="AX126" i="19"/>
  <c r="AW126" i="19"/>
  <c r="AS126" i="19"/>
  <c r="AR126" i="19"/>
  <c r="AQ126" i="19"/>
  <c r="AP126" i="19"/>
  <c r="AO126" i="19"/>
  <c r="AN126" i="19"/>
  <c r="AM126" i="19"/>
  <c r="AL126" i="19"/>
  <c r="BD125" i="19"/>
  <c r="BC125" i="19"/>
  <c r="BB125" i="19"/>
  <c r="BA125" i="19"/>
  <c r="AZ125" i="19"/>
  <c r="AY125" i="19"/>
  <c r="AX125" i="19"/>
  <c r="AW125" i="19"/>
  <c r="AS125" i="19"/>
  <c r="AR125" i="19"/>
  <c r="AQ125" i="19"/>
  <c r="AP125" i="19"/>
  <c r="AO125" i="19"/>
  <c r="AN125" i="19"/>
  <c r="AM125" i="19"/>
  <c r="AL125" i="19"/>
  <c r="BD124" i="19"/>
  <c r="BC124" i="19"/>
  <c r="BB124" i="19"/>
  <c r="BA124" i="19"/>
  <c r="AZ124" i="19"/>
  <c r="AY124" i="19"/>
  <c r="AX124" i="19"/>
  <c r="AW124" i="19"/>
  <c r="AS124" i="19"/>
  <c r="AR124" i="19"/>
  <c r="AQ124" i="19"/>
  <c r="AP124" i="19"/>
  <c r="AO124" i="19"/>
  <c r="AN124" i="19"/>
  <c r="AM124" i="19"/>
  <c r="AL124" i="19"/>
  <c r="BD123" i="19"/>
  <c r="BC123" i="19"/>
  <c r="BB123" i="19"/>
  <c r="BA123" i="19"/>
  <c r="AZ123" i="19"/>
  <c r="AY123" i="19"/>
  <c r="AX123" i="19"/>
  <c r="AW123" i="19"/>
  <c r="AS123" i="19"/>
  <c r="AR123" i="19"/>
  <c r="AQ123" i="19"/>
  <c r="AP123" i="19"/>
  <c r="AO123" i="19"/>
  <c r="AN123" i="19"/>
  <c r="AM123" i="19"/>
  <c r="AL123" i="19"/>
  <c r="BD122" i="19"/>
  <c r="BC122" i="19"/>
  <c r="BB122" i="19"/>
  <c r="BA122" i="19"/>
  <c r="AZ122" i="19"/>
  <c r="AY122" i="19"/>
  <c r="AX122" i="19"/>
  <c r="AW122" i="19"/>
  <c r="AS122" i="19"/>
  <c r="AR122" i="19"/>
  <c r="AQ122" i="19"/>
  <c r="AP122" i="19"/>
  <c r="AO122" i="19"/>
  <c r="AN122" i="19"/>
  <c r="AM122" i="19"/>
  <c r="AL122" i="19"/>
  <c r="BD121" i="19"/>
  <c r="BC121" i="19"/>
  <c r="BB121" i="19"/>
  <c r="BA121" i="19"/>
  <c r="AZ121" i="19"/>
  <c r="AY121" i="19"/>
  <c r="AX121" i="19"/>
  <c r="AW121" i="19"/>
  <c r="AS121" i="19"/>
  <c r="AR121" i="19"/>
  <c r="AQ121" i="19"/>
  <c r="AP121" i="19"/>
  <c r="AO121" i="19"/>
  <c r="AN121" i="19"/>
  <c r="AM121" i="19"/>
  <c r="AL121" i="19"/>
  <c r="BD120" i="19"/>
  <c r="BC120" i="19"/>
  <c r="BB120" i="19"/>
  <c r="BA120" i="19"/>
  <c r="AZ120" i="19"/>
  <c r="AY120" i="19"/>
  <c r="AX120" i="19"/>
  <c r="AW120" i="19"/>
  <c r="AS120" i="19"/>
  <c r="AR120" i="19"/>
  <c r="AQ120" i="19"/>
  <c r="AP120" i="19"/>
  <c r="AO120" i="19"/>
  <c r="AN120" i="19"/>
  <c r="AM120" i="19"/>
  <c r="AL120" i="19"/>
  <c r="BD118" i="19"/>
  <c r="BC118" i="19"/>
  <c r="BB118" i="19"/>
  <c r="BA118" i="19"/>
  <c r="AZ118" i="19"/>
  <c r="AY118" i="19"/>
  <c r="AX118" i="19"/>
  <c r="AW118" i="19"/>
  <c r="AS118" i="19"/>
  <c r="AR118" i="19"/>
  <c r="AQ118" i="19"/>
  <c r="AP118" i="19"/>
  <c r="AO118" i="19"/>
  <c r="AN118" i="19"/>
  <c r="AM118" i="19"/>
  <c r="AL118" i="19"/>
  <c r="BD117" i="19"/>
  <c r="BC117" i="19"/>
  <c r="BB117" i="19"/>
  <c r="BA117" i="19"/>
  <c r="AZ117" i="19"/>
  <c r="AY117" i="19"/>
  <c r="AX117" i="19"/>
  <c r="AW117" i="19"/>
  <c r="AS117" i="19"/>
  <c r="AR117" i="19"/>
  <c r="AQ117" i="19"/>
  <c r="AP117" i="19"/>
  <c r="AO117" i="19"/>
  <c r="AN117" i="19"/>
  <c r="AM117" i="19"/>
  <c r="AL117" i="19"/>
  <c r="BD116" i="19"/>
  <c r="BC116" i="19"/>
  <c r="BB116" i="19"/>
  <c r="BA116" i="19"/>
  <c r="AZ116" i="19"/>
  <c r="AY116" i="19"/>
  <c r="AX116" i="19"/>
  <c r="AW116" i="19"/>
  <c r="AS116" i="19"/>
  <c r="AR116" i="19"/>
  <c r="AQ116" i="19"/>
  <c r="AP116" i="19"/>
  <c r="AO116" i="19"/>
  <c r="AN116" i="19"/>
  <c r="AM116" i="19"/>
  <c r="AL116" i="19"/>
  <c r="BD115" i="19"/>
  <c r="BC115" i="19"/>
  <c r="BB115" i="19"/>
  <c r="BA115" i="19"/>
  <c r="AZ115" i="19"/>
  <c r="AY115" i="19"/>
  <c r="AX115" i="19"/>
  <c r="AW115" i="19"/>
  <c r="AS115" i="19"/>
  <c r="AR115" i="19"/>
  <c r="AQ115" i="19"/>
  <c r="AP115" i="19"/>
  <c r="AO115" i="19"/>
  <c r="AN115" i="19"/>
  <c r="AM115" i="19"/>
  <c r="AL115" i="19"/>
  <c r="AC115" i="19"/>
  <c r="Y115" i="19"/>
  <c r="U115" i="19"/>
  <c r="S115" i="19"/>
  <c r="M115" i="19"/>
  <c r="BD114" i="19"/>
  <c r="BC114" i="19"/>
  <c r="BB114" i="19"/>
  <c r="BA114" i="19"/>
  <c r="AZ114" i="19"/>
  <c r="AY114" i="19"/>
  <c r="AX114" i="19"/>
  <c r="AW114" i="19"/>
  <c r="AS114" i="19"/>
  <c r="AR114" i="19"/>
  <c r="AQ114" i="19"/>
  <c r="AP114" i="19"/>
  <c r="AO114" i="19"/>
  <c r="AN114" i="19"/>
  <c r="AM114" i="19"/>
  <c r="AL114" i="19"/>
  <c r="AC114" i="19"/>
  <c r="Y114" i="19"/>
  <c r="U114" i="19"/>
  <c r="S114" i="19"/>
  <c r="O114" i="19"/>
  <c r="M114" i="19"/>
  <c r="BD113" i="19"/>
  <c r="BC113" i="19"/>
  <c r="BB113" i="19"/>
  <c r="BA113" i="19"/>
  <c r="AZ113" i="19"/>
  <c r="AY113" i="19"/>
  <c r="AX113" i="19"/>
  <c r="AW113" i="19"/>
  <c r="AS113" i="19"/>
  <c r="AR113" i="19"/>
  <c r="AQ113" i="19"/>
  <c r="AP113" i="19"/>
  <c r="AO113" i="19"/>
  <c r="AN113" i="19"/>
  <c r="AM113" i="19"/>
  <c r="AL113" i="19"/>
  <c r="O113" i="19"/>
  <c r="BD112" i="19"/>
  <c r="BC112" i="19"/>
  <c r="BB112" i="19"/>
  <c r="BA112" i="19"/>
  <c r="AZ112" i="19"/>
  <c r="AY112" i="19"/>
  <c r="AX112" i="19"/>
  <c r="AW112" i="19"/>
  <c r="AS112" i="19"/>
  <c r="AR112" i="19"/>
  <c r="AQ112" i="19"/>
  <c r="AP112" i="19"/>
  <c r="AO112" i="19"/>
  <c r="AN112" i="19"/>
  <c r="AM112" i="19"/>
  <c r="AL112" i="19"/>
  <c r="AC112" i="19"/>
  <c r="Y112" i="19"/>
  <c r="U112" i="19"/>
  <c r="O112" i="19"/>
  <c r="M112" i="19"/>
  <c r="BD111" i="19"/>
  <c r="BC111" i="19"/>
  <c r="BB111" i="19"/>
  <c r="BA111" i="19"/>
  <c r="AZ111" i="19"/>
  <c r="AY111" i="19"/>
  <c r="AX111" i="19"/>
  <c r="AW111" i="19"/>
  <c r="AS111" i="19"/>
  <c r="AR111" i="19"/>
  <c r="AQ111" i="19"/>
  <c r="AP111" i="19"/>
  <c r="AO111" i="19"/>
  <c r="AN111" i="19"/>
  <c r="AM111" i="19"/>
  <c r="AL111" i="19"/>
  <c r="BD110" i="19"/>
  <c r="BC110" i="19"/>
  <c r="BB110" i="19"/>
  <c r="BA110" i="19"/>
  <c r="AZ110" i="19"/>
  <c r="AY110" i="19"/>
  <c r="AX110" i="19"/>
  <c r="AW110" i="19"/>
  <c r="AS110" i="19"/>
  <c r="AR110" i="19"/>
  <c r="AQ110" i="19"/>
  <c r="AP110" i="19"/>
  <c r="AO110" i="19"/>
  <c r="AN110" i="19"/>
  <c r="AM110" i="19"/>
  <c r="AL110" i="19"/>
  <c r="O110" i="19"/>
  <c r="C110" i="19"/>
  <c r="AC109" i="19"/>
  <c r="Y109" i="19"/>
  <c r="U109" i="19"/>
  <c r="M109" i="19"/>
  <c r="K109" i="19"/>
  <c r="D109" i="19"/>
  <c r="C109" i="19"/>
  <c r="BD107" i="19"/>
  <c r="BC107" i="19"/>
  <c r="BA107" i="19"/>
  <c r="AY107" i="19"/>
  <c r="AW107" i="19"/>
  <c r="AG115" i="19" s="1"/>
  <c r="AU107" i="19"/>
  <c r="O115" i="19" s="1"/>
  <c r="AS107" i="19"/>
  <c r="AR107" i="19"/>
  <c r="AP107" i="19"/>
  <c r="AN107" i="19"/>
  <c r="AL107" i="19"/>
  <c r="AJ107" i="19"/>
  <c r="Y107" i="19"/>
  <c r="U107" i="19"/>
  <c r="Q107" i="19"/>
  <c r="I107" i="19"/>
  <c r="B107" i="19"/>
  <c r="B108" i="19" s="1"/>
  <c r="BD106" i="19"/>
  <c r="BC106" i="19"/>
  <c r="BA106" i="19"/>
  <c r="AY106" i="19"/>
  <c r="AW106" i="19"/>
  <c r="AG114" i="19" s="1"/>
  <c r="AU106" i="19"/>
  <c r="AS106" i="19"/>
  <c r="AR106" i="19"/>
  <c r="AP106" i="19"/>
  <c r="AN106" i="19"/>
  <c r="AL106" i="19"/>
  <c r="AJ106" i="19"/>
  <c r="Q106" i="19"/>
  <c r="E106" i="19"/>
  <c r="BD105" i="19"/>
  <c r="BC105" i="19"/>
  <c r="BA105" i="19"/>
  <c r="AY105" i="19"/>
  <c r="AW105" i="19"/>
  <c r="Y110" i="19" s="1"/>
  <c r="AU105" i="19"/>
  <c r="S110" i="19" s="1"/>
  <c r="AS105" i="19"/>
  <c r="AR105" i="19"/>
  <c r="AP105" i="19"/>
  <c r="AN105" i="19"/>
  <c r="AL105" i="19"/>
  <c r="AJ105" i="19"/>
  <c r="AA105" i="19"/>
  <c r="W105" i="19"/>
  <c r="S105" i="19"/>
  <c r="K105" i="19"/>
  <c r="BD104" i="19"/>
  <c r="BC104" i="19"/>
  <c r="BA104" i="19"/>
  <c r="AY104" i="19"/>
  <c r="AW104" i="19"/>
  <c r="AG112" i="19" s="1"/>
  <c r="AU104" i="19"/>
  <c r="K112" i="19" s="1"/>
  <c r="AS104" i="19"/>
  <c r="AR104" i="19"/>
  <c r="AP104" i="19"/>
  <c r="AN104" i="19"/>
  <c r="AL104" i="19"/>
  <c r="AJ104" i="19"/>
  <c r="BD103" i="19"/>
  <c r="BC103" i="19"/>
  <c r="BA103" i="19"/>
  <c r="AY103" i="19"/>
  <c r="AW103" i="19"/>
  <c r="M108" i="19" s="1"/>
  <c r="AU103" i="19"/>
  <c r="AS103" i="19"/>
  <c r="AR103" i="19"/>
  <c r="AP103" i="19"/>
  <c r="AN103" i="19"/>
  <c r="AL103" i="19"/>
  <c r="AJ103" i="19"/>
  <c r="BD102" i="19"/>
  <c r="BC102" i="19"/>
  <c r="BA102" i="19"/>
  <c r="AY102" i="19"/>
  <c r="AW102" i="19"/>
  <c r="AC107" i="19" s="1"/>
  <c r="AU102" i="19"/>
  <c r="AS102" i="19"/>
  <c r="AR102" i="19"/>
  <c r="AP102" i="19"/>
  <c r="AN102" i="19"/>
  <c r="AL102" i="19"/>
  <c r="AJ102" i="19"/>
  <c r="AE91" i="19" s="1"/>
  <c r="G102" i="19"/>
  <c r="BD101" i="19"/>
  <c r="BC101" i="19"/>
  <c r="BA101" i="19"/>
  <c r="AY101" i="19"/>
  <c r="AW101" i="19"/>
  <c r="AU101" i="19"/>
  <c r="AS101" i="19"/>
  <c r="AR101" i="19"/>
  <c r="AP101" i="19"/>
  <c r="AN101" i="19"/>
  <c r="AL101" i="19"/>
  <c r="AJ101" i="19"/>
  <c r="B101" i="19"/>
  <c r="BD100" i="19"/>
  <c r="BC100" i="19"/>
  <c r="BA100" i="19"/>
  <c r="AY100" i="19"/>
  <c r="AW100" i="19"/>
  <c r="AU100" i="19"/>
  <c r="AE105" i="19" s="1"/>
  <c r="AS100" i="19"/>
  <c r="AR100" i="19"/>
  <c r="AP100" i="19"/>
  <c r="AN100" i="19"/>
  <c r="AL100" i="19"/>
  <c r="AJ100" i="19"/>
  <c r="AG100" i="19"/>
  <c r="B100" i="19"/>
  <c r="M98" i="19"/>
  <c r="BD96" i="19"/>
  <c r="BC96" i="19"/>
  <c r="BB96" i="19"/>
  <c r="BA96" i="19"/>
  <c r="AZ96" i="19"/>
  <c r="AY96" i="19"/>
  <c r="AX96" i="19"/>
  <c r="AW96" i="19"/>
  <c r="AS96" i="19"/>
  <c r="AR96" i="19"/>
  <c r="AQ96" i="19"/>
  <c r="AP96" i="19"/>
  <c r="AO96" i="19"/>
  <c r="AN96" i="19"/>
  <c r="AM96" i="19"/>
  <c r="AL96" i="19"/>
  <c r="AE96" i="19"/>
  <c r="AA96" i="19"/>
  <c r="X96" i="19"/>
  <c r="W96" i="19"/>
  <c r="S96" i="19"/>
  <c r="O96" i="19"/>
  <c r="K96" i="19"/>
  <c r="I96" i="19"/>
  <c r="G96" i="19"/>
  <c r="C96" i="19"/>
  <c r="BD95" i="19"/>
  <c r="BC95" i="19"/>
  <c r="BB95" i="19"/>
  <c r="BA95" i="19"/>
  <c r="AZ95" i="19"/>
  <c r="AY95" i="19"/>
  <c r="AX95" i="19"/>
  <c r="AW95" i="19"/>
  <c r="AS95" i="19"/>
  <c r="AR95" i="19"/>
  <c r="AQ95" i="19"/>
  <c r="AP95" i="19"/>
  <c r="AO95" i="19"/>
  <c r="AN95" i="19"/>
  <c r="AM95" i="19"/>
  <c r="AL95" i="19"/>
  <c r="AG95" i="19"/>
  <c r="AE95" i="19"/>
  <c r="AC95" i="19"/>
  <c r="AA95" i="19"/>
  <c r="Y95" i="19"/>
  <c r="U95" i="19"/>
  <c r="S95" i="19"/>
  <c r="Q95" i="19"/>
  <c r="M95" i="19"/>
  <c r="I95" i="19"/>
  <c r="E95" i="19"/>
  <c r="C95" i="19"/>
  <c r="BD94" i="19"/>
  <c r="BC94" i="19"/>
  <c r="BB94" i="19"/>
  <c r="BA94" i="19"/>
  <c r="AZ94" i="19"/>
  <c r="AY94" i="19"/>
  <c r="AX94" i="19"/>
  <c r="AW94" i="19"/>
  <c r="AS94" i="19"/>
  <c r="AR94" i="19"/>
  <c r="AQ94" i="19"/>
  <c r="AP94" i="19"/>
  <c r="AO94" i="19"/>
  <c r="AN94" i="19"/>
  <c r="AM94" i="19"/>
  <c r="AL94" i="19"/>
  <c r="AG94" i="19"/>
  <c r="AE94" i="19"/>
  <c r="AC94" i="19"/>
  <c r="AA94" i="19"/>
  <c r="Y94" i="19"/>
  <c r="W94" i="19"/>
  <c r="U94" i="19"/>
  <c r="S94" i="19"/>
  <c r="Q94" i="19"/>
  <c r="P94" i="19"/>
  <c r="O94" i="19"/>
  <c r="M94" i="19"/>
  <c r="K94" i="19"/>
  <c r="I94" i="19"/>
  <c r="G94" i="19"/>
  <c r="E94" i="19"/>
  <c r="C94" i="19"/>
  <c r="BD93" i="19"/>
  <c r="BC93" i="19"/>
  <c r="BB93" i="19"/>
  <c r="BA93" i="19"/>
  <c r="AZ93" i="19"/>
  <c r="AY93" i="19"/>
  <c r="AX93" i="19"/>
  <c r="AW93" i="19"/>
  <c r="AS93" i="19"/>
  <c r="AR93" i="19"/>
  <c r="AQ93" i="19"/>
  <c r="AP93" i="19"/>
  <c r="AO93" i="19"/>
  <c r="AN93" i="19"/>
  <c r="AM93" i="19"/>
  <c r="AL93" i="19"/>
  <c r="AG93" i="19"/>
  <c r="AE93" i="19"/>
  <c r="AC93" i="19"/>
  <c r="AA93" i="19"/>
  <c r="Y93" i="19"/>
  <c r="U93" i="19"/>
  <c r="T93" i="19"/>
  <c r="S93" i="19"/>
  <c r="Q93" i="19"/>
  <c r="M93" i="19"/>
  <c r="I93" i="19"/>
  <c r="E93" i="19"/>
  <c r="C93" i="19"/>
  <c r="BD92" i="19"/>
  <c r="BC92" i="19"/>
  <c r="BB92" i="19"/>
  <c r="BA92" i="19"/>
  <c r="AZ92" i="19"/>
  <c r="AY92" i="19"/>
  <c r="AX92" i="19"/>
  <c r="AW92" i="19"/>
  <c r="AS92" i="19"/>
  <c r="AR92" i="19"/>
  <c r="AQ92" i="19"/>
  <c r="AP92" i="19"/>
  <c r="AO92" i="19"/>
  <c r="AN92" i="19"/>
  <c r="AM92" i="19"/>
  <c r="AL92" i="19"/>
  <c r="AG92" i="19"/>
  <c r="AE92" i="19"/>
  <c r="AC92" i="19"/>
  <c r="AA92" i="19"/>
  <c r="Y92" i="19"/>
  <c r="W92" i="19"/>
  <c r="U92" i="19"/>
  <c r="S92" i="19"/>
  <c r="Q92" i="19"/>
  <c r="O92" i="19"/>
  <c r="M92" i="19"/>
  <c r="K92" i="19"/>
  <c r="I92" i="19"/>
  <c r="G92" i="19"/>
  <c r="E92" i="19"/>
  <c r="C92" i="19"/>
  <c r="BD91" i="19"/>
  <c r="BC91" i="19"/>
  <c r="BB91" i="19"/>
  <c r="BA91" i="19"/>
  <c r="AZ91" i="19"/>
  <c r="AY91" i="19"/>
  <c r="AX91" i="19"/>
  <c r="AW91" i="19"/>
  <c r="AS91" i="19"/>
  <c r="AR91" i="19"/>
  <c r="AQ91" i="19"/>
  <c r="AP91" i="19"/>
  <c r="AO91" i="19"/>
  <c r="AN91" i="19"/>
  <c r="AM91" i="19"/>
  <c r="AL91" i="19"/>
  <c r="AG91" i="19"/>
  <c r="AC91" i="19"/>
  <c r="Y91" i="19"/>
  <c r="U91" i="19"/>
  <c r="Q91" i="19"/>
  <c r="O91" i="19"/>
  <c r="M91" i="19"/>
  <c r="K91" i="19"/>
  <c r="I91" i="19"/>
  <c r="E91" i="19"/>
  <c r="B91" i="19"/>
  <c r="B92" i="19" s="1"/>
  <c r="BD90" i="19"/>
  <c r="BC90" i="19"/>
  <c r="BB90" i="19"/>
  <c r="BA90" i="19"/>
  <c r="AZ90" i="19"/>
  <c r="AY90" i="19"/>
  <c r="AX90" i="19"/>
  <c r="AW90" i="19"/>
  <c r="AS90" i="19"/>
  <c r="AR90" i="19"/>
  <c r="AQ90" i="19"/>
  <c r="AP90" i="19"/>
  <c r="AO90" i="19"/>
  <c r="AN90" i="19"/>
  <c r="AM90" i="19"/>
  <c r="AL90" i="19"/>
  <c r="AG90" i="19"/>
  <c r="AE90" i="19"/>
  <c r="AC90" i="19"/>
  <c r="AA90" i="19"/>
  <c r="Y90" i="19"/>
  <c r="W90" i="19"/>
  <c r="U90" i="19"/>
  <c r="S90" i="19"/>
  <c r="Q90" i="19"/>
  <c r="P90" i="19"/>
  <c r="O90" i="19"/>
  <c r="M90" i="19"/>
  <c r="K90" i="19"/>
  <c r="I90" i="19"/>
  <c r="G90" i="19"/>
  <c r="E90" i="19"/>
  <c r="C90" i="19"/>
  <c r="BD89" i="19"/>
  <c r="BC89" i="19"/>
  <c r="BB89" i="19"/>
  <c r="BA89" i="19"/>
  <c r="AZ89" i="19"/>
  <c r="AY89" i="19"/>
  <c r="AX89" i="19"/>
  <c r="AW89" i="19"/>
  <c r="AS89" i="19"/>
  <c r="AR89" i="19"/>
  <c r="AQ89" i="19"/>
  <c r="AP89" i="19"/>
  <c r="AO89" i="19"/>
  <c r="AN89" i="19"/>
  <c r="AM89" i="19"/>
  <c r="AL89" i="19"/>
  <c r="AE89" i="19"/>
  <c r="AC89" i="19"/>
  <c r="AA89" i="19"/>
  <c r="W89" i="19"/>
  <c r="U89" i="19"/>
  <c r="S89" i="19"/>
  <c r="O89" i="19"/>
  <c r="K89" i="19"/>
  <c r="G89" i="19"/>
  <c r="E89" i="19"/>
  <c r="C89" i="19"/>
  <c r="BD88" i="19"/>
  <c r="BC88" i="19"/>
  <c r="BB88" i="19"/>
  <c r="BA88" i="19"/>
  <c r="AZ88" i="19"/>
  <c r="AY88" i="19"/>
  <c r="AX88" i="19"/>
  <c r="AW88" i="19"/>
  <c r="AS88" i="19"/>
  <c r="AR88" i="19"/>
  <c r="AQ88" i="19"/>
  <c r="AP88" i="19"/>
  <c r="AO88" i="19"/>
  <c r="AN88" i="19"/>
  <c r="AM88" i="19"/>
  <c r="AL88" i="19"/>
  <c r="U87" i="19"/>
  <c r="E87" i="19"/>
  <c r="BD86" i="19"/>
  <c r="BC86" i="19"/>
  <c r="BB86" i="19"/>
  <c r="BA86" i="19"/>
  <c r="AZ86" i="19"/>
  <c r="AY86" i="19"/>
  <c r="AX86" i="19"/>
  <c r="AW86" i="19"/>
  <c r="AS86" i="19"/>
  <c r="AR86" i="19"/>
  <c r="AQ86" i="19"/>
  <c r="AP86" i="19"/>
  <c r="AO86" i="19"/>
  <c r="AN86" i="19"/>
  <c r="AM86" i="19"/>
  <c r="AL86" i="19"/>
  <c r="K86" i="19"/>
  <c r="BD85" i="19"/>
  <c r="BC85" i="19"/>
  <c r="BB85" i="19"/>
  <c r="BA85" i="19"/>
  <c r="AZ85" i="19"/>
  <c r="AY85" i="19"/>
  <c r="AX85" i="19"/>
  <c r="AW85" i="19"/>
  <c r="AS85" i="19"/>
  <c r="AR85" i="19"/>
  <c r="AQ85" i="19"/>
  <c r="AP85" i="19"/>
  <c r="AO85" i="19"/>
  <c r="AN85" i="19"/>
  <c r="AM85" i="19"/>
  <c r="AL85" i="19"/>
  <c r="U85" i="19"/>
  <c r="E85" i="19"/>
  <c r="BD84" i="19"/>
  <c r="BC84" i="19"/>
  <c r="BB84" i="19"/>
  <c r="BA84" i="19"/>
  <c r="AZ84" i="19"/>
  <c r="AY84" i="19"/>
  <c r="AX84" i="19"/>
  <c r="AW84" i="19"/>
  <c r="AS84" i="19"/>
  <c r="AR84" i="19"/>
  <c r="AQ84" i="19"/>
  <c r="AP84" i="19"/>
  <c r="AO84" i="19"/>
  <c r="AN84" i="19"/>
  <c r="AM84" i="19"/>
  <c r="AL84" i="19"/>
  <c r="K84" i="19"/>
  <c r="BD83" i="19"/>
  <c r="BC83" i="19"/>
  <c r="BB83" i="19"/>
  <c r="BA83" i="19"/>
  <c r="AZ83" i="19"/>
  <c r="AY83" i="19"/>
  <c r="AX83" i="19"/>
  <c r="AW83" i="19"/>
  <c r="AS83" i="19"/>
  <c r="AR83" i="19"/>
  <c r="AQ83" i="19"/>
  <c r="AP83" i="19"/>
  <c r="AO83" i="19"/>
  <c r="AN83" i="19"/>
  <c r="AM83" i="19"/>
  <c r="AL83" i="19"/>
  <c r="U83" i="19"/>
  <c r="E83" i="19"/>
  <c r="BD82" i="19"/>
  <c r="BC82" i="19"/>
  <c r="BB82" i="19"/>
  <c r="BA82" i="19"/>
  <c r="AZ82" i="19"/>
  <c r="AY82" i="19"/>
  <c r="AX82" i="19"/>
  <c r="AW82" i="19"/>
  <c r="AS82" i="19"/>
  <c r="AR82" i="19"/>
  <c r="AQ82" i="19"/>
  <c r="AP82" i="19"/>
  <c r="AO82" i="19"/>
  <c r="AN82" i="19"/>
  <c r="AM82" i="19"/>
  <c r="AL82" i="19"/>
  <c r="AE82" i="19"/>
  <c r="G82" i="19"/>
  <c r="C82" i="19"/>
  <c r="B82" i="19"/>
  <c r="B83" i="19" s="1"/>
  <c r="BD81" i="19"/>
  <c r="BC81" i="19"/>
  <c r="BB81" i="19"/>
  <c r="BA81" i="19"/>
  <c r="AZ81" i="19"/>
  <c r="AY81" i="19"/>
  <c r="AX81" i="19"/>
  <c r="AW81" i="19"/>
  <c r="AS81" i="19"/>
  <c r="AR81" i="19"/>
  <c r="AQ81" i="19"/>
  <c r="AP81" i="19"/>
  <c r="AO81" i="19"/>
  <c r="AN81" i="19"/>
  <c r="AM81" i="19"/>
  <c r="AL81" i="19"/>
  <c r="U81" i="19"/>
  <c r="I81" i="19"/>
  <c r="BD80" i="19"/>
  <c r="BC80" i="19"/>
  <c r="BB80" i="19"/>
  <c r="BA80" i="19"/>
  <c r="AZ80" i="19"/>
  <c r="AY80" i="19"/>
  <c r="AX80" i="19"/>
  <c r="AW80" i="19"/>
  <c r="AS80" i="19"/>
  <c r="AR80" i="19"/>
  <c r="AQ80" i="19"/>
  <c r="AP80" i="19"/>
  <c r="AO80" i="19"/>
  <c r="AN80" i="19"/>
  <c r="AM80" i="19"/>
  <c r="AL80" i="19"/>
  <c r="AE80" i="19"/>
  <c r="AA80" i="19"/>
  <c r="S80" i="19"/>
  <c r="O80" i="19"/>
  <c r="K80" i="19"/>
  <c r="G80" i="19"/>
  <c r="BD79" i="19"/>
  <c r="BC79" i="19"/>
  <c r="BB79" i="19"/>
  <c r="BA79" i="19"/>
  <c r="AZ79" i="19"/>
  <c r="AY79" i="19"/>
  <c r="AX79" i="19"/>
  <c r="AW79" i="19"/>
  <c r="AS79" i="19"/>
  <c r="AR79" i="19"/>
  <c r="AQ79" i="19"/>
  <c r="AP79" i="19"/>
  <c r="AO79" i="19"/>
  <c r="AN79" i="19"/>
  <c r="AM79" i="19"/>
  <c r="AL79" i="19"/>
  <c r="BD78" i="19"/>
  <c r="BC78" i="19"/>
  <c r="BB78" i="19"/>
  <c r="BA78" i="19"/>
  <c r="AZ78" i="19"/>
  <c r="AY78" i="19"/>
  <c r="AX78" i="19"/>
  <c r="AW78" i="19"/>
  <c r="AS78" i="19"/>
  <c r="AR78" i="19"/>
  <c r="AQ78" i="19"/>
  <c r="AP78" i="19"/>
  <c r="AO78" i="19"/>
  <c r="AN78" i="19"/>
  <c r="AM78" i="19"/>
  <c r="AL78" i="19"/>
  <c r="BD75" i="19"/>
  <c r="BC75" i="19"/>
  <c r="BA75" i="19"/>
  <c r="AY75" i="19"/>
  <c r="AW75" i="19"/>
  <c r="AU75" i="19"/>
  <c r="AS75" i="19"/>
  <c r="AR75" i="19"/>
  <c r="AP75" i="19"/>
  <c r="AN75" i="19"/>
  <c r="AL75" i="19"/>
  <c r="AJ75" i="19"/>
  <c r="S87" i="19" s="1"/>
  <c r="BD74" i="19"/>
  <c r="BC74" i="19"/>
  <c r="BA74" i="19"/>
  <c r="AY74" i="19"/>
  <c r="AW74" i="19"/>
  <c r="AU74" i="19"/>
  <c r="AS74" i="19"/>
  <c r="AR74" i="19"/>
  <c r="AP74" i="19"/>
  <c r="AN74" i="19"/>
  <c r="AL74" i="19"/>
  <c r="AJ74" i="19"/>
  <c r="BD73" i="19"/>
  <c r="BC73" i="19"/>
  <c r="BA73" i="19"/>
  <c r="AY73" i="19"/>
  <c r="AW73" i="19"/>
  <c r="AU73" i="19"/>
  <c r="AS73" i="19"/>
  <c r="AR73" i="19"/>
  <c r="AP73" i="19"/>
  <c r="AN73" i="19"/>
  <c r="AL73" i="19"/>
  <c r="AJ73" i="19"/>
  <c r="BD72" i="19"/>
  <c r="BC72" i="19"/>
  <c r="BA72" i="19"/>
  <c r="AY72" i="19"/>
  <c r="AW72" i="19"/>
  <c r="U102" i="19" s="1"/>
  <c r="AU72" i="19"/>
  <c r="K102" i="19" s="1"/>
  <c r="AS72" i="19"/>
  <c r="AR72" i="19"/>
  <c r="AP72" i="19"/>
  <c r="AN72" i="19"/>
  <c r="AL72" i="19"/>
  <c r="AC84" i="19" s="1"/>
  <c r="AJ72" i="19"/>
  <c r="BD71" i="19"/>
  <c r="BC71" i="19"/>
  <c r="BA71" i="19"/>
  <c r="AY71" i="19"/>
  <c r="AW71" i="19"/>
  <c r="AU71" i="19"/>
  <c r="AS71" i="19"/>
  <c r="AR71" i="19"/>
  <c r="AP71" i="19"/>
  <c r="AN71" i="19"/>
  <c r="AL71" i="19"/>
  <c r="AJ71" i="19"/>
  <c r="BD70" i="19"/>
  <c r="BC70" i="19"/>
  <c r="BA70" i="19"/>
  <c r="AY70" i="19"/>
  <c r="AW70" i="19"/>
  <c r="Y100" i="19" s="1"/>
  <c r="AU70" i="19"/>
  <c r="W100" i="19" s="1"/>
  <c r="AS70" i="19"/>
  <c r="AR70" i="19"/>
  <c r="AP70" i="19"/>
  <c r="AN70" i="19"/>
  <c r="AL70" i="19"/>
  <c r="M82" i="19" s="1"/>
  <c r="AJ70" i="19"/>
  <c r="BD69" i="19"/>
  <c r="BC69" i="19"/>
  <c r="BA69" i="19"/>
  <c r="AY69" i="19"/>
  <c r="AW69" i="19"/>
  <c r="AU69" i="19"/>
  <c r="AS69" i="19"/>
  <c r="AR69" i="19"/>
  <c r="AP69" i="19"/>
  <c r="AN69" i="19"/>
  <c r="AL69" i="19"/>
  <c r="AG81" i="19" s="1"/>
  <c r="AJ69" i="19"/>
  <c r="S81" i="19" s="1"/>
  <c r="BD68" i="19"/>
  <c r="BC68" i="19"/>
  <c r="BA68" i="19"/>
  <c r="AY68" i="19"/>
  <c r="AW68" i="19"/>
  <c r="E98" i="19" s="1"/>
  <c r="AU68" i="19"/>
  <c r="C98" i="19" s="1"/>
  <c r="AS68" i="19"/>
  <c r="AR68" i="19"/>
  <c r="AP68" i="19"/>
  <c r="AN68" i="19"/>
  <c r="AL68" i="19"/>
  <c r="AJ68" i="19"/>
  <c r="W80" i="19" s="1"/>
  <c r="BD63" i="19"/>
  <c r="BC63" i="19"/>
  <c r="BB63" i="19"/>
  <c r="BA63" i="19"/>
  <c r="AZ63" i="19"/>
  <c r="AY63" i="19"/>
  <c r="AX63" i="19"/>
  <c r="AW63" i="19"/>
  <c r="AS63" i="19"/>
  <c r="AR63" i="19"/>
  <c r="AQ63" i="19"/>
  <c r="AP63" i="19"/>
  <c r="AO63" i="19"/>
  <c r="AN63" i="19"/>
  <c r="AM63" i="19"/>
  <c r="AL63" i="19"/>
  <c r="BD62" i="19"/>
  <c r="BC62" i="19"/>
  <c r="BB62" i="19"/>
  <c r="BA62" i="19"/>
  <c r="AZ62" i="19"/>
  <c r="AY62" i="19"/>
  <c r="AX62" i="19"/>
  <c r="AW62" i="19"/>
  <c r="AS62" i="19"/>
  <c r="AR62" i="19"/>
  <c r="AQ62" i="19"/>
  <c r="AP62" i="19"/>
  <c r="AO62" i="19"/>
  <c r="AN62" i="19"/>
  <c r="AM62" i="19"/>
  <c r="AL62" i="19"/>
  <c r="BD61" i="19"/>
  <c r="BC61" i="19"/>
  <c r="BB61" i="19"/>
  <c r="BA61" i="19"/>
  <c r="AZ61" i="19"/>
  <c r="AY61" i="19"/>
  <c r="AX61" i="19"/>
  <c r="AW61" i="19"/>
  <c r="AS61" i="19"/>
  <c r="AR61" i="19"/>
  <c r="AQ61" i="19"/>
  <c r="AP61" i="19"/>
  <c r="AO61" i="19"/>
  <c r="AN61" i="19"/>
  <c r="AM61" i="19"/>
  <c r="AL61" i="19"/>
  <c r="BD60" i="19"/>
  <c r="BC60" i="19"/>
  <c r="BB60" i="19"/>
  <c r="BA60" i="19"/>
  <c r="AZ60" i="19"/>
  <c r="AY60" i="19"/>
  <c r="AX60" i="19"/>
  <c r="AW60" i="19"/>
  <c r="AS60" i="19"/>
  <c r="AR60" i="19"/>
  <c r="AQ60" i="19"/>
  <c r="AP60" i="19"/>
  <c r="AO60" i="19"/>
  <c r="Q29" i="19" s="1"/>
  <c r="AN60" i="19"/>
  <c r="AM60" i="19"/>
  <c r="I29" i="19" s="1"/>
  <c r="AL60" i="19"/>
  <c r="BD59" i="19"/>
  <c r="BC59" i="19"/>
  <c r="BB59" i="19"/>
  <c r="BA59" i="19"/>
  <c r="AZ59" i="19"/>
  <c r="AY59" i="19"/>
  <c r="AX59" i="19"/>
  <c r="AW59" i="19"/>
  <c r="AS59" i="19"/>
  <c r="AR59" i="19"/>
  <c r="AQ59" i="19"/>
  <c r="AP59" i="19"/>
  <c r="AO59" i="19"/>
  <c r="Q28" i="19" s="1"/>
  <c r="AN59" i="19"/>
  <c r="AM59" i="19"/>
  <c r="AL59" i="19"/>
  <c r="BD58" i="19"/>
  <c r="BC58" i="19"/>
  <c r="BB58" i="19"/>
  <c r="BA58" i="19"/>
  <c r="AZ58" i="19"/>
  <c r="AY58" i="19"/>
  <c r="AX58" i="19"/>
  <c r="AW58" i="19"/>
  <c r="AS58" i="19"/>
  <c r="AR58" i="19"/>
  <c r="AQ58" i="19"/>
  <c r="AP58" i="19"/>
  <c r="U27" i="19" s="1"/>
  <c r="AO58" i="19"/>
  <c r="Q27" i="19" s="1"/>
  <c r="AN58" i="19"/>
  <c r="AM58" i="19"/>
  <c r="I27" i="19" s="1"/>
  <c r="AL58" i="19"/>
  <c r="BD57" i="19"/>
  <c r="BC57" i="19"/>
  <c r="BB57" i="19"/>
  <c r="BA57" i="19"/>
  <c r="AZ57" i="19"/>
  <c r="AY57" i="19"/>
  <c r="AX57" i="19"/>
  <c r="AW57" i="19"/>
  <c r="AS57" i="19"/>
  <c r="AR57" i="19"/>
  <c r="AQ57" i="19"/>
  <c r="AP57" i="19"/>
  <c r="AO57" i="19"/>
  <c r="AN57" i="19"/>
  <c r="AM57" i="19"/>
  <c r="AL57" i="19"/>
  <c r="BD56" i="19"/>
  <c r="BC56" i="19"/>
  <c r="BB56" i="19"/>
  <c r="BA56" i="19"/>
  <c r="AZ56" i="19"/>
  <c r="AY56" i="19"/>
  <c r="AX56" i="19"/>
  <c r="AW56" i="19"/>
  <c r="AS56" i="19"/>
  <c r="AR56" i="19"/>
  <c r="AQ56" i="19"/>
  <c r="AP56" i="19"/>
  <c r="U25" i="19" s="1"/>
  <c r="AO56" i="19"/>
  <c r="AN56" i="19"/>
  <c r="AM56" i="19"/>
  <c r="AL56" i="19"/>
  <c r="BD54" i="19"/>
  <c r="BC54" i="19"/>
  <c r="BB54" i="19"/>
  <c r="BA54" i="19"/>
  <c r="AZ54" i="19"/>
  <c r="AY54" i="19"/>
  <c r="AX54" i="19"/>
  <c r="AW54" i="19"/>
  <c r="AS54" i="19"/>
  <c r="AR54" i="19"/>
  <c r="AQ54" i="19"/>
  <c r="AP54" i="19"/>
  <c r="AO54" i="19"/>
  <c r="AN54" i="19"/>
  <c r="AM54" i="19"/>
  <c r="AL54" i="19"/>
  <c r="BD53" i="19"/>
  <c r="BC53" i="19"/>
  <c r="BB53" i="19"/>
  <c r="BA53" i="19"/>
  <c r="AZ53" i="19"/>
  <c r="AY53" i="19"/>
  <c r="AX53" i="19"/>
  <c r="AW53" i="19"/>
  <c r="AS53" i="19"/>
  <c r="AR53" i="19"/>
  <c r="AQ53" i="19"/>
  <c r="AP53" i="19"/>
  <c r="AO53" i="19"/>
  <c r="AN53" i="19"/>
  <c r="AM53" i="19"/>
  <c r="AL53" i="19"/>
  <c r="BD52" i="19"/>
  <c r="BC52" i="19"/>
  <c r="BB52" i="19"/>
  <c r="BA52" i="19"/>
  <c r="AZ52" i="19"/>
  <c r="AY52" i="19"/>
  <c r="AX52" i="19"/>
  <c r="AW52" i="19"/>
  <c r="AS52" i="19"/>
  <c r="AR52" i="19"/>
  <c r="AQ52" i="19"/>
  <c r="AP52" i="19"/>
  <c r="AO52" i="19"/>
  <c r="AN52" i="19"/>
  <c r="AM52" i="19"/>
  <c r="AL52" i="19"/>
  <c r="BD51" i="19"/>
  <c r="BC51" i="19"/>
  <c r="BB51" i="19"/>
  <c r="BA51" i="19"/>
  <c r="AZ51" i="19"/>
  <c r="AY51" i="19"/>
  <c r="AX51" i="19"/>
  <c r="AW51" i="19"/>
  <c r="AS51" i="19"/>
  <c r="AR51" i="19"/>
  <c r="AQ51" i="19"/>
  <c r="AP51" i="19"/>
  <c r="AO51" i="19"/>
  <c r="AN51" i="19"/>
  <c r="AM51" i="19"/>
  <c r="AL51" i="19"/>
  <c r="AA51" i="19"/>
  <c r="S51" i="19"/>
  <c r="O51" i="19"/>
  <c r="K51" i="19"/>
  <c r="G51" i="19"/>
  <c r="H51" i="19" s="1"/>
  <c r="BD50" i="19"/>
  <c r="BC50" i="19"/>
  <c r="BB50" i="19"/>
  <c r="BA50" i="19"/>
  <c r="AZ50" i="19"/>
  <c r="AY50" i="19"/>
  <c r="AX50" i="19"/>
  <c r="AW50" i="19"/>
  <c r="AS50" i="19"/>
  <c r="AR50" i="19"/>
  <c r="AQ50" i="19"/>
  <c r="AP50" i="19"/>
  <c r="AO50" i="19"/>
  <c r="AN50" i="19"/>
  <c r="AM50" i="19"/>
  <c r="AL50" i="19"/>
  <c r="AC50" i="19"/>
  <c r="Y50" i="19"/>
  <c r="U50" i="19"/>
  <c r="Q50" i="19"/>
  <c r="G50" i="19"/>
  <c r="E50" i="19"/>
  <c r="BD49" i="19"/>
  <c r="BC49" i="19"/>
  <c r="BB49" i="19"/>
  <c r="BA49" i="19"/>
  <c r="AZ49" i="19"/>
  <c r="AY49" i="19"/>
  <c r="AX49" i="19"/>
  <c r="AW49" i="19"/>
  <c r="AS49" i="19"/>
  <c r="AR49" i="19"/>
  <c r="AQ49" i="19"/>
  <c r="AP49" i="19"/>
  <c r="AO49" i="19"/>
  <c r="AN49" i="19"/>
  <c r="K28" i="19" s="1"/>
  <c r="AM49" i="19"/>
  <c r="AL49" i="19"/>
  <c r="AA49" i="19"/>
  <c r="U49" i="19"/>
  <c r="S49" i="19"/>
  <c r="P49" i="19"/>
  <c r="O49" i="19"/>
  <c r="K49" i="19"/>
  <c r="G49" i="19"/>
  <c r="E49" i="19"/>
  <c r="BD48" i="19"/>
  <c r="BC48" i="19"/>
  <c r="BB48" i="19"/>
  <c r="BA48" i="19"/>
  <c r="AZ48" i="19"/>
  <c r="AY48" i="19"/>
  <c r="AX48" i="19"/>
  <c r="AW48" i="19"/>
  <c r="AS48" i="19"/>
  <c r="AR48" i="19"/>
  <c r="AQ48" i="19"/>
  <c r="AP48" i="19"/>
  <c r="AO48" i="19"/>
  <c r="AN48" i="19"/>
  <c r="AM48" i="19"/>
  <c r="AL48" i="19"/>
  <c r="AC48" i="19"/>
  <c r="Y48" i="19"/>
  <c r="U48" i="19"/>
  <c r="S48" i="19"/>
  <c r="Q48" i="19"/>
  <c r="O48" i="19"/>
  <c r="E48" i="19"/>
  <c r="BD47" i="19"/>
  <c r="BC47" i="19"/>
  <c r="BB47" i="19"/>
  <c r="BA47" i="19"/>
  <c r="AZ47" i="19"/>
  <c r="AY47" i="19"/>
  <c r="AX47" i="19"/>
  <c r="AW47" i="19"/>
  <c r="AS47" i="19"/>
  <c r="AR47" i="19"/>
  <c r="AQ47" i="19"/>
  <c r="AP47" i="19"/>
  <c r="AO47" i="19"/>
  <c r="AN47" i="19"/>
  <c r="AM47" i="19"/>
  <c r="AL47" i="19"/>
  <c r="BD46" i="19"/>
  <c r="BC46" i="19"/>
  <c r="BB46" i="19"/>
  <c r="BA46" i="19"/>
  <c r="AZ46" i="19"/>
  <c r="AY46" i="19"/>
  <c r="AX46" i="19"/>
  <c r="AW46" i="19"/>
  <c r="AS46" i="19"/>
  <c r="AR46" i="19"/>
  <c r="AQ46" i="19"/>
  <c r="AP46" i="19"/>
  <c r="AO46" i="19"/>
  <c r="AN46" i="19"/>
  <c r="AM46" i="19"/>
  <c r="AL46" i="19"/>
  <c r="AF46" i="19"/>
  <c r="AE46" i="19"/>
  <c r="AC46" i="19"/>
  <c r="AA46" i="19"/>
  <c r="S46" i="19"/>
  <c r="Q46" i="19"/>
  <c r="O46" i="19"/>
  <c r="K46" i="19"/>
  <c r="G46" i="19"/>
  <c r="AC45" i="19"/>
  <c r="Y45" i="19"/>
  <c r="U45" i="19"/>
  <c r="Q45" i="19"/>
  <c r="K45" i="19"/>
  <c r="E45" i="19"/>
  <c r="AC44" i="19"/>
  <c r="AA44" i="19"/>
  <c r="S44" i="19"/>
  <c r="O44" i="19"/>
  <c r="P44" i="19" s="1"/>
  <c r="K44" i="19"/>
  <c r="H44" i="19"/>
  <c r="G44" i="19"/>
  <c r="BD43" i="19"/>
  <c r="BC43" i="19"/>
  <c r="BA43" i="19"/>
  <c r="AY43" i="19"/>
  <c r="AW43" i="19"/>
  <c r="Y51" i="19" s="1"/>
  <c r="AU43" i="19"/>
  <c r="AS43" i="19"/>
  <c r="AR43" i="19"/>
  <c r="AP43" i="19"/>
  <c r="AN43" i="19"/>
  <c r="AL43" i="19"/>
  <c r="AJ43" i="19"/>
  <c r="G32" i="19" s="1"/>
  <c r="AG43" i="19"/>
  <c r="Y43" i="19"/>
  <c r="W43" i="19"/>
  <c r="U43" i="19"/>
  <c r="Q43" i="19"/>
  <c r="O43" i="19"/>
  <c r="K43" i="19"/>
  <c r="C43" i="19"/>
  <c r="D43" i="19" s="1"/>
  <c r="B43" i="19"/>
  <c r="B44" i="19" s="1"/>
  <c r="BD42" i="19"/>
  <c r="BC42" i="19"/>
  <c r="BA42" i="19"/>
  <c r="AY42" i="19"/>
  <c r="AW42" i="19"/>
  <c r="AG50" i="19" s="1"/>
  <c r="AU42" i="19"/>
  <c r="AS42" i="19"/>
  <c r="AR42" i="19"/>
  <c r="AP42" i="19"/>
  <c r="AN42" i="19"/>
  <c r="AL42" i="19"/>
  <c r="AJ42" i="19"/>
  <c r="G31" i="19" s="1"/>
  <c r="AE42" i="19"/>
  <c r="AC42" i="19"/>
  <c r="S42" i="19"/>
  <c r="M42" i="19"/>
  <c r="K42" i="19"/>
  <c r="G42" i="19"/>
  <c r="C42" i="19"/>
  <c r="BD41" i="19"/>
  <c r="BC41" i="19"/>
  <c r="BA41" i="19"/>
  <c r="AY41" i="19"/>
  <c r="AW41" i="19"/>
  <c r="AU41" i="19"/>
  <c r="W49" i="19" s="1"/>
  <c r="AS41" i="19"/>
  <c r="AR41" i="19"/>
  <c r="AP41" i="19"/>
  <c r="AN41" i="19"/>
  <c r="AL41" i="19"/>
  <c r="AJ41" i="19"/>
  <c r="AC41" i="19"/>
  <c r="S41" i="19"/>
  <c r="C41" i="19"/>
  <c r="BD40" i="19"/>
  <c r="BC40" i="19"/>
  <c r="BA40" i="19"/>
  <c r="AY40" i="19"/>
  <c r="AW40" i="19"/>
  <c r="AG48" i="19" s="1"/>
  <c r="AU40" i="19"/>
  <c r="S45" i="19" s="1"/>
  <c r="AS40" i="19"/>
  <c r="AR40" i="19"/>
  <c r="AP40" i="19"/>
  <c r="AN40" i="19"/>
  <c r="AL40" i="19"/>
  <c r="AJ40" i="19"/>
  <c r="BD39" i="19"/>
  <c r="BC39" i="19"/>
  <c r="BA39" i="19"/>
  <c r="AY39" i="19"/>
  <c r="AW39" i="19"/>
  <c r="AU39" i="19"/>
  <c r="W44" i="19" s="1"/>
  <c r="AS39" i="19"/>
  <c r="AR39" i="19"/>
  <c r="AP39" i="19"/>
  <c r="AN39" i="19"/>
  <c r="AC28" i="19" s="1"/>
  <c r="AL39" i="19"/>
  <c r="I28" i="19" s="1"/>
  <c r="AJ39" i="19"/>
  <c r="BD38" i="19"/>
  <c r="BC38" i="19"/>
  <c r="BA38" i="19"/>
  <c r="AY38" i="19"/>
  <c r="AW38" i="19"/>
  <c r="AU38" i="19"/>
  <c r="G43" i="19" s="1"/>
  <c r="AS38" i="19"/>
  <c r="AR38" i="19"/>
  <c r="AP38" i="19"/>
  <c r="AA27" i="19" s="1"/>
  <c r="AN38" i="19"/>
  <c r="AL38" i="19"/>
  <c r="AJ38" i="19"/>
  <c r="K38" i="19"/>
  <c r="BD37" i="19"/>
  <c r="BC37" i="19"/>
  <c r="BA37" i="19"/>
  <c r="AY37" i="19"/>
  <c r="AW37" i="19"/>
  <c r="AU37" i="19"/>
  <c r="O42" i="19" s="1"/>
  <c r="AS37" i="19"/>
  <c r="AR37" i="19"/>
  <c r="AP37" i="19"/>
  <c r="AN37" i="19"/>
  <c r="AL37" i="19"/>
  <c r="AJ37" i="19"/>
  <c r="BD36" i="19"/>
  <c r="BC36" i="19"/>
  <c r="BA36" i="19"/>
  <c r="AY36" i="19"/>
  <c r="AW36" i="19"/>
  <c r="AU36" i="19"/>
  <c r="AS36" i="19"/>
  <c r="AR36" i="19"/>
  <c r="AP36" i="19"/>
  <c r="AN36" i="19"/>
  <c r="AL36" i="19"/>
  <c r="AG25" i="19" s="1"/>
  <c r="AJ36" i="19"/>
  <c r="AE36" i="19"/>
  <c r="O36" i="19"/>
  <c r="B36" i="19"/>
  <c r="B37" i="19" s="1"/>
  <c r="AE34" i="19"/>
  <c r="AA34" i="19"/>
  <c r="C34" i="19"/>
  <c r="BD32" i="19"/>
  <c r="BC32" i="19"/>
  <c r="BB32" i="19"/>
  <c r="BA32" i="19"/>
  <c r="AZ32" i="19"/>
  <c r="AY32" i="19"/>
  <c r="AX32" i="19"/>
  <c r="AW32" i="19"/>
  <c r="AS32" i="19"/>
  <c r="AR32" i="19"/>
  <c r="AQ32" i="19"/>
  <c r="AP32" i="19"/>
  <c r="AO32" i="19"/>
  <c r="AN32" i="19"/>
  <c r="AM32" i="19"/>
  <c r="AL32" i="19"/>
  <c r="AA32" i="19"/>
  <c r="W32" i="19"/>
  <c r="O32" i="19"/>
  <c r="K32" i="19"/>
  <c r="C32" i="19"/>
  <c r="BD31" i="19"/>
  <c r="BC31" i="19"/>
  <c r="BB31" i="19"/>
  <c r="BA31" i="19"/>
  <c r="AZ31" i="19"/>
  <c r="AY31" i="19"/>
  <c r="AX31" i="19"/>
  <c r="AW31" i="19"/>
  <c r="AS31" i="19"/>
  <c r="AR31" i="19"/>
  <c r="AQ31" i="19"/>
  <c r="AP31" i="19"/>
  <c r="AO31" i="19"/>
  <c r="AN31" i="19"/>
  <c r="AM31" i="19"/>
  <c r="AL31" i="19"/>
  <c r="AG31" i="19"/>
  <c r="AE31" i="19"/>
  <c r="AC31" i="19"/>
  <c r="AA31" i="19"/>
  <c r="Y31" i="19"/>
  <c r="W31" i="19"/>
  <c r="U31" i="19"/>
  <c r="S31" i="19"/>
  <c r="Q31" i="19"/>
  <c r="M31" i="19"/>
  <c r="I31" i="19"/>
  <c r="E31" i="19"/>
  <c r="BD30" i="19"/>
  <c r="BC30" i="19"/>
  <c r="BB30" i="19"/>
  <c r="BA30" i="19"/>
  <c r="AZ30" i="19"/>
  <c r="AY30" i="19"/>
  <c r="AX30" i="19"/>
  <c r="AW30" i="19"/>
  <c r="AS30" i="19"/>
  <c r="AR30" i="19"/>
  <c r="AQ30" i="19"/>
  <c r="AP30" i="19"/>
  <c r="AO30" i="19"/>
  <c r="AN30" i="19"/>
  <c r="AM30" i="19"/>
  <c r="AL30" i="19"/>
  <c r="AC30" i="19"/>
  <c r="AA30" i="19"/>
  <c r="O30" i="19"/>
  <c r="C30" i="19"/>
  <c r="BD29" i="19"/>
  <c r="BC29" i="19"/>
  <c r="BB29" i="19"/>
  <c r="BA29" i="19"/>
  <c r="AZ29" i="19"/>
  <c r="AY29" i="19"/>
  <c r="AX29" i="19"/>
  <c r="AW29" i="19"/>
  <c r="AS29" i="19"/>
  <c r="AR29" i="19"/>
  <c r="AQ29" i="19"/>
  <c r="AP29" i="19"/>
  <c r="AO29" i="19"/>
  <c r="AN29" i="19"/>
  <c r="AM29" i="19"/>
  <c r="AL29" i="19"/>
  <c r="Y29" i="19"/>
  <c r="U29" i="19"/>
  <c r="O29" i="19"/>
  <c r="M29" i="19"/>
  <c r="K29" i="19"/>
  <c r="C29" i="19"/>
  <c r="BD28" i="19"/>
  <c r="BC28" i="19"/>
  <c r="BB28" i="19"/>
  <c r="BA28" i="19"/>
  <c r="AZ28" i="19"/>
  <c r="AY28" i="19"/>
  <c r="AX28" i="19"/>
  <c r="AW28" i="19"/>
  <c r="AS28" i="19"/>
  <c r="AR28" i="19"/>
  <c r="AQ28" i="19"/>
  <c r="AP28" i="19"/>
  <c r="AO28" i="19"/>
  <c r="AN28" i="19"/>
  <c r="AM28" i="19"/>
  <c r="AL28" i="19"/>
  <c r="AG28" i="19"/>
  <c r="Y28" i="19"/>
  <c r="W28" i="19"/>
  <c r="U28" i="19"/>
  <c r="O28" i="19"/>
  <c r="M28" i="19"/>
  <c r="C28" i="19"/>
  <c r="BD27" i="19"/>
  <c r="BC27" i="19"/>
  <c r="BB27" i="19"/>
  <c r="BA27" i="19"/>
  <c r="AZ27" i="19"/>
  <c r="AY27" i="19"/>
  <c r="AX27" i="19"/>
  <c r="AW27" i="19"/>
  <c r="AS27" i="19"/>
  <c r="AR27" i="19"/>
  <c r="AQ27" i="19"/>
  <c r="AP27" i="19"/>
  <c r="AO27" i="19"/>
  <c r="AN27" i="19"/>
  <c r="AM27" i="19"/>
  <c r="AL27" i="19"/>
  <c r="AG27" i="19"/>
  <c r="AC27" i="19"/>
  <c r="Y27" i="19"/>
  <c r="W27" i="19"/>
  <c r="O27" i="19"/>
  <c r="M27" i="19"/>
  <c r="E27" i="19"/>
  <c r="C27" i="19"/>
  <c r="B27" i="19"/>
  <c r="B28" i="19" s="1"/>
  <c r="BD26" i="19"/>
  <c r="BC26" i="19"/>
  <c r="BB26" i="19"/>
  <c r="BA26" i="19"/>
  <c r="AZ26" i="19"/>
  <c r="AY26" i="19"/>
  <c r="AX26" i="19"/>
  <c r="AW26" i="19"/>
  <c r="AS26" i="19"/>
  <c r="AR26" i="19"/>
  <c r="AQ26" i="19"/>
  <c r="AP26" i="19"/>
  <c r="AO26" i="19"/>
  <c r="AN26" i="19"/>
  <c r="AM26" i="19"/>
  <c r="AL26" i="19"/>
  <c r="AE26" i="19"/>
  <c r="AA26" i="19"/>
  <c r="Y26" i="19"/>
  <c r="Q26" i="19"/>
  <c r="O26" i="19"/>
  <c r="M26" i="19"/>
  <c r="I26" i="19"/>
  <c r="E26" i="19"/>
  <c r="C26" i="19"/>
  <c r="BD25" i="19"/>
  <c r="BC25" i="19"/>
  <c r="BB25" i="19"/>
  <c r="BA25" i="19"/>
  <c r="AZ25" i="19"/>
  <c r="AY25" i="19"/>
  <c r="AX25" i="19"/>
  <c r="AW25" i="19"/>
  <c r="AS25" i="19"/>
  <c r="AR25" i="19"/>
  <c r="AQ25" i="19"/>
  <c r="AP25" i="19"/>
  <c r="AO25" i="19"/>
  <c r="AN25" i="19"/>
  <c r="AM25" i="19"/>
  <c r="AL25" i="19"/>
  <c r="AE25" i="19"/>
  <c r="AC25" i="19"/>
  <c r="AA25" i="19"/>
  <c r="Y25" i="19"/>
  <c r="Q25" i="19"/>
  <c r="O25" i="19"/>
  <c r="M25" i="19"/>
  <c r="I25" i="19"/>
  <c r="E25" i="19"/>
  <c r="C25" i="19"/>
  <c r="BD24" i="19"/>
  <c r="BC24" i="19"/>
  <c r="BB24" i="19"/>
  <c r="BA24" i="19"/>
  <c r="AZ24" i="19"/>
  <c r="AY24" i="19"/>
  <c r="AX24" i="19"/>
  <c r="AW24" i="19"/>
  <c r="AS24" i="19"/>
  <c r="AR24" i="19"/>
  <c r="AQ24" i="19"/>
  <c r="AP24" i="19"/>
  <c r="AO24" i="19"/>
  <c r="AN24" i="19"/>
  <c r="AM24" i="19"/>
  <c r="AL24" i="19"/>
  <c r="AE23" i="19"/>
  <c r="AA23" i="19"/>
  <c r="AB23" i="19" s="1"/>
  <c r="Y23" i="19"/>
  <c r="O23" i="19"/>
  <c r="M23" i="19"/>
  <c r="I23" i="19"/>
  <c r="G23" i="19"/>
  <c r="BD22" i="19"/>
  <c r="BC22" i="19"/>
  <c r="BB22" i="19"/>
  <c r="BA22" i="19"/>
  <c r="AZ22" i="19"/>
  <c r="AY22" i="19"/>
  <c r="AX22" i="19"/>
  <c r="AW22" i="19"/>
  <c r="AS22" i="19"/>
  <c r="AR22" i="19"/>
  <c r="AQ22" i="19"/>
  <c r="AP22" i="19"/>
  <c r="AO22" i="19"/>
  <c r="AN22" i="19"/>
  <c r="AM22" i="19"/>
  <c r="AL22" i="19"/>
  <c r="AE22" i="19"/>
  <c r="AA22" i="19"/>
  <c r="AB22" i="19" s="1"/>
  <c r="Y22" i="19"/>
  <c r="Q22" i="19"/>
  <c r="O22" i="19"/>
  <c r="M22" i="19"/>
  <c r="I22" i="19"/>
  <c r="G22" i="19"/>
  <c r="E22" i="19"/>
  <c r="C22" i="19"/>
  <c r="BD21" i="19"/>
  <c r="BC21" i="19"/>
  <c r="BB21" i="19"/>
  <c r="BA21" i="19"/>
  <c r="AZ21" i="19"/>
  <c r="AY21" i="19"/>
  <c r="AX21" i="19"/>
  <c r="AW21" i="19"/>
  <c r="AS21" i="19"/>
  <c r="AR21" i="19"/>
  <c r="AQ21" i="19"/>
  <c r="AP21" i="19"/>
  <c r="AO21" i="19"/>
  <c r="AN21" i="19"/>
  <c r="AM21" i="19"/>
  <c r="AL21" i="19"/>
  <c r="AA21" i="19"/>
  <c r="Y21" i="19"/>
  <c r="I21" i="19"/>
  <c r="G21" i="19"/>
  <c r="E21" i="19"/>
  <c r="BD20" i="19"/>
  <c r="BC20" i="19"/>
  <c r="BB20" i="19"/>
  <c r="BA20" i="19"/>
  <c r="AZ20" i="19"/>
  <c r="AY20" i="19"/>
  <c r="AX20" i="19"/>
  <c r="AW20" i="19"/>
  <c r="AS20" i="19"/>
  <c r="AR20" i="19"/>
  <c r="AQ20" i="19"/>
  <c r="AP20" i="19"/>
  <c r="AO20" i="19"/>
  <c r="AN20" i="19"/>
  <c r="AM20" i="19"/>
  <c r="AL20" i="19"/>
  <c r="AE20" i="19"/>
  <c r="AC20" i="19"/>
  <c r="AA20" i="19"/>
  <c r="AB20" i="19" s="1"/>
  <c r="Y20" i="19"/>
  <c r="U20" i="19"/>
  <c r="Q20" i="19"/>
  <c r="O20" i="19"/>
  <c r="M20" i="19"/>
  <c r="I20" i="19"/>
  <c r="G20" i="19"/>
  <c r="E20" i="19"/>
  <c r="C20" i="19"/>
  <c r="BD19" i="19"/>
  <c r="BC19" i="19"/>
  <c r="BB19" i="19"/>
  <c r="BA19" i="19"/>
  <c r="AZ19" i="19"/>
  <c r="AY19" i="19"/>
  <c r="AX19" i="19"/>
  <c r="AW19" i="19"/>
  <c r="AS19" i="19"/>
  <c r="AR19" i="19"/>
  <c r="AQ19" i="19"/>
  <c r="AP19" i="19"/>
  <c r="AO19" i="19"/>
  <c r="AN19" i="19"/>
  <c r="AM19" i="19"/>
  <c r="AL19" i="19"/>
  <c r="Y19" i="19"/>
  <c r="I19" i="19"/>
  <c r="E19" i="19"/>
  <c r="BD18" i="19"/>
  <c r="BC18" i="19"/>
  <c r="BB18" i="19"/>
  <c r="BA18" i="19"/>
  <c r="AZ18" i="19"/>
  <c r="AY18" i="19"/>
  <c r="AX18" i="19"/>
  <c r="AW18" i="19"/>
  <c r="AS18" i="19"/>
  <c r="AR18" i="19"/>
  <c r="AQ18" i="19"/>
  <c r="AP18" i="19"/>
  <c r="AO18" i="19"/>
  <c r="AN18" i="19"/>
  <c r="AM18" i="19"/>
  <c r="AL18" i="19"/>
  <c r="AA18" i="19"/>
  <c r="AB18" i="19" s="1"/>
  <c r="Y18" i="19"/>
  <c r="U18" i="19"/>
  <c r="S18" i="19"/>
  <c r="G18" i="19"/>
  <c r="H18" i="19" s="1"/>
  <c r="E18" i="19"/>
  <c r="B18" i="19"/>
  <c r="B19" i="19" s="1"/>
  <c r="BD17" i="19"/>
  <c r="BC17" i="19"/>
  <c r="BB17" i="19"/>
  <c r="BA17" i="19"/>
  <c r="AZ17" i="19"/>
  <c r="AY17" i="19"/>
  <c r="AX17" i="19"/>
  <c r="AW17" i="19"/>
  <c r="AS17" i="19"/>
  <c r="AR17" i="19"/>
  <c r="AQ17" i="19"/>
  <c r="AP17" i="19"/>
  <c r="AO17" i="19"/>
  <c r="AN17" i="19"/>
  <c r="AM17" i="19"/>
  <c r="AL17" i="19"/>
  <c r="W17" i="19"/>
  <c r="I17" i="19"/>
  <c r="G17" i="19"/>
  <c r="H17" i="19" s="1"/>
  <c r="E17" i="19"/>
  <c r="BD16" i="19"/>
  <c r="BC16" i="19"/>
  <c r="BB16" i="19"/>
  <c r="BA16" i="19"/>
  <c r="AZ16" i="19"/>
  <c r="AY16" i="19"/>
  <c r="AX16" i="19"/>
  <c r="AW16" i="19"/>
  <c r="AS16" i="19"/>
  <c r="AR16" i="19"/>
  <c r="AQ16" i="19"/>
  <c r="AP16" i="19"/>
  <c r="AO16" i="19"/>
  <c r="O18" i="19" s="1"/>
  <c r="AN16" i="19"/>
  <c r="K18" i="19" s="1"/>
  <c r="AM16" i="19"/>
  <c r="AL16" i="19"/>
  <c r="AA16" i="19"/>
  <c r="AB16" i="19" s="1"/>
  <c r="W16" i="19"/>
  <c r="T16" i="19"/>
  <c r="S16" i="19"/>
  <c r="G16" i="19"/>
  <c r="H16" i="19" s="1"/>
  <c r="E16" i="19"/>
  <c r="BD15" i="19"/>
  <c r="BC15" i="19"/>
  <c r="BB15" i="19"/>
  <c r="BA15" i="19"/>
  <c r="AZ15" i="19"/>
  <c r="AY15" i="19"/>
  <c r="AX15" i="19"/>
  <c r="AW15" i="19"/>
  <c r="AS15" i="19"/>
  <c r="AR15" i="19"/>
  <c r="AQ15" i="19"/>
  <c r="AP15" i="19"/>
  <c r="AO15" i="19"/>
  <c r="AN15" i="19"/>
  <c r="AM15" i="19"/>
  <c r="AL15" i="19"/>
  <c r="BD14" i="19"/>
  <c r="BC14" i="19"/>
  <c r="BB14" i="19"/>
  <c r="BA14" i="19"/>
  <c r="AZ14" i="19"/>
  <c r="AY14" i="19"/>
  <c r="AX14" i="19"/>
  <c r="AW14" i="19"/>
  <c r="AS14" i="19"/>
  <c r="AE16" i="19" s="1"/>
  <c r="AR14" i="19"/>
  <c r="AQ14" i="19"/>
  <c r="AP14" i="19"/>
  <c r="AO14" i="19"/>
  <c r="AN14" i="19"/>
  <c r="AM14" i="19"/>
  <c r="AL14" i="19"/>
  <c r="BD11" i="19"/>
  <c r="BC11" i="19"/>
  <c r="BA11" i="19"/>
  <c r="AY11" i="19"/>
  <c r="AW11" i="19"/>
  <c r="AU11" i="19"/>
  <c r="AS11" i="19"/>
  <c r="AR11" i="19"/>
  <c r="AP11" i="19"/>
  <c r="AN11" i="19"/>
  <c r="AL11" i="19"/>
  <c r="Q23" i="19" s="1"/>
  <c r="AJ11" i="19"/>
  <c r="BD10" i="19"/>
  <c r="BC10" i="19"/>
  <c r="BA10" i="19"/>
  <c r="AY10" i="19"/>
  <c r="AW10" i="19"/>
  <c r="AU10" i="19"/>
  <c r="AS10" i="19"/>
  <c r="AR10" i="19"/>
  <c r="AP10" i="19"/>
  <c r="AN10" i="19"/>
  <c r="AL10" i="19"/>
  <c r="AG22" i="19" s="1"/>
  <c r="AJ10" i="19"/>
  <c r="W22" i="19" s="1"/>
  <c r="X22" i="19" s="1"/>
  <c r="BD9" i="19"/>
  <c r="BC9" i="19"/>
  <c r="BA9" i="19"/>
  <c r="AY9" i="19"/>
  <c r="AW9" i="19"/>
  <c r="AU9" i="19"/>
  <c r="O39" i="19" s="1"/>
  <c r="AS9" i="19"/>
  <c r="AR9" i="19"/>
  <c r="AP9" i="19"/>
  <c r="AN9" i="19"/>
  <c r="AL9" i="19"/>
  <c r="M21" i="19" s="1"/>
  <c r="AJ9" i="19"/>
  <c r="BD8" i="19"/>
  <c r="BC8" i="19"/>
  <c r="BA8" i="19"/>
  <c r="AY8" i="19"/>
  <c r="AW8" i="19"/>
  <c r="AU8" i="19"/>
  <c r="W38" i="19" s="1"/>
  <c r="AS8" i="19"/>
  <c r="AR8" i="19"/>
  <c r="AP8" i="19"/>
  <c r="AN8" i="19"/>
  <c r="AL8" i="19"/>
  <c r="AG20" i="19" s="1"/>
  <c r="AJ8" i="19"/>
  <c r="W20" i="19" s="1"/>
  <c r="X20" i="19" s="1"/>
  <c r="BD7" i="19"/>
  <c r="BC7" i="19"/>
  <c r="BA7" i="19"/>
  <c r="AY7" i="19"/>
  <c r="AW7" i="19"/>
  <c r="AC37" i="19" s="1"/>
  <c r="AU7" i="19"/>
  <c r="W37" i="19" s="1"/>
  <c r="AS7" i="19"/>
  <c r="AR7" i="19"/>
  <c r="AP7" i="19"/>
  <c r="AA19" i="19" s="1"/>
  <c r="AB19" i="19" s="1"/>
  <c r="AN7" i="19"/>
  <c r="AL7" i="19"/>
  <c r="M19" i="19" s="1"/>
  <c r="AJ7" i="19"/>
  <c r="BD6" i="19"/>
  <c r="BC6" i="19"/>
  <c r="BA6" i="19"/>
  <c r="AY6" i="19"/>
  <c r="AW6" i="19"/>
  <c r="AU6" i="19"/>
  <c r="S36" i="19" s="1"/>
  <c r="AS6" i="19"/>
  <c r="AR6" i="19"/>
  <c r="AP6" i="19"/>
  <c r="AN6" i="19"/>
  <c r="AC18" i="19" s="1"/>
  <c r="AL6" i="19"/>
  <c r="M18" i="19" s="1"/>
  <c r="AJ6" i="19"/>
  <c r="C18" i="19" s="1"/>
  <c r="D18" i="19" s="1"/>
  <c r="BD5" i="19"/>
  <c r="BC5" i="19"/>
  <c r="BA5" i="19"/>
  <c r="AY5" i="19"/>
  <c r="AW5" i="19"/>
  <c r="E35" i="19" s="1"/>
  <c r="AU5" i="19"/>
  <c r="K35" i="19" s="1"/>
  <c r="AS5" i="19"/>
  <c r="AR5" i="19"/>
  <c r="AP5" i="19"/>
  <c r="AA17" i="19" s="1"/>
  <c r="AB17" i="19" s="1"/>
  <c r="AN5" i="19"/>
  <c r="AL5" i="19"/>
  <c r="AC17" i="19" s="1"/>
  <c r="AJ5" i="19"/>
  <c r="BD4" i="19"/>
  <c r="BC4" i="19"/>
  <c r="BA4" i="19"/>
  <c r="AY4" i="19"/>
  <c r="AW4" i="19"/>
  <c r="AU4" i="19"/>
  <c r="O34" i="19" s="1"/>
  <c r="AS4" i="19"/>
  <c r="AR4" i="19"/>
  <c r="AP4" i="19"/>
  <c r="AN4" i="19"/>
  <c r="AC16" i="19" s="1"/>
  <c r="AL4" i="19"/>
  <c r="AJ4" i="19"/>
  <c r="O16" i="19" s="1"/>
  <c r="BD127" i="18"/>
  <c r="BC127" i="18"/>
  <c r="BB127" i="18"/>
  <c r="BA127" i="18"/>
  <c r="AZ127" i="18"/>
  <c r="AY127" i="18"/>
  <c r="AX127" i="18"/>
  <c r="AW127" i="18"/>
  <c r="AS127" i="18"/>
  <c r="AR127" i="18"/>
  <c r="AQ127" i="18"/>
  <c r="AP127" i="18"/>
  <c r="AO127" i="18"/>
  <c r="AN127" i="18"/>
  <c r="AM127" i="18"/>
  <c r="AL127" i="18"/>
  <c r="BD126" i="18"/>
  <c r="BC126" i="18"/>
  <c r="BB126" i="18"/>
  <c r="BA126" i="18"/>
  <c r="AZ126" i="18"/>
  <c r="AY126" i="18"/>
  <c r="AX126" i="18"/>
  <c r="AW126" i="18"/>
  <c r="AS126" i="18"/>
  <c r="AR126" i="18"/>
  <c r="AQ126" i="18"/>
  <c r="AP126" i="18"/>
  <c r="AO126" i="18"/>
  <c r="AN126" i="18"/>
  <c r="AM126" i="18"/>
  <c r="AL126" i="18"/>
  <c r="BD125" i="18"/>
  <c r="BC125" i="18"/>
  <c r="BB125" i="18"/>
  <c r="BA125" i="18"/>
  <c r="AZ125" i="18"/>
  <c r="AY125" i="18"/>
  <c r="AX125" i="18"/>
  <c r="AW125" i="18"/>
  <c r="AS125" i="18"/>
  <c r="AR125" i="18"/>
  <c r="AQ125" i="18"/>
  <c r="AP125" i="18"/>
  <c r="AO125" i="18"/>
  <c r="AN125" i="18"/>
  <c r="AM125" i="18"/>
  <c r="AL125" i="18"/>
  <c r="BD124" i="18"/>
  <c r="BC124" i="18"/>
  <c r="BB124" i="18"/>
  <c r="BA124" i="18"/>
  <c r="AZ124" i="18"/>
  <c r="AY124" i="18"/>
  <c r="AX124" i="18"/>
  <c r="AW124" i="18"/>
  <c r="AS124" i="18"/>
  <c r="AR124" i="18"/>
  <c r="AQ124" i="18"/>
  <c r="AP124" i="18"/>
  <c r="AO124" i="18"/>
  <c r="AN124" i="18"/>
  <c r="AM124" i="18"/>
  <c r="AL124" i="18"/>
  <c r="BD123" i="18"/>
  <c r="BC123" i="18"/>
  <c r="BB123" i="18"/>
  <c r="BA123" i="18"/>
  <c r="AZ123" i="18"/>
  <c r="AY123" i="18"/>
  <c r="AX123" i="18"/>
  <c r="AW123" i="18"/>
  <c r="AS123" i="18"/>
  <c r="AR123" i="18"/>
  <c r="AQ123" i="18"/>
  <c r="AP123" i="18"/>
  <c r="AO123" i="18"/>
  <c r="AN123" i="18"/>
  <c r="AM123" i="18"/>
  <c r="AL123" i="18"/>
  <c r="BD122" i="18"/>
  <c r="BC122" i="18"/>
  <c r="BB122" i="18"/>
  <c r="BA122" i="18"/>
  <c r="AZ122" i="18"/>
  <c r="AY122" i="18"/>
  <c r="AX122" i="18"/>
  <c r="AW122" i="18"/>
  <c r="AS122" i="18"/>
  <c r="AR122" i="18"/>
  <c r="AQ122" i="18"/>
  <c r="AP122" i="18"/>
  <c r="AO122" i="18"/>
  <c r="AN122" i="18"/>
  <c r="AM122" i="18"/>
  <c r="AL122" i="18"/>
  <c r="BD121" i="18"/>
  <c r="BC121" i="18"/>
  <c r="BB121" i="18"/>
  <c r="BA121" i="18"/>
  <c r="AZ121" i="18"/>
  <c r="AY121" i="18"/>
  <c r="AX121" i="18"/>
  <c r="AW121" i="18"/>
  <c r="AS121" i="18"/>
  <c r="AR121" i="18"/>
  <c r="AQ121" i="18"/>
  <c r="AP121" i="18"/>
  <c r="AO121" i="18"/>
  <c r="AN121" i="18"/>
  <c r="AM121" i="18"/>
  <c r="AL121" i="18"/>
  <c r="BD120" i="18"/>
  <c r="BC120" i="18"/>
  <c r="BB120" i="18"/>
  <c r="BA120" i="18"/>
  <c r="AZ120" i="18"/>
  <c r="AY120" i="18"/>
  <c r="AX120" i="18"/>
  <c r="AW120" i="18"/>
  <c r="AS120" i="18"/>
  <c r="AR120" i="18"/>
  <c r="AQ120" i="18"/>
  <c r="AP120" i="18"/>
  <c r="AO120" i="18"/>
  <c r="AN120" i="18"/>
  <c r="AM120" i="18"/>
  <c r="AL120" i="18"/>
  <c r="BD118" i="18"/>
  <c r="BC118" i="18"/>
  <c r="BB118" i="18"/>
  <c r="BA118" i="18"/>
  <c r="AZ118" i="18"/>
  <c r="AY118" i="18"/>
  <c r="AX118" i="18"/>
  <c r="AW118" i="18"/>
  <c r="AS118" i="18"/>
  <c r="AR118" i="18"/>
  <c r="AQ118" i="18"/>
  <c r="AP118" i="18"/>
  <c r="AO118" i="18"/>
  <c r="AN118" i="18"/>
  <c r="AM118" i="18"/>
  <c r="AL118" i="18"/>
  <c r="BD117" i="18"/>
  <c r="BC117" i="18"/>
  <c r="BB117" i="18"/>
  <c r="BA117" i="18"/>
  <c r="AZ117" i="18"/>
  <c r="AY117" i="18"/>
  <c r="AX117" i="18"/>
  <c r="AW117" i="18"/>
  <c r="AS117" i="18"/>
  <c r="AR117" i="18"/>
  <c r="AQ117" i="18"/>
  <c r="AP117" i="18"/>
  <c r="AO117" i="18"/>
  <c r="AN117" i="18"/>
  <c r="AM117" i="18"/>
  <c r="AL117" i="18"/>
  <c r="BD116" i="18"/>
  <c r="BC116" i="18"/>
  <c r="BB116" i="18"/>
  <c r="BA116" i="18"/>
  <c r="AZ116" i="18"/>
  <c r="AY116" i="18"/>
  <c r="AX116" i="18"/>
  <c r="AW116" i="18"/>
  <c r="AS116" i="18"/>
  <c r="AR116" i="18"/>
  <c r="AQ116" i="18"/>
  <c r="AP116" i="18"/>
  <c r="AO116" i="18"/>
  <c r="AN116" i="18"/>
  <c r="AM116" i="18"/>
  <c r="AL116" i="18"/>
  <c r="BD115" i="18"/>
  <c r="BC115" i="18"/>
  <c r="BB115" i="18"/>
  <c r="BA115" i="18"/>
  <c r="AZ115" i="18"/>
  <c r="AY115" i="18"/>
  <c r="AX115" i="18"/>
  <c r="AW115" i="18"/>
  <c r="AS115" i="18"/>
  <c r="AR115" i="18"/>
  <c r="AQ115" i="18"/>
  <c r="AP115" i="18"/>
  <c r="AO115" i="18"/>
  <c r="AN115" i="18"/>
  <c r="AM115" i="18"/>
  <c r="AL115" i="18"/>
  <c r="AG115" i="18"/>
  <c r="AC115" i="18"/>
  <c r="Y115" i="18"/>
  <c r="U115" i="18"/>
  <c r="Q115" i="18"/>
  <c r="M115" i="18"/>
  <c r="C115" i="18"/>
  <c r="BD114" i="18"/>
  <c r="BC114" i="18"/>
  <c r="BB114" i="18"/>
  <c r="BA114" i="18"/>
  <c r="AZ114" i="18"/>
  <c r="AY114" i="18"/>
  <c r="AX114" i="18"/>
  <c r="AW114" i="18"/>
  <c r="AS114" i="18"/>
  <c r="AR114" i="18"/>
  <c r="AQ114" i="18"/>
  <c r="AP114" i="18"/>
  <c r="AO114" i="18"/>
  <c r="AN114" i="18"/>
  <c r="AM114" i="18"/>
  <c r="AL114" i="18"/>
  <c r="AG114" i="18"/>
  <c r="AC114" i="18"/>
  <c r="Y114" i="18"/>
  <c r="U114" i="18"/>
  <c r="S114" i="18"/>
  <c r="Q114" i="18"/>
  <c r="M114" i="18"/>
  <c r="G114" i="18"/>
  <c r="E114" i="18"/>
  <c r="BD113" i="18"/>
  <c r="BC113" i="18"/>
  <c r="BB113" i="18"/>
  <c r="BA113" i="18"/>
  <c r="AZ113" i="18"/>
  <c r="AY113" i="18"/>
  <c r="AX113" i="18"/>
  <c r="AW113" i="18"/>
  <c r="AS113" i="18"/>
  <c r="AR113" i="18"/>
  <c r="AQ113" i="18"/>
  <c r="AP113" i="18"/>
  <c r="AO113" i="18"/>
  <c r="AN113" i="18"/>
  <c r="AM113" i="18"/>
  <c r="AL113" i="18"/>
  <c r="Y113" i="18"/>
  <c r="K113" i="18"/>
  <c r="BD112" i="18"/>
  <c r="BC112" i="18"/>
  <c r="BB112" i="18"/>
  <c r="BA112" i="18"/>
  <c r="AZ112" i="18"/>
  <c r="AY112" i="18"/>
  <c r="AX112" i="18"/>
  <c r="AW112" i="18"/>
  <c r="AS112" i="18"/>
  <c r="AR112" i="18"/>
  <c r="AQ112" i="18"/>
  <c r="AP112" i="18"/>
  <c r="AO112" i="18"/>
  <c r="AN112" i="18"/>
  <c r="AM112" i="18"/>
  <c r="AL112" i="18"/>
  <c r="AG112" i="18"/>
  <c r="AC112" i="18"/>
  <c r="Y112" i="18"/>
  <c r="U112" i="18"/>
  <c r="S112" i="18"/>
  <c r="Q112" i="18"/>
  <c r="M112" i="18"/>
  <c r="K112" i="18"/>
  <c r="G112" i="18"/>
  <c r="E112" i="18"/>
  <c r="BD111" i="18"/>
  <c r="BC111" i="18"/>
  <c r="BB111" i="18"/>
  <c r="BA111" i="18"/>
  <c r="AZ111" i="18"/>
  <c r="AY111" i="18"/>
  <c r="AX111" i="18"/>
  <c r="AW111" i="18"/>
  <c r="AS111" i="18"/>
  <c r="AR111" i="18"/>
  <c r="AQ111" i="18"/>
  <c r="AP111" i="18"/>
  <c r="AO111" i="18"/>
  <c r="AN111" i="18"/>
  <c r="AM111" i="18"/>
  <c r="AL111" i="18"/>
  <c r="BD110" i="18"/>
  <c r="BC110" i="18"/>
  <c r="BB110" i="18"/>
  <c r="BA110" i="18"/>
  <c r="AZ110" i="18"/>
  <c r="AY110" i="18"/>
  <c r="AX110" i="18"/>
  <c r="AW110" i="18"/>
  <c r="AS110" i="18"/>
  <c r="AR110" i="18"/>
  <c r="AQ110" i="18"/>
  <c r="AP110" i="18"/>
  <c r="AO110" i="18"/>
  <c r="AN110" i="18"/>
  <c r="AM110" i="18"/>
  <c r="AL110" i="18"/>
  <c r="AG109" i="18"/>
  <c r="AC109" i="18"/>
  <c r="Y109" i="18"/>
  <c r="U109" i="18"/>
  <c r="S109" i="18"/>
  <c r="Q109" i="18"/>
  <c r="M109" i="18"/>
  <c r="K109" i="18"/>
  <c r="G109" i="18"/>
  <c r="E109" i="18"/>
  <c r="Y108" i="18"/>
  <c r="K108" i="18"/>
  <c r="BD107" i="18"/>
  <c r="BC107" i="18"/>
  <c r="BA107" i="18"/>
  <c r="AY107" i="18"/>
  <c r="AW107" i="18"/>
  <c r="I115" i="18" s="1"/>
  <c r="AU107" i="18"/>
  <c r="G115" i="18" s="1"/>
  <c r="AS107" i="18"/>
  <c r="AR107" i="18"/>
  <c r="AP107" i="18"/>
  <c r="AN107" i="18"/>
  <c r="AL107" i="18"/>
  <c r="AJ107" i="18"/>
  <c r="AG107" i="18"/>
  <c r="AE107" i="18"/>
  <c r="AC107" i="18"/>
  <c r="Y107" i="18"/>
  <c r="U107" i="18"/>
  <c r="Q107" i="18"/>
  <c r="O107" i="18"/>
  <c r="M107" i="18"/>
  <c r="I107" i="18"/>
  <c r="G107" i="18"/>
  <c r="C107" i="18"/>
  <c r="B107" i="18"/>
  <c r="B108" i="18" s="1"/>
  <c r="AF107" i="18" s="1"/>
  <c r="BD106" i="18"/>
  <c r="BC106" i="18"/>
  <c r="BA106" i="18"/>
  <c r="AY106" i="18"/>
  <c r="AW106" i="18"/>
  <c r="I114" i="18" s="1"/>
  <c r="AU106" i="18"/>
  <c r="K114" i="18" s="1"/>
  <c r="AS106" i="18"/>
  <c r="AR106" i="18"/>
  <c r="AP106" i="18"/>
  <c r="AN106" i="18"/>
  <c r="AL106" i="18"/>
  <c r="Y95" i="18" s="1"/>
  <c r="AJ106" i="18"/>
  <c r="BD105" i="18"/>
  <c r="BC105" i="18"/>
  <c r="BA105" i="18"/>
  <c r="AY105" i="18"/>
  <c r="AW105" i="18"/>
  <c r="AU105" i="18"/>
  <c r="AS105" i="18"/>
  <c r="AR105" i="18"/>
  <c r="AP105" i="18"/>
  <c r="AN105" i="18"/>
  <c r="AL105" i="18"/>
  <c r="Q94" i="18" s="1"/>
  <c r="AJ105" i="18"/>
  <c r="O94" i="18" s="1"/>
  <c r="AG105" i="18"/>
  <c r="AA105" i="18"/>
  <c r="W105" i="18"/>
  <c r="U105" i="18"/>
  <c r="S105" i="18"/>
  <c r="O105" i="18"/>
  <c r="K105" i="18"/>
  <c r="E105" i="18"/>
  <c r="BD104" i="18"/>
  <c r="BC104" i="18"/>
  <c r="BA104" i="18"/>
  <c r="AY104" i="18"/>
  <c r="AW104" i="18"/>
  <c r="I112" i="18" s="1"/>
  <c r="AU104" i="18"/>
  <c r="AS104" i="18"/>
  <c r="AR104" i="18"/>
  <c r="AP104" i="18"/>
  <c r="AN104" i="18"/>
  <c r="AL104" i="18"/>
  <c r="Y93" i="18" s="1"/>
  <c r="AJ104" i="18"/>
  <c r="BD103" i="18"/>
  <c r="BC103" i="18"/>
  <c r="BA103" i="18"/>
  <c r="AY103" i="18"/>
  <c r="AW103" i="18"/>
  <c r="U108" i="18" s="1"/>
  <c r="AU103" i="18"/>
  <c r="AS103" i="18"/>
  <c r="AR103" i="18"/>
  <c r="AP103" i="18"/>
  <c r="AN103" i="18"/>
  <c r="AL103" i="18"/>
  <c r="AJ103" i="18"/>
  <c r="O92" i="18" s="1"/>
  <c r="BD102" i="18"/>
  <c r="BC102" i="18"/>
  <c r="BA102" i="18"/>
  <c r="AY102" i="18"/>
  <c r="AW102" i="18"/>
  <c r="E107" i="18" s="1"/>
  <c r="AU102" i="18"/>
  <c r="AS102" i="18"/>
  <c r="AR102" i="18"/>
  <c r="AP102" i="18"/>
  <c r="AN102" i="18"/>
  <c r="AL102" i="18"/>
  <c r="E91" i="18" s="1"/>
  <c r="AJ102" i="18"/>
  <c r="AA102" i="18"/>
  <c r="U102" i="18"/>
  <c r="Q102" i="18"/>
  <c r="I102" i="18"/>
  <c r="G102" i="18"/>
  <c r="E102" i="18"/>
  <c r="C102" i="18"/>
  <c r="BD101" i="18"/>
  <c r="BC101" i="18"/>
  <c r="BA101" i="18"/>
  <c r="AY101" i="18"/>
  <c r="AW101" i="18"/>
  <c r="AU101" i="18"/>
  <c r="AS101" i="18"/>
  <c r="AR101" i="18"/>
  <c r="AP101" i="18"/>
  <c r="AN101" i="18"/>
  <c r="AL101" i="18"/>
  <c r="AJ101" i="18"/>
  <c r="G90" i="18" s="1"/>
  <c r="AC101" i="18"/>
  <c r="BD100" i="18"/>
  <c r="BC100" i="18"/>
  <c r="BA100" i="18"/>
  <c r="AY100" i="18"/>
  <c r="AW100" i="18"/>
  <c r="AU100" i="18"/>
  <c r="AS100" i="18"/>
  <c r="AR100" i="18"/>
  <c r="AP100" i="18"/>
  <c r="AN100" i="18"/>
  <c r="AL100" i="18"/>
  <c r="AJ100" i="18"/>
  <c r="AG100" i="18"/>
  <c r="Y100" i="18"/>
  <c r="W100" i="18"/>
  <c r="U100" i="18"/>
  <c r="S100" i="18"/>
  <c r="Q100" i="18"/>
  <c r="B100" i="18"/>
  <c r="B101" i="18" s="1"/>
  <c r="S99" i="18"/>
  <c r="AG98" i="18"/>
  <c r="AE98" i="18"/>
  <c r="W98" i="18"/>
  <c r="M98" i="18"/>
  <c r="E98" i="18"/>
  <c r="C98" i="18"/>
  <c r="BD96" i="18"/>
  <c r="BC96" i="18"/>
  <c r="BB96" i="18"/>
  <c r="BA96" i="18"/>
  <c r="AZ96" i="18"/>
  <c r="AY96" i="18"/>
  <c r="AX96" i="18"/>
  <c r="AW96" i="18"/>
  <c r="AS96" i="18"/>
  <c r="AR96" i="18"/>
  <c r="AQ96" i="18"/>
  <c r="AP96" i="18"/>
  <c r="AO96" i="18"/>
  <c r="AN96" i="18"/>
  <c r="AM96" i="18"/>
  <c r="AL96" i="18"/>
  <c r="BD95" i="18"/>
  <c r="BC95" i="18"/>
  <c r="BB95" i="18"/>
  <c r="BA95" i="18"/>
  <c r="AZ95" i="18"/>
  <c r="AY95" i="18"/>
  <c r="AX95" i="18"/>
  <c r="AW95" i="18"/>
  <c r="AS95" i="18"/>
  <c r="AR95" i="18"/>
  <c r="AQ95" i="18"/>
  <c r="AP95" i="18"/>
  <c r="AO95" i="18"/>
  <c r="AN95" i="18"/>
  <c r="AM95" i="18"/>
  <c r="AL95" i="18"/>
  <c r="AG95" i="18"/>
  <c r="AE95" i="18"/>
  <c r="AC95" i="18"/>
  <c r="W95" i="18"/>
  <c r="S95" i="18"/>
  <c r="Q95" i="18"/>
  <c r="M95" i="18"/>
  <c r="I95" i="18"/>
  <c r="G95" i="18"/>
  <c r="E95" i="18"/>
  <c r="C95" i="18"/>
  <c r="BD94" i="18"/>
  <c r="BC94" i="18"/>
  <c r="BB94" i="18"/>
  <c r="BA94" i="18"/>
  <c r="AZ94" i="18"/>
  <c r="AY94" i="18"/>
  <c r="AX94" i="18"/>
  <c r="AW94" i="18"/>
  <c r="AS94" i="18"/>
  <c r="AR94" i="18"/>
  <c r="AQ94" i="18"/>
  <c r="AP94" i="18"/>
  <c r="AO94" i="18"/>
  <c r="AN94" i="18"/>
  <c r="AM94" i="18"/>
  <c r="AL94" i="18"/>
  <c r="AG94" i="18"/>
  <c r="AE94" i="18"/>
  <c r="AA94" i="18"/>
  <c r="W94" i="18"/>
  <c r="S94" i="18"/>
  <c r="K94" i="18"/>
  <c r="I94" i="18"/>
  <c r="G94" i="18"/>
  <c r="C94" i="18"/>
  <c r="BD93" i="18"/>
  <c r="BC93" i="18"/>
  <c r="BB93" i="18"/>
  <c r="BA93" i="18"/>
  <c r="AZ93" i="18"/>
  <c r="AY93" i="18"/>
  <c r="AX93" i="18"/>
  <c r="AW93" i="18"/>
  <c r="AS93" i="18"/>
  <c r="AR93" i="18"/>
  <c r="AQ93" i="18"/>
  <c r="AP93" i="18"/>
  <c r="AO93" i="18"/>
  <c r="AN93" i="18"/>
  <c r="AM93" i="18"/>
  <c r="AL93" i="18"/>
  <c r="AG93" i="18"/>
  <c r="AE93" i="18"/>
  <c r="AC93" i="18"/>
  <c r="AA93" i="18"/>
  <c r="W93" i="18"/>
  <c r="S93" i="18"/>
  <c r="Q93" i="18"/>
  <c r="M93" i="18"/>
  <c r="I93" i="18"/>
  <c r="G93" i="18"/>
  <c r="E93" i="18"/>
  <c r="C93" i="18"/>
  <c r="BD92" i="18"/>
  <c r="BC92" i="18"/>
  <c r="BB92" i="18"/>
  <c r="BA92" i="18"/>
  <c r="AZ92" i="18"/>
  <c r="AY92" i="18"/>
  <c r="AX92" i="18"/>
  <c r="AW92" i="18"/>
  <c r="AS92" i="18"/>
  <c r="AR92" i="18"/>
  <c r="AQ92" i="18"/>
  <c r="AP92" i="18"/>
  <c r="AO92" i="18"/>
  <c r="AN92" i="18"/>
  <c r="AM92" i="18"/>
  <c r="AL92" i="18"/>
  <c r="AG92" i="18"/>
  <c r="AE92" i="18"/>
  <c r="AC92" i="18"/>
  <c r="AA92" i="18"/>
  <c r="W92" i="18"/>
  <c r="S92" i="18"/>
  <c r="Q92" i="18"/>
  <c r="K92" i="18"/>
  <c r="G92" i="18"/>
  <c r="C92" i="18"/>
  <c r="BD91" i="18"/>
  <c r="BC91" i="18"/>
  <c r="BB91" i="18"/>
  <c r="BA91" i="18"/>
  <c r="AZ91" i="18"/>
  <c r="AY91" i="18"/>
  <c r="AX91" i="18"/>
  <c r="AW91" i="18"/>
  <c r="AS91" i="18"/>
  <c r="AR91" i="18"/>
  <c r="AQ91" i="18"/>
  <c r="AP91" i="18"/>
  <c r="AO91" i="18"/>
  <c r="AN91" i="18"/>
  <c r="AM91" i="18"/>
  <c r="AL91" i="18"/>
  <c r="AC91" i="18"/>
  <c r="Y91" i="18"/>
  <c r="U91" i="18"/>
  <c r="Q91" i="18"/>
  <c r="M91" i="18"/>
  <c r="K91" i="18"/>
  <c r="I91" i="18"/>
  <c r="B91" i="18"/>
  <c r="B92" i="18" s="1"/>
  <c r="AB93" i="18" s="1"/>
  <c r="BD90" i="18"/>
  <c r="BC90" i="18"/>
  <c r="BB90" i="18"/>
  <c r="BA90" i="18"/>
  <c r="AZ90" i="18"/>
  <c r="AY90" i="18"/>
  <c r="AX90" i="18"/>
  <c r="AW90" i="18"/>
  <c r="AS90" i="18"/>
  <c r="AR90" i="18"/>
  <c r="AQ90" i="18"/>
  <c r="AP90" i="18"/>
  <c r="AO90" i="18"/>
  <c r="AN90" i="18"/>
  <c r="AM90" i="18"/>
  <c r="AL90" i="18"/>
  <c r="AG90" i="18"/>
  <c r="AE90" i="18"/>
  <c r="AC90" i="18"/>
  <c r="AA90" i="18"/>
  <c r="Y90" i="18"/>
  <c r="W90" i="18"/>
  <c r="U90" i="18"/>
  <c r="S90" i="18"/>
  <c r="O90" i="18"/>
  <c r="K90" i="18"/>
  <c r="I90" i="18"/>
  <c r="E90" i="18"/>
  <c r="C90" i="18"/>
  <c r="BD89" i="18"/>
  <c r="BC89" i="18"/>
  <c r="BB89" i="18"/>
  <c r="BA89" i="18"/>
  <c r="AZ89" i="18"/>
  <c r="AY89" i="18"/>
  <c r="AX89" i="18"/>
  <c r="AW89" i="18"/>
  <c r="AS89" i="18"/>
  <c r="AR89" i="18"/>
  <c r="AQ89" i="18"/>
  <c r="AP89" i="18"/>
  <c r="AO89" i="18"/>
  <c r="AN89" i="18"/>
  <c r="AM89" i="18"/>
  <c r="AL89" i="18"/>
  <c r="AE89" i="18"/>
  <c r="AA89" i="18"/>
  <c r="W89" i="18"/>
  <c r="S89" i="18"/>
  <c r="O89" i="18"/>
  <c r="K89" i="18"/>
  <c r="G89" i="18"/>
  <c r="C89" i="18"/>
  <c r="BD88" i="18"/>
  <c r="BC88" i="18"/>
  <c r="BB88" i="18"/>
  <c r="BA88" i="18"/>
  <c r="AZ88" i="18"/>
  <c r="AY88" i="18"/>
  <c r="AX88" i="18"/>
  <c r="AW88" i="18"/>
  <c r="AS88" i="18"/>
  <c r="AR88" i="18"/>
  <c r="AQ88" i="18"/>
  <c r="AP88" i="18"/>
  <c r="AO88" i="18"/>
  <c r="AN88" i="18"/>
  <c r="AM88" i="18"/>
  <c r="AL88" i="18"/>
  <c r="AC87" i="18"/>
  <c r="AA87" i="18"/>
  <c r="Y87" i="18"/>
  <c r="O87" i="18"/>
  <c r="K87" i="18"/>
  <c r="I87" i="18"/>
  <c r="BD86" i="18"/>
  <c r="BC86" i="18"/>
  <c r="BB86" i="18"/>
  <c r="BA86" i="18"/>
  <c r="AZ86" i="18"/>
  <c r="AY86" i="18"/>
  <c r="AX86" i="18"/>
  <c r="AW86" i="18"/>
  <c r="AS86" i="18"/>
  <c r="AR86" i="18"/>
  <c r="AQ86" i="18"/>
  <c r="AP86" i="18"/>
  <c r="AO86" i="18"/>
  <c r="AN86" i="18"/>
  <c r="AM86" i="18"/>
  <c r="AL86" i="18"/>
  <c r="S86" i="18"/>
  <c r="O86" i="18"/>
  <c r="BD85" i="18"/>
  <c r="BC85" i="18"/>
  <c r="BB85" i="18"/>
  <c r="BA85" i="18"/>
  <c r="AZ85" i="18"/>
  <c r="AY85" i="18"/>
  <c r="AX85" i="18"/>
  <c r="AW85" i="18"/>
  <c r="AS85" i="18"/>
  <c r="AR85" i="18"/>
  <c r="AQ85" i="18"/>
  <c r="AP85" i="18"/>
  <c r="AO85" i="18"/>
  <c r="AN85" i="18"/>
  <c r="AM85" i="18"/>
  <c r="AL85" i="18"/>
  <c r="AG85" i="18"/>
  <c r="AE85" i="18"/>
  <c r="Y85" i="18"/>
  <c r="U85" i="18"/>
  <c r="S85" i="18"/>
  <c r="K85" i="18"/>
  <c r="I85" i="18"/>
  <c r="G85" i="18"/>
  <c r="BD84" i="18"/>
  <c r="BC84" i="18"/>
  <c r="BB84" i="18"/>
  <c r="BA84" i="18"/>
  <c r="AZ84" i="18"/>
  <c r="AY84" i="18"/>
  <c r="AX84" i="18"/>
  <c r="AW84" i="18"/>
  <c r="AS84" i="18"/>
  <c r="AR84" i="18"/>
  <c r="AQ84" i="18"/>
  <c r="AP84" i="18"/>
  <c r="AO84" i="18"/>
  <c r="AN84" i="18"/>
  <c r="AM84" i="18"/>
  <c r="AL84" i="18"/>
  <c r="S84" i="18"/>
  <c r="K84" i="18"/>
  <c r="BD83" i="18"/>
  <c r="BC83" i="18"/>
  <c r="BB83" i="18"/>
  <c r="BA83" i="18"/>
  <c r="AZ83" i="18"/>
  <c r="AY83" i="18"/>
  <c r="AX83" i="18"/>
  <c r="AW83" i="18"/>
  <c r="AS83" i="18"/>
  <c r="AR83" i="18"/>
  <c r="AQ83" i="18"/>
  <c r="AP83" i="18"/>
  <c r="AO83" i="18"/>
  <c r="AN83" i="18"/>
  <c r="AM83" i="18"/>
  <c r="AL83" i="18"/>
  <c r="AG83" i="18"/>
  <c r="AE83" i="18"/>
  <c r="AA83" i="18"/>
  <c r="S83" i="18"/>
  <c r="K83" i="18"/>
  <c r="BD82" i="18"/>
  <c r="BC82" i="18"/>
  <c r="BB82" i="18"/>
  <c r="BA82" i="18"/>
  <c r="AZ82" i="18"/>
  <c r="AY82" i="18"/>
  <c r="AX82" i="18"/>
  <c r="AW82" i="18"/>
  <c r="AS82" i="18"/>
  <c r="AR82" i="18"/>
  <c r="AQ82" i="18"/>
  <c r="AP82" i="18"/>
  <c r="AO82" i="18"/>
  <c r="AN82" i="18"/>
  <c r="AM82" i="18"/>
  <c r="AL82" i="18"/>
  <c r="K82" i="18"/>
  <c r="B82" i="18"/>
  <c r="B83" i="18" s="1"/>
  <c r="BD81" i="18"/>
  <c r="BC81" i="18"/>
  <c r="BB81" i="18"/>
  <c r="BA81" i="18"/>
  <c r="AZ81" i="18"/>
  <c r="AY81" i="18"/>
  <c r="AX81" i="18"/>
  <c r="AW81" i="18"/>
  <c r="AS81" i="18"/>
  <c r="AR81" i="18"/>
  <c r="AQ81" i="18"/>
  <c r="AP81" i="18"/>
  <c r="AO81" i="18"/>
  <c r="AN81" i="18"/>
  <c r="AM81" i="18"/>
  <c r="AL81" i="18"/>
  <c r="AG81" i="18"/>
  <c r="AE81" i="18"/>
  <c r="U81" i="18"/>
  <c r="Q81" i="18"/>
  <c r="O81" i="18"/>
  <c r="G81" i="18"/>
  <c r="C81" i="18"/>
  <c r="BD80" i="18"/>
  <c r="BC80" i="18"/>
  <c r="BB80" i="18"/>
  <c r="BA80" i="18"/>
  <c r="AZ80" i="18"/>
  <c r="AY80" i="18"/>
  <c r="AX80" i="18"/>
  <c r="AW80" i="18"/>
  <c r="AS80" i="18"/>
  <c r="AR80" i="18"/>
  <c r="AQ80" i="18"/>
  <c r="AP80" i="18"/>
  <c r="AO80" i="18"/>
  <c r="AN80" i="18"/>
  <c r="AM80" i="18"/>
  <c r="AL80" i="18"/>
  <c r="G80" i="18"/>
  <c r="BD79" i="18"/>
  <c r="BC79" i="18"/>
  <c r="BB79" i="18"/>
  <c r="BA79" i="18"/>
  <c r="AZ79" i="18"/>
  <c r="AY79" i="18"/>
  <c r="AX79" i="18"/>
  <c r="AW79" i="18"/>
  <c r="AS79" i="18"/>
  <c r="AR79" i="18"/>
  <c r="AQ79" i="18"/>
  <c r="AP79" i="18"/>
  <c r="AO79" i="18"/>
  <c r="AN79" i="18"/>
  <c r="AM79" i="18"/>
  <c r="AL79" i="18"/>
  <c r="BD78" i="18"/>
  <c r="BC78" i="18"/>
  <c r="BB78" i="18"/>
  <c r="BA78" i="18"/>
  <c r="AZ78" i="18"/>
  <c r="AY78" i="18"/>
  <c r="AX78" i="18"/>
  <c r="AW78" i="18"/>
  <c r="AS78" i="18"/>
  <c r="AR78" i="18"/>
  <c r="AQ78" i="18"/>
  <c r="AP78" i="18"/>
  <c r="AO78" i="18"/>
  <c r="AN78" i="18"/>
  <c r="AM78" i="18"/>
  <c r="AL78" i="18"/>
  <c r="BD75" i="18"/>
  <c r="BC75" i="18"/>
  <c r="BA75" i="18"/>
  <c r="AY75" i="18"/>
  <c r="AW75" i="18"/>
  <c r="AU75" i="18"/>
  <c r="AS75" i="18"/>
  <c r="AR75" i="18"/>
  <c r="AP75" i="18"/>
  <c r="AN75" i="18"/>
  <c r="AL75" i="18"/>
  <c r="AJ75" i="18"/>
  <c r="AE87" i="18" s="1"/>
  <c r="BD74" i="18"/>
  <c r="BC74" i="18"/>
  <c r="BA74" i="18"/>
  <c r="AY74" i="18"/>
  <c r="AW74" i="18"/>
  <c r="AU74" i="18"/>
  <c r="AS74" i="18"/>
  <c r="AR74" i="18"/>
  <c r="AP74" i="18"/>
  <c r="AN74" i="18"/>
  <c r="AL74" i="18"/>
  <c r="AJ74" i="18"/>
  <c r="BD73" i="18"/>
  <c r="BC73" i="18"/>
  <c r="BA73" i="18"/>
  <c r="AY73" i="18"/>
  <c r="AW73" i="18"/>
  <c r="AC103" i="18" s="1"/>
  <c r="AU73" i="18"/>
  <c r="AS73" i="18"/>
  <c r="AR73" i="18"/>
  <c r="AP73" i="18"/>
  <c r="AN73" i="18"/>
  <c r="AL73" i="18"/>
  <c r="M85" i="18" s="1"/>
  <c r="AJ73" i="18"/>
  <c r="BD72" i="18"/>
  <c r="BC72" i="18"/>
  <c r="BA72" i="18"/>
  <c r="AY72" i="18"/>
  <c r="AW72" i="18"/>
  <c r="M102" i="18" s="1"/>
  <c r="AU72" i="18"/>
  <c r="AS72" i="18"/>
  <c r="AR72" i="18"/>
  <c r="AP72" i="18"/>
  <c r="AN72" i="18"/>
  <c r="AL72" i="18"/>
  <c r="AJ72" i="18"/>
  <c r="AE84" i="18" s="1"/>
  <c r="BD71" i="18"/>
  <c r="BC71" i="18"/>
  <c r="BA71" i="18"/>
  <c r="AY71" i="18"/>
  <c r="AW71" i="18"/>
  <c r="AU71" i="18"/>
  <c r="AS71" i="18"/>
  <c r="AR71" i="18"/>
  <c r="AP71" i="18"/>
  <c r="AN71" i="18"/>
  <c r="AL71" i="18"/>
  <c r="U83" i="18" s="1"/>
  <c r="AJ71" i="18"/>
  <c r="BD70" i="18"/>
  <c r="BC70" i="18"/>
  <c r="BA70" i="18"/>
  <c r="AY70" i="18"/>
  <c r="AW70" i="18"/>
  <c r="AC100" i="18" s="1"/>
  <c r="AU70" i="18"/>
  <c r="G100" i="18" s="1"/>
  <c r="AS70" i="18"/>
  <c r="AR70" i="18"/>
  <c r="AP70" i="18"/>
  <c r="AN70" i="18"/>
  <c r="AL70" i="18"/>
  <c r="AJ70" i="18"/>
  <c r="S82" i="18" s="1"/>
  <c r="BD69" i="18"/>
  <c r="BC69" i="18"/>
  <c r="BA69" i="18"/>
  <c r="AY69" i="18"/>
  <c r="AW69" i="18"/>
  <c r="AU69" i="18"/>
  <c r="AS69" i="18"/>
  <c r="AR69" i="18"/>
  <c r="AP69" i="18"/>
  <c r="AN69" i="18"/>
  <c r="AL69" i="18"/>
  <c r="AJ69" i="18"/>
  <c r="BD68" i="18"/>
  <c r="BC68" i="18"/>
  <c r="BA68" i="18"/>
  <c r="AY68" i="18"/>
  <c r="AW68" i="18"/>
  <c r="I98" i="18" s="1"/>
  <c r="AU68" i="18"/>
  <c r="S98" i="18" s="1"/>
  <c r="AS68" i="18"/>
  <c r="AR68" i="18"/>
  <c r="AP68" i="18"/>
  <c r="AN68" i="18"/>
  <c r="AL68" i="18"/>
  <c r="AJ68" i="18"/>
  <c r="S80" i="18" s="1"/>
  <c r="BD63" i="18"/>
  <c r="BC63" i="18"/>
  <c r="BB63" i="18"/>
  <c r="BA63" i="18"/>
  <c r="AZ63" i="18"/>
  <c r="AY63" i="18"/>
  <c r="AX63" i="18"/>
  <c r="AW63" i="18"/>
  <c r="AS63" i="18"/>
  <c r="AR63" i="18"/>
  <c r="AQ63" i="18"/>
  <c r="AP63" i="18"/>
  <c r="AO63" i="18"/>
  <c r="AN63" i="18"/>
  <c r="AM63" i="18"/>
  <c r="AL63" i="18"/>
  <c r="BD62" i="18"/>
  <c r="BC62" i="18"/>
  <c r="BB62" i="18"/>
  <c r="BA62" i="18"/>
  <c r="AZ62" i="18"/>
  <c r="AY62" i="18"/>
  <c r="AX62" i="18"/>
  <c r="AW62" i="18"/>
  <c r="AS62" i="18"/>
  <c r="AR62" i="18"/>
  <c r="AQ62" i="18"/>
  <c r="AP62" i="18"/>
  <c r="AO62" i="18"/>
  <c r="AN62" i="18"/>
  <c r="AM62" i="18"/>
  <c r="AL62" i="18"/>
  <c r="BD61" i="18"/>
  <c r="BC61" i="18"/>
  <c r="BB61" i="18"/>
  <c r="BA61" i="18"/>
  <c r="AZ61" i="18"/>
  <c r="AY61" i="18"/>
  <c r="AX61" i="18"/>
  <c r="AW61" i="18"/>
  <c r="AS61" i="18"/>
  <c r="AR61" i="18"/>
  <c r="AQ61" i="18"/>
  <c r="AP61" i="18"/>
  <c r="AO61" i="18"/>
  <c r="AN61" i="18"/>
  <c r="AM61" i="18"/>
  <c r="AL61" i="18"/>
  <c r="BD60" i="18"/>
  <c r="BC60" i="18"/>
  <c r="BB60" i="18"/>
  <c r="BA60" i="18"/>
  <c r="AZ60" i="18"/>
  <c r="AY60" i="18"/>
  <c r="AX60" i="18"/>
  <c r="AW60" i="18"/>
  <c r="AS60" i="18"/>
  <c r="AR60" i="18"/>
  <c r="AQ60" i="18"/>
  <c r="AP60" i="18"/>
  <c r="AO60" i="18"/>
  <c r="AN60" i="18"/>
  <c r="AM60" i="18"/>
  <c r="AL60" i="18"/>
  <c r="BD59" i="18"/>
  <c r="BC59" i="18"/>
  <c r="BB59" i="18"/>
  <c r="BA59" i="18"/>
  <c r="AZ59" i="18"/>
  <c r="AY59" i="18"/>
  <c r="AX59" i="18"/>
  <c r="AW59" i="18"/>
  <c r="AS59" i="18"/>
  <c r="AR59" i="18"/>
  <c r="AQ59" i="18"/>
  <c r="AP59" i="18"/>
  <c r="AO59" i="18"/>
  <c r="AN59" i="18"/>
  <c r="AM59" i="18"/>
  <c r="AL59" i="18"/>
  <c r="BD58" i="18"/>
  <c r="BC58" i="18"/>
  <c r="BB58" i="18"/>
  <c r="BA58" i="18"/>
  <c r="AZ58" i="18"/>
  <c r="AY58" i="18"/>
  <c r="AX58" i="18"/>
  <c r="AW58" i="18"/>
  <c r="AS58" i="18"/>
  <c r="AR58" i="18"/>
  <c r="AQ58" i="18"/>
  <c r="AP58" i="18"/>
  <c r="AO58" i="18"/>
  <c r="AN58" i="18"/>
  <c r="AM58" i="18"/>
  <c r="AL58" i="18"/>
  <c r="BD57" i="18"/>
  <c r="BC57" i="18"/>
  <c r="BB57" i="18"/>
  <c r="BA57" i="18"/>
  <c r="AZ57" i="18"/>
  <c r="AY57" i="18"/>
  <c r="AX57" i="18"/>
  <c r="AW57" i="18"/>
  <c r="AS57" i="18"/>
  <c r="AR57" i="18"/>
  <c r="AQ57" i="18"/>
  <c r="AP57" i="18"/>
  <c r="AO57" i="18"/>
  <c r="AN57" i="18"/>
  <c r="AM57" i="18"/>
  <c r="AL57" i="18"/>
  <c r="BD56" i="18"/>
  <c r="BC56" i="18"/>
  <c r="BB56" i="18"/>
  <c r="BA56" i="18"/>
  <c r="AZ56" i="18"/>
  <c r="AY56" i="18"/>
  <c r="AX56" i="18"/>
  <c r="AW56" i="18"/>
  <c r="AS56" i="18"/>
  <c r="AR56" i="18"/>
  <c r="AQ56" i="18"/>
  <c r="AP56" i="18"/>
  <c r="AO56" i="18"/>
  <c r="AN56" i="18"/>
  <c r="AM56" i="18"/>
  <c r="AL56" i="18"/>
  <c r="BD54" i="18"/>
  <c r="BC54" i="18"/>
  <c r="BB54" i="18"/>
  <c r="BA54" i="18"/>
  <c r="AZ54" i="18"/>
  <c r="AY54" i="18"/>
  <c r="AX54" i="18"/>
  <c r="AW54" i="18"/>
  <c r="AS54" i="18"/>
  <c r="AR54" i="18"/>
  <c r="AQ54" i="18"/>
  <c r="AP54" i="18"/>
  <c r="AO54" i="18"/>
  <c r="AN54" i="18"/>
  <c r="AM54" i="18"/>
  <c r="AL54" i="18"/>
  <c r="BD53" i="18"/>
  <c r="BC53" i="18"/>
  <c r="BB53" i="18"/>
  <c r="BA53" i="18"/>
  <c r="AZ53" i="18"/>
  <c r="AY53" i="18"/>
  <c r="AX53" i="18"/>
  <c r="AW53" i="18"/>
  <c r="AS53" i="18"/>
  <c r="AR53" i="18"/>
  <c r="AQ53" i="18"/>
  <c r="AP53" i="18"/>
  <c r="AO53" i="18"/>
  <c r="AN53" i="18"/>
  <c r="AM53" i="18"/>
  <c r="AL53" i="18"/>
  <c r="BD52" i="18"/>
  <c r="BC52" i="18"/>
  <c r="BB52" i="18"/>
  <c r="BA52" i="18"/>
  <c r="AZ52" i="18"/>
  <c r="AY52" i="18"/>
  <c r="AX52" i="18"/>
  <c r="AW52" i="18"/>
  <c r="AS52" i="18"/>
  <c r="AR52" i="18"/>
  <c r="AQ52" i="18"/>
  <c r="AP52" i="18"/>
  <c r="AO52" i="18"/>
  <c r="AN52" i="18"/>
  <c r="AM52" i="18"/>
  <c r="AL52" i="18"/>
  <c r="BD51" i="18"/>
  <c r="BC51" i="18"/>
  <c r="BB51" i="18"/>
  <c r="BA51" i="18"/>
  <c r="AZ51" i="18"/>
  <c r="AY51" i="18"/>
  <c r="AX51" i="18"/>
  <c r="AW51" i="18"/>
  <c r="AS51" i="18"/>
  <c r="AR51" i="18"/>
  <c r="AQ51" i="18"/>
  <c r="AP51" i="18"/>
  <c r="AO51" i="18"/>
  <c r="AN51" i="18"/>
  <c r="AM51" i="18"/>
  <c r="AL51" i="18"/>
  <c r="AE51" i="18"/>
  <c r="AA51" i="18"/>
  <c r="U51" i="18"/>
  <c r="S51" i="18"/>
  <c r="O51" i="18"/>
  <c r="K51" i="18"/>
  <c r="G51" i="18"/>
  <c r="C51" i="18"/>
  <c r="BD50" i="18"/>
  <c r="BC50" i="18"/>
  <c r="BB50" i="18"/>
  <c r="BA50" i="18"/>
  <c r="AZ50" i="18"/>
  <c r="AY50" i="18"/>
  <c r="AX50" i="18"/>
  <c r="AW50" i="18"/>
  <c r="AS50" i="18"/>
  <c r="AR50" i="18"/>
  <c r="AQ50" i="18"/>
  <c r="AP50" i="18"/>
  <c r="AO50" i="18"/>
  <c r="AN50" i="18"/>
  <c r="AM50" i="18"/>
  <c r="AL50" i="18"/>
  <c r="AC50" i="18"/>
  <c r="AA50" i="18"/>
  <c r="Y50" i="18"/>
  <c r="O50" i="18"/>
  <c r="M50" i="18"/>
  <c r="K50" i="18"/>
  <c r="I50" i="18"/>
  <c r="G50" i="18"/>
  <c r="BD49" i="18"/>
  <c r="BC49" i="18"/>
  <c r="BB49" i="18"/>
  <c r="BA49" i="18"/>
  <c r="AZ49" i="18"/>
  <c r="AY49" i="18"/>
  <c r="AX49" i="18"/>
  <c r="AW49" i="18"/>
  <c r="AS49" i="18"/>
  <c r="AR49" i="18"/>
  <c r="AQ49" i="18"/>
  <c r="AP49" i="18"/>
  <c r="S28" i="18" s="1"/>
  <c r="AO49" i="18"/>
  <c r="AN49" i="18"/>
  <c r="AM49" i="18"/>
  <c r="AL49" i="18"/>
  <c r="AE49" i="18"/>
  <c r="AC49" i="18"/>
  <c r="Y49" i="18"/>
  <c r="S49" i="18"/>
  <c r="Q49" i="18"/>
  <c r="O49" i="18"/>
  <c r="I49" i="18"/>
  <c r="E49" i="18"/>
  <c r="C49" i="18"/>
  <c r="BD48" i="18"/>
  <c r="BC48" i="18"/>
  <c r="BB48" i="18"/>
  <c r="BA48" i="18"/>
  <c r="AZ48" i="18"/>
  <c r="AY48" i="18"/>
  <c r="AX48" i="18"/>
  <c r="AW48" i="18"/>
  <c r="AS48" i="18"/>
  <c r="AR48" i="18"/>
  <c r="AQ48" i="18"/>
  <c r="AP48" i="18"/>
  <c r="AO48" i="18"/>
  <c r="AN48" i="18"/>
  <c r="AM48" i="18"/>
  <c r="AL48" i="18"/>
  <c r="U48" i="18"/>
  <c r="Q48" i="18"/>
  <c r="O48" i="18"/>
  <c r="I48" i="18"/>
  <c r="E48" i="18"/>
  <c r="BD47" i="18"/>
  <c r="BC47" i="18"/>
  <c r="BB47" i="18"/>
  <c r="BA47" i="18"/>
  <c r="AZ47" i="18"/>
  <c r="AY47" i="18"/>
  <c r="AX47" i="18"/>
  <c r="AW47" i="18"/>
  <c r="AS47" i="18"/>
  <c r="AR47" i="18"/>
  <c r="AQ47" i="18"/>
  <c r="AP47" i="18"/>
  <c r="AO47" i="18"/>
  <c r="AN47" i="18"/>
  <c r="K26" i="18" s="1"/>
  <c r="AM47" i="18"/>
  <c r="AL47" i="18"/>
  <c r="BD46" i="18"/>
  <c r="BC46" i="18"/>
  <c r="BB46" i="18"/>
  <c r="BA46" i="18"/>
  <c r="AZ46" i="18"/>
  <c r="AY46" i="18"/>
  <c r="AX46" i="18"/>
  <c r="AW46" i="18"/>
  <c r="AS46" i="18"/>
  <c r="AR46" i="18"/>
  <c r="AQ46" i="18"/>
  <c r="AP46" i="18"/>
  <c r="AO46" i="18"/>
  <c r="AN46" i="18"/>
  <c r="K25" i="18" s="1"/>
  <c r="AM46" i="18"/>
  <c r="AL46" i="18"/>
  <c r="Y46" i="18"/>
  <c r="U46" i="18"/>
  <c r="S46" i="18"/>
  <c r="M46" i="18"/>
  <c r="K46" i="18"/>
  <c r="I46" i="18"/>
  <c r="E46" i="18"/>
  <c r="AE45" i="18"/>
  <c r="AC45" i="18"/>
  <c r="AA45" i="18"/>
  <c r="Q45" i="18"/>
  <c r="O45" i="18"/>
  <c r="M45" i="18"/>
  <c r="C45" i="18"/>
  <c r="AA44" i="18"/>
  <c r="S44" i="18"/>
  <c r="C44" i="18"/>
  <c r="BD43" i="18"/>
  <c r="BC43" i="18"/>
  <c r="BA43" i="18"/>
  <c r="AY43" i="18"/>
  <c r="AW43" i="18"/>
  <c r="AU43" i="18"/>
  <c r="W51" i="18" s="1"/>
  <c r="AS43" i="18"/>
  <c r="AR43" i="18"/>
  <c r="AP43" i="18"/>
  <c r="AN43" i="18"/>
  <c r="AL43" i="18"/>
  <c r="U32" i="18" s="1"/>
  <c r="AJ43" i="18"/>
  <c r="K32" i="18" s="1"/>
  <c r="AG43" i="18"/>
  <c r="AE43" i="18"/>
  <c r="AA43" i="18"/>
  <c r="W43" i="18"/>
  <c r="Q43" i="18"/>
  <c r="O43" i="18"/>
  <c r="K43" i="18"/>
  <c r="C43" i="18"/>
  <c r="B43" i="18"/>
  <c r="B44" i="18" s="1"/>
  <c r="D45" i="18" s="1"/>
  <c r="BD42" i="18"/>
  <c r="BC42" i="18"/>
  <c r="BA42" i="18"/>
  <c r="AY42" i="18"/>
  <c r="AW42" i="18"/>
  <c r="AG50" i="18" s="1"/>
  <c r="AU42" i="18"/>
  <c r="AS42" i="18"/>
  <c r="AR42" i="18"/>
  <c r="AP42" i="18"/>
  <c r="AN42" i="18"/>
  <c r="AL42" i="18"/>
  <c r="AJ42" i="18"/>
  <c r="AG42" i="18"/>
  <c r="AE42" i="18"/>
  <c r="AC42" i="18"/>
  <c r="U42" i="18"/>
  <c r="Q42" i="18"/>
  <c r="M42" i="18"/>
  <c r="I42" i="18"/>
  <c r="E42" i="18"/>
  <c r="C42" i="18"/>
  <c r="BD41" i="18"/>
  <c r="BC41" i="18"/>
  <c r="BA41" i="18"/>
  <c r="AY41" i="18"/>
  <c r="AW41" i="18"/>
  <c r="AC46" i="18" s="1"/>
  <c r="AU41" i="18"/>
  <c r="AA49" i="18" s="1"/>
  <c r="AS41" i="18"/>
  <c r="AR41" i="18"/>
  <c r="AP41" i="18"/>
  <c r="AN41" i="18"/>
  <c r="AL41" i="18"/>
  <c r="Y30" i="18" s="1"/>
  <c r="AJ41" i="18"/>
  <c r="W30" i="18" s="1"/>
  <c r="AC41" i="18"/>
  <c r="AA41" i="18"/>
  <c r="Y41" i="18"/>
  <c r="U41" i="18"/>
  <c r="Q41" i="18"/>
  <c r="O41" i="18"/>
  <c r="I41" i="18"/>
  <c r="E41" i="18"/>
  <c r="BD40" i="18"/>
  <c r="BC40" i="18"/>
  <c r="BA40" i="18"/>
  <c r="AY40" i="18"/>
  <c r="AW40" i="18"/>
  <c r="Y48" i="18" s="1"/>
  <c r="AU40" i="18"/>
  <c r="C48" i="18" s="1"/>
  <c r="AS40" i="18"/>
  <c r="AE29" i="18" s="1"/>
  <c r="AR40" i="18"/>
  <c r="AP40" i="18"/>
  <c r="AN40" i="18"/>
  <c r="AL40" i="18"/>
  <c r="U29" i="18" s="1"/>
  <c r="AJ40" i="18"/>
  <c r="BD39" i="18"/>
  <c r="BC39" i="18"/>
  <c r="BA39" i="18"/>
  <c r="AY39" i="18"/>
  <c r="AW39" i="18"/>
  <c r="M44" i="18" s="1"/>
  <c r="AU39" i="18"/>
  <c r="AS39" i="18"/>
  <c r="AR39" i="18"/>
  <c r="AP39" i="18"/>
  <c r="AN39" i="18"/>
  <c r="AL39" i="18"/>
  <c r="AG28" i="18" s="1"/>
  <c r="AJ39" i="18"/>
  <c r="O28" i="18" s="1"/>
  <c r="AG39" i="18"/>
  <c r="U39" i="18"/>
  <c r="Q39" i="18"/>
  <c r="BD38" i="18"/>
  <c r="BC38" i="18"/>
  <c r="BA38" i="18"/>
  <c r="AY38" i="18"/>
  <c r="AW38" i="18"/>
  <c r="AU38" i="18"/>
  <c r="AS38" i="18"/>
  <c r="AR38" i="18"/>
  <c r="AP38" i="18"/>
  <c r="AN38" i="18"/>
  <c r="AL38" i="18"/>
  <c r="E27" i="18" s="1"/>
  <c r="AJ38" i="18"/>
  <c r="C27" i="18" s="1"/>
  <c r="AE38" i="18"/>
  <c r="W38" i="18"/>
  <c r="Q38" i="18"/>
  <c r="K38" i="18"/>
  <c r="BD37" i="18"/>
  <c r="BC37" i="18"/>
  <c r="BA37" i="18"/>
  <c r="AY37" i="18"/>
  <c r="AW37" i="18"/>
  <c r="Y42" i="18" s="1"/>
  <c r="AU37" i="18"/>
  <c r="AS37" i="18"/>
  <c r="AR37" i="18"/>
  <c r="AP37" i="18"/>
  <c r="AN37" i="18"/>
  <c r="AL37" i="18"/>
  <c r="U26" i="18" s="1"/>
  <c r="AJ37" i="18"/>
  <c r="AA26" i="18" s="1"/>
  <c r="BD36" i="18"/>
  <c r="BC36" i="18"/>
  <c r="BA36" i="18"/>
  <c r="AY36" i="18"/>
  <c r="AW36" i="18"/>
  <c r="M41" i="18" s="1"/>
  <c r="AU36" i="18"/>
  <c r="W41" i="18" s="1"/>
  <c r="AS36" i="18"/>
  <c r="C25" i="18" s="1"/>
  <c r="AR36" i="18"/>
  <c r="AP36" i="18"/>
  <c r="AN36" i="18"/>
  <c r="AL36" i="18"/>
  <c r="AJ36" i="18"/>
  <c r="AA36" i="18"/>
  <c r="W36" i="18"/>
  <c r="K36" i="18"/>
  <c r="C36" i="18"/>
  <c r="B36" i="18"/>
  <c r="B37" i="18" s="1"/>
  <c r="M35" i="18"/>
  <c r="AE34" i="18"/>
  <c r="AA34" i="18"/>
  <c r="W34" i="18"/>
  <c r="S34" i="18"/>
  <c r="O34" i="18"/>
  <c r="I34" i="18"/>
  <c r="G34" i="18"/>
  <c r="BD32" i="18"/>
  <c r="BC32" i="18"/>
  <c r="BB32" i="18"/>
  <c r="BA32" i="18"/>
  <c r="AZ32" i="18"/>
  <c r="AY32" i="18"/>
  <c r="AX32" i="18"/>
  <c r="AW32" i="18"/>
  <c r="AS32" i="18"/>
  <c r="AR32" i="18"/>
  <c r="AQ32" i="18"/>
  <c r="AP32" i="18"/>
  <c r="AO32" i="18"/>
  <c r="AN32" i="18"/>
  <c r="AM32" i="18"/>
  <c r="AL32" i="18"/>
  <c r="AG32" i="18"/>
  <c r="AC32" i="18"/>
  <c r="Y32" i="18"/>
  <c r="W32" i="18"/>
  <c r="S32" i="18"/>
  <c r="Q32" i="18"/>
  <c r="O32" i="18"/>
  <c r="M32" i="18"/>
  <c r="I32" i="18"/>
  <c r="E32" i="18"/>
  <c r="C32" i="18"/>
  <c r="BD31" i="18"/>
  <c r="BC31" i="18"/>
  <c r="BB31" i="18"/>
  <c r="BA31" i="18"/>
  <c r="AZ31" i="18"/>
  <c r="AY31" i="18"/>
  <c r="AX31" i="18"/>
  <c r="AW31" i="18"/>
  <c r="AS31" i="18"/>
  <c r="AR31" i="18"/>
  <c r="AQ31" i="18"/>
  <c r="AP31" i="18"/>
  <c r="AO31" i="18"/>
  <c r="AN31" i="18"/>
  <c r="AM31" i="18"/>
  <c r="AL31" i="18"/>
  <c r="AG31" i="18"/>
  <c r="AE31" i="18"/>
  <c r="AC31" i="18"/>
  <c r="AA31" i="18"/>
  <c r="Y31" i="18"/>
  <c r="W31" i="18"/>
  <c r="U31" i="18"/>
  <c r="S31" i="18"/>
  <c r="Q31" i="18"/>
  <c r="O31" i="18"/>
  <c r="M31" i="18"/>
  <c r="K31" i="18"/>
  <c r="I31" i="18"/>
  <c r="G31" i="18"/>
  <c r="E31" i="18"/>
  <c r="C31" i="18"/>
  <c r="BD30" i="18"/>
  <c r="BC30" i="18"/>
  <c r="BB30" i="18"/>
  <c r="BA30" i="18"/>
  <c r="AZ30" i="18"/>
  <c r="AY30" i="18"/>
  <c r="AX30" i="18"/>
  <c r="AW30" i="18"/>
  <c r="AS30" i="18"/>
  <c r="AR30" i="18"/>
  <c r="AQ30" i="18"/>
  <c r="AP30" i="18"/>
  <c r="AO30" i="18"/>
  <c r="AN30" i="18"/>
  <c r="AM30" i="18"/>
  <c r="AL30" i="18"/>
  <c r="AG30" i="18"/>
  <c r="AE30" i="18"/>
  <c r="AC30" i="18"/>
  <c r="I30" i="18"/>
  <c r="E30" i="18"/>
  <c r="BD29" i="18"/>
  <c r="BC29" i="18"/>
  <c r="BB29" i="18"/>
  <c r="BA29" i="18"/>
  <c r="AZ29" i="18"/>
  <c r="AY29" i="18"/>
  <c r="AX29" i="18"/>
  <c r="AW29" i="18"/>
  <c r="AS29" i="18"/>
  <c r="AR29" i="18"/>
  <c r="AQ29" i="18"/>
  <c r="AP29" i="18"/>
  <c r="AO29" i="18"/>
  <c r="AN29" i="18"/>
  <c r="AM29" i="18"/>
  <c r="AL29" i="18"/>
  <c r="AG29" i="18"/>
  <c r="AC29" i="18"/>
  <c r="Y29" i="18"/>
  <c r="Q29" i="18"/>
  <c r="M29" i="18"/>
  <c r="I29" i="18"/>
  <c r="G29" i="18"/>
  <c r="E29" i="18"/>
  <c r="BD28" i="18"/>
  <c r="BC28" i="18"/>
  <c r="BB28" i="18"/>
  <c r="BA28" i="18"/>
  <c r="AZ28" i="18"/>
  <c r="AY28" i="18"/>
  <c r="AX28" i="18"/>
  <c r="AW28" i="18"/>
  <c r="AS28" i="18"/>
  <c r="AR28" i="18"/>
  <c r="AQ28" i="18"/>
  <c r="AP28" i="18"/>
  <c r="AO28" i="18"/>
  <c r="AN28" i="18"/>
  <c r="AM28" i="18"/>
  <c r="AL28" i="18"/>
  <c r="Q28" i="18"/>
  <c r="BD27" i="18"/>
  <c r="BC27" i="18"/>
  <c r="BB27" i="18"/>
  <c r="BA27" i="18"/>
  <c r="AZ27" i="18"/>
  <c r="AY27" i="18"/>
  <c r="AX27" i="18"/>
  <c r="AW27" i="18"/>
  <c r="AS27" i="18"/>
  <c r="AR27" i="18"/>
  <c r="AQ27" i="18"/>
  <c r="AP27" i="18"/>
  <c r="AO27" i="18"/>
  <c r="AN27" i="18"/>
  <c r="AM27" i="18"/>
  <c r="AL27" i="18"/>
  <c r="Q27" i="18"/>
  <c r="B27" i="18"/>
  <c r="B28" i="18" s="1"/>
  <c r="BD26" i="18"/>
  <c r="BC26" i="18"/>
  <c r="BB26" i="18"/>
  <c r="BA26" i="18"/>
  <c r="AZ26" i="18"/>
  <c r="AY26" i="18"/>
  <c r="AX26" i="18"/>
  <c r="AW26" i="18"/>
  <c r="AS26" i="18"/>
  <c r="AR26" i="18"/>
  <c r="AQ26" i="18"/>
  <c r="AP26" i="18"/>
  <c r="AO26" i="18"/>
  <c r="AN26" i="18"/>
  <c r="AM26" i="18"/>
  <c r="AL26" i="18"/>
  <c r="AE26" i="18"/>
  <c r="I26" i="18"/>
  <c r="G26" i="18"/>
  <c r="BD25" i="18"/>
  <c r="BC25" i="18"/>
  <c r="BB25" i="18"/>
  <c r="BA25" i="18"/>
  <c r="AZ25" i="18"/>
  <c r="AY25" i="18"/>
  <c r="AX25" i="18"/>
  <c r="AW25" i="18"/>
  <c r="AS25" i="18"/>
  <c r="AR25" i="18"/>
  <c r="AQ25" i="18"/>
  <c r="AP25" i="18"/>
  <c r="AO25" i="18"/>
  <c r="AN25" i="18"/>
  <c r="AM25" i="18"/>
  <c r="AL25" i="18"/>
  <c r="AG25" i="18"/>
  <c r="AC25" i="18"/>
  <c r="Y25" i="18"/>
  <c r="U25" i="18"/>
  <c r="Q25" i="18"/>
  <c r="M25" i="18"/>
  <c r="I25" i="18"/>
  <c r="G25" i="18"/>
  <c r="E25" i="18"/>
  <c r="BD24" i="18"/>
  <c r="BC24" i="18"/>
  <c r="BB24" i="18"/>
  <c r="BA24" i="18"/>
  <c r="AZ24" i="18"/>
  <c r="AY24" i="18"/>
  <c r="AX24" i="18"/>
  <c r="AW24" i="18"/>
  <c r="AS24" i="18"/>
  <c r="AR24" i="18"/>
  <c r="AQ24" i="18"/>
  <c r="AP24" i="18"/>
  <c r="AO24" i="18"/>
  <c r="AN24" i="18"/>
  <c r="AM24" i="18"/>
  <c r="AL24" i="18"/>
  <c r="BD22" i="18"/>
  <c r="BC22" i="18"/>
  <c r="BB22" i="18"/>
  <c r="BA22" i="18"/>
  <c r="AZ22" i="18"/>
  <c r="AY22" i="18"/>
  <c r="AX22" i="18"/>
  <c r="AW22" i="18"/>
  <c r="AS22" i="18"/>
  <c r="AR22" i="18"/>
  <c r="AQ22" i="18"/>
  <c r="AP22" i="18"/>
  <c r="AO22" i="18"/>
  <c r="AN22" i="18"/>
  <c r="AM22" i="18"/>
  <c r="AL22" i="18"/>
  <c r="BD21" i="18"/>
  <c r="BC21" i="18"/>
  <c r="BB21" i="18"/>
  <c r="BA21" i="18"/>
  <c r="AZ21" i="18"/>
  <c r="AY21" i="18"/>
  <c r="AX21" i="18"/>
  <c r="AW21" i="18"/>
  <c r="AS21" i="18"/>
  <c r="AR21" i="18"/>
  <c r="AQ21" i="18"/>
  <c r="AP21" i="18"/>
  <c r="AO21" i="18"/>
  <c r="AN21" i="18"/>
  <c r="AM21" i="18"/>
  <c r="AL21" i="18"/>
  <c r="BD20" i="18"/>
  <c r="BC20" i="18"/>
  <c r="BB20" i="18"/>
  <c r="BA20" i="18"/>
  <c r="AZ20" i="18"/>
  <c r="AY20" i="18"/>
  <c r="AX20" i="18"/>
  <c r="AW20" i="18"/>
  <c r="AS20" i="18"/>
  <c r="AR20" i="18"/>
  <c r="AQ20" i="18"/>
  <c r="AP20" i="18"/>
  <c r="AO20" i="18"/>
  <c r="AN20" i="18"/>
  <c r="AM20" i="18"/>
  <c r="AL20" i="18"/>
  <c r="BD19" i="18"/>
  <c r="BC19" i="18"/>
  <c r="BB19" i="18"/>
  <c r="BA19" i="18"/>
  <c r="AZ19" i="18"/>
  <c r="AY19" i="18"/>
  <c r="AX19" i="18"/>
  <c r="AW19" i="18"/>
  <c r="AS19" i="18"/>
  <c r="AR19" i="18"/>
  <c r="AQ19" i="18"/>
  <c r="AP19" i="18"/>
  <c r="AO19" i="18"/>
  <c r="AN19" i="18"/>
  <c r="AM19" i="18"/>
  <c r="AL19" i="18"/>
  <c r="BD18" i="18"/>
  <c r="BC18" i="18"/>
  <c r="BB18" i="18"/>
  <c r="BA18" i="18"/>
  <c r="AZ18" i="18"/>
  <c r="AY18" i="18"/>
  <c r="AX18" i="18"/>
  <c r="AW18" i="18"/>
  <c r="AS18" i="18"/>
  <c r="AR18" i="18"/>
  <c r="AQ18" i="18"/>
  <c r="AP18" i="18"/>
  <c r="AO18" i="18"/>
  <c r="AN18" i="18"/>
  <c r="AM18" i="18"/>
  <c r="AL18" i="18"/>
  <c r="B18" i="18"/>
  <c r="B19" i="18" s="1"/>
  <c r="BD17" i="18"/>
  <c r="BC17" i="18"/>
  <c r="BB17" i="18"/>
  <c r="BA17" i="18"/>
  <c r="AZ17" i="18"/>
  <c r="AY17" i="18"/>
  <c r="AX17" i="18"/>
  <c r="AW17" i="18"/>
  <c r="AS17" i="18"/>
  <c r="AR17" i="18"/>
  <c r="AQ17" i="18"/>
  <c r="AP17" i="18"/>
  <c r="AO17" i="18"/>
  <c r="AN17" i="18"/>
  <c r="AM17" i="18"/>
  <c r="AL17" i="18"/>
  <c r="BD16" i="18"/>
  <c r="BC16" i="18"/>
  <c r="BB16" i="18"/>
  <c r="BA16" i="18"/>
  <c r="AZ16" i="18"/>
  <c r="AY16" i="18"/>
  <c r="AX16" i="18"/>
  <c r="AW16" i="18"/>
  <c r="AS16" i="18"/>
  <c r="AR16" i="18"/>
  <c r="AQ16" i="18"/>
  <c r="AP16" i="18"/>
  <c r="AO16" i="18"/>
  <c r="AN16" i="18"/>
  <c r="AM16" i="18"/>
  <c r="AL16" i="18"/>
  <c r="BD15" i="18"/>
  <c r="BC15" i="18"/>
  <c r="BB15" i="18"/>
  <c r="BA15" i="18"/>
  <c r="AZ15" i="18"/>
  <c r="AY15" i="18"/>
  <c r="AX15" i="18"/>
  <c r="AW15" i="18"/>
  <c r="AS15" i="18"/>
  <c r="AR15" i="18"/>
  <c r="AQ15" i="18"/>
  <c r="AP15" i="18"/>
  <c r="AO15" i="18"/>
  <c r="AN15" i="18"/>
  <c r="AM15" i="18"/>
  <c r="AL15" i="18"/>
  <c r="BD14" i="18"/>
  <c r="BC14" i="18"/>
  <c r="BB14" i="18"/>
  <c r="BA14" i="18"/>
  <c r="AZ14" i="18"/>
  <c r="AY14" i="18"/>
  <c r="AX14" i="18"/>
  <c r="AW14" i="18"/>
  <c r="AS14" i="18"/>
  <c r="AR14" i="18"/>
  <c r="AQ14" i="18"/>
  <c r="AP14" i="18"/>
  <c r="AO14" i="18"/>
  <c r="AN14" i="18"/>
  <c r="AM14" i="18"/>
  <c r="AL14" i="18"/>
  <c r="BD11" i="18"/>
  <c r="BC11" i="18"/>
  <c r="BA11" i="18"/>
  <c r="AY11" i="18"/>
  <c r="AW11" i="18"/>
  <c r="AU11" i="18"/>
  <c r="AS11" i="18"/>
  <c r="AR11" i="18"/>
  <c r="AP11" i="18"/>
  <c r="AN11" i="18"/>
  <c r="AL11" i="18"/>
  <c r="AG23" i="18" s="1"/>
  <c r="AJ11" i="18"/>
  <c r="W23" i="18" s="1"/>
  <c r="BD10" i="18"/>
  <c r="BC10" i="18"/>
  <c r="BA10" i="18"/>
  <c r="AY10" i="18"/>
  <c r="AW10" i="18"/>
  <c r="AU10" i="18"/>
  <c r="AS10" i="18"/>
  <c r="AR10" i="18"/>
  <c r="AP10" i="18"/>
  <c r="AN10" i="18"/>
  <c r="AL10" i="18"/>
  <c r="I22" i="18" s="1"/>
  <c r="AJ10" i="18"/>
  <c r="C22" i="18" s="1"/>
  <c r="BD9" i="18"/>
  <c r="BC9" i="18"/>
  <c r="BA9" i="18"/>
  <c r="AY9" i="18"/>
  <c r="AW9" i="18"/>
  <c r="M39" i="18" s="1"/>
  <c r="AU9" i="18"/>
  <c r="AS9" i="18"/>
  <c r="AR9" i="18"/>
  <c r="AP9" i="18"/>
  <c r="AN9" i="18"/>
  <c r="AL9" i="18"/>
  <c r="AC21" i="18" s="1"/>
  <c r="AJ9" i="18"/>
  <c r="S21" i="18" s="1"/>
  <c r="BD8" i="18"/>
  <c r="BC8" i="18"/>
  <c r="BA8" i="18"/>
  <c r="AY8" i="18"/>
  <c r="AW8" i="18"/>
  <c r="AU8" i="18"/>
  <c r="AS8" i="18"/>
  <c r="AR8" i="18"/>
  <c r="AP8" i="18"/>
  <c r="AN8" i="18"/>
  <c r="AL8" i="18"/>
  <c r="AG20" i="18" s="1"/>
  <c r="AJ8" i="18"/>
  <c r="C20" i="18" s="1"/>
  <c r="BD7" i="18"/>
  <c r="BC7" i="18"/>
  <c r="BA7" i="18"/>
  <c r="AY7" i="18"/>
  <c r="AW7" i="18"/>
  <c r="AU7" i="18"/>
  <c r="W37" i="18" s="1"/>
  <c r="AS7" i="18"/>
  <c r="AR7" i="18"/>
  <c r="AP7" i="18"/>
  <c r="AN7" i="18"/>
  <c r="AL7" i="18"/>
  <c r="AJ7" i="18"/>
  <c r="BD6" i="18"/>
  <c r="BC6" i="18"/>
  <c r="BA6" i="18"/>
  <c r="AY6" i="18"/>
  <c r="AW6" i="18"/>
  <c r="AU6" i="18"/>
  <c r="AS6" i="18"/>
  <c r="AR6" i="18"/>
  <c r="AP6" i="18"/>
  <c r="AN6" i="18"/>
  <c r="AL6" i="18"/>
  <c r="AG18" i="18" s="1"/>
  <c r="AJ6" i="18"/>
  <c r="BD5" i="18"/>
  <c r="BC5" i="18"/>
  <c r="BA5" i="18"/>
  <c r="AY5" i="18"/>
  <c r="AW5" i="18"/>
  <c r="AU5" i="18"/>
  <c r="AS5" i="18"/>
  <c r="AR5" i="18"/>
  <c r="AP5" i="18"/>
  <c r="AN5" i="18"/>
  <c r="AL5" i="18"/>
  <c r="AJ5" i="18"/>
  <c r="BD4" i="18"/>
  <c r="BC4" i="18"/>
  <c r="BA4" i="18"/>
  <c r="AY4" i="18"/>
  <c r="AW4" i="18"/>
  <c r="AU4" i="18"/>
  <c r="K34" i="18" s="1"/>
  <c r="AS4" i="18"/>
  <c r="AR4" i="18"/>
  <c r="AP4" i="18"/>
  <c r="AN4" i="18"/>
  <c r="AL4" i="18"/>
  <c r="M16" i="18" s="1"/>
  <c r="AJ4" i="18"/>
  <c r="BD127" i="17"/>
  <c r="BC127" i="17"/>
  <c r="BB127" i="17"/>
  <c r="BA127" i="17"/>
  <c r="AZ127" i="17"/>
  <c r="AY127" i="17"/>
  <c r="AX127" i="17"/>
  <c r="AW127" i="17"/>
  <c r="AS127" i="17"/>
  <c r="AR127" i="17"/>
  <c r="AQ127" i="17"/>
  <c r="AP127" i="17"/>
  <c r="AO127" i="17"/>
  <c r="AN127" i="17"/>
  <c r="AM127" i="17"/>
  <c r="AL127" i="17"/>
  <c r="BD126" i="17"/>
  <c r="BC126" i="17"/>
  <c r="BB126" i="17"/>
  <c r="BA126" i="17"/>
  <c r="AZ126" i="17"/>
  <c r="AY126" i="17"/>
  <c r="AX126" i="17"/>
  <c r="AW126" i="17"/>
  <c r="AS126" i="17"/>
  <c r="AR126" i="17"/>
  <c r="AQ126" i="17"/>
  <c r="AP126" i="17"/>
  <c r="AO126" i="17"/>
  <c r="AN126" i="17"/>
  <c r="AM126" i="17"/>
  <c r="AL126" i="17"/>
  <c r="BD125" i="17"/>
  <c r="BC125" i="17"/>
  <c r="BB125" i="17"/>
  <c r="BA125" i="17"/>
  <c r="AZ125" i="17"/>
  <c r="AY125" i="17"/>
  <c r="AX125" i="17"/>
  <c r="AW125" i="17"/>
  <c r="AS125" i="17"/>
  <c r="AR125" i="17"/>
  <c r="AQ125" i="17"/>
  <c r="AP125" i="17"/>
  <c r="AO125" i="17"/>
  <c r="AN125" i="17"/>
  <c r="AM125" i="17"/>
  <c r="AL125" i="17"/>
  <c r="BD124" i="17"/>
  <c r="BC124" i="17"/>
  <c r="BB124" i="17"/>
  <c r="BA124" i="17"/>
  <c r="AZ124" i="17"/>
  <c r="AY124" i="17"/>
  <c r="AX124" i="17"/>
  <c r="AW124" i="17"/>
  <c r="AS124" i="17"/>
  <c r="AR124" i="17"/>
  <c r="AQ124" i="17"/>
  <c r="AP124" i="17"/>
  <c r="AO124" i="17"/>
  <c r="AN124" i="17"/>
  <c r="AM124" i="17"/>
  <c r="AL124" i="17"/>
  <c r="BD123" i="17"/>
  <c r="BC123" i="17"/>
  <c r="BB123" i="17"/>
  <c r="BA123" i="17"/>
  <c r="AZ123" i="17"/>
  <c r="AY123" i="17"/>
  <c r="AX123" i="17"/>
  <c r="AW123" i="17"/>
  <c r="AS123" i="17"/>
  <c r="AR123" i="17"/>
  <c r="AQ123" i="17"/>
  <c r="AP123" i="17"/>
  <c r="AO123" i="17"/>
  <c r="AN123" i="17"/>
  <c r="AM123" i="17"/>
  <c r="AL123" i="17"/>
  <c r="BD122" i="17"/>
  <c r="BC122" i="17"/>
  <c r="BB122" i="17"/>
  <c r="BA122" i="17"/>
  <c r="AZ122" i="17"/>
  <c r="AY122" i="17"/>
  <c r="AX122" i="17"/>
  <c r="AW122" i="17"/>
  <c r="AS122" i="17"/>
  <c r="AR122" i="17"/>
  <c r="AQ122" i="17"/>
  <c r="AP122" i="17"/>
  <c r="AO122" i="17"/>
  <c r="AN122" i="17"/>
  <c r="AM122" i="17"/>
  <c r="AL122" i="17"/>
  <c r="BD121" i="17"/>
  <c r="BC121" i="17"/>
  <c r="BB121" i="17"/>
  <c r="BA121" i="17"/>
  <c r="AZ121" i="17"/>
  <c r="AY121" i="17"/>
  <c r="AX121" i="17"/>
  <c r="AW121" i="17"/>
  <c r="AS121" i="17"/>
  <c r="AR121" i="17"/>
  <c r="AQ121" i="17"/>
  <c r="AP121" i="17"/>
  <c r="AO121" i="17"/>
  <c r="AN121" i="17"/>
  <c r="AM121" i="17"/>
  <c r="AL121" i="17"/>
  <c r="BD120" i="17"/>
  <c r="BC120" i="17"/>
  <c r="BB120" i="17"/>
  <c r="BA120" i="17"/>
  <c r="AZ120" i="17"/>
  <c r="AY120" i="17"/>
  <c r="AX120" i="17"/>
  <c r="AW120" i="17"/>
  <c r="AS120" i="17"/>
  <c r="AR120" i="17"/>
  <c r="AQ120" i="17"/>
  <c r="AP120" i="17"/>
  <c r="AO120" i="17"/>
  <c r="AN120" i="17"/>
  <c r="AM120" i="17"/>
  <c r="AL120" i="17"/>
  <c r="BD118" i="17"/>
  <c r="BC118" i="17"/>
  <c r="BB118" i="17"/>
  <c r="BA118" i="17"/>
  <c r="AZ118" i="17"/>
  <c r="AY118" i="17"/>
  <c r="AX118" i="17"/>
  <c r="AW118" i="17"/>
  <c r="AS118" i="17"/>
  <c r="AR118" i="17"/>
  <c r="AQ118" i="17"/>
  <c r="AP118" i="17"/>
  <c r="AO118" i="17"/>
  <c r="AN118" i="17"/>
  <c r="AM118" i="17"/>
  <c r="AL118" i="17"/>
  <c r="BD117" i="17"/>
  <c r="BC117" i="17"/>
  <c r="BB117" i="17"/>
  <c r="BA117" i="17"/>
  <c r="AZ117" i="17"/>
  <c r="AY117" i="17"/>
  <c r="AX117" i="17"/>
  <c r="AW117" i="17"/>
  <c r="AS117" i="17"/>
  <c r="AR117" i="17"/>
  <c r="AQ117" i="17"/>
  <c r="AP117" i="17"/>
  <c r="AO117" i="17"/>
  <c r="AN117" i="17"/>
  <c r="AM117" i="17"/>
  <c r="AL117" i="17"/>
  <c r="BD116" i="17"/>
  <c r="BC116" i="17"/>
  <c r="BB116" i="17"/>
  <c r="BA116" i="17"/>
  <c r="AZ116" i="17"/>
  <c r="AY116" i="17"/>
  <c r="AX116" i="17"/>
  <c r="AW116" i="17"/>
  <c r="AS116" i="17"/>
  <c r="AR116" i="17"/>
  <c r="AQ116" i="17"/>
  <c r="AP116" i="17"/>
  <c r="AO116" i="17"/>
  <c r="AN116" i="17"/>
  <c r="AM116" i="17"/>
  <c r="AL116" i="17"/>
  <c r="BD115" i="17"/>
  <c r="BC115" i="17"/>
  <c r="BB115" i="17"/>
  <c r="BA115" i="17"/>
  <c r="AZ115" i="17"/>
  <c r="AY115" i="17"/>
  <c r="AX115" i="17"/>
  <c r="AW115" i="17"/>
  <c r="AS115" i="17"/>
  <c r="AR115" i="17"/>
  <c r="AQ115" i="17"/>
  <c r="AP115" i="17"/>
  <c r="AO115" i="17"/>
  <c r="AN115" i="17"/>
  <c r="AM115" i="17"/>
  <c r="AL115" i="17"/>
  <c r="BD114" i="17"/>
  <c r="BC114" i="17"/>
  <c r="BB114" i="17"/>
  <c r="BA114" i="17"/>
  <c r="AZ114" i="17"/>
  <c r="AY114" i="17"/>
  <c r="AX114" i="17"/>
  <c r="AW114" i="17"/>
  <c r="AS114" i="17"/>
  <c r="AR114" i="17"/>
  <c r="AQ114" i="17"/>
  <c r="AP114" i="17"/>
  <c r="AO114" i="17"/>
  <c r="AN114" i="17"/>
  <c r="AM114" i="17"/>
  <c r="AL114" i="17"/>
  <c r="AC114" i="17"/>
  <c r="Y114" i="17"/>
  <c r="Q114" i="17"/>
  <c r="E114" i="17"/>
  <c r="BD113" i="17"/>
  <c r="BC113" i="17"/>
  <c r="BB113" i="17"/>
  <c r="BA113" i="17"/>
  <c r="AZ113" i="17"/>
  <c r="AY113" i="17"/>
  <c r="AX113" i="17"/>
  <c r="AW113" i="17"/>
  <c r="AS113" i="17"/>
  <c r="AR113" i="17"/>
  <c r="AQ113" i="17"/>
  <c r="AP113" i="17"/>
  <c r="AO113" i="17"/>
  <c r="AN113" i="17"/>
  <c r="AM113" i="17"/>
  <c r="AL113" i="17"/>
  <c r="AA113" i="17"/>
  <c r="Y113" i="17"/>
  <c r="S113" i="17"/>
  <c r="O113" i="17"/>
  <c r="G113" i="17"/>
  <c r="BD112" i="17"/>
  <c r="BC112" i="17"/>
  <c r="BB112" i="17"/>
  <c r="BA112" i="17"/>
  <c r="AZ112" i="17"/>
  <c r="AY112" i="17"/>
  <c r="AX112" i="17"/>
  <c r="AW112" i="17"/>
  <c r="AS112" i="17"/>
  <c r="AR112" i="17"/>
  <c r="AQ112" i="17"/>
  <c r="AP112" i="17"/>
  <c r="AO112" i="17"/>
  <c r="AN112" i="17"/>
  <c r="AM112" i="17"/>
  <c r="AL112" i="17"/>
  <c r="AC112" i="17"/>
  <c r="Y112" i="17"/>
  <c r="Q112" i="17"/>
  <c r="E112" i="17"/>
  <c r="BD111" i="17"/>
  <c r="BC111" i="17"/>
  <c r="BB111" i="17"/>
  <c r="BA111" i="17"/>
  <c r="AZ111" i="17"/>
  <c r="AY111" i="17"/>
  <c r="AX111" i="17"/>
  <c r="AW111" i="17"/>
  <c r="AS111" i="17"/>
  <c r="AR111" i="17"/>
  <c r="AQ111" i="17"/>
  <c r="AP111" i="17"/>
  <c r="AO111" i="17"/>
  <c r="AN111" i="17"/>
  <c r="AM111" i="17"/>
  <c r="AL111" i="17"/>
  <c r="BD110" i="17"/>
  <c r="BC110" i="17"/>
  <c r="BB110" i="17"/>
  <c r="BA110" i="17"/>
  <c r="AZ110" i="17"/>
  <c r="AY110" i="17"/>
  <c r="AX110" i="17"/>
  <c r="AW110" i="17"/>
  <c r="AS110" i="17"/>
  <c r="AR110" i="17"/>
  <c r="AQ110" i="17"/>
  <c r="AP110" i="17"/>
  <c r="AO110" i="17"/>
  <c r="AN110" i="17"/>
  <c r="AM110" i="17"/>
  <c r="AL110" i="17"/>
  <c r="AA110" i="17"/>
  <c r="Y110" i="17"/>
  <c r="S110" i="17"/>
  <c r="O110" i="17"/>
  <c r="G110" i="17"/>
  <c r="E110" i="17"/>
  <c r="AC109" i="17"/>
  <c r="Y109" i="17"/>
  <c r="Q109" i="17"/>
  <c r="E109" i="17"/>
  <c r="AC108" i="17"/>
  <c r="AA108" i="17"/>
  <c r="Y108" i="17"/>
  <c r="S108" i="17"/>
  <c r="O108" i="17"/>
  <c r="G108" i="17"/>
  <c r="E108" i="17"/>
  <c r="BD107" i="17"/>
  <c r="BC107" i="17"/>
  <c r="BA107" i="17"/>
  <c r="AY107" i="17"/>
  <c r="AW107" i="17"/>
  <c r="AU107" i="17"/>
  <c r="AS107" i="17"/>
  <c r="AR107" i="17"/>
  <c r="AP107" i="17"/>
  <c r="AN107" i="17"/>
  <c r="AL107" i="17"/>
  <c r="AJ107" i="17"/>
  <c r="AG107" i="17"/>
  <c r="Y107" i="17"/>
  <c r="W107" i="17"/>
  <c r="U107" i="17"/>
  <c r="M107" i="17"/>
  <c r="K107" i="17"/>
  <c r="C107" i="17"/>
  <c r="B107" i="17"/>
  <c r="B108" i="17" s="1"/>
  <c r="BD106" i="17"/>
  <c r="BC106" i="17"/>
  <c r="BA106" i="17"/>
  <c r="AY106" i="17"/>
  <c r="AW106" i="17"/>
  <c r="AG114" i="17" s="1"/>
  <c r="AU106" i="17"/>
  <c r="AS106" i="17"/>
  <c r="AR106" i="17"/>
  <c r="AP106" i="17"/>
  <c r="AN106" i="17"/>
  <c r="AL106" i="17"/>
  <c r="AJ106" i="17"/>
  <c r="AE106" i="17"/>
  <c r="AC106" i="17"/>
  <c r="S106" i="17"/>
  <c r="Q106" i="17"/>
  <c r="K106" i="17"/>
  <c r="I106" i="17"/>
  <c r="G106" i="17"/>
  <c r="BD105" i="17"/>
  <c r="BC105" i="17"/>
  <c r="BA105" i="17"/>
  <c r="AY105" i="17"/>
  <c r="AW105" i="17"/>
  <c r="E113" i="17" s="1"/>
  <c r="AU105" i="17"/>
  <c r="W113" i="17" s="1"/>
  <c r="AS105" i="17"/>
  <c r="AR105" i="17"/>
  <c r="AP105" i="17"/>
  <c r="AN105" i="17"/>
  <c r="AL105" i="17"/>
  <c r="AJ105" i="17"/>
  <c r="AG105" i="17"/>
  <c r="AA105" i="17"/>
  <c r="Y105" i="17"/>
  <c r="M105" i="17"/>
  <c r="E105" i="17"/>
  <c r="C105" i="17"/>
  <c r="BD104" i="17"/>
  <c r="BC104" i="17"/>
  <c r="BA104" i="17"/>
  <c r="AY104" i="17"/>
  <c r="AW104" i="17"/>
  <c r="AG112" i="17" s="1"/>
  <c r="AU104" i="17"/>
  <c r="O112" i="17" s="1"/>
  <c r="AS104" i="17"/>
  <c r="AR104" i="17"/>
  <c r="AP104" i="17"/>
  <c r="AN104" i="17"/>
  <c r="AL104" i="17"/>
  <c r="AJ104" i="17"/>
  <c r="BD103" i="17"/>
  <c r="BC103" i="17"/>
  <c r="BA103" i="17"/>
  <c r="AY103" i="17"/>
  <c r="AW103" i="17"/>
  <c r="AU103" i="17"/>
  <c r="W108" i="17" s="1"/>
  <c r="AS103" i="17"/>
  <c r="AR103" i="17"/>
  <c r="AP103" i="17"/>
  <c r="AN103" i="17"/>
  <c r="AL103" i="17"/>
  <c r="AJ103" i="17"/>
  <c r="BD102" i="17"/>
  <c r="BC102" i="17"/>
  <c r="BA102" i="17"/>
  <c r="AY102" i="17"/>
  <c r="AW102" i="17"/>
  <c r="AC107" i="17" s="1"/>
  <c r="AU102" i="17"/>
  <c r="AS102" i="17"/>
  <c r="AR102" i="17"/>
  <c r="AP102" i="17"/>
  <c r="AN102" i="17"/>
  <c r="AL102" i="17"/>
  <c r="AJ102" i="17"/>
  <c r="Q102" i="17"/>
  <c r="BD101" i="17"/>
  <c r="BC101" i="17"/>
  <c r="BA101" i="17"/>
  <c r="AY101" i="17"/>
  <c r="AW101" i="17"/>
  <c r="AU101" i="17"/>
  <c r="O106" i="17" s="1"/>
  <c r="AS101" i="17"/>
  <c r="AR101" i="17"/>
  <c r="AP101" i="17"/>
  <c r="AN101" i="17"/>
  <c r="AL101" i="17"/>
  <c r="AJ101" i="17"/>
  <c r="BD100" i="17"/>
  <c r="BC100" i="17"/>
  <c r="BA100" i="17"/>
  <c r="AY100" i="17"/>
  <c r="AW100" i="17"/>
  <c r="AU100" i="17"/>
  <c r="AS100" i="17"/>
  <c r="AR100" i="17"/>
  <c r="AP100" i="17"/>
  <c r="AN100" i="17"/>
  <c r="AL100" i="17"/>
  <c r="AJ100" i="17"/>
  <c r="B100" i="17"/>
  <c r="B101" i="17" s="1"/>
  <c r="U98" i="17"/>
  <c r="BD96" i="17"/>
  <c r="BC96" i="17"/>
  <c r="BB96" i="17"/>
  <c r="BA96" i="17"/>
  <c r="AZ96" i="17"/>
  <c r="AY96" i="17"/>
  <c r="AX96" i="17"/>
  <c r="AW96" i="17"/>
  <c r="AS96" i="17"/>
  <c r="AR96" i="17"/>
  <c r="AQ96" i="17"/>
  <c r="AP96" i="17"/>
  <c r="AO96" i="17"/>
  <c r="AN96" i="17"/>
  <c r="AM96" i="17"/>
  <c r="AL96" i="17"/>
  <c r="AG96" i="17"/>
  <c r="AE96" i="17"/>
  <c r="W96" i="17"/>
  <c r="U96" i="17"/>
  <c r="M96" i="17"/>
  <c r="K96" i="17"/>
  <c r="I96" i="17"/>
  <c r="C96" i="17"/>
  <c r="BD95" i="17"/>
  <c r="BC95" i="17"/>
  <c r="BB95" i="17"/>
  <c r="BA95" i="17"/>
  <c r="AZ95" i="17"/>
  <c r="AY95" i="17"/>
  <c r="AX95" i="17"/>
  <c r="AW95" i="17"/>
  <c r="AS95" i="17"/>
  <c r="AR95" i="17"/>
  <c r="AQ95" i="17"/>
  <c r="AP95" i="17"/>
  <c r="AO95" i="17"/>
  <c r="AN95" i="17"/>
  <c r="AM95" i="17"/>
  <c r="AL95" i="17"/>
  <c r="AG95" i="17"/>
  <c r="AE95" i="17"/>
  <c r="AC95" i="17"/>
  <c r="AA95" i="17"/>
  <c r="Y95" i="17"/>
  <c r="W95" i="17"/>
  <c r="U95" i="17"/>
  <c r="S95" i="17"/>
  <c r="Q95" i="17"/>
  <c r="O95" i="17"/>
  <c r="M95" i="17"/>
  <c r="K95" i="17"/>
  <c r="I95" i="17"/>
  <c r="G95" i="17"/>
  <c r="E95" i="17"/>
  <c r="C95" i="17"/>
  <c r="BD94" i="17"/>
  <c r="BC94" i="17"/>
  <c r="BB94" i="17"/>
  <c r="BA94" i="17"/>
  <c r="AZ94" i="17"/>
  <c r="AY94" i="17"/>
  <c r="AX94" i="17"/>
  <c r="AW94" i="17"/>
  <c r="AS94" i="17"/>
  <c r="AR94" i="17"/>
  <c r="AQ94" i="17"/>
  <c r="AP94" i="17"/>
  <c r="AO94" i="17"/>
  <c r="AN94" i="17"/>
  <c r="AM94" i="17"/>
  <c r="AL94" i="17"/>
  <c r="AG94" i="17"/>
  <c r="U94" i="17"/>
  <c r="M94" i="17"/>
  <c r="K94" i="17"/>
  <c r="I94" i="17"/>
  <c r="BD93" i="17"/>
  <c r="BC93" i="17"/>
  <c r="BB93" i="17"/>
  <c r="BA93" i="17"/>
  <c r="AZ93" i="17"/>
  <c r="AY93" i="17"/>
  <c r="AX93" i="17"/>
  <c r="AW93" i="17"/>
  <c r="AS93" i="17"/>
  <c r="AR93" i="17"/>
  <c r="AQ93" i="17"/>
  <c r="AP93" i="17"/>
  <c r="AO93" i="17"/>
  <c r="AN93" i="17"/>
  <c r="AM93" i="17"/>
  <c r="AL93" i="17"/>
  <c r="AG93" i="17"/>
  <c r="AE93" i="17"/>
  <c r="AC93" i="17"/>
  <c r="AA93" i="17"/>
  <c r="Y93" i="17"/>
  <c r="W93" i="17"/>
  <c r="U93" i="17"/>
  <c r="S93" i="17"/>
  <c r="Q93" i="17"/>
  <c r="O93" i="17"/>
  <c r="M93" i="17"/>
  <c r="K93" i="17"/>
  <c r="I93" i="17"/>
  <c r="G93" i="17"/>
  <c r="E93" i="17"/>
  <c r="C93" i="17"/>
  <c r="BD92" i="17"/>
  <c r="BC92" i="17"/>
  <c r="BB92" i="17"/>
  <c r="BA92" i="17"/>
  <c r="AZ92" i="17"/>
  <c r="AY92" i="17"/>
  <c r="AX92" i="17"/>
  <c r="AW92" i="17"/>
  <c r="AS92" i="17"/>
  <c r="AR92" i="17"/>
  <c r="AQ92" i="17"/>
  <c r="AP92" i="17"/>
  <c r="AO92" i="17"/>
  <c r="AN92" i="17"/>
  <c r="AM92" i="17"/>
  <c r="AL92" i="17"/>
  <c r="AG92" i="17"/>
  <c r="U92" i="17"/>
  <c r="M92" i="17"/>
  <c r="K92" i="17"/>
  <c r="BD91" i="17"/>
  <c r="BC91" i="17"/>
  <c r="BB91" i="17"/>
  <c r="BA91" i="17"/>
  <c r="AZ91" i="17"/>
  <c r="AY91" i="17"/>
  <c r="AX91" i="17"/>
  <c r="AW91" i="17"/>
  <c r="AS91" i="17"/>
  <c r="AR91" i="17"/>
  <c r="AQ91" i="17"/>
  <c r="AP91" i="17"/>
  <c r="AO91" i="17"/>
  <c r="AN91" i="17"/>
  <c r="AM91" i="17"/>
  <c r="AL91" i="17"/>
  <c r="AG91" i="17"/>
  <c r="AE91" i="17"/>
  <c r="AC91" i="17"/>
  <c r="AA91" i="17"/>
  <c r="Y91" i="17"/>
  <c r="W91" i="17"/>
  <c r="U91" i="17"/>
  <c r="S91" i="17"/>
  <c r="Q91" i="17"/>
  <c r="O91" i="17"/>
  <c r="M91" i="17"/>
  <c r="K91" i="17"/>
  <c r="I91" i="17"/>
  <c r="G91" i="17"/>
  <c r="E91" i="17"/>
  <c r="C91" i="17"/>
  <c r="B91" i="17"/>
  <c r="B92" i="17" s="1"/>
  <c r="BD90" i="17"/>
  <c r="BC90" i="17"/>
  <c r="BB90" i="17"/>
  <c r="BA90" i="17"/>
  <c r="AZ90" i="17"/>
  <c r="AY90" i="17"/>
  <c r="AX90" i="17"/>
  <c r="AW90" i="17"/>
  <c r="AS90" i="17"/>
  <c r="AR90" i="17"/>
  <c r="AQ90" i="17"/>
  <c r="AP90" i="17"/>
  <c r="AO90" i="17"/>
  <c r="AN90" i="17"/>
  <c r="AM90" i="17"/>
  <c r="AL90" i="17"/>
  <c r="M90" i="17"/>
  <c r="BD89" i="17"/>
  <c r="BC89" i="17"/>
  <c r="BB89" i="17"/>
  <c r="BA89" i="17"/>
  <c r="AZ89" i="17"/>
  <c r="AY89" i="17"/>
  <c r="AX89" i="17"/>
  <c r="AW89" i="17"/>
  <c r="AS89" i="17"/>
  <c r="AR89" i="17"/>
  <c r="AQ89" i="17"/>
  <c r="AP89" i="17"/>
  <c r="AO89" i="17"/>
  <c r="AN89" i="17"/>
  <c r="AM89" i="17"/>
  <c r="AL89" i="17"/>
  <c r="AG89" i="17"/>
  <c r="AE89" i="17"/>
  <c r="AC89" i="17"/>
  <c r="AA89" i="17"/>
  <c r="Y89" i="17"/>
  <c r="W89" i="17"/>
  <c r="U89" i="17"/>
  <c r="S89" i="17"/>
  <c r="Q89" i="17"/>
  <c r="O89" i="17"/>
  <c r="M89" i="17"/>
  <c r="K89" i="17"/>
  <c r="I89" i="17"/>
  <c r="G89" i="17"/>
  <c r="E89" i="17"/>
  <c r="C89" i="17"/>
  <c r="BD88" i="17"/>
  <c r="BC88" i="17"/>
  <c r="BB88" i="17"/>
  <c r="BA88" i="17"/>
  <c r="AZ88" i="17"/>
  <c r="AY88" i="17"/>
  <c r="AX88" i="17"/>
  <c r="AW88" i="17"/>
  <c r="AS88" i="17"/>
  <c r="AR88" i="17"/>
  <c r="AQ88" i="17"/>
  <c r="AP88" i="17"/>
  <c r="AO88" i="17"/>
  <c r="AN88" i="17"/>
  <c r="AM88" i="17"/>
  <c r="AL88" i="17"/>
  <c r="M87" i="17"/>
  <c r="BD86" i="17"/>
  <c r="BC86" i="17"/>
  <c r="BB86" i="17"/>
  <c r="BA86" i="17"/>
  <c r="AZ86" i="17"/>
  <c r="AY86" i="17"/>
  <c r="AX86" i="17"/>
  <c r="AW86" i="17"/>
  <c r="AS86" i="17"/>
  <c r="AR86" i="17"/>
  <c r="AQ86" i="17"/>
  <c r="AP86" i="17"/>
  <c r="AO86" i="17"/>
  <c r="AN86" i="17"/>
  <c r="AM86" i="17"/>
  <c r="AL86" i="17"/>
  <c r="AA86" i="17"/>
  <c r="Y86" i="17"/>
  <c r="M86" i="17"/>
  <c r="E86" i="17"/>
  <c r="C86" i="17"/>
  <c r="BD85" i="17"/>
  <c r="BC85" i="17"/>
  <c r="BB85" i="17"/>
  <c r="BA85" i="17"/>
  <c r="AZ85" i="17"/>
  <c r="AY85" i="17"/>
  <c r="AX85" i="17"/>
  <c r="AW85" i="17"/>
  <c r="AS85" i="17"/>
  <c r="AR85" i="17"/>
  <c r="AQ85" i="17"/>
  <c r="AP85" i="17"/>
  <c r="AO85" i="17"/>
  <c r="AN85" i="17"/>
  <c r="AM85" i="17"/>
  <c r="AL85" i="17"/>
  <c r="M85" i="17"/>
  <c r="BD84" i="17"/>
  <c r="BC84" i="17"/>
  <c r="BB84" i="17"/>
  <c r="BA84" i="17"/>
  <c r="AZ84" i="17"/>
  <c r="AY84" i="17"/>
  <c r="AX84" i="17"/>
  <c r="AW84" i="17"/>
  <c r="AS84" i="17"/>
  <c r="AR84" i="17"/>
  <c r="AQ84" i="17"/>
  <c r="AP84" i="17"/>
  <c r="AO84" i="17"/>
  <c r="AN84" i="17"/>
  <c r="AM84" i="17"/>
  <c r="AL84" i="17"/>
  <c r="AA84" i="17"/>
  <c r="Y84" i="17"/>
  <c r="M84" i="17"/>
  <c r="G84" i="17"/>
  <c r="BD83" i="17"/>
  <c r="BC83" i="17"/>
  <c r="BB83" i="17"/>
  <c r="BA83" i="17"/>
  <c r="AZ83" i="17"/>
  <c r="AY83" i="17"/>
  <c r="AX83" i="17"/>
  <c r="AW83" i="17"/>
  <c r="AS83" i="17"/>
  <c r="AR83" i="17"/>
  <c r="AQ83" i="17"/>
  <c r="AP83" i="17"/>
  <c r="AO83" i="17"/>
  <c r="AN83" i="17"/>
  <c r="AM83" i="17"/>
  <c r="AL83" i="17"/>
  <c r="AG83" i="17"/>
  <c r="Y83" i="17"/>
  <c r="Q83" i="17"/>
  <c r="M83" i="17"/>
  <c r="BD82" i="17"/>
  <c r="BC82" i="17"/>
  <c r="BB82" i="17"/>
  <c r="BA82" i="17"/>
  <c r="AZ82" i="17"/>
  <c r="AY82" i="17"/>
  <c r="AX82" i="17"/>
  <c r="AW82" i="17"/>
  <c r="AS82" i="17"/>
  <c r="AR82" i="17"/>
  <c r="AQ82" i="17"/>
  <c r="AP82" i="17"/>
  <c r="AO82" i="17"/>
  <c r="AN82" i="17"/>
  <c r="AM82" i="17"/>
  <c r="AL82" i="17"/>
  <c r="AG82" i="17"/>
  <c r="AE82" i="17"/>
  <c r="Y82" i="17"/>
  <c r="W82" i="17"/>
  <c r="S82" i="17"/>
  <c r="M82" i="17"/>
  <c r="I82" i="17"/>
  <c r="G82" i="17"/>
  <c r="B82" i="17"/>
  <c r="B83" i="17" s="1"/>
  <c r="BD81" i="17"/>
  <c r="BC81" i="17"/>
  <c r="BB81" i="17"/>
  <c r="BA81" i="17"/>
  <c r="AZ81" i="17"/>
  <c r="AY81" i="17"/>
  <c r="AX81" i="17"/>
  <c r="AW81" i="17"/>
  <c r="AS81" i="17"/>
  <c r="AR81" i="17"/>
  <c r="AQ81" i="17"/>
  <c r="AP81" i="17"/>
  <c r="AO81" i="17"/>
  <c r="AN81" i="17"/>
  <c r="AM81" i="17"/>
  <c r="AL81" i="17"/>
  <c r="AC81" i="17"/>
  <c r="U81" i="17"/>
  <c r="Q81" i="17"/>
  <c r="E81" i="17"/>
  <c r="BD80" i="17"/>
  <c r="BC80" i="17"/>
  <c r="BB80" i="17"/>
  <c r="BA80" i="17"/>
  <c r="AZ80" i="17"/>
  <c r="AY80" i="17"/>
  <c r="AX80" i="17"/>
  <c r="AW80" i="17"/>
  <c r="AS80" i="17"/>
  <c r="AR80" i="17"/>
  <c r="AQ80" i="17"/>
  <c r="AP80" i="17"/>
  <c r="AO80" i="17"/>
  <c r="AN80" i="17"/>
  <c r="AM80" i="17"/>
  <c r="AL80" i="17"/>
  <c r="AC80" i="17"/>
  <c r="AA80" i="17"/>
  <c r="U80" i="17"/>
  <c r="S80" i="17"/>
  <c r="Q80" i="17"/>
  <c r="K80" i="17"/>
  <c r="G80" i="17"/>
  <c r="E80" i="17"/>
  <c r="BD79" i="17"/>
  <c r="BC79" i="17"/>
  <c r="BB79" i="17"/>
  <c r="BA79" i="17"/>
  <c r="AZ79" i="17"/>
  <c r="AY79" i="17"/>
  <c r="AX79" i="17"/>
  <c r="AW79" i="17"/>
  <c r="AS79" i="17"/>
  <c r="AR79" i="17"/>
  <c r="AQ79" i="17"/>
  <c r="AP79" i="17"/>
  <c r="AO79" i="17"/>
  <c r="AN79" i="17"/>
  <c r="AM79" i="17"/>
  <c r="AL79" i="17"/>
  <c r="BD78" i="17"/>
  <c r="BC78" i="17"/>
  <c r="BB78" i="17"/>
  <c r="BA78" i="17"/>
  <c r="AZ78" i="17"/>
  <c r="AY78" i="17"/>
  <c r="AX78" i="17"/>
  <c r="AW78" i="17"/>
  <c r="AS78" i="17"/>
  <c r="AR78" i="17"/>
  <c r="AQ78" i="17"/>
  <c r="AP78" i="17"/>
  <c r="AO78" i="17"/>
  <c r="AN78" i="17"/>
  <c r="AM78" i="17"/>
  <c r="AL78" i="17"/>
  <c r="BD75" i="17"/>
  <c r="BC75" i="17"/>
  <c r="BA75" i="17"/>
  <c r="AY75" i="17"/>
  <c r="AW75" i="17"/>
  <c r="AU75" i="17"/>
  <c r="AS75" i="17"/>
  <c r="AR75" i="17"/>
  <c r="AP75" i="17"/>
  <c r="AN75" i="17"/>
  <c r="AL75" i="17"/>
  <c r="AJ75" i="17"/>
  <c r="O87" i="17" s="1"/>
  <c r="BD74" i="17"/>
  <c r="BC74" i="17"/>
  <c r="BA74" i="17"/>
  <c r="AY74" i="17"/>
  <c r="AW74" i="17"/>
  <c r="AU74" i="17"/>
  <c r="AS74" i="17"/>
  <c r="AR74" i="17"/>
  <c r="AP74" i="17"/>
  <c r="AN74" i="17"/>
  <c r="AL74" i="17"/>
  <c r="AG86" i="17" s="1"/>
  <c r="AJ74" i="17"/>
  <c r="O86" i="17" s="1"/>
  <c r="BD73" i="17"/>
  <c r="BC73" i="17"/>
  <c r="BA73" i="17"/>
  <c r="AY73" i="17"/>
  <c r="AW73" i="17"/>
  <c r="AU73" i="17"/>
  <c r="AS73" i="17"/>
  <c r="AR73" i="17"/>
  <c r="AP73" i="17"/>
  <c r="AN73" i="17"/>
  <c r="AL73" i="17"/>
  <c r="AJ73" i="17"/>
  <c r="BD72" i="17"/>
  <c r="BC72" i="17"/>
  <c r="BA72" i="17"/>
  <c r="AY72" i="17"/>
  <c r="AW72" i="17"/>
  <c r="U102" i="17" s="1"/>
  <c r="AU72" i="17"/>
  <c r="AS72" i="17"/>
  <c r="AR72" i="17"/>
  <c r="AP72" i="17"/>
  <c r="AN72" i="17"/>
  <c r="AL72" i="17"/>
  <c r="Q84" i="17" s="1"/>
  <c r="AJ72" i="17"/>
  <c r="C84" i="17" s="1"/>
  <c r="BD71" i="17"/>
  <c r="BC71" i="17"/>
  <c r="BA71" i="17"/>
  <c r="AY71" i="17"/>
  <c r="AW71" i="17"/>
  <c r="AU71" i="17"/>
  <c r="AS71" i="17"/>
  <c r="AR71" i="17"/>
  <c r="AP71" i="17"/>
  <c r="AN71" i="17"/>
  <c r="AL71" i="17"/>
  <c r="AJ71" i="17"/>
  <c r="BD70" i="17"/>
  <c r="BC70" i="17"/>
  <c r="BA70" i="17"/>
  <c r="AY70" i="17"/>
  <c r="AW70" i="17"/>
  <c r="I100" i="17" s="1"/>
  <c r="AU70" i="17"/>
  <c r="AS70" i="17"/>
  <c r="AR70" i="17"/>
  <c r="AP70" i="17"/>
  <c r="AN70" i="17"/>
  <c r="AL70" i="17"/>
  <c r="U82" i="17" s="1"/>
  <c r="AJ70" i="17"/>
  <c r="K82" i="17" s="1"/>
  <c r="BD69" i="17"/>
  <c r="BC69" i="17"/>
  <c r="BA69" i="17"/>
  <c r="AY69" i="17"/>
  <c r="AW69" i="17"/>
  <c r="AU69" i="17"/>
  <c r="AS69" i="17"/>
  <c r="AR69" i="17"/>
  <c r="AP69" i="17"/>
  <c r="AN69" i="17"/>
  <c r="AL69" i="17"/>
  <c r="AG81" i="17" s="1"/>
  <c r="AJ69" i="17"/>
  <c r="BD68" i="17"/>
  <c r="BC68" i="17"/>
  <c r="BA68" i="17"/>
  <c r="AY68" i="17"/>
  <c r="AW68" i="17"/>
  <c r="I98" i="17" s="1"/>
  <c r="AU68" i="17"/>
  <c r="AS68" i="17"/>
  <c r="AR68" i="17"/>
  <c r="AP68" i="17"/>
  <c r="AN68" i="17"/>
  <c r="AL68" i="17"/>
  <c r="Y80" i="17" s="1"/>
  <c r="AJ68" i="17"/>
  <c r="O80" i="17" s="1"/>
  <c r="BD63" i="17"/>
  <c r="BC63" i="17"/>
  <c r="BB63" i="17"/>
  <c r="BA63" i="17"/>
  <c r="AZ63" i="17"/>
  <c r="AY63" i="17"/>
  <c r="AX63" i="17"/>
  <c r="AW63" i="17"/>
  <c r="AS63" i="17"/>
  <c r="AR63" i="17"/>
  <c r="AQ63" i="17"/>
  <c r="AP63" i="17"/>
  <c r="AO63" i="17"/>
  <c r="AN63" i="17"/>
  <c r="AM63" i="17"/>
  <c r="AL63" i="17"/>
  <c r="BD62" i="17"/>
  <c r="BC62" i="17"/>
  <c r="BB62" i="17"/>
  <c r="BA62" i="17"/>
  <c r="AZ62" i="17"/>
  <c r="AY62" i="17"/>
  <c r="AX62" i="17"/>
  <c r="AW62" i="17"/>
  <c r="AS62" i="17"/>
  <c r="AR62" i="17"/>
  <c r="AQ62" i="17"/>
  <c r="AP62" i="17"/>
  <c r="AO62" i="17"/>
  <c r="AN62" i="17"/>
  <c r="AM62" i="17"/>
  <c r="AL62" i="17"/>
  <c r="BD61" i="17"/>
  <c r="BC61" i="17"/>
  <c r="BB61" i="17"/>
  <c r="BA61" i="17"/>
  <c r="AZ61" i="17"/>
  <c r="AY61" i="17"/>
  <c r="AX61" i="17"/>
  <c r="AW61" i="17"/>
  <c r="AS61" i="17"/>
  <c r="AR61" i="17"/>
  <c r="AQ61" i="17"/>
  <c r="AP61" i="17"/>
  <c r="AO61" i="17"/>
  <c r="AN61" i="17"/>
  <c r="AM61" i="17"/>
  <c r="AL61" i="17"/>
  <c r="BD60" i="17"/>
  <c r="BC60" i="17"/>
  <c r="BB60" i="17"/>
  <c r="BA60" i="17"/>
  <c r="AZ60" i="17"/>
  <c r="AY60" i="17"/>
  <c r="AX60" i="17"/>
  <c r="AW60" i="17"/>
  <c r="AS60" i="17"/>
  <c r="AR60" i="17"/>
  <c r="AQ60" i="17"/>
  <c r="AP60" i="17"/>
  <c r="AO60" i="17"/>
  <c r="AN60" i="17"/>
  <c r="AM60" i="17"/>
  <c r="AL60" i="17"/>
  <c r="BD59" i="17"/>
  <c r="BC59" i="17"/>
  <c r="BB59" i="17"/>
  <c r="BA59" i="17"/>
  <c r="AZ59" i="17"/>
  <c r="AY59" i="17"/>
  <c r="AX59" i="17"/>
  <c r="AW59" i="17"/>
  <c r="AS59" i="17"/>
  <c r="AR59" i="17"/>
  <c r="AQ59" i="17"/>
  <c r="AP59" i="17"/>
  <c r="AO59" i="17"/>
  <c r="AN59" i="17"/>
  <c r="AM59" i="17"/>
  <c r="AL59" i="17"/>
  <c r="BD58" i="17"/>
  <c r="BC58" i="17"/>
  <c r="BB58" i="17"/>
  <c r="BA58" i="17"/>
  <c r="AZ58" i="17"/>
  <c r="AY58" i="17"/>
  <c r="AX58" i="17"/>
  <c r="AW58" i="17"/>
  <c r="AS58" i="17"/>
  <c r="AR58" i="17"/>
  <c r="AQ58" i="17"/>
  <c r="AP58" i="17"/>
  <c r="AO58" i="17"/>
  <c r="AN58" i="17"/>
  <c r="AM58" i="17"/>
  <c r="AL58" i="17"/>
  <c r="BD57" i="17"/>
  <c r="BC57" i="17"/>
  <c r="BB57" i="17"/>
  <c r="BA57" i="17"/>
  <c r="AZ57" i="17"/>
  <c r="AY57" i="17"/>
  <c r="AX57" i="17"/>
  <c r="AW57" i="17"/>
  <c r="AS57" i="17"/>
  <c r="AR57" i="17"/>
  <c r="AQ57" i="17"/>
  <c r="AP57" i="17"/>
  <c r="AO57" i="17"/>
  <c r="AN57" i="17"/>
  <c r="AM57" i="17"/>
  <c r="AL57" i="17"/>
  <c r="BD56" i="17"/>
  <c r="BC56" i="17"/>
  <c r="BB56" i="17"/>
  <c r="BA56" i="17"/>
  <c r="AZ56" i="17"/>
  <c r="AY56" i="17"/>
  <c r="AX56" i="17"/>
  <c r="AW56" i="17"/>
  <c r="AS56" i="17"/>
  <c r="AR56" i="17"/>
  <c r="AQ56" i="17"/>
  <c r="AP56" i="17"/>
  <c r="AO56" i="17"/>
  <c r="AN56" i="17"/>
  <c r="AM56" i="17"/>
  <c r="AL56" i="17"/>
  <c r="BD54" i="17"/>
  <c r="BC54" i="17"/>
  <c r="BB54" i="17"/>
  <c r="BA54" i="17"/>
  <c r="AZ54" i="17"/>
  <c r="AY54" i="17"/>
  <c r="AX54" i="17"/>
  <c r="AW54" i="17"/>
  <c r="AS54" i="17"/>
  <c r="AR54" i="17"/>
  <c r="AQ54" i="17"/>
  <c r="AP54" i="17"/>
  <c r="AO54" i="17"/>
  <c r="AN54" i="17"/>
  <c r="AM54" i="17"/>
  <c r="AL54" i="17"/>
  <c r="BD53" i="17"/>
  <c r="BC53" i="17"/>
  <c r="BB53" i="17"/>
  <c r="BA53" i="17"/>
  <c r="AZ53" i="17"/>
  <c r="AY53" i="17"/>
  <c r="AX53" i="17"/>
  <c r="AW53" i="17"/>
  <c r="AS53" i="17"/>
  <c r="AR53" i="17"/>
  <c r="AQ53" i="17"/>
  <c r="AP53" i="17"/>
  <c r="AO53" i="17"/>
  <c r="AN53" i="17"/>
  <c r="AM53" i="17"/>
  <c r="AL53" i="17"/>
  <c r="BD52" i="17"/>
  <c r="BC52" i="17"/>
  <c r="BB52" i="17"/>
  <c r="BA52" i="17"/>
  <c r="AZ52" i="17"/>
  <c r="AY52" i="17"/>
  <c r="AX52" i="17"/>
  <c r="AW52" i="17"/>
  <c r="AS52" i="17"/>
  <c r="AR52" i="17"/>
  <c r="AQ52" i="17"/>
  <c r="AP52" i="17"/>
  <c r="AO52" i="17"/>
  <c r="AN52" i="17"/>
  <c r="AM52" i="17"/>
  <c r="AL52" i="17"/>
  <c r="BD51" i="17"/>
  <c r="BC51" i="17"/>
  <c r="BB51" i="17"/>
  <c r="BA51" i="17"/>
  <c r="AZ51" i="17"/>
  <c r="AY51" i="17"/>
  <c r="AX51" i="17"/>
  <c r="AW51" i="17"/>
  <c r="AS51" i="17"/>
  <c r="AR51" i="17"/>
  <c r="AQ51" i="17"/>
  <c r="AP51" i="17"/>
  <c r="AO51" i="17"/>
  <c r="AN51" i="17"/>
  <c r="AM51" i="17"/>
  <c r="AL51" i="17"/>
  <c r="AA51" i="17"/>
  <c r="S51" i="17"/>
  <c r="K51" i="17"/>
  <c r="G51" i="17"/>
  <c r="E51" i="17"/>
  <c r="BD50" i="17"/>
  <c r="BC50" i="17"/>
  <c r="BB50" i="17"/>
  <c r="BA50" i="17"/>
  <c r="AZ50" i="17"/>
  <c r="AY50" i="17"/>
  <c r="AX50" i="17"/>
  <c r="AW50" i="17"/>
  <c r="AS50" i="17"/>
  <c r="AR50" i="17"/>
  <c r="AQ50" i="17"/>
  <c r="AP50" i="17"/>
  <c r="AO50" i="17"/>
  <c r="AN50" i="17"/>
  <c r="AM50" i="17"/>
  <c r="AL50" i="17"/>
  <c r="BD49" i="17"/>
  <c r="BC49" i="17"/>
  <c r="BB49" i="17"/>
  <c r="BA49" i="17"/>
  <c r="AZ49" i="17"/>
  <c r="AY49" i="17"/>
  <c r="AX49" i="17"/>
  <c r="AW49" i="17"/>
  <c r="AS49" i="17"/>
  <c r="AR49" i="17"/>
  <c r="AQ49" i="17"/>
  <c r="AP49" i="17"/>
  <c r="AO49" i="17"/>
  <c r="AN49" i="17"/>
  <c r="AM49" i="17"/>
  <c r="AL49" i="17"/>
  <c r="AE49" i="17"/>
  <c r="AC49" i="17"/>
  <c r="AA49" i="17"/>
  <c r="U49" i="17"/>
  <c r="S49" i="17"/>
  <c r="Q49" i="17"/>
  <c r="K49" i="17"/>
  <c r="I49" i="17"/>
  <c r="G49" i="17"/>
  <c r="E49" i="17"/>
  <c r="BD48" i="17"/>
  <c r="BC48" i="17"/>
  <c r="BB48" i="17"/>
  <c r="BA48" i="17"/>
  <c r="AZ48" i="17"/>
  <c r="AY48" i="17"/>
  <c r="AX48" i="17"/>
  <c r="AW48" i="17"/>
  <c r="AS48" i="17"/>
  <c r="AR48" i="17"/>
  <c r="AQ48" i="17"/>
  <c r="AP48" i="17"/>
  <c r="AO48" i="17"/>
  <c r="AN48" i="17"/>
  <c r="AM48" i="17"/>
  <c r="AL48" i="17"/>
  <c r="U48" i="17"/>
  <c r="G48" i="17"/>
  <c r="BD47" i="17"/>
  <c r="BC47" i="17"/>
  <c r="BB47" i="17"/>
  <c r="BA47" i="17"/>
  <c r="AZ47" i="17"/>
  <c r="AY47" i="17"/>
  <c r="AX47" i="17"/>
  <c r="AW47" i="17"/>
  <c r="AS47" i="17"/>
  <c r="AR47" i="17"/>
  <c r="AQ47" i="17"/>
  <c r="AP47" i="17"/>
  <c r="AO47" i="17"/>
  <c r="AN47" i="17"/>
  <c r="AM47" i="17"/>
  <c r="AL47" i="17"/>
  <c r="BD46" i="17"/>
  <c r="BC46" i="17"/>
  <c r="BB46" i="17"/>
  <c r="BA46" i="17"/>
  <c r="AZ46" i="17"/>
  <c r="AY46" i="17"/>
  <c r="AX46" i="17"/>
  <c r="AW46" i="17"/>
  <c r="AS46" i="17"/>
  <c r="AR46" i="17"/>
  <c r="AQ46" i="17"/>
  <c r="AP46" i="17"/>
  <c r="AO46" i="17"/>
  <c r="AN46" i="17"/>
  <c r="AM46" i="17"/>
  <c r="AL46" i="17"/>
  <c r="AG46" i="17"/>
  <c r="AE46" i="17"/>
  <c r="AC46" i="17"/>
  <c r="AA46" i="17"/>
  <c r="W46" i="17"/>
  <c r="U46" i="17"/>
  <c r="S46" i="17"/>
  <c r="Q46" i="17"/>
  <c r="K46" i="17"/>
  <c r="I46" i="17"/>
  <c r="G46" i="17"/>
  <c r="E46" i="17"/>
  <c r="AE45" i="17"/>
  <c r="U45" i="17"/>
  <c r="G45" i="17"/>
  <c r="AE44" i="17"/>
  <c r="AC44" i="17"/>
  <c r="AA44" i="17"/>
  <c r="U44" i="17"/>
  <c r="S44" i="17"/>
  <c r="Q44" i="17"/>
  <c r="K44" i="17"/>
  <c r="I44" i="17"/>
  <c r="G44" i="17"/>
  <c r="E44" i="17"/>
  <c r="BD43" i="17"/>
  <c r="BC43" i="17"/>
  <c r="BA43" i="17"/>
  <c r="AY43" i="17"/>
  <c r="AW43" i="17"/>
  <c r="AC51" i="17" s="1"/>
  <c r="AU43" i="17"/>
  <c r="O51" i="17" s="1"/>
  <c r="AS43" i="17"/>
  <c r="AR43" i="17"/>
  <c r="AP43" i="17"/>
  <c r="AN43" i="17"/>
  <c r="AL43" i="17"/>
  <c r="AG32" i="17" s="1"/>
  <c r="AJ43" i="17"/>
  <c r="K32" i="17" s="1"/>
  <c r="O43" i="17"/>
  <c r="G43" i="17"/>
  <c r="B43" i="17"/>
  <c r="B44" i="17" s="1"/>
  <c r="BD42" i="17"/>
  <c r="BC42" i="17"/>
  <c r="BA42" i="17"/>
  <c r="AY42" i="17"/>
  <c r="AW42" i="17"/>
  <c r="AC50" i="17" s="1"/>
  <c r="AU42" i="17"/>
  <c r="G50" i="17" s="1"/>
  <c r="AS42" i="17"/>
  <c r="AR42" i="17"/>
  <c r="AP42" i="17"/>
  <c r="AN42" i="17"/>
  <c r="AL42" i="17"/>
  <c r="U31" i="17" s="1"/>
  <c r="AJ42" i="17"/>
  <c r="AC42" i="17"/>
  <c r="Y42" i="17"/>
  <c r="W42" i="17"/>
  <c r="U42" i="17"/>
  <c r="S42" i="17"/>
  <c r="M42" i="17"/>
  <c r="K42" i="17"/>
  <c r="C42" i="17"/>
  <c r="BD41" i="17"/>
  <c r="BC41" i="17"/>
  <c r="BA41" i="17"/>
  <c r="AY41" i="17"/>
  <c r="AW41" i="17"/>
  <c r="Y49" i="17" s="1"/>
  <c r="AU41" i="17"/>
  <c r="O49" i="17" s="1"/>
  <c r="AS41" i="17"/>
  <c r="AR41" i="17"/>
  <c r="AP41" i="17"/>
  <c r="AN41" i="17"/>
  <c r="AL41" i="17"/>
  <c r="U30" i="17" s="1"/>
  <c r="AJ41" i="17"/>
  <c r="S30" i="17" s="1"/>
  <c r="AC41" i="17"/>
  <c r="M41" i="17"/>
  <c r="E41" i="17"/>
  <c r="BD40" i="17"/>
  <c r="BC40" i="17"/>
  <c r="BA40" i="17"/>
  <c r="AY40" i="17"/>
  <c r="AW40" i="17"/>
  <c r="I48" i="17" s="1"/>
  <c r="AU40" i="17"/>
  <c r="AA48" i="17" s="1"/>
  <c r="AS40" i="17"/>
  <c r="AR40" i="17"/>
  <c r="AP40" i="17"/>
  <c r="AN40" i="17"/>
  <c r="AL40" i="17"/>
  <c r="Y29" i="17" s="1"/>
  <c r="AJ40" i="17"/>
  <c r="K29" i="17" s="1"/>
  <c r="BD39" i="17"/>
  <c r="BC39" i="17"/>
  <c r="BA39" i="17"/>
  <c r="AY39" i="17"/>
  <c r="AW39" i="17"/>
  <c r="Y44" i="17" s="1"/>
  <c r="AU39" i="17"/>
  <c r="O44" i="17" s="1"/>
  <c r="AS39" i="17"/>
  <c r="AR39" i="17"/>
  <c r="AP39" i="17"/>
  <c r="AN39" i="17"/>
  <c r="AL39" i="17"/>
  <c r="AC28" i="17" s="1"/>
  <c r="AJ39" i="17"/>
  <c r="W28" i="17" s="1"/>
  <c r="BD38" i="17"/>
  <c r="BC38" i="17"/>
  <c r="BA38" i="17"/>
  <c r="AY38" i="17"/>
  <c r="AW38" i="17"/>
  <c r="AU38" i="17"/>
  <c r="W43" i="17" s="1"/>
  <c r="AS38" i="17"/>
  <c r="AR38" i="17"/>
  <c r="AP38" i="17"/>
  <c r="AN38" i="17"/>
  <c r="AL38" i="17"/>
  <c r="I27" i="17" s="1"/>
  <c r="AJ38" i="17"/>
  <c r="AE27" i="17" s="1"/>
  <c r="BD37" i="17"/>
  <c r="BC37" i="17"/>
  <c r="BA37" i="17"/>
  <c r="AY37" i="17"/>
  <c r="AW37" i="17"/>
  <c r="I42" i="17" s="1"/>
  <c r="AU37" i="17"/>
  <c r="AS37" i="17"/>
  <c r="AR37" i="17"/>
  <c r="AP37" i="17"/>
  <c r="AN37" i="17"/>
  <c r="AL37" i="17"/>
  <c r="Y26" i="17" s="1"/>
  <c r="AJ37" i="17"/>
  <c r="K26" i="17" s="1"/>
  <c r="BD36" i="17"/>
  <c r="BC36" i="17"/>
  <c r="BA36" i="17"/>
  <c r="AY36" i="17"/>
  <c r="AW36" i="17"/>
  <c r="AU36" i="17"/>
  <c r="C41" i="17" s="1"/>
  <c r="AS36" i="17"/>
  <c r="AR36" i="17"/>
  <c r="AP36" i="17"/>
  <c r="AN36" i="17"/>
  <c r="AL36" i="17"/>
  <c r="U25" i="17" s="1"/>
  <c r="AJ36" i="17"/>
  <c r="K25" i="17" s="1"/>
  <c r="B36" i="17"/>
  <c r="B37" i="17" s="1"/>
  <c r="BD32" i="17"/>
  <c r="BC32" i="17"/>
  <c r="BB32" i="17"/>
  <c r="BA32" i="17"/>
  <c r="AZ32" i="17"/>
  <c r="AY32" i="17"/>
  <c r="AX32" i="17"/>
  <c r="AW32" i="17"/>
  <c r="AS32" i="17"/>
  <c r="AR32" i="17"/>
  <c r="AQ32" i="17"/>
  <c r="AP32" i="17"/>
  <c r="AO32" i="17"/>
  <c r="AN32" i="17"/>
  <c r="AM32" i="17"/>
  <c r="AL32" i="17"/>
  <c r="AC32" i="17"/>
  <c r="AA32" i="17"/>
  <c r="Y32" i="17"/>
  <c r="W32" i="17"/>
  <c r="U32" i="17"/>
  <c r="Q32" i="17"/>
  <c r="I32" i="17"/>
  <c r="E32" i="17"/>
  <c r="BD31" i="17"/>
  <c r="BC31" i="17"/>
  <c r="BB31" i="17"/>
  <c r="BA31" i="17"/>
  <c r="AZ31" i="17"/>
  <c r="AY31" i="17"/>
  <c r="AX31" i="17"/>
  <c r="AW31" i="17"/>
  <c r="AS31" i="17"/>
  <c r="AR31" i="17"/>
  <c r="AQ31" i="17"/>
  <c r="AP31" i="17"/>
  <c r="AO31" i="17"/>
  <c r="AN31" i="17"/>
  <c r="AM31" i="17"/>
  <c r="AL31" i="17"/>
  <c r="AG31" i="17"/>
  <c r="AE31" i="17"/>
  <c r="BD30" i="17"/>
  <c r="BC30" i="17"/>
  <c r="BB30" i="17"/>
  <c r="BA30" i="17"/>
  <c r="AZ30" i="17"/>
  <c r="AY30" i="17"/>
  <c r="AX30" i="17"/>
  <c r="AW30" i="17"/>
  <c r="AS30" i="17"/>
  <c r="AR30" i="17"/>
  <c r="AQ30" i="17"/>
  <c r="AP30" i="17"/>
  <c r="AO30" i="17"/>
  <c r="AN30" i="17"/>
  <c r="AM30" i="17"/>
  <c r="AL30" i="17"/>
  <c r="AE30" i="17"/>
  <c r="AA30" i="17"/>
  <c r="W30" i="17"/>
  <c r="O30" i="17"/>
  <c r="K30" i="17"/>
  <c r="G30" i="17"/>
  <c r="BD29" i="17"/>
  <c r="BC29" i="17"/>
  <c r="BB29" i="17"/>
  <c r="BA29" i="17"/>
  <c r="AZ29" i="17"/>
  <c r="AY29" i="17"/>
  <c r="AX29" i="17"/>
  <c r="AW29" i="17"/>
  <c r="AS29" i="17"/>
  <c r="AR29" i="17"/>
  <c r="AQ29" i="17"/>
  <c r="AP29" i="17"/>
  <c r="AO29" i="17"/>
  <c r="AN29" i="17"/>
  <c r="AM29" i="17"/>
  <c r="AL29" i="17"/>
  <c r="Q29" i="17"/>
  <c r="E29" i="17"/>
  <c r="BD28" i="17"/>
  <c r="BC28" i="17"/>
  <c r="BB28" i="17"/>
  <c r="BA28" i="17"/>
  <c r="AZ28" i="17"/>
  <c r="AY28" i="17"/>
  <c r="AX28" i="17"/>
  <c r="AW28" i="17"/>
  <c r="AS28" i="17"/>
  <c r="AR28" i="17"/>
  <c r="AQ28" i="17"/>
  <c r="AP28" i="17"/>
  <c r="AO28" i="17"/>
  <c r="AN28" i="17"/>
  <c r="AM28" i="17"/>
  <c r="AL28" i="17"/>
  <c r="AG28" i="17"/>
  <c r="U28" i="17"/>
  <c r="Q28" i="17"/>
  <c r="M28" i="17"/>
  <c r="I28" i="17"/>
  <c r="E28" i="17"/>
  <c r="B28" i="17"/>
  <c r="BD27" i="17"/>
  <c r="BC27" i="17"/>
  <c r="BB27" i="17"/>
  <c r="BA27" i="17"/>
  <c r="AZ27" i="17"/>
  <c r="AY27" i="17"/>
  <c r="AX27" i="17"/>
  <c r="AW27" i="17"/>
  <c r="AS27" i="17"/>
  <c r="AR27" i="17"/>
  <c r="AQ27" i="17"/>
  <c r="AP27" i="17"/>
  <c r="AO27" i="17"/>
  <c r="AN27" i="17"/>
  <c r="AM27" i="17"/>
  <c r="AL27" i="17"/>
  <c r="E27" i="17"/>
  <c r="B27" i="17"/>
  <c r="BD26" i="17"/>
  <c r="BC26" i="17"/>
  <c r="BB26" i="17"/>
  <c r="BA26" i="17"/>
  <c r="AZ26" i="17"/>
  <c r="AY26" i="17"/>
  <c r="AX26" i="17"/>
  <c r="AW26" i="17"/>
  <c r="AS26" i="17"/>
  <c r="AR26" i="17"/>
  <c r="AQ26" i="17"/>
  <c r="AP26" i="17"/>
  <c r="AO26" i="17"/>
  <c r="AN26" i="17"/>
  <c r="AM26" i="17"/>
  <c r="AL26" i="17"/>
  <c r="AC26" i="17"/>
  <c r="I26" i="17"/>
  <c r="G26" i="17"/>
  <c r="BD25" i="17"/>
  <c r="BC25" i="17"/>
  <c r="BB25" i="17"/>
  <c r="BA25" i="17"/>
  <c r="AZ25" i="17"/>
  <c r="AY25" i="17"/>
  <c r="AX25" i="17"/>
  <c r="AW25" i="17"/>
  <c r="AS25" i="17"/>
  <c r="AR25" i="17"/>
  <c r="AQ25" i="17"/>
  <c r="AP25" i="17"/>
  <c r="AO25" i="17"/>
  <c r="AN25" i="17"/>
  <c r="AM25" i="17"/>
  <c r="AL25" i="17"/>
  <c r="Y25" i="17"/>
  <c r="Q25" i="17"/>
  <c r="BD24" i="17"/>
  <c r="BC24" i="17"/>
  <c r="BB24" i="17"/>
  <c r="BA24" i="17"/>
  <c r="AZ24" i="17"/>
  <c r="AY24" i="17"/>
  <c r="AX24" i="17"/>
  <c r="AW24" i="17"/>
  <c r="AS24" i="17"/>
  <c r="AR24" i="17"/>
  <c r="AQ24" i="17"/>
  <c r="AP24" i="17"/>
  <c r="AO24" i="17"/>
  <c r="AN24" i="17"/>
  <c r="AM24" i="17"/>
  <c r="AL24" i="17"/>
  <c r="BD22" i="17"/>
  <c r="BC22" i="17"/>
  <c r="BB22" i="17"/>
  <c r="BA22" i="17"/>
  <c r="AZ22" i="17"/>
  <c r="AY22" i="17"/>
  <c r="AX22" i="17"/>
  <c r="AW22" i="17"/>
  <c r="AS22" i="17"/>
  <c r="AR22" i="17"/>
  <c r="AQ22" i="17"/>
  <c r="AP22" i="17"/>
  <c r="AO22" i="17"/>
  <c r="AN22" i="17"/>
  <c r="AM22" i="17"/>
  <c r="AL22" i="17"/>
  <c r="BD21" i="17"/>
  <c r="BC21" i="17"/>
  <c r="BB21" i="17"/>
  <c r="BA21" i="17"/>
  <c r="AZ21" i="17"/>
  <c r="AY21" i="17"/>
  <c r="AX21" i="17"/>
  <c r="AW21" i="17"/>
  <c r="AS21" i="17"/>
  <c r="AR21" i="17"/>
  <c r="AQ21" i="17"/>
  <c r="AP21" i="17"/>
  <c r="AO21" i="17"/>
  <c r="AN21" i="17"/>
  <c r="AM21" i="17"/>
  <c r="AL21" i="17"/>
  <c r="BD20" i="17"/>
  <c r="BC20" i="17"/>
  <c r="BB20" i="17"/>
  <c r="BA20" i="17"/>
  <c r="AZ20" i="17"/>
  <c r="AY20" i="17"/>
  <c r="AX20" i="17"/>
  <c r="AW20" i="17"/>
  <c r="AS20" i="17"/>
  <c r="AR20" i="17"/>
  <c r="AQ20" i="17"/>
  <c r="AP20" i="17"/>
  <c r="AO20" i="17"/>
  <c r="AN20" i="17"/>
  <c r="AM20" i="17"/>
  <c r="AL20" i="17"/>
  <c r="BD19" i="17"/>
  <c r="BC19" i="17"/>
  <c r="BB19" i="17"/>
  <c r="BA19" i="17"/>
  <c r="AZ19" i="17"/>
  <c r="AY19" i="17"/>
  <c r="AX19" i="17"/>
  <c r="AW19" i="17"/>
  <c r="AS19" i="17"/>
  <c r="AR19" i="17"/>
  <c r="AQ19" i="17"/>
  <c r="AP19" i="17"/>
  <c r="AO19" i="17"/>
  <c r="AN19" i="17"/>
  <c r="AM19" i="17"/>
  <c r="AL19" i="17"/>
  <c r="BD18" i="17"/>
  <c r="BC18" i="17"/>
  <c r="BB18" i="17"/>
  <c r="BA18" i="17"/>
  <c r="AZ18" i="17"/>
  <c r="AY18" i="17"/>
  <c r="AX18" i="17"/>
  <c r="AW18" i="17"/>
  <c r="AS18" i="17"/>
  <c r="AR18" i="17"/>
  <c r="AQ18" i="17"/>
  <c r="AP18" i="17"/>
  <c r="AO18" i="17"/>
  <c r="AN18" i="17"/>
  <c r="AM18" i="17"/>
  <c r="AL18" i="17"/>
  <c r="B18" i="17"/>
  <c r="B19" i="17" s="1"/>
  <c r="BD17" i="17"/>
  <c r="BC17" i="17"/>
  <c r="BB17" i="17"/>
  <c r="BA17" i="17"/>
  <c r="AZ17" i="17"/>
  <c r="AY17" i="17"/>
  <c r="AX17" i="17"/>
  <c r="AW17" i="17"/>
  <c r="AS17" i="17"/>
  <c r="AR17" i="17"/>
  <c r="AQ17" i="17"/>
  <c r="AP17" i="17"/>
  <c r="AO17" i="17"/>
  <c r="AN17" i="17"/>
  <c r="AM17" i="17"/>
  <c r="AL17" i="17"/>
  <c r="BD16" i="17"/>
  <c r="BC16" i="17"/>
  <c r="BB16" i="17"/>
  <c r="BA16" i="17"/>
  <c r="AZ16" i="17"/>
  <c r="AY16" i="17"/>
  <c r="AX16" i="17"/>
  <c r="AW16" i="17"/>
  <c r="AS16" i="17"/>
  <c r="AR16" i="17"/>
  <c r="AQ16" i="17"/>
  <c r="AP16" i="17"/>
  <c r="AO16" i="17"/>
  <c r="AN16" i="17"/>
  <c r="AM16" i="17"/>
  <c r="AL16" i="17"/>
  <c r="BD15" i="17"/>
  <c r="BC15" i="17"/>
  <c r="BB15" i="17"/>
  <c r="BA15" i="17"/>
  <c r="AZ15" i="17"/>
  <c r="AY15" i="17"/>
  <c r="AX15" i="17"/>
  <c r="AW15" i="17"/>
  <c r="AS15" i="17"/>
  <c r="AR15" i="17"/>
  <c r="AQ15" i="17"/>
  <c r="AP15" i="17"/>
  <c r="AO15" i="17"/>
  <c r="AN15" i="17"/>
  <c r="AM15" i="17"/>
  <c r="AL15" i="17"/>
  <c r="BD14" i="17"/>
  <c r="BC14" i="17"/>
  <c r="BB14" i="17"/>
  <c r="BA14" i="17"/>
  <c r="AZ14" i="17"/>
  <c r="AY14" i="17"/>
  <c r="AX14" i="17"/>
  <c r="AW14" i="17"/>
  <c r="AS14" i="17"/>
  <c r="AR14" i="17"/>
  <c r="AQ14" i="17"/>
  <c r="AP14" i="17"/>
  <c r="AO14" i="17"/>
  <c r="AN14" i="17"/>
  <c r="AM14" i="17"/>
  <c r="AL14" i="17"/>
  <c r="BD11" i="17"/>
  <c r="BC11" i="17"/>
  <c r="BA11" i="17"/>
  <c r="AY11" i="17"/>
  <c r="AW11" i="17"/>
  <c r="AU11" i="17"/>
  <c r="AS11" i="17"/>
  <c r="AR11" i="17"/>
  <c r="AP11" i="17"/>
  <c r="AN11" i="17"/>
  <c r="AL11" i="17"/>
  <c r="Y23" i="17" s="1"/>
  <c r="AJ11" i="17"/>
  <c r="K23" i="17" s="1"/>
  <c r="BD10" i="17"/>
  <c r="BC10" i="17"/>
  <c r="BA10" i="17"/>
  <c r="AY10" i="17"/>
  <c r="AW10" i="17"/>
  <c r="AU10" i="17"/>
  <c r="AS10" i="17"/>
  <c r="AR10" i="17"/>
  <c r="AP10" i="17"/>
  <c r="AN10" i="17"/>
  <c r="AL10" i="17"/>
  <c r="Y22" i="17" s="1"/>
  <c r="AJ10" i="17"/>
  <c r="K22" i="17" s="1"/>
  <c r="BD9" i="17"/>
  <c r="BC9" i="17"/>
  <c r="BA9" i="17"/>
  <c r="AY9" i="17"/>
  <c r="AW9" i="17"/>
  <c r="AU9" i="17"/>
  <c r="S39" i="17" s="1"/>
  <c r="AS9" i="17"/>
  <c r="AR9" i="17"/>
  <c r="AP9" i="17"/>
  <c r="AN9" i="17"/>
  <c r="AL9" i="17"/>
  <c r="Y21" i="17" s="1"/>
  <c r="AJ9" i="17"/>
  <c r="K21" i="17" s="1"/>
  <c r="BD8" i="17"/>
  <c r="BC8" i="17"/>
  <c r="BA8" i="17"/>
  <c r="AY8" i="17"/>
  <c r="AW8" i="17"/>
  <c r="U38" i="17" s="1"/>
  <c r="AU8" i="17"/>
  <c r="AS8" i="17"/>
  <c r="AR8" i="17"/>
  <c r="AP8" i="17"/>
  <c r="AN8" i="17"/>
  <c r="AL8" i="17"/>
  <c r="M20" i="17" s="1"/>
  <c r="AJ8" i="17"/>
  <c r="K20" i="17" s="1"/>
  <c r="BD7" i="17"/>
  <c r="BC7" i="17"/>
  <c r="BA7" i="17"/>
  <c r="AY7" i="17"/>
  <c r="AW7" i="17"/>
  <c r="Y37" i="17" s="1"/>
  <c r="AU7" i="17"/>
  <c r="AS7" i="17"/>
  <c r="AR7" i="17"/>
  <c r="AP7" i="17"/>
  <c r="AN7" i="17"/>
  <c r="AL7" i="17"/>
  <c r="AJ7" i="17"/>
  <c r="AE19" i="17" s="1"/>
  <c r="BD6" i="17"/>
  <c r="BC6" i="17"/>
  <c r="BA6" i="17"/>
  <c r="AY6" i="17"/>
  <c r="AW6" i="17"/>
  <c r="AU6" i="17"/>
  <c r="AS6" i="17"/>
  <c r="AR6" i="17"/>
  <c r="AP6" i="17"/>
  <c r="AN6" i="17"/>
  <c r="AL6" i="17"/>
  <c r="AJ6" i="17"/>
  <c r="BD5" i="17"/>
  <c r="BC5" i="17"/>
  <c r="BA5" i="17"/>
  <c r="AY5" i="17"/>
  <c r="AW5" i="17"/>
  <c r="AG35" i="17" s="1"/>
  <c r="AU5" i="17"/>
  <c r="AS5" i="17"/>
  <c r="AR5" i="17"/>
  <c r="AP5" i="17"/>
  <c r="AN5" i="17"/>
  <c r="AL5" i="17"/>
  <c r="AG17" i="17" s="1"/>
  <c r="AJ5" i="17"/>
  <c r="AE17" i="17" s="1"/>
  <c r="BD4" i="17"/>
  <c r="BC4" i="17"/>
  <c r="BA4" i="17"/>
  <c r="AY4" i="17"/>
  <c r="AW4" i="17"/>
  <c r="AG34" i="17" s="1"/>
  <c r="AU4" i="17"/>
  <c r="W34" i="17" s="1"/>
  <c r="AS4" i="17"/>
  <c r="AR4" i="17"/>
  <c r="AP4" i="17"/>
  <c r="AN4" i="17"/>
  <c r="AL4" i="17"/>
  <c r="AJ4" i="17"/>
  <c r="B19" i="3"/>
  <c r="B27" i="8"/>
  <c r="B19" i="8"/>
  <c r="AG106" i="16"/>
  <c r="AG107" i="16"/>
  <c r="AG108" i="16"/>
  <c r="AG109" i="16"/>
  <c r="AG110" i="16"/>
  <c r="AE106" i="16"/>
  <c r="AE107" i="16"/>
  <c r="AE108" i="16"/>
  <c r="AE109" i="16"/>
  <c r="AE110" i="16"/>
  <c r="AC106" i="16"/>
  <c r="AC107" i="16"/>
  <c r="AC108" i="16"/>
  <c r="AC109" i="16"/>
  <c r="AC110" i="16"/>
  <c r="AA106" i="16"/>
  <c r="AA107" i="16"/>
  <c r="AA108" i="16"/>
  <c r="AA109" i="16"/>
  <c r="AA110" i="16"/>
  <c r="Y106" i="16"/>
  <c r="Y107" i="16"/>
  <c r="Y108" i="16"/>
  <c r="Y109" i="16"/>
  <c r="Y110" i="16"/>
  <c r="W106" i="16"/>
  <c r="W107" i="16"/>
  <c r="W108" i="16"/>
  <c r="W109" i="16"/>
  <c r="W110" i="16"/>
  <c r="U106" i="16"/>
  <c r="U107" i="16"/>
  <c r="U108" i="16"/>
  <c r="U109" i="16"/>
  <c r="U110" i="16"/>
  <c r="S106" i="16"/>
  <c r="S107" i="16"/>
  <c r="S108" i="16"/>
  <c r="S109" i="16"/>
  <c r="S110" i="16"/>
  <c r="Q106" i="16"/>
  <c r="Q107" i="16"/>
  <c r="Q108" i="16"/>
  <c r="Q109" i="16"/>
  <c r="Q110" i="16"/>
  <c r="O106" i="16"/>
  <c r="O107" i="16"/>
  <c r="O108" i="16"/>
  <c r="O109" i="16"/>
  <c r="O110" i="16"/>
  <c r="M106" i="16"/>
  <c r="M107" i="16"/>
  <c r="M108" i="16"/>
  <c r="M109" i="16"/>
  <c r="M110" i="16"/>
  <c r="K106" i="16"/>
  <c r="K107" i="16"/>
  <c r="K108" i="16"/>
  <c r="K109" i="16"/>
  <c r="K110" i="16"/>
  <c r="I106" i="16"/>
  <c r="I107" i="16"/>
  <c r="I108" i="16"/>
  <c r="I109" i="16"/>
  <c r="I110" i="16"/>
  <c r="G106" i="16"/>
  <c r="G107" i="16"/>
  <c r="G108" i="16"/>
  <c r="G109" i="16"/>
  <c r="G110" i="16"/>
  <c r="E106" i="16"/>
  <c r="E107" i="16"/>
  <c r="E108" i="16"/>
  <c r="E109" i="16"/>
  <c r="E110" i="16"/>
  <c r="C106" i="16"/>
  <c r="C107" i="16"/>
  <c r="C108" i="16"/>
  <c r="C109" i="16"/>
  <c r="C110" i="16"/>
  <c r="AG105" i="16"/>
  <c r="AE105" i="16"/>
  <c r="AC105" i="16"/>
  <c r="AA105" i="16"/>
  <c r="Y105" i="16"/>
  <c r="W105" i="16"/>
  <c r="O105" i="16"/>
  <c r="Q105" i="16"/>
  <c r="S105" i="16"/>
  <c r="U105" i="16"/>
  <c r="M105" i="16"/>
  <c r="K105" i="16"/>
  <c r="I105" i="16"/>
  <c r="G105" i="16"/>
  <c r="E105" i="16"/>
  <c r="C105" i="16"/>
  <c r="AG99" i="16"/>
  <c r="AG100" i="16"/>
  <c r="AG101" i="16"/>
  <c r="AG102" i="16"/>
  <c r="AG103" i="16"/>
  <c r="AE99" i="16"/>
  <c r="AE100" i="16"/>
  <c r="AE101" i="16"/>
  <c r="AE102" i="16"/>
  <c r="AE103" i="16"/>
  <c r="AC99" i="16"/>
  <c r="AC100" i="16"/>
  <c r="AC101" i="16"/>
  <c r="AC102" i="16"/>
  <c r="AC103" i="16"/>
  <c r="AA99" i="16"/>
  <c r="AA100" i="16"/>
  <c r="AA101" i="16"/>
  <c r="AA102" i="16"/>
  <c r="AA103" i="16"/>
  <c r="Y99" i="16"/>
  <c r="Y100" i="16"/>
  <c r="Y101" i="16"/>
  <c r="Y102" i="16"/>
  <c r="Y103" i="16"/>
  <c r="W99" i="16"/>
  <c r="W100" i="16"/>
  <c r="W101" i="16"/>
  <c r="W102" i="16"/>
  <c r="W103" i="16"/>
  <c r="U99" i="16"/>
  <c r="U100" i="16"/>
  <c r="U101" i="16"/>
  <c r="U102" i="16"/>
  <c r="U103" i="16"/>
  <c r="S99" i="16"/>
  <c r="S100" i="16"/>
  <c r="S101" i="16"/>
  <c r="S102" i="16"/>
  <c r="S103" i="16"/>
  <c r="Q99" i="16"/>
  <c r="Q100" i="16"/>
  <c r="Q101" i="16"/>
  <c r="Q102" i="16"/>
  <c r="Q103" i="16"/>
  <c r="O99" i="16"/>
  <c r="O100" i="16"/>
  <c r="O101" i="16"/>
  <c r="O102" i="16"/>
  <c r="O103" i="16"/>
  <c r="M99" i="16"/>
  <c r="M100" i="16"/>
  <c r="M101" i="16"/>
  <c r="M102" i="16"/>
  <c r="M103" i="16"/>
  <c r="K99" i="16"/>
  <c r="K100" i="16"/>
  <c r="K101" i="16"/>
  <c r="K102" i="16"/>
  <c r="K103" i="16"/>
  <c r="I99" i="16"/>
  <c r="I100" i="16"/>
  <c r="I101" i="16"/>
  <c r="I102" i="16"/>
  <c r="I103" i="16"/>
  <c r="G99" i="16"/>
  <c r="G100" i="16"/>
  <c r="G101" i="16"/>
  <c r="G102" i="16"/>
  <c r="G103" i="16"/>
  <c r="E99" i="16"/>
  <c r="E100" i="16"/>
  <c r="E101" i="16"/>
  <c r="E102" i="16"/>
  <c r="E103" i="16"/>
  <c r="C99" i="16"/>
  <c r="C100" i="16"/>
  <c r="C101" i="16"/>
  <c r="C102" i="16"/>
  <c r="C103" i="16"/>
  <c r="AG98" i="16"/>
  <c r="AE98" i="16"/>
  <c r="AC98" i="16"/>
  <c r="AA98" i="16"/>
  <c r="Y98" i="16"/>
  <c r="W98" i="16"/>
  <c r="U98" i="16"/>
  <c r="S98" i="16"/>
  <c r="Q98" i="16"/>
  <c r="O98" i="16"/>
  <c r="M98" i="16"/>
  <c r="K98" i="16"/>
  <c r="I98" i="16"/>
  <c r="G98" i="16"/>
  <c r="E98" i="16"/>
  <c r="C98" i="16"/>
  <c r="AG112" i="16"/>
  <c r="AG113" i="16"/>
  <c r="AG114" i="16"/>
  <c r="AG115" i="16"/>
  <c r="AR101" i="16"/>
  <c r="AR102" i="16"/>
  <c r="AR103" i="16"/>
  <c r="AR104" i="16"/>
  <c r="AR105" i="16"/>
  <c r="AR106" i="16"/>
  <c r="AR107" i="16"/>
  <c r="AR100" i="16"/>
  <c r="AS101" i="16"/>
  <c r="AS102" i="16"/>
  <c r="AS103" i="16"/>
  <c r="AS104" i="16"/>
  <c r="AS105" i="16"/>
  <c r="AS106" i="16"/>
  <c r="AS107" i="16"/>
  <c r="AS100" i="16"/>
  <c r="AW121" i="16"/>
  <c r="AX121" i="16"/>
  <c r="AY121" i="16"/>
  <c r="AZ121" i="16"/>
  <c r="BA121" i="16"/>
  <c r="BB121" i="16"/>
  <c r="BC121" i="16"/>
  <c r="BD121" i="16"/>
  <c r="AW122" i="16"/>
  <c r="AX122" i="16"/>
  <c r="AY122" i="16"/>
  <c r="AZ122" i="16"/>
  <c r="BA122" i="16"/>
  <c r="BB122" i="16"/>
  <c r="BC122" i="16"/>
  <c r="BD122" i="16"/>
  <c r="AW123" i="16"/>
  <c r="AX123" i="16"/>
  <c r="AY123" i="16"/>
  <c r="AZ123" i="16"/>
  <c r="BA123" i="16"/>
  <c r="BB123" i="16"/>
  <c r="BC123" i="16"/>
  <c r="BD123" i="16"/>
  <c r="AW124" i="16"/>
  <c r="AX124" i="16"/>
  <c r="AY124" i="16"/>
  <c r="AZ124" i="16"/>
  <c r="BA124" i="16"/>
  <c r="BB124" i="16"/>
  <c r="BC124" i="16"/>
  <c r="BD124" i="16"/>
  <c r="AW125" i="16"/>
  <c r="AX125" i="16"/>
  <c r="AY125" i="16"/>
  <c r="AZ125" i="16"/>
  <c r="BA125" i="16"/>
  <c r="BB125" i="16"/>
  <c r="BC125" i="16"/>
  <c r="BD125" i="16"/>
  <c r="AW126" i="16"/>
  <c r="AX126" i="16"/>
  <c r="AY126" i="16"/>
  <c r="AZ126" i="16"/>
  <c r="BA126" i="16"/>
  <c r="BB126" i="16"/>
  <c r="BC126" i="16"/>
  <c r="BD126" i="16"/>
  <c r="AW127" i="16"/>
  <c r="AX127" i="16"/>
  <c r="AY127" i="16"/>
  <c r="AZ127" i="16"/>
  <c r="BA127" i="16"/>
  <c r="BB127" i="16"/>
  <c r="BC127" i="16"/>
  <c r="BD127" i="16"/>
  <c r="BD120" i="16"/>
  <c r="BC120" i="16"/>
  <c r="BB120" i="16"/>
  <c r="BA120" i="16"/>
  <c r="AZ120" i="16"/>
  <c r="AY120" i="16"/>
  <c r="AX120" i="16"/>
  <c r="AW120" i="16"/>
  <c r="AW111" i="16"/>
  <c r="AX111" i="16"/>
  <c r="AY111" i="16"/>
  <c r="AZ111" i="16"/>
  <c r="BA111" i="16"/>
  <c r="BB111" i="16"/>
  <c r="BC111" i="16"/>
  <c r="BD111" i="16"/>
  <c r="AW112" i="16"/>
  <c r="AX112" i="16"/>
  <c r="AY112" i="16"/>
  <c r="AZ112" i="16"/>
  <c r="BA112" i="16"/>
  <c r="BB112" i="16"/>
  <c r="BC112" i="16"/>
  <c r="BD112" i="16"/>
  <c r="AW113" i="16"/>
  <c r="AX113" i="16"/>
  <c r="AY113" i="16"/>
  <c r="AZ113" i="16"/>
  <c r="BA113" i="16"/>
  <c r="BB113" i="16"/>
  <c r="BC113" i="16"/>
  <c r="BD113" i="16"/>
  <c r="AW114" i="16"/>
  <c r="AX114" i="16"/>
  <c r="AY114" i="16"/>
  <c r="AZ114" i="16"/>
  <c r="BA114" i="16"/>
  <c r="BB114" i="16"/>
  <c r="BC114" i="16"/>
  <c r="BD114" i="16"/>
  <c r="AW115" i="16"/>
  <c r="AX115" i="16"/>
  <c r="AY115" i="16"/>
  <c r="AZ115" i="16"/>
  <c r="BA115" i="16"/>
  <c r="BB115" i="16"/>
  <c r="BC115" i="16"/>
  <c r="BD115" i="16"/>
  <c r="AW116" i="16"/>
  <c r="AX116" i="16"/>
  <c r="AY116" i="16"/>
  <c r="AZ116" i="16"/>
  <c r="BA116" i="16"/>
  <c r="BB116" i="16"/>
  <c r="BC116" i="16"/>
  <c r="BD116" i="16"/>
  <c r="AW117" i="16"/>
  <c r="AX117" i="16"/>
  <c r="AY117" i="16"/>
  <c r="AZ117" i="16"/>
  <c r="BA117" i="16"/>
  <c r="BB117" i="16"/>
  <c r="BC117" i="16"/>
  <c r="BD117" i="16"/>
  <c r="AW118" i="16"/>
  <c r="AX118" i="16"/>
  <c r="AY118" i="16"/>
  <c r="AZ118" i="16"/>
  <c r="BA118" i="16"/>
  <c r="BB118" i="16"/>
  <c r="BC118" i="16"/>
  <c r="BD118" i="16"/>
  <c r="BD110" i="16"/>
  <c r="BC110" i="16"/>
  <c r="BB110" i="16"/>
  <c r="BA110" i="16"/>
  <c r="AZ110" i="16"/>
  <c r="AY110" i="16"/>
  <c r="AX110" i="16"/>
  <c r="AW110" i="16"/>
  <c r="AW89" i="16"/>
  <c r="AX89" i="16"/>
  <c r="AY89" i="16"/>
  <c r="AZ89" i="16"/>
  <c r="BA89" i="16"/>
  <c r="BB89" i="16"/>
  <c r="BC89" i="16"/>
  <c r="BD89" i="16"/>
  <c r="AW90" i="16"/>
  <c r="AX90" i="16"/>
  <c r="AY90" i="16"/>
  <c r="AZ90" i="16"/>
  <c r="BA90" i="16"/>
  <c r="BB90" i="16"/>
  <c r="BC90" i="16"/>
  <c r="BD90" i="16"/>
  <c r="AW91" i="16"/>
  <c r="AX91" i="16"/>
  <c r="AY91" i="16"/>
  <c r="AZ91" i="16"/>
  <c r="BA91" i="16"/>
  <c r="BB91" i="16"/>
  <c r="BC91" i="16"/>
  <c r="BD91" i="16"/>
  <c r="AW92" i="16"/>
  <c r="AX92" i="16"/>
  <c r="AY92" i="16"/>
  <c r="AZ92" i="16"/>
  <c r="BA92" i="16"/>
  <c r="BB92" i="16"/>
  <c r="BC92" i="16"/>
  <c r="BD92" i="16"/>
  <c r="AW93" i="16"/>
  <c r="AX93" i="16"/>
  <c r="AY93" i="16"/>
  <c r="AZ93" i="16"/>
  <c r="BA93" i="16"/>
  <c r="BB93" i="16"/>
  <c r="BC93" i="16"/>
  <c r="BD93" i="16"/>
  <c r="AW94" i="16"/>
  <c r="AX94" i="16"/>
  <c r="AY94" i="16"/>
  <c r="AZ94" i="16"/>
  <c r="BA94" i="16"/>
  <c r="BB94" i="16"/>
  <c r="BC94" i="16"/>
  <c r="BD94" i="16"/>
  <c r="AW95" i="16"/>
  <c r="AX95" i="16"/>
  <c r="AY95" i="16"/>
  <c r="AZ95" i="16"/>
  <c r="BA95" i="16"/>
  <c r="BB95" i="16"/>
  <c r="BC95" i="16"/>
  <c r="BD95" i="16"/>
  <c r="AW96" i="16"/>
  <c r="AX96" i="16"/>
  <c r="AY96" i="16"/>
  <c r="AZ96" i="16"/>
  <c r="BA96" i="16"/>
  <c r="BB96" i="16"/>
  <c r="BC96" i="16"/>
  <c r="BD96" i="16"/>
  <c r="BD88" i="16"/>
  <c r="BC88" i="16"/>
  <c r="BB88" i="16"/>
  <c r="BA88" i="16"/>
  <c r="AZ88" i="16"/>
  <c r="AY88" i="16"/>
  <c r="AX88" i="16"/>
  <c r="AW88" i="16"/>
  <c r="AW79" i="16"/>
  <c r="AX79" i="16"/>
  <c r="AY79" i="16"/>
  <c r="AZ79" i="16"/>
  <c r="BA79" i="16"/>
  <c r="BB79" i="16"/>
  <c r="BC79" i="16"/>
  <c r="BD79" i="16"/>
  <c r="AW80" i="16"/>
  <c r="AX80" i="16"/>
  <c r="AY80" i="16"/>
  <c r="AZ80" i="16"/>
  <c r="BA80" i="16"/>
  <c r="BB80" i="16"/>
  <c r="BC80" i="16"/>
  <c r="BD80" i="16"/>
  <c r="AW81" i="16"/>
  <c r="AX81" i="16"/>
  <c r="AY81" i="16"/>
  <c r="AZ81" i="16"/>
  <c r="BA81" i="16"/>
  <c r="BB81" i="16"/>
  <c r="BC81" i="16"/>
  <c r="BD81" i="16"/>
  <c r="AW82" i="16"/>
  <c r="AX82" i="16"/>
  <c r="AY82" i="16"/>
  <c r="AZ82" i="16"/>
  <c r="BA82" i="16"/>
  <c r="BB82" i="16"/>
  <c r="BC82" i="16"/>
  <c r="BD82" i="16"/>
  <c r="AW83" i="16"/>
  <c r="AX83" i="16"/>
  <c r="AY83" i="16"/>
  <c r="AZ83" i="16"/>
  <c r="BA83" i="16"/>
  <c r="BB83" i="16"/>
  <c r="BC83" i="16"/>
  <c r="BD83" i="16"/>
  <c r="AW84" i="16"/>
  <c r="AX84" i="16"/>
  <c r="AY84" i="16"/>
  <c r="AZ84" i="16"/>
  <c r="BA84" i="16"/>
  <c r="BB84" i="16"/>
  <c r="BC84" i="16"/>
  <c r="BD84" i="16"/>
  <c r="AW85" i="16"/>
  <c r="AX85" i="16"/>
  <c r="AY85" i="16"/>
  <c r="AZ85" i="16"/>
  <c r="BA85" i="16"/>
  <c r="BB85" i="16"/>
  <c r="BC85" i="16"/>
  <c r="BD85" i="16"/>
  <c r="AW86" i="16"/>
  <c r="AX86" i="16"/>
  <c r="AY86" i="16"/>
  <c r="AZ86" i="16"/>
  <c r="BA86" i="16"/>
  <c r="BB86" i="16"/>
  <c r="BC86" i="16"/>
  <c r="BD86" i="16"/>
  <c r="BD78" i="16"/>
  <c r="BC78" i="16"/>
  <c r="BB78" i="16"/>
  <c r="BA78" i="16"/>
  <c r="AZ78" i="16"/>
  <c r="AY78" i="16"/>
  <c r="AX78" i="16"/>
  <c r="AW78" i="16"/>
  <c r="AL121" i="16"/>
  <c r="AM121" i="16"/>
  <c r="AN121" i="16"/>
  <c r="AO121" i="16"/>
  <c r="AP121" i="16"/>
  <c r="AQ121" i="16"/>
  <c r="AR121" i="16"/>
  <c r="AS121" i="16"/>
  <c r="AL122" i="16"/>
  <c r="AM122" i="16"/>
  <c r="AN122" i="16"/>
  <c r="AO122" i="16"/>
  <c r="AP122" i="16"/>
  <c r="AQ122" i="16"/>
  <c r="AR122" i="16"/>
  <c r="AS122" i="16"/>
  <c r="AL123" i="16"/>
  <c r="AM123" i="16"/>
  <c r="AN123" i="16"/>
  <c r="AO123" i="16"/>
  <c r="AP123" i="16"/>
  <c r="AQ123" i="16"/>
  <c r="AR123" i="16"/>
  <c r="AS123" i="16"/>
  <c r="AL124" i="16"/>
  <c r="AM124" i="16"/>
  <c r="AN124" i="16"/>
  <c r="AO124" i="16"/>
  <c r="AP124" i="16"/>
  <c r="AQ124" i="16"/>
  <c r="AR124" i="16"/>
  <c r="AS124" i="16"/>
  <c r="AL125" i="16"/>
  <c r="AM125" i="16"/>
  <c r="AN125" i="16"/>
  <c r="AO125" i="16"/>
  <c r="AP125" i="16"/>
  <c r="AQ125" i="16"/>
  <c r="AR125" i="16"/>
  <c r="AS125" i="16"/>
  <c r="AL126" i="16"/>
  <c r="AM126" i="16"/>
  <c r="AN126" i="16"/>
  <c r="AO126" i="16"/>
  <c r="AP126" i="16"/>
  <c r="AQ126" i="16"/>
  <c r="AR126" i="16"/>
  <c r="AS126" i="16"/>
  <c r="AL127" i="16"/>
  <c r="AM127" i="16"/>
  <c r="AN127" i="16"/>
  <c r="AO127" i="16"/>
  <c r="AP127" i="16"/>
  <c r="AQ127" i="16"/>
  <c r="AR127" i="16"/>
  <c r="AS127" i="16"/>
  <c r="AS120" i="16"/>
  <c r="AR120" i="16"/>
  <c r="AQ120" i="16"/>
  <c r="AP120" i="16"/>
  <c r="AO120" i="16"/>
  <c r="AN120" i="16"/>
  <c r="AM120" i="16"/>
  <c r="AL120" i="16"/>
  <c r="AL111" i="16"/>
  <c r="AM111" i="16"/>
  <c r="AN111" i="16"/>
  <c r="AO111" i="16"/>
  <c r="AP111" i="16"/>
  <c r="AQ111" i="16"/>
  <c r="AR111" i="16"/>
  <c r="AS111" i="16"/>
  <c r="AL112" i="16"/>
  <c r="AM112" i="16"/>
  <c r="AN112" i="16"/>
  <c r="AO112" i="16"/>
  <c r="AP112" i="16"/>
  <c r="AQ112" i="16"/>
  <c r="AR112" i="16"/>
  <c r="AS112" i="16"/>
  <c r="AL113" i="16"/>
  <c r="AM113" i="16"/>
  <c r="AN113" i="16"/>
  <c r="AO113" i="16"/>
  <c r="AP113" i="16"/>
  <c r="AQ113" i="16"/>
  <c r="AR113" i="16"/>
  <c r="AS113" i="16"/>
  <c r="AL114" i="16"/>
  <c r="AM114" i="16"/>
  <c r="AN114" i="16"/>
  <c r="AO114" i="16"/>
  <c r="AP114" i="16"/>
  <c r="AQ114" i="16"/>
  <c r="AR114" i="16"/>
  <c r="AS114" i="16"/>
  <c r="AL115" i="16"/>
  <c r="AM115" i="16"/>
  <c r="AN115" i="16"/>
  <c r="AO115" i="16"/>
  <c r="AP115" i="16"/>
  <c r="AQ115" i="16"/>
  <c r="AR115" i="16"/>
  <c r="AS115" i="16"/>
  <c r="AL116" i="16"/>
  <c r="AM116" i="16"/>
  <c r="AN116" i="16"/>
  <c r="AO116" i="16"/>
  <c r="AP116" i="16"/>
  <c r="AQ116" i="16"/>
  <c r="AR116" i="16"/>
  <c r="AS116" i="16"/>
  <c r="AL117" i="16"/>
  <c r="AM117" i="16"/>
  <c r="AN117" i="16"/>
  <c r="AO117" i="16"/>
  <c r="AP117" i="16"/>
  <c r="AQ117" i="16"/>
  <c r="AR117" i="16"/>
  <c r="AS117" i="16"/>
  <c r="AL118" i="16"/>
  <c r="AM118" i="16"/>
  <c r="AN118" i="16"/>
  <c r="AO118" i="16"/>
  <c r="AP118" i="16"/>
  <c r="AQ118" i="16"/>
  <c r="AR118" i="16"/>
  <c r="AS118" i="16"/>
  <c r="AS110" i="16"/>
  <c r="AR110" i="16"/>
  <c r="AQ110" i="16"/>
  <c r="AP110" i="16"/>
  <c r="AO110" i="16"/>
  <c r="AN110" i="16"/>
  <c r="AM110" i="16"/>
  <c r="AL110" i="16"/>
  <c r="AL89" i="16"/>
  <c r="AM89" i="16"/>
  <c r="AN89" i="16"/>
  <c r="AO89" i="16"/>
  <c r="AP89" i="16"/>
  <c r="AQ89" i="16"/>
  <c r="AR89" i="16"/>
  <c r="AS89" i="16"/>
  <c r="AL90" i="16"/>
  <c r="AM90" i="16"/>
  <c r="AN90" i="16"/>
  <c r="AO90" i="16"/>
  <c r="AP90" i="16"/>
  <c r="AQ90" i="16"/>
  <c r="AR90" i="16"/>
  <c r="AS90" i="16"/>
  <c r="AL91" i="16"/>
  <c r="AM91" i="16"/>
  <c r="AN91" i="16"/>
  <c r="AO91" i="16"/>
  <c r="AP91" i="16"/>
  <c r="AQ91" i="16"/>
  <c r="AR91" i="16"/>
  <c r="AS91" i="16"/>
  <c r="AL92" i="16"/>
  <c r="AM92" i="16"/>
  <c r="AN92" i="16"/>
  <c r="AO92" i="16"/>
  <c r="AP92" i="16"/>
  <c r="AQ92" i="16"/>
  <c r="AR92" i="16"/>
  <c r="AS92" i="16"/>
  <c r="AL93" i="16"/>
  <c r="AM93" i="16"/>
  <c r="AN93" i="16"/>
  <c r="AO93" i="16"/>
  <c r="AP93" i="16"/>
  <c r="AQ93" i="16"/>
  <c r="AR93" i="16"/>
  <c r="AS93" i="16"/>
  <c r="AL94" i="16"/>
  <c r="AM94" i="16"/>
  <c r="AN94" i="16"/>
  <c r="AO94" i="16"/>
  <c r="AP94" i="16"/>
  <c r="AQ94" i="16"/>
  <c r="AR94" i="16"/>
  <c r="AS94" i="16"/>
  <c r="AL95" i="16"/>
  <c r="AM95" i="16"/>
  <c r="AN95" i="16"/>
  <c r="AO95" i="16"/>
  <c r="AP95" i="16"/>
  <c r="AQ95" i="16"/>
  <c r="AR95" i="16"/>
  <c r="AS95" i="16"/>
  <c r="AL96" i="16"/>
  <c r="AM96" i="16"/>
  <c r="AN96" i="16"/>
  <c r="AO96" i="16"/>
  <c r="AP96" i="16"/>
  <c r="AQ96" i="16"/>
  <c r="AR96" i="16"/>
  <c r="AS96" i="16"/>
  <c r="AS88" i="16"/>
  <c r="AR88" i="16"/>
  <c r="AQ88" i="16"/>
  <c r="AP88" i="16"/>
  <c r="AO88" i="16"/>
  <c r="AN88" i="16"/>
  <c r="AM88" i="16"/>
  <c r="AL88" i="16"/>
  <c r="AL79" i="16"/>
  <c r="AM79" i="16"/>
  <c r="AN79" i="16"/>
  <c r="AO79" i="16"/>
  <c r="AP79" i="16"/>
  <c r="AQ79" i="16"/>
  <c r="AR79" i="16"/>
  <c r="AS79" i="16"/>
  <c r="AL80" i="16"/>
  <c r="AM80" i="16"/>
  <c r="AN80" i="16"/>
  <c r="AO80" i="16"/>
  <c r="AP80" i="16"/>
  <c r="AQ80" i="16"/>
  <c r="AR80" i="16"/>
  <c r="AS80" i="16"/>
  <c r="AL81" i="16"/>
  <c r="AM81" i="16"/>
  <c r="AN81" i="16"/>
  <c r="AO81" i="16"/>
  <c r="AP81" i="16"/>
  <c r="AQ81" i="16"/>
  <c r="AR81" i="16"/>
  <c r="AS81" i="16"/>
  <c r="AL82" i="16"/>
  <c r="AM82" i="16"/>
  <c r="AN82" i="16"/>
  <c r="AO82" i="16"/>
  <c r="AP82" i="16"/>
  <c r="AQ82" i="16"/>
  <c r="AR82" i="16"/>
  <c r="AS82" i="16"/>
  <c r="AL83" i="16"/>
  <c r="AM83" i="16"/>
  <c r="AN83" i="16"/>
  <c r="AO83" i="16"/>
  <c r="AP83" i="16"/>
  <c r="AQ83" i="16"/>
  <c r="AR83" i="16"/>
  <c r="AS83" i="16"/>
  <c r="AL84" i="16"/>
  <c r="AM84" i="16"/>
  <c r="AN84" i="16"/>
  <c r="AO84" i="16"/>
  <c r="AP84" i="16"/>
  <c r="AQ84" i="16"/>
  <c r="AR84" i="16"/>
  <c r="AS84" i="16"/>
  <c r="AL85" i="16"/>
  <c r="AM85" i="16"/>
  <c r="AN85" i="16"/>
  <c r="AO85" i="16"/>
  <c r="AP85" i="16"/>
  <c r="AQ85" i="16"/>
  <c r="AR85" i="16"/>
  <c r="AS85" i="16"/>
  <c r="AL86" i="16"/>
  <c r="AM86" i="16"/>
  <c r="AN86" i="16"/>
  <c r="AO86" i="16"/>
  <c r="AP86" i="16"/>
  <c r="AQ86" i="16"/>
  <c r="AR86" i="16"/>
  <c r="AS86" i="16"/>
  <c r="AS78" i="16"/>
  <c r="AR78" i="16"/>
  <c r="AQ78" i="16"/>
  <c r="AP78" i="16"/>
  <c r="AO78" i="16"/>
  <c r="AN78" i="16"/>
  <c r="AM78" i="16"/>
  <c r="AL78" i="16"/>
  <c r="BD101" i="16"/>
  <c r="BD102" i="16"/>
  <c r="BD103" i="16"/>
  <c r="BD104" i="16"/>
  <c r="BD105" i="16"/>
  <c r="BD106" i="16"/>
  <c r="BD107" i="16"/>
  <c r="BC101" i="16"/>
  <c r="BC102" i="16"/>
  <c r="BC103" i="16"/>
  <c r="BC104" i="16"/>
  <c r="BC105" i="16"/>
  <c r="BC106" i="16"/>
  <c r="BC107" i="16"/>
  <c r="BD100" i="16"/>
  <c r="BC100" i="16"/>
  <c r="BC68" i="16"/>
  <c r="AU107" i="16"/>
  <c r="AU106" i="16"/>
  <c r="AU105" i="16"/>
  <c r="AU104" i="16"/>
  <c r="AU103" i="16"/>
  <c r="AU102" i="16"/>
  <c r="AU101" i="16"/>
  <c r="AW107" i="16"/>
  <c r="AW106" i="16"/>
  <c r="AC114" i="16" s="1"/>
  <c r="AW105" i="16"/>
  <c r="AW104" i="16"/>
  <c r="AW103" i="16"/>
  <c r="AW102" i="16"/>
  <c r="AW101" i="16"/>
  <c r="AW100" i="16"/>
  <c r="AU100" i="16"/>
  <c r="BD69" i="16"/>
  <c r="BD70" i="16"/>
  <c r="BD71" i="16"/>
  <c r="BD72" i="16"/>
  <c r="BD73" i="16"/>
  <c r="BD74" i="16"/>
  <c r="BD75" i="16"/>
  <c r="BC69" i="16"/>
  <c r="BC70" i="16"/>
  <c r="BC71" i="16"/>
  <c r="BC72" i="16"/>
  <c r="BC73" i="16"/>
  <c r="BC74" i="16"/>
  <c r="BC75" i="16"/>
  <c r="BD68" i="16"/>
  <c r="AW75" i="16"/>
  <c r="AW74" i="16"/>
  <c r="AW73" i="16"/>
  <c r="AW72" i="16"/>
  <c r="AW71" i="16"/>
  <c r="AW70" i="16"/>
  <c r="AW69" i="16"/>
  <c r="AU75" i="16"/>
  <c r="AU74" i="16"/>
  <c r="AU73" i="16"/>
  <c r="AU72" i="16"/>
  <c r="AU71" i="16"/>
  <c r="AU70" i="16"/>
  <c r="AU69" i="16"/>
  <c r="AW68" i="16"/>
  <c r="AU68" i="16"/>
  <c r="AL107" i="16"/>
  <c r="AG96" i="16" s="1"/>
  <c r="AL106" i="16"/>
  <c r="Y95" i="16" s="1"/>
  <c r="AL105" i="16"/>
  <c r="Y94" i="16" s="1"/>
  <c r="AL104" i="16"/>
  <c r="AC93" i="16" s="1"/>
  <c r="AL103" i="16"/>
  <c r="AC92" i="16" s="1"/>
  <c r="AL102" i="16"/>
  <c r="Q91" i="16" s="1"/>
  <c r="AL101" i="16"/>
  <c r="Q90" i="16" s="1"/>
  <c r="AL100" i="16"/>
  <c r="AG89" i="16" s="1"/>
  <c r="AJ107" i="16"/>
  <c r="C96" i="16" s="1"/>
  <c r="AJ106" i="16"/>
  <c r="W95" i="16" s="1"/>
  <c r="AJ105" i="16"/>
  <c r="AA94" i="16" s="1"/>
  <c r="AJ104" i="16"/>
  <c r="AA93" i="16" s="1"/>
  <c r="AJ103" i="16"/>
  <c r="AE92" i="16" s="1"/>
  <c r="AJ102" i="16"/>
  <c r="AE91" i="16" s="1"/>
  <c r="AJ101" i="16"/>
  <c r="S90" i="16" s="1"/>
  <c r="AJ100" i="16"/>
  <c r="AE89" i="16" s="1"/>
  <c r="AR69" i="16"/>
  <c r="AR70" i="16"/>
  <c r="AR71" i="16"/>
  <c r="AR72" i="16"/>
  <c r="AR73" i="16"/>
  <c r="AR74" i="16"/>
  <c r="AR75" i="16"/>
  <c r="AS69" i="16"/>
  <c r="AS70" i="16"/>
  <c r="AS71" i="16"/>
  <c r="AS72" i="16"/>
  <c r="AS73" i="16"/>
  <c r="AS74" i="16"/>
  <c r="AS75" i="16"/>
  <c r="AS68" i="16"/>
  <c r="AR68" i="16"/>
  <c r="AL75" i="16"/>
  <c r="AC87" i="16" s="1"/>
  <c r="AL74" i="16"/>
  <c r="Q86" i="16" s="1"/>
  <c r="AL73" i="16"/>
  <c r="Q85" i="16" s="1"/>
  <c r="AL72" i="16"/>
  <c r="AL71" i="16"/>
  <c r="AL70" i="16"/>
  <c r="AL69" i="16"/>
  <c r="AL68" i="16"/>
  <c r="Y80" i="16" s="1"/>
  <c r="AJ75" i="16"/>
  <c r="AE87" i="16" s="1"/>
  <c r="AJ74" i="16"/>
  <c r="AE86" i="16" s="1"/>
  <c r="AJ73" i="16"/>
  <c r="C85" i="16" s="1"/>
  <c r="AJ72" i="16"/>
  <c r="AJ71" i="16"/>
  <c r="AJ70" i="16"/>
  <c r="AJ69" i="16"/>
  <c r="AJ68" i="16"/>
  <c r="AA80" i="16" s="1"/>
  <c r="BA107" i="16"/>
  <c r="AY107" i="16"/>
  <c r="AP107" i="16"/>
  <c r="AN107" i="16"/>
  <c r="B107" i="16"/>
  <c r="B108" i="16" s="1"/>
  <c r="BA106" i="16"/>
  <c r="AY106" i="16"/>
  <c r="AP106" i="16"/>
  <c r="AN106" i="16"/>
  <c r="BA105" i="16"/>
  <c r="AY105" i="16"/>
  <c r="AP105" i="16"/>
  <c r="AN105" i="16"/>
  <c r="BA104" i="16"/>
  <c r="AY104" i="16"/>
  <c r="AP104" i="16"/>
  <c r="AN104" i="16"/>
  <c r="BA103" i="16"/>
  <c r="AY103" i="16"/>
  <c r="AP103" i="16"/>
  <c r="AN103" i="16"/>
  <c r="BA102" i="16"/>
  <c r="AY102" i="16"/>
  <c r="AP102" i="16"/>
  <c r="AN102" i="16"/>
  <c r="BA101" i="16"/>
  <c r="AY101" i="16"/>
  <c r="AP101" i="16"/>
  <c r="AN101" i="16"/>
  <c r="BA100" i="16"/>
  <c r="AY100" i="16"/>
  <c r="AP100" i="16"/>
  <c r="AN100" i="16"/>
  <c r="B100" i="16"/>
  <c r="B101" i="16" s="1"/>
  <c r="B91" i="16"/>
  <c r="B92" i="16" s="1"/>
  <c r="B82" i="16"/>
  <c r="B83" i="16" s="1"/>
  <c r="BA75" i="16"/>
  <c r="AY75" i="16"/>
  <c r="AP75" i="16"/>
  <c r="AN75" i="16"/>
  <c r="BA74" i="16"/>
  <c r="AY74" i="16"/>
  <c r="AP74" i="16"/>
  <c r="AN74" i="16"/>
  <c r="BA73" i="16"/>
  <c r="AY73" i="16"/>
  <c r="AP73" i="16"/>
  <c r="AN73" i="16"/>
  <c r="BA72" i="16"/>
  <c r="AY72" i="16"/>
  <c r="AP72" i="16"/>
  <c r="AN72" i="16"/>
  <c r="BA71" i="16"/>
  <c r="AY71" i="16"/>
  <c r="AP71" i="16"/>
  <c r="AN71" i="16"/>
  <c r="BA70" i="16"/>
  <c r="AY70" i="16"/>
  <c r="AP70" i="16"/>
  <c r="AN70" i="16"/>
  <c r="BA69" i="16"/>
  <c r="AY69" i="16"/>
  <c r="AP69" i="16"/>
  <c r="AN69" i="16"/>
  <c r="BA68" i="16"/>
  <c r="AY68" i="16"/>
  <c r="AP68" i="16"/>
  <c r="AN68" i="16"/>
  <c r="AG36" i="16"/>
  <c r="AG38" i="16"/>
  <c r="AC38" i="16"/>
  <c r="AC34" i="16"/>
  <c r="Y34" i="16"/>
  <c r="U36" i="16"/>
  <c r="AE36" i="16"/>
  <c r="AE38" i="16"/>
  <c r="AA38" i="16"/>
  <c r="W36" i="16"/>
  <c r="S36" i="16"/>
  <c r="S32" i="16"/>
  <c r="Q36" i="16"/>
  <c r="Q38" i="16"/>
  <c r="O36" i="16"/>
  <c r="O38" i="16"/>
  <c r="O34" i="16"/>
  <c r="M38" i="16"/>
  <c r="M34" i="16"/>
  <c r="K36" i="16"/>
  <c r="I36" i="16"/>
  <c r="G38" i="16"/>
  <c r="E34" i="16"/>
  <c r="Q31" i="16"/>
  <c r="K32" i="16"/>
  <c r="B43" i="16"/>
  <c r="B44" i="16" s="1"/>
  <c r="BD63" i="16"/>
  <c r="BC63" i="16"/>
  <c r="BB63" i="16"/>
  <c r="BA63" i="16"/>
  <c r="AZ63" i="16"/>
  <c r="AY63" i="16"/>
  <c r="AX63" i="16"/>
  <c r="AW63" i="16"/>
  <c r="AS63" i="16"/>
  <c r="AR63" i="16"/>
  <c r="AQ63" i="16"/>
  <c r="AP63" i="16"/>
  <c r="AO63" i="16"/>
  <c r="AN63" i="16"/>
  <c r="AM63" i="16"/>
  <c r="AL63" i="16"/>
  <c r="BD62" i="16"/>
  <c r="BC62" i="16"/>
  <c r="BB62" i="16"/>
  <c r="BA62" i="16"/>
  <c r="AZ62" i="16"/>
  <c r="AY62" i="16"/>
  <c r="AX62" i="16"/>
  <c r="AW62" i="16"/>
  <c r="AS62" i="16"/>
  <c r="AR62" i="16"/>
  <c r="AQ62" i="16"/>
  <c r="AP62" i="16"/>
  <c r="AO62" i="16"/>
  <c r="AN62" i="16"/>
  <c r="AM62" i="16"/>
  <c r="AL62" i="16"/>
  <c r="BD61" i="16"/>
  <c r="BC61" i="16"/>
  <c r="BB61" i="16"/>
  <c r="BA61" i="16"/>
  <c r="AZ61" i="16"/>
  <c r="AY61" i="16"/>
  <c r="AX61" i="16"/>
  <c r="AW61" i="16"/>
  <c r="AS61" i="16"/>
  <c r="AR61" i="16"/>
  <c r="AQ61" i="16"/>
  <c r="AP61" i="16"/>
  <c r="AO61" i="16"/>
  <c r="AN61" i="16"/>
  <c r="AM61" i="16"/>
  <c r="AL61" i="16"/>
  <c r="BD60" i="16"/>
  <c r="BC60" i="16"/>
  <c r="BB60" i="16"/>
  <c r="BA60" i="16"/>
  <c r="AZ60" i="16"/>
  <c r="AY60" i="16"/>
  <c r="AX60" i="16"/>
  <c r="AW60" i="16"/>
  <c r="AS60" i="16"/>
  <c r="AR60" i="16"/>
  <c r="AQ60" i="16"/>
  <c r="AP60" i="16"/>
  <c r="AO60" i="16"/>
  <c r="AN60" i="16"/>
  <c r="AM60" i="16"/>
  <c r="AL60" i="16"/>
  <c r="BD59" i="16"/>
  <c r="BC59" i="16"/>
  <c r="BB59" i="16"/>
  <c r="BA59" i="16"/>
  <c r="AZ59" i="16"/>
  <c r="AY59" i="16"/>
  <c r="AX59" i="16"/>
  <c r="AW59" i="16"/>
  <c r="AS59" i="16"/>
  <c r="AR59" i="16"/>
  <c r="AQ59" i="16"/>
  <c r="AP59" i="16"/>
  <c r="AO59" i="16"/>
  <c r="AN59" i="16"/>
  <c r="AM59" i="16"/>
  <c r="AL59" i="16"/>
  <c r="BD58" i="16"/>
  <c r="BC58" i="16"/>
  <c r="BB58" i="16"/>
  <c r="BA58" i="16"/>
  <c r="AZ58" i="16"/>
  <c r="AY58" i="16"/>
  <c r="AX58" i="16"/>
  <c r="AW58" i="16"/>
  <c r="AS58" i="16"/>
  <c r="AR58" i="16"/>
  <c r="AQ58" i="16"/>
  <c r="AP58" i="16"/>
  <c r="AO58" i="16"/>
  <c r="AN58" i="16"/>
  <c r="AM58" i="16"/>
  <c r="AL58" i="16"/>
  <c r="BD57" i="16"/>
  <c r="BC57" i="16"/>
  <c r="BB57" i="16"/>
  <c r="BA57" i="16"/>
  <c r="AZ57" i="16"/>
  <c r="AY57" i="16"/>
  <c r="AX57" i="16"/>
  <c r="AW57" i="16"/>
  <c r="AS57" i="16"/>
  <c r="AR57" i="16"/>
  <c r="AQ57" i="16"/>
  <c r="AP57" i="16"/>
  <c r="AO57" i="16"/>
  <c r="AN57" i="16"/>
  <c r="AM57" i="16"/>
  <c r="AL57" i="16"/>
  <c r="BD56" i="16"/>
  <c r="BC56" i="16"/>
  <c r="BB56" i="16"/>
  <c r="BA56" i="16"/>
  <c r="AZ56" i="16"/>
  <c r="AY56" i="16"/>
  <c r="AX56" i="16"/>
  <c r="AW56" i="16"/>
  <c r="AS56" i="16"/>
  <c r="AR56" i="16"/>
  <c r="AQ56" i="16"/>
  <c r="AP56" i="16"/>
  <c r="AO56" i="16"/>
  <c r="AN56" i="16"/>
  <c r="AM56" i="16"/>
  <c r="AL56" i="16"/>
  <c r="BD54" i="16"/>
  <c r="BC54" i="16"/>
  <c r="BB54" i="16"/>
  <c r="BA54" i="16"/>
  <c r="AZ54" i="16"/>
  <c r="AY54" i="16"/>
  <c r="AX54" i="16"/>
  <c r="AW54" i="16"/>
  <c r="AS54" i="16"/>
  <c r="AR54" i="16"/>
  <c r="AQ54" i="16"/>
  <c r="AP54" i="16"/>
  <c r="AO54" i="16"/>
  <c r="AN54" i="16"/>
  <c r="AM54" i="16"/>
  <c r="AL54" i="16"/>
  <c r="BD53" i="16"/>
  <c r="BC53" i="16"/>
  <c r="BB53" i="16"/>
  <c r="BA53" i="16"/>
  <c r="AZ53" i="16"/>
  <c r="AY53" i="16"/>
  <c r="AX53" i="16"/>
  <c r="AW53" i="16"/>
  <c r="AS53" i="16"/>
  <c r="AR53" i="16"/>
  <c r="AQ53" i="16"/>
  <c r="AP53" i="16"/>
  <c r="AO53" i="16"/>
  <c r="AN53" i="16"/>
  <c r="AM53" i="16"/>
  <c r="AL53" i="16"/>
  <c r="BD52" i="16"/>
  <c r="BC52" i="16"/>
  <c r="BB52" i="16"/>
  <c r="BA52" i="16"/>
  <c r="AZ52" i="16"/>
  <c r="AY52" i="16"/>
  <c r="AX52" i="16"/>
  <c r="AW52" i="16"/>
  <c r="AS52" i="16"/>
  <c r="AR52" i="16"/>
  <c r="AQ52" i="16"/>
  <c r="AP52" i="16"/>
  <c r="AO52" i="16"/>
  <c r="AN52" i="16"/>
  <c r="AM52" i="16"/>
  <c r="AL52" i="16"/>
  <c r="BD51" i="16"/>
  <c r="BC51" i="16"/>
  <c r="BB51" i="16"/>
  <c r="BA51" i="16"/>
  <c r="AZ51" i="16"/>
  <c r="AY51" i="16"/>
  <c r="AX51" i="16"/>
  <c r="AW51" i="16"/>
  <c r="AS51" i="16"/>
  <c r="AR51" i="16"/>
  <c r="AQ51" i="16"/>
  <c r="AP51" i="16"/>
  <c r="AO51" i="16"/>
  <c r="AN51" i="16"/>
  <c r="AM51" i="16"/>
  <c r="AL51" i="16"/>
  <c r="BD50" i="16"/>
  <c r="BC50" i="16"/>
  <c r="BB50" i="16"/>
  <c r="BA50" i="16"/>
  <c r="AZ50" i="16"/>
  <c r="AY50" i="16"/>
  <c r="AX50" i="16"/>
  <c r="AW50" i="16"/>
  <c r="AS50" i="16"/>
  <c r="AR50" i="16"/>
  <c r="AQ50" i="16"/>
  <c r="AP50" i="16"/>
  <c r="AO50" i="16"/>
  <c r="AN50" i="16"/>
  <c r="AM50" i="16"/>
  <c r="AL50" i="16"/>
  <c r="BD49" i="16"/>
  <c r="BC49" i="16"/>
  <c r="BB49" i="16"/>
  <c r="BA49" i="16"/>
  <c r="AZ49" i="16"/>
  <c r="AY49" i="16"/>
  <c r="AX49" i="16"/>
  <c r="AW49" i="16"/>
  <c r="AS49" i="16"/>
  <c r="AR49" i="16"/>
  <c r="AQ49" i="16"/>
  <c r="AP49" i="16"/>
  <c r="AO49" i="16"/>
  <c r="AN49" i="16"/>
  <c r="AM49" i="16"/>
  <c r="AL49" i="16"/>
  <c r="BD48" i="16"/>
  <c r="BC48" i="16"/>
  <c r="BB48" i="16"/>
  <c r="BA48" i="16"/>
  <c r="AZ48" i="16"/>
  <c r="AY48" i="16"/>
  <c r="AX48" i="16"/>
  <c r="AW48" i="16"/>
  <c r="AS48" i="16"/>
  <c r="AR48" i="16"/>
  <c r="AQ48" i="16"/>
  <c r="AP48" i="16"/>
  <c r="AO48" i="16"/>
  <c r="AN48" i="16"/>
  <c r="AM48" i="16"/>
  <c r="AL48" i="16"/>
  <c r="BD47" i="16"/>
  <c r="BC47" i="16"/>
  <c r="BB47" i="16"/>
  <c r="BA47" i="16"/>
  <c r="AZ47" i="16"/>
  <c r="AY47" i="16"/>
  <c r="AX47" i="16"/>
  <c r="AW47" i="16"/>
  <c r="AS47" i="16"/>
  <c r="AR47" i="16"/>
  <c r="AQ47" i="16"/>
  <c r="AP47" i="16"/>
  <c r="AO47" i="16"/>
  <c r="AN47" i="16"/>
  <c r="AM47" i="16"/>
  <c r="AL47" i="16"/>
  <c r="BD46" i="16"/>
  <c r="BC46" i="16"/>
  <c r="BB46" i="16"/>
  <c r="BA46" i="16"/>
  <c r="AZ46" i="16"/>
  <c r="AY46" i="16"/>
  <c r="AX46" i="16"/>
  <c r="AW46" i="16"/>
  <c r="AS46" i="16"/>
  <c r="AR46" i="16"/>
  <c r="AQ46" i="16"/>
  <c r="AP46" i="16"/>
  <c r="AO46" i="16"/>
  <c r="AN46" i="16"/>
  <c r="AM46" i="16"/>
  <c r="AL46" i="16"/>
  <c r="BD43" i="16"/>
  <c r="BC43" i="16"/>
  <c r="BA43" i="16"/>
  <c r="AY43" i="16"/>
  <c r="AW43" i="16"/>
  <c r="Q51" i="16" s="1"/>
  <c r="AU43" i="16"/>
  <c r="C51" i="16" s="1"/>
  <c r="AS43" i="16"/>
  <c r="AR43" i="16"/>
  <c r="AP43" i="16"/>
  <c r="AN43" i="16"/>
  <c r="AL43" i="16"/>
  <c r="E32" i="16" s="1"/>
  <c r="AJ43" i="16"/>
  <c r="W32" i="16" s="1"/>
  <c r="BD42" i="16"/>
  <c r="BC42" i="16"/>
  <c r="BA42" i="16"/>
  <c r="AY42" i="16"/>
  <c r="AW42" i="16"/>
  <c r="Q50" i="16" s="1"/>
  <c r="AU42" i="16"/>
  <c r="C50" i="16" s="1"/>
  <c r="AS42" i="16"/>
  <c r="AR42" i="16"/>
  <c r="AP42" i="16"/>
  <c r="AN42" i="16"/>
  <c r="AL42" i="16"/>
  <c r="AC31" i="16" s="1"/>
  <c r="AJ42" i="16"/>
  <c r="AA31" i="16" s="1"/>
  <c r="BD41" i="16"/>
  <c r="BC41" i="16"/>
  <c r="BA41" i="16"/>
  <c r="AY41" i="16"/>
  <c r="AW41" i="16"/>
  <c r="Q49" i="16" s="1"/>
  <c r="AU41" i="16"/>
  <c r="C49" i="16" s="1"/>
  <c r="AS41" i="16"/>
  <c r="AR41" i="16"/>
  <c r="AP41" i="16"/>
  <c r="O30" i="16" s="1"/>
  <c r="AN41" i="16"/>
  <c r="AL41" i="16"/>
  <c r="M30" i="16" s="1"/>
  <c r="AJ41" i="16"/>
  <c r="BD40" i="16"/>
  <c r="BC40" i="16"/>
  <c r="BA40" i="16"/>
  <c r="AY40" i="16"/>
  <c r="AW40" i="16"/>
  <c r="AU40" i="16"/>
  <c r="AS40" i="16"/>
  <c r="AR40" i="16"/>
  <c r="AP40" i="16"/>
  <c r="AN40" i="16"/>
  <c r="AL40" i="16"/>
  <c r="AJ40" i="16"/>
  <c r="BD39" i="16"/>
  <c r="BC39" i="16"/>
  <c r="BA39" i="16"/>
  <c r="AY39" i="16"/>
  <c r="AW39" i="16"/>
  <c r="AG44" i="16" s="1"/>
  <c r="AU39" i="16"/>
  <c r="K44" i="16" s="1"/>
  <c r="AS39" i="16"/>
  <c r="AR39" i="16"/>
  <c r="AP39" i="16"/>
  <c r="O28" i="16" s="1"/>
  <c r="AN39" i="16"/>
  <c r="AL39" i="16"/>
  <c r="AJ39" i="16"/>
  <c r="BD38" i="16"/>
  <c r="BC38" i="16"/>
  <c r="BA38" i="16"/>
  <c r="AY38" i="16"/>
  <c r="AW38" i="16"/>
  <c r="AU38" i="16"/>
  <c r="AS38" i="16"/>
  <c r="AR38" i="16"/>
  <c r="AP38" i="16"/>
  <c r="AN38" i="16"/>
  <c r="AL38" i="16"/>
  <c r="AJ38" i="16"/>
  <c r="BD37" i="16"/>
  <c r="BC37" i="16"/>
  <c r="BA37" i="16"/>
  <c r="AY37" i="16"/>
  <c r="AW37" i="16"/>
  <c r="Q42" i="16" s="1"/>
  <c r="AU37" i="16"/>
  <c r="AS37" i="16"/>
  <c r="AR37" i="16"/>
  <c r="AP37" i="16"/>
  <c r="AE26" i="16" s="1"/>
  <c r="AN37" i="16"/>
  <c r="AL37" i="16"/>
  <c r="AJ37" i="16"/>
  <c r="BD36" i="16"/>
  <c r="BC36" i="16"/>
  <c r="BA36" i="16"/>
  <c r="AY36" i="16"/>
  <c r="AW36" i="16"/>
  <c r="AU36" i="16"/>
  <c r="AS36" i="16"/>
  <c r="AR36" i="16"/>
  <c r="AP36" i="16"/>
  <c r="AN36" i="16"/>
  <c r="AL36" i="16"/>
  <c r="AJ36" i="16"/>
  <c r="B36" i="16"/>
  <c r="B37" i="16" s="1"/>
  <c r="BD32" i="16"/>
  <c r="BC32" i="16"/>
  <c r="BB32" i="16"/>
  <c r="BA32" i="16"/>
  <c r="AZ32" i="16"/>
  <c r="AY32" i="16"/>
  <c r="AX32" i="16"/>
  <c r="AW32" i="16"/>
  <c r="AS32" i="16"/>
  <c r="AR32" i="16"/>
  <c r="AQ32" i="16"/>
  <c r="AP32" i="16"/>
  <c r="AO32" i="16"/>
  <c r="AN32" i="16"/>
  <c r="AM32" i="16"/>
  <c r="AL32" i="16"/>
  <c r="BD31" i="16"/>
  <c r="BC31" i="16"/>
  <c r="BB31" i="16"/>
  <c r="BA31" i="16"/>
  <c r="AZ31" i="16"/>
  <c r="AY31" i="16"/>
  <c r="AX31" i="16"/>
  <c r="AW31" i="16"/>
  <c r="AS31" i="16"/>
  <c r="AR31" i="16"/>
  <c r="AQ31" i="16"/>
  <c r="AP31" i="16"/>
  <c r="AO31" i="16"/>
  <c r="AN31" i="16"/>
  <c r="AM31" i="16"/>
  <c r="AL31" i="16"/>
  <c r="BD30" i="16"/>
  <c r="BC30" i="16"/>
  <c r="BB30" i="16"/>
  <c r="BA30" i="16"/>
  <c r="AZ30" i="16"/>
  <c r="AY30" i="16"/>
  <c r="AX30" i="16"/>
  <c r="AW30" i="16"/>
  <c r="AS30" i="16"/>
  <c r="AR30" i="16"/>
  <c r="AQ30" i="16"/>
  <c r="AP30" i="16"/>
  <c r="AO30" i="16"/>
  <c r="AN30" i="16"/>
  <c r="AM30" i="16"/>
  <c r="AL30" i="16"/>
  <c r="BD29" i="16"/>
  <c r="BC29" i="16"/>
  <c r="BB29" i="16"/>
  <c r="BA29" i="16"/>
  <c r="AZ29" i="16"/>
  <c r="AY29" i="16"/>
  <c r="AX29" i="16"/>
  <c r="AW29" i="16"/>
  <c r="AS29" i="16"/>
  <c r="AR29" i="16"/>
  <c r="AQ29" i="16"/>
  <c r="AP29" i="16"/>
  <c r="AO29" i="16"/>
  <c r="AN29" i="16"/>
  <c r="AM29" i="16"/>
  <c r="AL29" i="16"/>
  <c r="BD28" i="16"/>
  <c r="BC28" i="16"/>
  <c r="BB28" i="16"/>
  <c r="BA28" i="16"/>
  <c r="AZ28" i="16"/>
  <c r="AY28" i="16"/>
  <c r="AX28" i="16"/>
  <c r="AW28" i="16"/>
  <c r="AS28" i="16"/>
  <c r="AR28" i="16"/>
  <c r="AQ28" i="16"/>
  <c r="AP28" i="16"/>
  <c r="AO28" i="16"/>
  <c r="AN28" i="16"/>
  <c r="AM28" i="16"/>
  <c r="AL28" i="16"/>
  <c r="BD27" i="16"/>
  <c r="BC27" i="16"/>
  <c r="BB27" i="16"/>
  <c r="BA27" i="16"/>
  <c r="AZ27" i="16"/>
  <c r="AY27" i="16"/>
  <c r="AX27" i="16"/>
  <c r="AW27" i="16"/>
  <c r="AS27" i="16"/>
  <c r="AR27" i="16"/>
  <c r="AQ27" i="16"/>
  <c r="AP27" i="16"/>
  <c r="AO27" i="16"/>
  <c r="AN27" i="16"/>
  <c r="AM27" i="16"/>
  <c r="AL27" i="16"/>
  <c r="BD26" i="16"/>
  <c r="BC26" i="16"/>
  <c r="BB26" i="16"/>
  <c r="BA26" i="16"/>
  <c r="AZ26" i="16"/>
  <c r="AY26" i="16"/>
  <c r="AX26" i="16"/>
  <c r="AW26" i="16"/>
  <c r="AS26" i="16"/>
  <c r="AR26" i="16"/>
  <c r="AQ26" i="16"/>
  <c r="AP26" i="16"/>
  <c r="AO26" i="16"/>
  <c r="AN26" i="16"/>
  <c r="AM26" i="16"/>
  <c r="AL26" i="16"/>
  <c r="B27" i="16"/>
  <c r="B28" i="16" s="1"/>
  <c r="BD25" i="16"/>
  <c r="BC25" i="16"/>
  <c r="BB25" i="16"/>
  <c r="BA25" i="16"/>
  <c r="AZ25" i="16"/>
  <c r="AY25" i="16"/>
  <c r="AX25" i="16"/>
  <c r="AW25" i="16"/>
  <c r="AS25" i="16"/>
  <c r="AR25" i="16"/>
  <c r="AQ25" i="16"/>
  <c r="AP25" i="16"/>
  <c r="AO25" i="16"/>
  <c r="AN25" i="16"/>
  <c r="AM25" i="16"/>
  <c r="AL25" i="16"/>
  <c r="BD24" i="16"/>
  <c r="BC24" i="16"/>
  <c r="BB24" i="16"/>
  <c r="BA24" i="16"/>
  <c r="AZ24" i="16"/>
  <c r="AY24" i="16"/>
  <c r="AX24" i="16"/>
  <c r="AW24" i="16"/>
  <c r="AS24" i="16"/>
  <c r="AR24" i="16"/>
  <c r="AQ24" i="16"/>
  <c r="AP24" i="16"/>
  <c r="AO24" i="16"/>
  <c r="AN24" i="16"/>
  <c r="AM24" i="16"/>
  <c r="AL24" i="16"/>
  <c r="BD22" i="16"/>
  <c r="BC22" i="16"/>
  <c r="BB22" i="16"/>
  <c r="BA22" i="16"/>
  <c r="AZ22" i="16"/>
  <c r="AY22" i="16"/>
  <c r="AX22" i="16"/>
  <c r="AW22" i="16"/>
  <c r="AS22" i="16"/>
  <c r="AR22" i="16"/>
  <c r="AQ22" i="16"/>
  <c r="AP22" i="16"/>
  <c r="AO22" i="16"/>
  <c r="AN22" i="16"/>
  <c r="AM22" i="16"/>
  <c r="AL22" i="16"/>
  <c r="BD21" i="16"/>
  <c r="BC21" i="16"/>
  <c r="BB21" i="16"/>
  <c r="BA21" i="16"/>
  <c r="AZ21" i="16"/>
  <c r="AY21" i="16"/>
  <c r="AX21" i="16"/>
  <c r="AW21" i="16"/>
  <c r="AS21" i="16"/>
  <c r="AR21" i="16"/>
  <c r="AQ21" i="16"/>
  <c r="AP21" i="16"/>
  <c r="AO21" i="16"/>
  <c r="AN21" i="16"/>
  <c r="AM21" i="16"/>
  <c r="AL21" i="16"/>
  <c r="BD20" i="16"/>
  <c r="BC20" i="16"/>
  <c r="BB20" i="16"/>
  <c r="BA20" i="16"/>
  <c r="AZ20" i="16"/>
  <c r="AY20" i="16"/>
  <c r="AX20" i="16"/>
  <c r="AW20" i="16"/>
  <c r="AS20" i="16"/>
  <c r="AR20" i="16"/>
  <c r="AQ20" i="16"/>
  <c r="AP20" i="16"/>
  <c r="AO20" i="16"/>
  <c r="AN20" i="16"/>
  <c r="AM20" i="16"/>
  <c r="AL20" i="16"/>
  <c r="BD19" i="16"/>
  <c r="BC19" i="16"/>
  <c r="BB19" i="16"/>
  <c r="BA19" i="16"/>
  <c r="AZ19" i="16"/>
  <c r="AY19" i="16"/>
  <c r="AX19" i="16"/>
  <c r="AW19" i="16"/>
  <c r="AS19" i="16"/>
  <c r="AR19" i="16"/>
  <c r="AQ19" i="16"/>
  <c r="AP19" i="16"/>
  <c r="AO19" i="16"/>
  <c r="AN19" i="16"/>
  <c r="AM19" i="16"/>
  <c r="AL19" i="16"/>
  <c r="BD18" i="16"/>
  <c r="BC18" i="16"/>
  <c r="BB18" i="16"/>
  <c r="BA18" i="16"/>
  <c r="AZ18" i="16"/>
  <c r="AY18" i="16"/>
  <c r="AX18" i="16"/>
  <c r="AW18" i="16"/>
  <c r="AS18" i="16"/>
  <c r="AR18" i="16"/>
  <c r="AQ18" i="16"/>
  <c r="AP18" i="16"/>
  <c r="AO18" i="16"/>
  <c r="AN18" i="16"/>
  <c r="AM18" i="16"/>
  <c r="AL18" i="16"/>
  <c r="B18" i="16"/>
  <c r="B19" i="16" s="1"/>
  <c r="BD17" i="16"/>
  <c r="BC17" i="16"/>
  <c r="BB17" i="16"/>
  <c r="BA17" i="16"/>
  <c r="AZ17" i="16"/>
  <c r="AY17" i="16"/>
  <c r="AX17" i="16"/>
  <c r="AW17" i="16"/>
  <c r="AS17" i="16"/>
  <c r="AR17" i="16"/>
  <c r="AQ17" i="16"/>
  <c r="AP17" i="16"/>
  <c r="AO17" i="16"/>
  <c r="AN17" i="16"/>
  <c r="AM17" i="16"/>
  <c r="AL17" i="16"/>
  <c r="BD16" i="16"/>
  <c r="BC16" i="16"/>
  <c r="BB16" i="16"/>
  <c r="BA16" i="16"/>
  <c r="AZ16" i="16"/>
  <c r="AY16" i="16"/>
  <c r="AX16" i="16"/>
  <c r="AW16" i="16"/>
  <c r="AS16" i="16"/>
  <c r="AR16" i="16"/>
  <c r="AQ16" i="16"/>
  <c r="AP16" i="16"/>
  <c r="AO16" i="16"/>
  <c r="AN16" i="16"/>
  <c r="AM16" i="16"/>
  <c r="AL16" i="16"/>
  <c r="BD15" i="16"/>
  <c r="BC15" i="16"/>
  <c r="BB15" i="16"/>
  <c r="BA15" i="16"/>
  <c r="AZ15" i="16"/>
  <c r="AY15" i="16"/>
  <c r="AX15" i="16"/>
  <c r="AW15" i="16"/>
  <c r="AS15" i="16"/>
  <c r="AR15" i="16"/>
  <c r="AQ15" i="16"/>
  <c r="AP15" i="16"/>
  <c r="AO15" i="16"/>
  <c r="AN15" i="16"/>
  <c r="AM15" i="16"/>
  <c r="AL15" i="16"/>
  <c r="BD14" i="16"/>
  <c r="BC14" i="16"/>
  <c r="BB14" i="16"/>
  <c r="BA14" i="16"/>
  <c r="AZ14" i="16"/>
  <c r="AY14" i="16"/>
  <c r="AX14" i="16"/>
  <c r="AW14" i="16"/>
  <c r="AS14" i="16"/>
  <c r="AR14" i="16"/>
  <c r="AQ14" i="16"/>
  <c r="AP14" i="16"/>
  <c r="AO14" i="16"/>
  <c r="AN14" i="16"/>
  <c r="AM14" i="16"/>
  <c r="AL14" i="16"/>
  <c r="BD11" i="16"/>
  <c r="BC11" i="16"/>
  <c r="BA11" i="16"/>
  <c r="AY11" i="16"/>
  <c r="AW11" i="16"/>
  <c r="AU11" i="16"/>
  <c r="AS11" i="16"/>
  <c r="AR11" i="16"/>
  <c r="AP11" i="16"/>
  <c r="AN11" i="16"/>
  <c r="AL11" i="16"/>
  <c r="AC23" i="16" s="1"/>
  <c r="AJ11" i="16"/>
  <c r="W23" i="16" s="1"/>
  <c r="BD10" i="16"/>
  <c r="BC10" i="16"/>
  <c r="BA10" i="16"/>
  <c r="AY10" i="16"/>
  <c r="AW10" i="16"/>
  <c r="AU10" i="16"/>
  <c r="AS10" i="16"/>
  <c r="AR10" i="16"/>
  <c r="AP10" i="16"/>
  <c r="AN10" i="16"/>
  <c r="AL10" i="16"/>
  <c r="AC22" i="16" s="1"/>
  <c r="AJ10" i="16"/>
  <c r="AA22" i="16" s="1"/>
  <c r="BD9" i="16"/>
  <c r="BC9" i="16"/>
  <c r="BA9" i="16"/>
  <c r="AY9" i="16"/>
  <c r="AW9" i="16"/>
  <c r="AG39" i="16" s="1"/>
  <c r="AU9" i="16"/>
  <c r="AE39" i="16" s="1"/>
  <c r="AS9" i="16"/>
  <c r="AR9" i="16"/>
  <c r="AP9" i="16"/>
  <c r="AN9" i="16"/>
  <c r="AL9" i="16"/>
  <c r="Y21" i="16" s="1"/>
  <c r="AJ9" i="16"/>
  <c r="AE21" i="16" s="1"/>
  <c r="BD8" i="16"/>
  <c r="BC8" i="16"/>
  <c r="BA8" i="16"/>
  <c r="AY8" i="16"/>
  <c r="AW8" i="16"/>
  <c r="U38" i="16" s="1"/>
  <c r="AU8" i="16"/>
  <c r="C38" i="16" s="1"/>
  <c r="AS8" i="16"/>
  <c r="AR8" i="16"/>
  <c r="AP8" i="16"/>
  <c r="AN8" i="16"/>
  <c r="AL8" i="16"/>
  <c r="AJ8" i="16"/>
  <c r="BD7" i="16"/>
  <c r="BC7" i="16"/>
  <c r="BA7" i="16"/>
  <c r="AY7" i="16"/>
  <c r="AW7" i="16"/>
  <c r="U37" i="16" s="1"/>
  <c r="AU7" i="16"/>
  <c r="W37" i="16" s="1"/>
  <c r="AS7" i="16"/>
  <c r="AR7" i="16"/>
  <c r="AP7" i="16"/>
  <c r="AN7" i="16"/>
  <c r="AL7" i="16"/>
  <c r="AJ7" i="16"/>
  <c r="BD6" i="16"/>
  <c r="BC6" i="16"/>
  <c r="BA6" i="16"/>
  <c r="AY6" i="16"/>
  <c r="AW6" i="16"/>
  <c r="E36" i="16" s="1"/>
  <c r="AU6" i="16"/>
  <c r="AA36" i="16" s="1"/>
  <c r="AS6" i="16"/>
  <c r="AR6" i="16"/>
  <c r="AP6" i="16"/>
  <c r="AN6" i="16"/>
  <c r="AL6" i="16"/>
  <c r="AJ6" i="16"/>
  <c r="BD5" i="16"/>
  <c r="BC5" i="16"/>
  <c r="BA5" i="16"/>
  <c r="AY5" i="16"/>
  <c r="AW5" i="16"/>
  <c r="Y35" i="16" s="1"/>
  <c r="AU5" i="16"/>
  <c r="AE35" i="16" s="1"/>
  <c r="AS5" i="16"/>
  <c r="AR5" i="16"/>
  <c r="AP5" i="16"/>
  <c r="AN5" i="16"/>
  <c r="AL5" i="16"/>
  <c r="AJ5" i="16"/>
  <c r="BD4" i="16"/>
  <c r="BC4" i="16"/>
  <c r="BA4" i="16"/>
  <c r="AY4" i="16"/>
  <c r="AW4" i="16"/>
  <c r="I34" i="16" s="1"/>
  <c r="AU4" i="16"/>
  <c r="AE34" i="16" s="1"/>
  <c r="AS4" i="16"/>
  <c r="AR4" i="16"/>
  <c r="AP4" i="16"/>
  <c r="AN4" i="16"/>
  <c r="AL4" i="16"/>
  <c r="AJ4" i="16"/>
  <c r="V98" i="9"/>
  <c r="V99" i="9" s="1"/>
  <c r="B98" i="9"/>
  <c r="B99" i="9" s="1"/>
  <c r="V92" i="9"/>
  <c r="V93" i="9" s="1"/>
  <c r="B92" i="9"/>
  <c r="B93" i="9" s="1"/>
  <c r="V84" i="9"/>
  <c r="V85" i="9" s="1"/>
  <c r="B84" i="9"/>
  <c r="B85" i="9" s="1"/>
  <c r="V76" i="9"/>
  <c r="V77" i="9" s="1"/>
  <c r="B76" i="9"/>
  <c r="B77" i="9" s="1"/>
  <c r="V40" i="9"/>
  <c r="V41" i="9" s="1"/>
  <c r="B40" i="9"/>
  <c r="B41" i="9" s="1"/>
  <c r="V34" i="9"/>
  <c r="V35" i="9" s="1"/>
  <c r="B34" i="9"/>
  <c r="B35" i="9" s="1"/>
  <c r="V26" i="9"/>
  <c r="V27" i="9" s="1"/>
  <c r="B26" i="9"/>
  <c r="B27" i="9" s="1"/>
  <c r="V18" i="9"/>
  <c r="V19" i="9" s="1"/>
  <c r="B18" i="9"/>
  <c r="B19" i="9" s="1"/>
  <c r="P22" i="9" s="1"/>
  <c r="V98" i="8"/>
  <c r="V99" i="8" s="1"/>
  <c r="B98" i="8"/>
  <c r="B99" i="8" s="1"/>
  <c r="V92" i="8"/>
  <c r="V93" i="8" s="1"/>
  <c r="B92" i="8"/>
  <c r="B93" i="8" s="1"/>
  <c r="V84" i="8"/>
  <c r="V85" i="8" s="1"/>
  <c r="B84" i="8"/>
  <c r="B85" i="8" s="1"/>
  <c r="V76" i="8"/>
  <c r="V77" i="8" s="1"/>
  <c r="B76" i="8"/>
  <c r="B77" i="8" s="1"/>
  <c r="V40" i="8"/>
  <c r="V41" i="8" s="1"/>
  <c r="B40" i="8"/>
  <c r="P44" i="8" s="1"/>
  <c r="V34" i="8"/>
  <c r="V35" i="8" s="1"/>
  <c r="B34" i="8"/>
  <c r="B35" i="8" s="1"/>
  <c r="D32" i="8" s="1"/>
  <c r="V26" i="8"/>
  <c r="V27" i="8" s="1"/>
  <c r="B26" i="8"/>
  <c r="AJ87" i="8" s="1"/>
  <c r="V18" i="8"/>
  <c r="V19" i="8" s="1"/>
  <c r="AB17" i="8" s="1"/>
  <c r="B18" i="8"/>
  <c r="V98" i="3"/>
  <c r="V99" i="3" s="1"/>
  <c r="V92" i="3"/>
  <c r="V93" i="3" s="1"/>
  <c r="V84" i="3"/>
  <c r="V85" i="3" s="1"/>
  <c r="AJ82" i="3" s="1"/>
  <c r="V76" i="3"/>
  <c r="V77" i="3" s="1"/>
  <c r="B98" i="3"/>
  <c r="B99" i="3" s="1"/>
  <c r="B92" i="3"/>
  <c r="B93" i="3" s="1"/>
  <c r="B84" i="3"/>
  <c r="B85" i="3" s="1"/>
  <c r="B76" i="3"/>
  <c r="B77" i="3" s="1"/>
  <c r="B26" i="3"/>
  <c r="B27" i="3" s="1"/>
  <c r="AB86" i="3" s="1"/>
  <c r="B18" i="3"/>
  <c r="V18" i="3"/>
  <c r="V19" i="3" s="1"/>
  <c r="X17" i="3" s="1"/>
  <c r="V26" i="3"/>
  <c r="V27" i="3" s="1"/>
  <c r="AF26" i="3" s="1"/>
  <c r="V34" i="3"/>
  <c r="V35" i="3" s="1"/>
  <c r="V40" i="3"/>
  <c r="V41" i="3" s="1"/>
  <c r="B40" i="3"/>
  <c r="B41" i="3" s="1"/>
  <c r="P41" i="3" s="1"/>
  <c r="B34" i="3"/>
  <c r="B35" i="3" s="1"/>
  <c r="P32" i="3" s="1"/>
  <c r="T115" i="19" l="1"/>
  <c r="T114" i="19"/>
  <c r="T41" i="19"/>
  <c r="T39" i="19"/>
  <c r="AB32" i="19"/>
  <c r="AB31" i="19"/>
  <c r="AB30" i="19"/>
  <c r="T51" i="19"/>
  <c r="T49" i="19"/>
  <c r="T48" i="19"/>
  <c r="T46" i="19"/>
  <c r="T45" i="19"/>
  <c r="T44" i="19"/>
  <c r="T29" i="19"/>
  <c r="T42" i="19"/>
  <c r="P32" i="19"/>
  <c r="D32" i="19"/>
  <c r="X31" i="19"/>
  <c r="AF26" i="19"/>
  <c r="AF25" i="19"/>
  <c r="P29" i="19"/>
  <c r="P28" i="19"/>
  <c r="AB27" i="19"/>
  <c r="L29" i="19"/>
  <c r="AF31" i="19"/>
  <c r="L28" i="19"/>
  <c r="T36" i="19"/>
  <c r="AF28" i="19"/>
  <c r="X27" i="19"/>
  <c r="D27" i="19"/>
  <c r="D26" i="19"/>
  <c r="D25" i="19"/>
  <c r="L32" i="19"/>
  <c r="P30" i="19"/>
  <c r="D28" i="19"/>
  <c r="P25" i="19"/>
  <c r="X28" i="19"/>
  <c r="P27" i="19"/>
  <c r="P26" i="19"/>
  <c r="H32" i="19"/>
  <c r="H31" i="19"/>
  <c r="L30" i="19"/>
  <c r="D30" i="19"/>
  <c r="AB26" i="19"/>
  <c r="AB25" i="19"/>
  <c r="X32" i="19"/>
  <c r="T31" i="19"/>
  <c r="D29" i="19"/>
  <c r="L27" i="19"/>
  <c r="Q34" i="19"/>
  <c r="AC34" i="19"/>
  <c r="U34" i="19"/>
  <c r="I34" i="19"/>
  <c r="AG34" i="19"/>
  <c r="E34" i="19"/>
  <c r="Y34" i="19"/>
  <c r="M34" i="19"/>
  <c r="E36" i="19"/>
  <c r="Q36" i="19"/>
  <c r="AC36" i="19"/>
  <c r="M36" i="19"/>
  <c r="Y36" i="19"/>
  <c r="I36" i="19"/>
  <c r="Y38" i="19"/>
  <c r="E38" i="19"/>
  <c r="AG38" i="19"/>
  <c r="Q38" i="19"/>
  <c r="AC38" i="19"/>
  <c r="M38" i="19"/>
  <c r="I38" i="19"/>
  <c r="Y35" i="19"/>
  <c r="AG36" i="19"/>
  <c r="I41" i="19"/>
  <c r="Q41" i="19"/>
  <c r="U41" i="19"/>
  <c r="Y41" i="19"/>
  <c r="E41" i="19"/>
  <c r="AG41" i="19"/>
  <c r="P37" i="19"/>
  <c r="M41" i="19"/>
  <c r="Q32" i="19"/>
  <c r="E32" i="19"/>
  <c r="AC32" i="19"/>
  <c r="Y32" i="19"/>
  <c r="M32" i="19"/>
  <c r="AG32" i="19"/>
  <c r="U32" i="19"/>
  <c r="I32" i="19"/>
  <c r="D42" i="19"/>
  <c r="P36" i="19"/>
  <c r="AB34" i="19"/>
  <c r="L42" i="19"/>
  <c r="AB41" i="19"/>
  <c r="P42" i="19"/>
  <c r="AF41" i="19"/>
  <c r="AB37" i="19"/>
  <c r="X39" i="19"/>
  <c r="AF35" i="19"/>
  <c r="P35" i="19"/>
  <c r="X41" i="19"/>
  <c r="L37" i="19"/>
  <c r="AF42" i="19"/>
  <c r="D41" i="19"/>
  <c r="X37" i="19"/>
  <c r="H37" i="19"/>
  <c r="AF34" i="19"/>
  <c r="AF36" i="19"/>
  <c r="W25" i="19"/>
  <c r="X25" i="19" s="1"/>
  <c r="K25" i="19"/>
  <c r="L25" i="19" s="1"/>
  <c r="S25" i="19"/>
  <c r="T25" i="19" s="1"/>
  <c r="S37" i="19"/>
  <c r="T37" i="19" s="1"/>
  <c r="Y16" i="19"/>
  <c r="G19" i="19"/>
  <c r="D36" i="19"/>
  <c r="L38" i="19"/>
  <c r="H42" i="19"/>
  <c r="AE37" i="19"/>
  <c r="AF37" i="19" s="1"/>
  <c r="K37" i="19"/>
  <c r="O37" i="19"/>
  <c r="AA37" i="19"/>
  <c r="U38" i="19"/>
  <c r="AE39" i="19"/>
  <c r="AF39" i="19" s="1"/>
  <c r="G39" i="19"/>
  <c r="H39" i="19" s="1"/>
  <c r="K39" i="19"/>
  <c r="L39" i="19" s="1"/>
  <c r="W39" i="19"/>
  <c r="S39" i="19"/>
  <c r="C39" i="19"/>
  <c r="D39" i="19" s="1"/>
  <c r="Q35" i="19"/>
  <c r="AC35" i="19"/>
  <c r="AG35" i="19"/>
  <c r="M35" i="19"/>
  <c r="I35" i="19"/>
  <c r="I39" i="19"/>
  <c r="Q39" i="19"/>
  <c r="U39" i="19"/>
  <c r="Y39" i="19"/>
  <c r="E39" i="19"/>
  <c r="AC39" i="19"/>
  <c r="M39" i="19"/>
  <c r="I16" i="19"/>
  <c r="AB21" i="19"/>
  <c r="P23" i="19"/>
  <c r="D34" i="19"/>
  <c r="W26" i="19"/>
  <c r="X26" i="19" s="1"/>
  <c r="K26" i="19"/>
  <c r="L26" i="19" s="1"/>
  <c r="S26" i="19"/>
  <c r="T26" i="19" s="1"/>
  <c r="X38" i="19"/>
  <c r="P39" i="19"/>
  <c r="G30" i="19"/>
  <c r="H30" i="19" s="1"/>
  <c r="W30" i="19"/>
  <c r="X30" i="19" s="1"/>
  <c r="K30" i="19"/>
  <c r="AE30" i="19"/>
  <c r="AF30" i="19" s="1"/>
  <c r="S30" i="19"/>
  <c r="T30" i="19" s="1"/>
  <c r="G35" i="19"/>
  <c r="H35" i="19" s="1"/>
  <c r="S35" i="19"/>
  <c r="T35" i="19" s="1"/>
  <c r="C35" i="19"/>
  <c r="D35" i="19" s="1"/>
  <c r="AE35" i="19"/>
  <c r="O35" i="19"/>
  <c r="AA35" i="19"/>
  <c r="AB35" i="19" s="1"/>
  <c r="W35" i="19"/>
  <c r="X35" i="19" s="1"/>
  <c r="I37" i="19"/>
  <c r="U37" i="19"/>
  <c r="M37" i="19"/>
  <c r="Y37" i="19"/>
  <c r="AG37" i="19"/>
  <c r="Q37" i="19"/>
  <c r="O17" i="19"/>
  <c r="C17" i="19"/>
  <c r="D17" i="19" s="1"/>
  <c r="K17" i="19"/>
  <c r="L17" i="19" s="1"/>
  <c r="W19" i="19"/>
  <c r="X19" i="19" s="1"/>
  <c r="K19" i="19"/>
  <c r="S19" i="19"/>
  <c r="T19" i="19" s="1"/>
  <c r="W21" i="19"/>
  <c r="X21" i="19" s="1"/>
  <c r="K21" i="19"/>
  <c r="S21" i="19"/>
  <c r="T21" i="19" s="1"/>
  <c r="W23" i="19"/>
  <c r="K23" i="19"/>
  <c r="L23" i="19" s="1"/>
  <c r="S23" i="19"/>
  <c r="T23" i="19" s="1"/>
  <c r="L16" i="19"/>
  <c r="P17" i="19"/>
  <c r="AE17" i="19"/>
  <c r="O19" i="19"/>
  <c r="AE19" i="19"/>
  <c r="P20" i="19"/>
  <c r="O21" i="19"/>
  <c r="AE21" i="19"/>
  <c r="P22" i="19"/>
  <c r="C23" i="19"/>
  <c r="L35" i="19"/>
  <c r="C37" i="19"/>
  <c r="D37" i="19" s="1"/>
  <c r="AG26" i="19"/>
  <c r="U26" i="19"/>
  <c r="AC26" i="19"/>
  <c r="AB38" i="19"/>
  <c r="AA39" i="19"/>
  <c r="AB39" i="19" s="1"/>
  <c r="Q30" i="19"/>
  <c r="AG30" i="19"/>
  <c r="U30" i="19"/>
  <c r="I30" i="19"/>
  <c r="E30" i="19"/>
  <c r="Y30" i="19"/>
  <c r="M30" i="19"/>
  <c r="M16" i="19"/>
  <c r="U16" i="19"/>
  <c r="AG18" i="19"/>
  <c r="I18" i="19"/>
  <c r="Y17" i="19"/>
  <c r="M17" i="19"/>
  <c r="U17" i="19"/>
  <c r="AG19" i="19"/>
  <c r="U19" i="19"/>
  <c r="AC19" i="19"/>
  <c r="AG21" i="19"/>
  <c r="U21" i="19"/>
  <c r="AC21" i="19"/>
  <c r="AG23" i="19"/>
  <c r="U23" i="19"/>
  <c r="AC23" i="19"/>
  <c r="P16" i="19"/>
  <c r="Q17" i="19"/>
  <c r="AG17" i="19"/>
  <c r="P18" i="19"/>
  <c r="AF18" i="19"/>
  <c r="P19" i="19"/>
  <c r="P21" i="19"/>
  <c r="D23" i="19"/>
  <c r="U35" i="19"/>
  <c r="U36" i="19"/>
  <c r="E37" i="19"/>
  <c r="K27" i="19"/>
  <c r="S27" i="19"/>
  <c r="T27" i="19" s="1"/>
  <c r="AE27" i="19"/>
  <c r="AF27" i="19" s="1"/>
  <c r="G27" i="19"/>
  <c r="H27" i="19" s="1"/>
  <c r="AG39" i="19"/>
  <c r="AG44" i="19"/>
  <c r="I44" i="19"/>
  <c r="M44" i="19"/>
  <c r="Y44" i="19"/>
  <c r="U44" i="19"/>
  <c r="E44" i="19"/>
  <c r="Q44" i="19"/>
  <c r="AE29" i="19"/>
  <c r="AF29" i="19" s="1"/>
  <c r="G29" i="19"/>
  <c r="H29" i="19" s="1"/>
  <c r="S29" i="19"/>
  <c r="AA29" i="19"/>
  <c r="AB29" i="19" s="1"/>
  <c r="W29" i="19"/>
  <c r="X29" i="19" s="1"/>
  <c r="X42" i="19"/>
  <c r="AG51" i="19"/>
  <c r="I51" i="19"/>
  <c r="M51" i="19"/>
  <c r="Q51" i="19"/>
  <c r="AC51" i="19"/>
  <c r="U51" i="19"/>
  <c r="E51" i="19"/>
  <c r="G34" i="19"/>
  <c r="H34" i="19" s="1"/>
  <c r="W34" i="19"/>
  <c r="X34" i="19" s="1"/>
  <c r="K34" i="19"/>
  <c r="L34" i="19" s="1"/>
  <c r="S34" i="19"/>
  <c r="T34" i="19" s="1"/>
  <c r="Q16" i="19"/>
  <c r="AG16" i="19"/>
  <c r="S17" i="19"/>
  <c r="T17" i="19" s="1"/>
  <c r="L21" i="19"/>
  <c r="L19" i="19"/>
  <c r="X16" i="19"/>
  <c r="AF23" i="19"/>
  <c r="AF22" i="19"/>
  <c r="AF21" i="19"/>
  <c r="AF20" i="19"/>
  <c r="AF19" i="19"/>
  <c r="L18" i="19"/>
  <c r="X17" i="19"/>
  <c r="H23" i="19"/>
  <c r="H22" i="19"/>
  <c r="H21" i="19"/>
  <c r="H20" i="19"/>
  <c r="H19" i="19"/>
  <c r="T18" i="19"/>
  <c r="AF17" i="19"/>
  <c r="AF16" i="19"/>
  <c r="Q18" i="19"/>
  <c r="C19" i="19"/>
  <c r="D19" i="19" s="1"/>
  <c r="Q19" i="19"/>
  <c r="D20" i="19"/>
  <c r="C21" i="19"/>
  <c r="D21" i="19" s="1"/>
  <c r="Q21" i="19"/>
  <c r="D22" i="19"/>
  <c r="E23" i="19"/>
  <c r="X23" i="19"/>
  <c r="G25" i="19"/>
  <c r="H25" i="19" s="1"/>
  <c r="G26" i="19"/>
  <c r="H26" i="19" s="1"/>
  <c r="P34" i="19"/>
  <c r="G37" i="19"/>
  <c r="AE28" i="19"/>
  <c r="S28" i="19"/>
  <c r="T28" i="19" s="1"/>
  <c r="G28" i="19"/>
  <c r="H28" i="19" s="1"/>
  <c r="AA28" i="19"/>
  <c r="AB28" i="19" s="1"/>
  <c r="AC29" i="19"/>
  <c r="E29" i="19"/>
  <c r="AG29" i="19"/>
  <c r="W50" i="19"/>
  <c r="AE50" i="19"/>
  <c r="C50" i="19"/>
  <c r="D50" i="19" s="1"/>
  <c r="O50" i="19"/>
  <c r="K50" i="19"/>
  <c r="AA50" i="19"/>
  <c r="AB50" i="19" s="1"/>
  <c r="S50" i="19"/>
  <c r="T50" i="19" s="1"/>
  <c r="C36" i="19"/>
  <c r="AE41" i="19"/>
  <c r="G41" i="19"/>
  <c r="H41" i="19" s="1"/>
  <c r="K41" i="19"/>
  <c r="L41" i="19" s="1"/>
  <c r="Y42" i="19"/>
  <c r="AG42" i="19"/>
  <c r="E42" i="19"/>
  <c r="O41" i="19"/>
  <c r="P41" i="19" s="1"/>
  <c r="AG49" i="19"/>
  <c r="AG46" i="19"/>
  <c r="I49" i="19"/>
  <c r="I46" i="19"/>
  <c r="M49" i="19"/>
  <c r="M46" i="19"/>
  <c r="I42" i="19"/>
  <c r="L112" i="19"/>
  <c r="AF114" i="19"/>
  <c r="P115" i="19"/>
  <c r="P114" i="19"/>
  <c r="P113" i="19"/>
  <c r="P112" i="19"/>
  <c r="X115" i="19"/>
  <c r="L51" i="19"/>
  <c r="L50" i="19"/>
  <c r="L49" i="19"/>
  <c r="L46" i="19"/>
  <c r="L45" i="19"/>
  <c r="L44" i="19"/>
  <c r="H43" i="19"/>
  <c r="P43" i="19"/>
  <c r="H113" i="19"/>
  <c r="H114" i="19"/>
  <c r="D112" i="19"/>
  <c r="X50" i="19"/>
  <c r="X49" i="19"/>
  <c r="X44" i="19"/>
  <c r="AB44" i="19"/>
  <c r="O45" i="19"/>
  <c r="P45" i="19" s="1"/>
  <c r="P46" i="19"/>
  <c r="P48" i="19"/>
  <c r="Q49" i="19"/>
  <c r="G99" i="19"/>
  <c r="H99" i="19" s="1"/>
  <c r="O99" i="19"/>
  <c r="P99" i="19" s="1"/>
  <c r="W99" i="19"/>
  <c r="X99" i="19" s="1"/>
  <c r="K99" i="19"/>
  <c r="S99" i="19"/>
  <c r="AE99" i="19"/>
  <c r="AA99" i="19"/>
  <c r="AE101" i="19"/>
  <c r="AF101" i="19" s="1"/>
  <c r="G101" i="19"/>
  <c r="O101" i="19"/>
  <c r="P101" i="19" s="1"/>
  <c r="C101" i="19"/>
  <c r="AA101" i="19"/>
  <c r="W101" i="19"/>
  <c r="X101" i="19" s="1"/>
  <c r="S101" i="19"/>
  <c r="AE103" i="19"/>
  <c r="AF103" i="19" s="1"/>
  <c r="G103" i="19"/>
  <c r="O103" i="19"/>
  <c r="P103" i="19" s="1"/>
  <c r="C103" i="19"/>
  <c r="D103" i="19" s="1"/>
  <c r="AA103" i="19"/>
  <c r="W103" i="19"/>
  <c r="S103" i="19"/>
  <c r="H80" i="19"/>
  <c r="K81" i="19"/>
  <c r="Q99" i="19"/>
  <c r="Y99" i="19"/>
  <c r="AG99" i="19"/>
  <c r="U99" i="19"/>
  <c r="M99" i="19"/>
  <c r="I99" i="19"/>
  <c r="AC99" i="19"/>
  <c r="E99" i="19"/>
  <c r="I101" i="19"/>
  <c r="Q101" i="19"/>
  <c r="Y101" i="19"/>
  <c r="M101" i="19"/>
  <c r="E101" i="19"/>
  <c r="U101" i="19"/>
  <c r="AG101" i="19"/>
  <c r="AC101" i="19"/>
  <c r="I103" i="19"/>
  <c r="Q103" i="19"/>
  <c r="Y103" i="19"/>
  <c r="M103" i="19"/>
  <c r="E103" i="19"/>
  <c r="U103" i="19"/>
  <c r="AG103" i="19"/>
  <c r="AC103" i="19"/>
  <c r="K101" i="19"/>
  <c r="L101" i="19" s="1"/>
  <c r="O106" i="19"/>
  <c r="P106" i="19" s="1"/>
  <c r="W106" i="19"/>
  <c r="X106" i="19" s="1"/>
  <c r="AE106" i="19"/>
  <c r="AF106" i="19" s="1"/>
  <c r="S106" i="19"/>
  <c r="K106" i="19"/>
  <c r="G106" i="19"/>
  <c r="AA106" i="19"/>
  <c r="C106" i="19"/>
  <c r="W81" i="19"/>
  <c r="X81" i="19" s="1"/>
  <c r="AA81" i="19"/>
  <c r="AB81" i="19" s="1"/>
  <c r="O81" i="19"/>
  <c r="P81" i="19" s="1"/>
  <c r="C81" i="19"/>
  <c r="AE83" i="19"/>
  <c r="G83" i="19"/>
  <c r="O83" i="19"/>
  <c r="C83" i="19"/>
  <c r="K83" i="19"/>
  <c r="L83" i="19" s="1"/>
  <c r="W83" i="19"/>
  <c r="AE85" i="19"/>
  <c r="G85" i="19"/>
  <c r="O85" i="19"/>
  <c r="C85" i="19"/>
  <c r="K85" i="19"/>
  <c r="AA85" i="19"/>
  <c r="W85" i="19"/>
  <c r="X85" i="19" s="1"/>
  <c r="AE87" i="19"/>
  <c r="G87" i="19"/>
  <c r="H87" i="19" s="1"/>
  <c r="O87" i="19"/>
  <c r="C87" i="19"/>
  <c r="K87" i="19"/>
  <c r="AA87" i="19"/>
  <c r="W87" i="19"/>
  <c r="X87" i="19" s="1"/>
  <c r="AA36" i="19"/>
  <c r="AB36" i="19" s="1"/>
  <c r="G36" i="19"/>
  <c r="H36" i="19" s="1"/>
  <c r="O38" i="19"/>
  <c r="P38" i="19" s="1"/>
  <c r="AA38" i="19"/>
  <c r="K16" i="19"/>
  <c r="AE18" i="19"/>
  <c r="S20" i="19"/>
  <c r="T20" i="19" s="1"/>
  <c r="S22" i="19"/>
  <c r="T22" i="19" s="1"/>
  <c r="AC22" i="19"/>
  <c r="E28" i="19"/>
  <c r="K31" i="19"/>
  <c r="L31" i="19" s="1"/>
  <c r="W36" i="19"/>
  <c r="X36" i="19" s="1"/>
  <c r="W41" i="19"/>
  <c r="Q42" i="19"/>
  <c r="X43" i="19"/>
  <c r="D45" i="19"/>
  <c r="E46" i="19"/>
  <c r="U46" i="19"/>
  <c r="Y49" i="19"/>
  <c r="H50" i="19"/>
  <c r="AB51" i="19"/>
  <c r="S85" i="19"/>
  <c r="I105" i="19"/>
  <c r="Q105" i="19"/>
  <c r="Y105" i="19"/>
  <c r="M105" i="19"/>
  <c r="AG105" i="19"/>
  <c r="AC105" i="19"/>
  <c r="E105" i="19"/>
  <c r="U105" i="19"/>
  <c r="K36" i="19"/>
  <c r="L36" i="19" s="1"/>
  <c r="AE38" i="19"/>
  <c r="AF38" i="19" s="1"/>
  <c r="W48" i="19"/>
  <c r="X48" i="19" s="1"/>
  <c r="W45" i="19"/>
  <c r="X45" i="19" s="1"/>
  <c r="AE48" i="19"/>
  <c r="AF48" i="19" s="1"/>
  <c r="AE45" i="19"/>
  <c r="AF45" i="19" s="1"/>
  <c r="C48" i="19"/>
  <c r="D48" i="19" s="1"/>
  <c r="C45" i="19"/>
  <c r="Y46" i="19"/>
  <c r="G48" i="19"/>
  <c r="H48" i="19" s="1"/>
  <c r="H49" i="19"/>
  <c r="AE81" i="19"/>
  <c r="S83" i="19"/>
  <c r="C16" i="19"/>
  <c r="D16" i="19" s="1"/>
  <c r="W18" i="19"/>
  <c r="X18" i="19" s="1"/>
  <c r="K20" i="19"/>
  <c r="L20" i="19" s="1"/>
  <c r="K22" i="19"/>
  <c r="L22" i="19" s="1"/>
  <c r="U22" i="19"/>
  <c r="C38" i="19"/>
  <c r="D38" i="19" s="1"/>
  <c r="S38" i="19"/>
  <c r="T38" i="19" s="1"/>
  <c r="S43" i="19"/>
  <c r="T43" i="19" s="1"/>
  <c r="AA43" i="19"/>
  <c r="AE43" i="19"/>
  <c r="AF43" i="19" s="1"/>
  <c r="L43" i="19"/>
  <c r="AB43" i="19"/>
  <c r="G45" i="19"/>
  <c r="H45" i="19" s="1"/>
  <c r="H46" i="19"/>
  <c r="AA48" i="19"/>
  <c r="AB49" i="19"/>
  <c r="P51" i="19"/>
  <c r="AF51" i="19"/>
  <c r="T87" i="19"/>
  <c r="T86" i="19"/>
  <c r="T85" i="19"/>
  <c r="T83" i="19"/>
  <c r="AF82" i="19"/>
  <c r="L81" i="19"/>
  <c r="AB87" i="19"/>
  <c r="AB85" i="19"/>
  <c r="H82" i="19"/>
  <c r="D87" i="19"/>
  <c r="D85" i="19"/>
  <c r="D84" i="19"/>
  <c r="D83" i="19"/>
  <c r="X83" i="19"/>
  <c r="D82" i="19"/>
  <c r="L87" i="19"/>
  <c r="L85" i="19"/>
  <c r="D81" i="19"/>
  <c r="X80" i="19"/>
  <c r="L80" i="19"/>
  <c r="AF87" i="19"/>
  <c r="AF85" i="19"/>
  <c r="AF83" i="19"/>
  <c r="H85" i="19"/>
  <c r="H83" i="19"/>
  <c r="AF80" i="19"/>
  <c r="T80" i="19"/>
  <c r="P84" i="19"/>
  <c r="L86" i="19"/>
  <c r="L84" i="19"/>
  <c r="AF84" i="19"/>
  <c r="AF81" i="19"/>
  <c r="T81" i="19"/>
  <c r="H81" i="19"/>
  <c r="AB80" i="19"/>
  <c r="P80" i="19"/>
  <c r="P87" i="19"/>
  <c r="P85" i="19"/>
  <c r="P83" i="19"/>
  <c r="K103" i="19"/>
  <c r="C31" i="19"/>
  <c r="D31" i="19" s="1"/>
  <c r="O31" i="19"/>
  <c r="P31" i="19" s="1"/>
  <c r="S32" i="19"/>
  <c r="T32" i="19" s="1"/>
  <c r="AE32" i="19"/>
  <c r="AF32" i="19" s="1"/>
  <c r="G38" i="19"/>
  <c r="H38" i="19" s="1"/>
  <c r="AC43" i="19"/>
  <c r="E43" i="19"/>
  <c r="I43" i="19"/>
  <c r="AA41" i="19"/>
  <c r="U42" i="19"/>
  <c r="M43" i="19"/>
  <c r="W51" i="19"/>
  <c r="X51" i="19" s="1"/>
  <c r="AE51" i="19"/>
  <c r="C51" i="19"/>
  <c r="D51" i="19" s="1"/>
  <c r="AA45" i="19"/>
  <c r="AB45" i="19" s="1"/>
  <c r="AB46" i="19"/>
  <c r="K48" i="19"/>
  <c r="L48" i="19" s="1"/>
  <c r="AB48" i="19"/>
  <c r="AC49" i="19"/>
  <c r="P50" i="19"/>
  <c r="AF50" i="19"/>
  <c r="G81" i="19"/>
  <c r="AA83" i="19"/>
  <c r="AB83" i="19" s="1"/>
  <c r="AG80" i="19"/>
  <c r="U80" i="19"/>
  <c r="I80" i="19"/>
  <c r="AC80" i="19"/>
  <c r="Q80" i="19"/>
  <c r="E80" i="19"/>
  <c r="Y80" i="19"/>
  <c r="M80" i="19"/>
  <c r="U82" i="19"/>
  <c r="AC82" i="19"/>
  <c r="Y82" i="19"/>
  <c r="I82" i="19"/>
  <c r="E82" i="19"/>
  <c r="Q82" i="19"/>
  <c r="AG82" i="19"/>
  <c r="I84" i="19"/>
  <c r="Q84" i="19"/>
  <c r="Y84" i="19"/>
  <c r="M84" i="19"/>
  <c r="U84" i="19"/>
  <c r="AG84" i="19"/>
  <c r="E84" i="19"/>
  <c r="I86" i="19"/>
  <c r="Q86" i="19"/>
  <c r="Y86" i="19"/>
  <c r="M86" i="19"/>
  <c r="U86" i="19"/>
  <c r="AG86" i="19"/>
  <c r="E86" i="19"/>
  <c r="H84" i="19"/>
  <c r="AC86" i="19"/>
  <c r="X93" i="19"/>
  <c r="C99" i="19"/>
  <c r="D99" i="19" s="1"/>
  <c r="S107" i="19"/>
  <c r="AA107" i="19"/>
  <c r="C107" i="19"/>
  <c r="D107" i="19" s="1"/>
  <c r="W107" i="19"/>
  <c r="K107" i="19"/>
  <c r="AE107" i="19"/>
  <c r="G107" i="19"/>
  <c r="O107" i="19"/>
  <c r="AA42" i="19"/>
  <c r="AB42" i="19" s="1"/>
  <c r="C44" i="19"/>
  <c r="D44" i="19" s="1"/>
  <c r="M45" i="19"/>
  <c r="C46" i="19"/>
  <c r="D46" i="19" s="1"/>
  <c r="M48" i="19"/>
  <c r="C49" i="19"/>
  <c r="D49" i="19" s="1"/>
  <c r="M50" i="19"/>
  <c r="K82" i="19"/>
  <c r="L82" i="19" s="1"/>
  <c r="S82" i="19"/>
  <c r="T82" i="19" s="1"/>
  <c r="O82" i="19"/>
  <c r="P82" i="19" s="1"/>
  <c r="AE84" i="19"/>
  <c r="G84" i="19"/>
  <c r="O84" i="19"/>
  <c r="C84" i="19"/>
  <c r="AE86" i="19"/>
  <c r="AF86" i="19" s="1"/>
  <c r="G86" i="19"/>
  <c r="H86" i="19" s="1"/>
  <c r="O86" i="19"/>
  <c r="P86" i="19" s="1"/>
  <c r="C86" i="19"/>
  <c r="D86" i="19" s="1"/>
  <c r="C80" i="19"/>
  <c r="D80" i="19" s="1"/>
  <c r="E81" i="19"/>
  <c r="Q81" i="19"/>
  <c r="AC81" i="19"/>
  <c r="AA84" i="19"/>
  <c r="AB84" i="19" s="1"/>
  <c r="AA86" i="19"/>
  <c r="AB86" i="19" s="1"/>
  <c r="AB91" i="19"/>
  <c r="H92" i="19"/>
  <c r="T92" i="19"/>
  <c r="H96" i="19"/>
  <c r="I98" i="19"/>
  <c r="AE98" i="19"/>
  <c r="T99" i="19"/>
  <c r="H100" i="19"/>
  <c r="AC100" i="19"/>
  <c r="H101" i="19"/>
  <c r="E102" i="19"/>
  <c r="AA102" i="19"/>
  <c r="AB102" i="19" s="1"/>
  <c r="H103" i="19"/>
  <c r="M110" i="19"/>
  <c r="W108" i="19"/>
  <c r="X108" i="19" s="1"/>
  <c r="AE108" i="19"/>
  <c r="AF108" i="19" s="1"/>
  <c r="G108" i="19"/>
  <c r="AA108" i="19"/>
  <c r="Q96" i="19"/>
  <c r="Y96" i="19"/>
  <c r="AG96" i="19"/>
  <c r="U96" i="19"/>
  <c r="O108" i="19"/>
  <c r="AF90" i="19"/>
  <c r="O100" i="19"/>
  <c r="Y106" i="19"/>
  <c r="AG106" i="19"/>
  <c r="I106" i="19"/>
  <c r="AC106" i="19"/>
  <c r="L103" i="19"/>
  <c r="AG108" i="19"/>
  <c r="I108" i="19"/>
  <c r="Q108" i="19"/>
  <c r="E108" i="19"/>
  <c r="U106" i="19"/>
  <c r="T107" i="19"/>
  <c r="S108" i="19"/>
  <c r="T108" i="19" s="1"/>
  <c r="H89" i="19"/>
  <c r="H90" i="19"/>
  <c r="AF91" i="19"/>
  <c r="X92" i="19"/>
  <c r="M96" i="19"/>
  <c r="AC96" i="19"/>
  <c r="S98" i="19"/>
  <c r="T98" i="19" s="1"/>
  <c r="Q100" i="19"/>
  <c r="I89" i="19"/>
  <c r="Q89" i="19"/>
  <c r="Y89" i="19"/>
  <c r="M89" i="19"/>
  <c r="M102" i="19"/>
  <c r="S91" i="19"/>
  <c r="AA91" i="19"/>
  <c r="C91" i="19"/>
  <c r="W91" i="19"/>
  <c r="L109" i="19"/>
  <c r="L108" i="19"/>
  <c r="H107" i="19"/>
  <c r="D106" i="19"/>
  <c r="T105" i="19"/>
  <c r="T110" i="19"/>
  <c r="P107" i="19"/>
  <c r="L106" i="19"/>
  <c r="AB105" i="19"/>
  <c r="AB109" i="19"/>
  <c r="AB108" i="19"/>
  <c r="X107" i="19"/>
  <c r="T106" i="19"/>
  <c r="P110" i="19"/>
  <c r="P109" i="19"/>
  <c r="P108" i="19"/>
  <c r="L107" i="19"/>
  <c r="H106" i="19"/>
  <c r="X105" i="19"/>
  <c r="U108" i="19"/>
  <c r="U110" i="19"/>
  <c r="AB96" i="19"/>
  <c r="AB95" i="19"/>
  <c r="AB94" i="19"/>
  <c r="AB93" i="19"/>
  <c r="AB92" i="19"/>
  <c r="T90" i="19"/>
  <c r="T89" i="19"/>
  <c r="D96" i="19"/>
  <c r="D95" i="19"/>
  <c r="D94" i="19"/>
  <c r="D93" i="19"/>
  <c r="D92" i="19"/>
  <c r="P91" i="19"/>
  <c r="AB90" i="19"/>
  <c r="AB89" i="19"/>
  <c r="L96" i="19"/>
  <c r="L95" i="19"/>
  <c r="L94" i="19"/>
  <c r="L92" i="19"/>
  <c r="X91" i="19"/>
  <c r="D90" i="19"/>
  <c r="D89" i="19"/>
  <c r="AF96" i="19"/>
  <c r="AF95" i="19"/>
  <c r="AF94" i="19"/>
  <c r="AF93" i="19"/>
  <c r="AF92" i="19"/>
  <c r="L91" i="19"/>
  <c r="X90" i="19"/>
  <c r="X89" i="19"/>
  <c r="H94" i="19"/>
  <c r="T94" i="19"/>
  <c r="S100" i="19"/>
  <c r="T100" i="19" s="1"/>
  <c r="C108" i="19"/>
  <c r="W42" i="19"/>
  <c r="AE44" i="19"/>
  <c r="AF44" i="19" s="1"/>
  <c r="I45" i="19"/>
  <c r="I48" i="19"/>
  <c r="AE49" i="19"/>
  <c r="AF49" i="19" s="1"/>
  <c r="I50" i="19"/>
  <c r="I83" i="19"/>
  <c r="Q83" i="19"/>
  <c r="Y83" i="19"/>
  <c r="M83" i="19"/>
  <c r="I85" i="19"/>
  <c r="Q85" i="19"/>
  <c r="Y85" i="19"/>
  <c r="M85" i="19"/>
  <c r="I87" i="19"/>
  <c r="Q87" i="19"/>
  <c r="Y87" i="19"/>
  <c r="M87" i="19"/>
  <c r="M81" i="19"/>
  <c r="Y81" i="19"/>
  <c r="W82" i="19"/>
  <c r="X82" i="19" s="1"/>
  <c r="AC83" i="19"/>
  <c r="S84" i="19"/>
  <c r="T84" i="19" s="1"/>
  <c r="AC85" i="19"/>
  <c r="S86" i="19"/>
  <c r="AC87" i="19"/>
  <c r="L89" i="19"/>
  <c r="D91" i="19"/>
  <c r="T91" i="19"/>
  <c r="P92" i="19"/>
  <c r="T95" i="19"/>
  <c r="P96" i="19"/>
  <c r="Q102" i="19"/>
  <c r="W112" i="19"/>
  <c r="X112" i="19" s="1"/>
  <c r="W109" i="19"/>
  <c r="X109" i="19" s="1"/>
  <c r="AE112" i="19"/>
  <c r="AF112" i="19" s="1"/>
  <c r="AE109" i="19"/>
  <c r="AF109" i="19" s="1"/>
  <c r="G112" i="19"/>
  <c r="H112" i="19" s="1"/>
  <c r="G109" i="19"/>
  <c r="H109" i="19" s="1"/>
  <c r="AA112" i="19"/>
  <c r="AB112" i="19" s="1"/>
  <c r="AA109" i="19"/>
  <c r="C112" i="19"/>
  <c r="AF105" i="19"/>
  <c r="W113" i="19"/>
  <c r="X113" i="19" s="1"/>
  <c r="W110" i="19"/>
  <c r="X110" i="19" s="1"/>
  <c r="K113" i="19"/>
  <c r="L113" i="19" s="1"/>
  <c r="AE113" i="19"/>
  <c r="AF113" i="19" s="1"/>
  <c r="AE110" i="19"/>
  <c r="G113" i="19"/>
  <c r="G110" i="19"/>
  <c r="AA113" i="19"/>
  <c r="AB113" i="19" s="1"/>
  <c r="AA110" i="19"/>
  <c r="AB110" i="19" s="1"/>
  <c r="C113" i="19"/>
  <c r="D113" i="19" s="1"/>
  <c r="AB106" i="19"/>
  <c r="W114" i="19"/>
  <c r="X114" i="19" s="1"/>
  <c r="K114" i="19"/>
  <c r="L114" i="19" s="1"/>
  <c r="AE114" i="19"/>
  <c r="G114" i="19"/>
  <c r="AA114" i="19"/>
  <c r="AB114" i="19" s="1"/>
  <c r="C114" i="19"/>
  <c r="D114" i="19" s="1"/>
  <c r="AB107" i="19"/>
  <c r="D108" i="19"/>
  <c r="Y108" i="19"/>
  <c r="O109" i="19"/>
  <c r="D110" i="19"/>
  <c r="S112" i="19"/>
  <c r="T112" i="19" s="1"/>
  <c r="S113" i="19"/>
  <c r="T113" i="19" s="1"/>
  <c r="G98" i="19"/>
  <c r="H98" i="19" s="1"/>
  <c r="O98" i="19"/>
  <c r="P98" i="19" s="1"/>
  <c r="W98" i="19"/>
  <c r="X98" i="19" s="1"/>
  <c r="K98" i="19"/>
  <c r="AA100" i="19"/>
  <c r="C100" i="19"/>
  <c r="D100" i="19" s="1"/>
  <c r="K100" i="19"/>
  <c r="L100" i="19" s="1"/>
  <c r="AE100" i="19"/>
  <c r="O102" i="19"/>
  <c r="P102" i="19" s="1"/>
  <c r="W102" i="19"/>
  <c r="AE102" i="19"/>
  <c r="AF102" i="19" s="1"/>
  <c r="S102" i="19"/>
  <c r="T102" i="19" s="1"/>
  <c r="AF89" i="19"/>
  <c r="L90" i="19"/>
  <c r="E96" i="19"/>
  <c r="AA98" i="19"/>
  <c r="AB98" i="19" s="1"/>
  <c r="T103" i="19"/>
  <c r="T101" i="19"/>
  <c r="P100" i="19"/>
  <c r="AB99" i="19"/>
  <c r="AB103" i="19"/>
  <c r="L102" i="19"/>
  <c r="AB101" i="19"/>
  <c r="X100" i="19"/>
  <c r="D98" i="19"/>
  <c r="D101" i="19"/>
  <c r="AF100" i="19"/>
  <c r="L99" i="19"/>
  <c r="L98" i="19"/>
  <c r="X103" i="19"/>
  <c r="H102" i="19"/>
  <c r="AF99" i="19"/>
  <c r="AF98" i="19"/>
  <c r="L105" i="19"/>
  <c r="AG113" i="19"/>
  <c r="AG110" i="19"/>
  <c r="U113" i="19"/>
  <c r="I113" i="19"/>
  <c r="I110" i="19"/>
  <c r="Q113" i="19"/>
  <c r="Q110" i="19"/>
  <c r="E113" i="19"/>
  <c r="E110" i="19"/>
  <c r="M113" i="19"/>
  <c r="W115" i="19"/>
  <c r="K115" i="19"/>
  <c r="L115" i="19" s="1"/>
  <c r="AE115" i="19"/>
  <c r="AF115" i="19" s="1"/>
  <c r="G115" i="19"/>
  <c r="H115" i="19" s="1"/>
  <c r="AA115" i="19"/>
  <c r="AB115" i="19" s="1"/>
  <c r="C115" i="19"/>
  <c r="D115" i="19" s="1"/>
  <c r="H108" i="19"/>
  <c r="AC108" i="19"/>
  <c r="S109" i="19"/>
  <c r="T109" i="19" s="1"/>
  <c r="H110" i="19"/>
  <c r="AC110" i="19"/>
  <c r="Y113" i="19"/>
  <c r="AG45" i="19"/>
  <c r="W46" i="19"/>
  <c r="X46" i="19" s="1"/>
  <c r="Q98" i="19"/>
  <c r="Y98" i="19"/>
  <c r="AG98" i="19"/>
  <c r="U98" i="19"/>
  <c r="E100" i="19"/>
  <c r="M100" i="19"/>
  <c r="U100" i="19"/>
  <c r="I100" i="19"/>
  <c r="Y102" i="19"/>
  <c r="AG102" i="19"/>
  <c r="I102" i="19"/>
  <c r="AC102" i="19"/>
  <c r="AA82" i="19"/>
  <c r="AB82" i="19" s="1"/>
  <c r="AG83" i="19"/>
  <c r="W84" i="19"/>
  <c r="X84" i="19" s="1"/>
  <c r="AG85" i="19"/>
  <c r="W86" i="19"/>
  <c r="X86" i="19" s="1"/>
  <c r="AG87" i="19"/>
  <c r="P89" i="19"/>
  <c r="AG89" i="19"/>
  <c r="G91" i="19"/>
  <c r="H91" i="19" s="1"/>
  <c r="X94" i="19"/>
  <c r="T96" i="19"/>
  <c r="AC98" i="19"/>
  <c r="G100" i="19"/>
  <c r="AB100" i="19"/>
  <c r="C102" i="19"/>
  <c r="D102" i="19" s="1"/>
  <c r="X102" i="19"/>
  <c r="G93" i="19"/>
  <c r="H93" i="19" s="1"/>
  <c r="O93" i="19"/>
  <c r="P93" i="19" s="1"/>
  <c r="W93" i="19"/>
  <c r="K93" i="19"/>
  <c r="L93" i="19" s="1"/>
  <c r="M106" i="19"/>
  <c r="G95" i="19"/>
  <c r="H95" i="19" s="1"/>
  <c r="O95" i="19"/>
  <c r="P95" i="19" s="1"/>
  <c r="W95" i="19"/>
  <c r="X95" i="19" s="1"/>
  <c r="K95" i="19"/>
  <c r="AF107" i="19"/>
  <c r="K108" i="19"/>
  <c r="K110" i="19"/>
  <c r="L110" i="19" s="1"/>
  <c r="AF110" i="19"/>
  <c r="AC113" i="19"/>
  <c r="C105" i="19"/>
  <c r="D105" i="19" s="1"/>
  <c r="AG107" i="19"/>
  <c r="E109" i="19"/>
  <c r="E112" i="19"/>
  <c r="E114" i="19"/>
  <c r="E115" i="19"/>
  <c r="O105" i="19"/>
  <c r="P105" i="19" s="1"/>
  <c r="M107" i="19"/>
  <c r="Q109" i="19"/>
  <c r="Q112" i="19"/>
  <c r="Q114" i="19"/>
  <c r="Q115" i="19"/>
  <c r="G105" i="19"/>
  <c r="H105" i="19" s="1"/>
  <c r="E107" i="19"/>
  <c r="I109" i="19"/>
  <c r="I112" i="19"/>
  <c r="I114" i="19"/>
  <c r="I115" i="19"/>
  <c r="AG109" i="19"/>
  <c r="O25" i="18"/>
  <c r="S25" i="18"/>
  <c r="W25" i="18"/>
  <c r="AA25" i="18"/>
  <c r="AB25" i="18" s="1"/>
  <c r="S29" i="18"/>
  <c r="T29" i="18" s="1"/>
  <c r="AE25" i="18"/>
  <c r="S26" i="18"/>
  <c r="T26" i="18" s="1"/>
  <c r="C28" i="18"/>
  <c r="D28" i="18" s="1"/>
  <c r="AC28" i="18"/>
  <c r="Q30" i="18"/>
  <c r="O26" i="18"/>
  <c r="P26" i="18" s="1"/>
  <c r="AE27" i="18"/>
  <c r="AF27" i="18" s="1"/>
  <c r="AA28" i="18"/>
  <c r="AB28" i="18" s="1"/>
  <c r="M30" i="18"/>
  <c r="W26" i="18"/>
  <c r="X26" i="18" s="1"/>
  <c r="G28" i="18"/>
  <c r="H28" i="18" s="1"/>
  <c r="AE28" i="18"/>
  <c r="U30" i="18"/>
  <c r="G32" i="18"/>
  <c r="H32" i="18" s="1"/>
  <c r="AA32" i="18"/>
  <c r="AB32" i="18" s="1"/>
  <c r="Y26" i="18"/>
  <c r="K28" i="18"/>
  <c r="L28" i="18" s="1"/>
  <c r="W28" i="18"/>
  <c r="X28" i="18" s="1"/>
  <c r="C26" i="18"/>
  <c r="D26" i="18" s="1"/>
  <c r="AE32" i="18"/>
  <c r="S19" i="18"/>
  <c r="U17" i="18"/>
  <c r="AC19" i="18"/>
  <c r="K17" i="18"/>
  <c r="W16" i="18"/>
  <c r="K18" i="18"/>
  <c r="AE19" i="18"/>
  <c r="AF19" i="18" s="1"/>
  <c r="AG17" i="18"/>
  <c r="AE21" i="18"/>
  <c r="AF21" i="18" s="1"/>
  <c r="AC17" i="18"/>
  <c r="Y19" i="18"/>
  <c r="Y21" i="18"/>
  <c r="E16" i="18"/>
  <c r="AG19" i="18"/>
  <c r="AG21" i="18"/>
  <c r="E17" i="18"/>
  <c r="C19" i="18"/>
  <c r="D19" i="18" s="1"/>
  <c r="C21" i="18"/>
  <c r="D21" i="18" s="1"/>
  <c r="E23" i="18"/>
  <c r="G17" i="18"/>
  <c r="H17" i="18" s="1"/>
  <c r="E19" i="18"/>
  <c r="E21" i="18"/>
  <c r="K23" i="18"/>
  <c r="L23" i="18" s="1"/>
  <c r="M17" i="18"/>
  <c r="I19" i="18"/>
  <c r="I21" i="18"/>
  <c r="M23" i="18"/>
  <c r="O17" i="18"/>
  <c r="P17" i="18" s="1"/>
  <c r="K19" i="18"/>
  <c r="L19" i="18" s="1"/>
  <c r="K21" i="18"/>
  <c r="L21" i="18" s="1"/>
  <c r="O23" i="18"/>
  <c r="P23" i="18" s="1"/>
  <c r="Q17" i="18"/>
  <c r="M19" i="18"/>
  <c r="M21" i="18"/>
  <c r="Q23" i="18"/>
  <c r="AA16" i="18"/>
  <c r="AB16" i="18" s="1"/>
  <c r="W17" i="18"/>
  <c r="X17" i="18" s="1"/>
  <c r="U18" i="18"/>
  <c r="O19" i="18"/>
  <c r="P19" i="18" s="1"/>
  <c r="U20" i="18"/>
  <c r="O21" i="18"/>
  <c r="P21" i="18" s="1"/>
  <c r="M22" i="18"/>
  <c r="Y23" i="18"/>
  <c r="M18" i="18"/>
  <c r="AG16" i="18"/>
  <c r="Y17" i="18"/>
  <c r="W18" i="18"/>
  <c r="X18" i="18" s="1"/>
  <c r="U19" i="18"/>
  <c r="W20" i="18"/>
  <c r="X20" i="18" s="1"/>
  <c r="U21" i="18"/>
  <c r="W22" i="18"/>
  <c r="X22" i="18" s="1"/>
  <c r="AA23" i="18"/>
  <c r="AB23" i="18" s="1"/>
  <c r="K20" i="18"/>
  <c r="L20" i="18" s="1"/>
  <c r="M20" i="18"/>
  <c r="C17" i="18"/>
  <c r="D17" i="18" s="1"/>
  <c r="AA17" i="18"/>
  <c r="AB17" i="18" s="1"/>
  <c r="W19" i="18"/>
  <c r="X19" i="18" s="1"/>
  <c r="W21" i="18"/>
  <c r="X21" i="18" s="1"/>
  <c r="C23" i="18"/>
  <c r="D23" i="18" s="1"/>
  <c r="AC23" i="18"/>
  <c r="AF25" i="18"/>
  <c r="X31" i="18"/>
  <c r="P28" i="18"/>
  <c r="AF26" i="18"/>
  <c r="D31" i="18"/>
  <c r="H26" i="18"/>
  <c r="T25" i="18"/>
  <c r="P105" i="18"/>
  <c r="H107" i="18"/>
  <c r="T105" i="18"/>
  <c r="D48" i="18"/>
  <c r="H109" i="18"/>
  <c r="H25" i="18"/>
  <c r="P43" i="18"/>
  <c r="L105" i="18"/>
  <c r="D107" i="18"/>
  <c r="D22" i="18"/>
  <c r="D20" i="18"/>
  <c r="T21" i="18"/>
  <c r="X23" i="18"/>
  <c r="T19" i="18"/>
  <c r="L17" i="18"/>
  <c r="X16" i="18"/>
  <c r="L18" i="18"/>
  <c r="D42" i="18"/>
  <c r="X41" i="18"/>
  <c r="X37" i="18"/>
  <c r="AF34" i="18"/>
  <c r="X34" i="18"/>
  <c r="L34" i="18"/>
  <c r="AF38" i="18"/>
  <c r="X36" i="18"/>
  <c r="L36" i="18"/>
  <c r="AB34" i="18"/>
  <c r="P34" i="18"/>
  <c r="L38" i="18"/>
  <c r="P41" i="18"/>
  <c r="AF42" i="18"/>
  <c r="AB36" i="18"/>
  <c r="X38" i="18"/>
  <c r="AB41" i="18"/>
  <c r="H34" i="18"/>
  <c r="D36" i="18"/>
  <c r="L114" i="18"/>
  <c r="L113" i="18"/>
  <c r="L112" i="18"/>
  <c r="L51" i="18"/>
  <c r="L50" i="18"/>
  <c r="L46" i="18"/>
  <c r="H114" i="18"/>
  <c r="H112" i="18"/>
  <c r="AF51" i="18"/>
  <c r="H51" i="18"/>
  <c r="AB50" i="18"/>
  <c r="P50" i="18"/>
  <c r="AF43" i="18"/>
  <c r="AB51" i="18"/>
  <c r="AF45" i="18"/>
  <c r="D51" i="18"/>
  <c r="H50" i="18"/>
  <c r="P48" i="18"/>
  <c r="AB44" i="18"/>
  <c r="L43" i="18"/>
  <c r="H115" i="18"/>
  <c r="P51" i="18"/>
  <c r="P49" i="18"/>
  <c r="AF49" i="18"/>
  <c r="P45" i="18"/>
  <c r="D44" i="18"/>
  <c r="AB43" i="18"/>
  <c r="D115" i="18"/>
  <c r="D43" i="18"/>
  <c r="AB49" i="18"/>
  <c r="D49" i="18"/>
  <c r="X43" i="18"/>
  <c r="X51" i="18"/>
  <c r="D95" i="18"/>
  <c r="D94" i="18"/>
  <c r="D93" i="18"/>
  <c r="D92" i="18"/>
  <c r="AB90" i="18"/>
  <c r="AB89" i="18"/>
  <c r="AF95" i="18"/>
  <c r="AF94" i="18"/>
  <c r="AF93" i="18"/>
  <c r="AF92" i="18"/>
  <c r="L91" i="18"/>
  <c r="X90" i="18"/>
  <c r="X89" i="18"/>
  <c r="P94" i="18"/>
  <c r="T93" i="18"/>
  <c r="X92" i="18"/>
  <c r="X95" i="18"/>
  <c r="AB94" i="18"/>
  <c r="H90" i="18"/>
  <c r="L89" i="18"/>
  <c r="H95" i="18"/>
  <c r="L94" i="18"/>
  <c r="T92" i="18"/>
  <c r="H92" i="18"/>
  <c r="T90" i="18"/>
  <c r="T94" i="18"/>
  <c r="D90" i="18"/>
  <c r="T89" i="18"/>
  <c r="AB92" i="18"/>
  <c r="H94" i="18"/>
  <c r="X93" i="18"/>
  <c r="H93" i="18"/>
  <c r="AF90" i="18"/>
  <c r="P90" i="18"/>
  <c r="AF89" i="18"/>
  <c r="P89" i="18"/>
  <c r="T95" i="18"/>
  <c r="D89" i="18"/>
  <c r="P92" i="18"/>
  <c r="X94" i="18"/>
  <c r="L92" i="18"/>
  <c r="L90" i="18"/>
  <c r="AB87" i="18"/>
  <c r="P81" i="18"/>
  <c r="L84" i="18"/>
  <c r="AF83" i="18"/>
  <c r="T83" i="18"/>
  <c r="AF87" i="18"/>
  <c r="T80" i="18"/>
  <c r="P87" i="18"/>
  <c r="H85" i="18"/>
  <c r="AF85" i="18"/>
  <c r="L85" i="18"/>
  <c r="H80" i="18"/>
  <c r="T85" i="18"/>
  <c r="AF84" i="18"/>
  <c r="L82" i="18"/>
  <c r="D81" i="18"/>
  <c r="AF81" i="18"/>
  <c r="AB83" i="18"/>
  <c r="H81" i="18"/>
  <c r="T86" i="18"/>
  <c r="T84" i="18"/>
  <c r="T82" i="18"/>
  <c r="P86" i="18"/>
  <c r="L83" i="18"/>
  <c r="U34" i="18"/>
  <c r="Y34" i="18"/>
  <c r="M34" i="18"/>
  <c r="Q34" i="18"/>
  <c r="AG34" i="18"/>
  <c r="I36" i="18"/>
  <c r="AG36" i="18"/>
  <c r="U36" i="18"/>
  <c r="AC36" i="18"/>
  <c r="M36" i="18"/>
  <c r="E36" i="18"/>
  <c r="AC38" i="18"/>
  <c r="AG38" i="18"/>
  <c r="Y38" i="18"/>
  <c r="I38" i="18"/>
  <c r="E38" i="18"/>
  <c r="T114" i="18"/>
  <c r="T112" i="18"/>
  <c r="T51" i="18"/>
  <c r="AF32" i="18"/>
  <c r="AF31" i="18"/>
  <c r="AF30" i="18"/>
  <c r="AF29" i="18"/>
  <c r="T32" i="18"/>
  <c r="AB31" i="18"/>
  <c r="AF28" i="18"/>
  <c r="T49" i="18"/>
  <c r="P31" i="18"/>
  <c r="T28" i="18"/>
  <c r="L26" i="18"/>
  <c r="L25" i="18"/>
  <c r="T46" i="18"/>
  <c r="X32" i="18"/>
  <c r="L32" i="18"/>
  <c r="T31" i="18"/>
  <c r="D27" i="18"/>
  <c r="T34" i="18"/>
  <c r="D32" i="18"/>
  <c r="H29" i="18"/>
  <c r="H31" i="18"/>
  <c r="P32" i="18"/>
  <c r="AB26" i="18"/>
  <c r="X25" i="18"/>
  <c r="T44" i="18"/>
  <c r="X30" i="18"/>
  <c r="E34" i="18"/>
  <c r="AC34" i="18"/>
  <c r="U38" i="18"/>
  <c r="O106" i="18"/>
  <c r="P106" i="18" s="1"/>
  <c r="W106" i="18"/>
  <c r="X106" i="18" s="1"/>
  <c r="S106" i="18"/>
  <c r="T106" i="18" s="1"/>
  <c r="C106" i="18"/>
  <c r="D106" i="18" s="1"/>
  <c r="AE106" i="18"/>
  <c r="AF106" i="18" s="1"/>
  <c r="G106" i="18"/>
  <c r="AA106" i="18"/>
  <c r="AB106" i="18" s="1"/>
  <c r="K106" i="18"/>
  <c r="L106" i="18" s="1"/>
  <c r="K16" i="18"/>
  <c r="L16" i="18" s="1"/>
  <c r="AE16" i="18"/>
  <c r="AF16" i="18" s="1"/>
  <c r="S16" i="18"/>
  <c r="T16" i="18" s="1"/>
  <c r="G16" i="18"/>
  <c r="H16" i="18" s="1"/>
  <c r="AE18" i="18"/>
  <c r="AF18" i="18" s="1"/>
  <c r="S18" i="18"/>
  <c r="T18" i="18" s="1"/>
  <c r="G18" i="18"/>
  <c r="H18" i="18" s="1"/>
  <c r="AA18" i="18"/>
  <c r="AB18" i="18" s="1"/>
  <c r="S20" i="18"/>
  <c r="T20" i="18" s="1"/>
  <c r="G20" i="18"/>
  <c r="H20" i="18" s="1"/>
  <c r="AA20" i="18"/>
  <c r="AB20" i="18" s="1"/>
  <c r="O20" i="18"/>
  <c r="P20" i="18" s="1"/>
  <c r="S22" i="18"/>
  <c r="T22" i="18" s="1"/>
  <c r="G22" i="18"/>
  <c r="H22" i="18" s="1"/>
  <c r="AA22" i="18"/>
  <c r="AB22" i="18" s="1"/>
  <c r="O22" i="18"/>
  <c r="P22" i="18" s="1"/>
  <c r="C16" i="18"/>
  <c r="D16" i="18" s="1"/>
  <c r="U16" i="18"/>
  <c r="I16" i="18"/>
  <c r="AC16" i="18"/>
  <c r="Q16" i="18"/>
  <c r="I18" i="18"/>
  <c r="AC18" i="18"/>
  <c r="Q18" i="18"/>
  <c r="E18" i="18"/>
  <c r="AC20" i="18"/>
  <c r="Q20" i="18"/>
  <c r="E20" i="18"/>
  <c r="Y20" i="18"/>
  <c r="AG22" i="18"/>
  <c r="AC22" i="18"/>
  <c r="Q22" i="18"/>
  <c r="E22" i="18"/>
  <c r="Y22" i="18"/>
  <c r="Y16" i="18"/>
  <c r="O18" i="18"/>
  <c r="P18" i="18" s="1"/>
  <c r="I20" i="18"/>
  <c r="AE20" i="18"/>
  <c r="AF20" i="18" s="1"/>
  <c r="U22" i="18"/>
  <c r="AG26" i="18"/>
  <c r="E26" i="18"/>
  <c r="AC26" i="18"/>
  <c r="Q26" i="18"/>
  <c r="AG51" i="18"/>
  <c r="M51" i="18"/>
  <c r="Q51" i="18"/>
  <c r="AC51" i="18"/>
  <c r="I51" i="18"/>
  <c r="Y51" i="18"/>
  <c r="E51" i="18"/>
  <c r="H89" i="18"/>
  <c r="K35" i="18"/>
  <c r="L35" i="18" s="1"/>
  <c r="AA35" i="18"/>
  <c r="AB35" i="18" s="1"/>
  <c r="G35" i="18"/>
  <c r="H35" i="18" s="1"/>
  <c r="C35" i="18"/>
  <c r="D35" i="18" s="1"/>
  <c r="W35" i="18"/>
  <c r="X35" i="18" s="1"/>
  <c r="C37" i="18"/>
  <c r="D37" i="18" s="1"/>
  <c r="AE37" i="18"/>
  <c r="AF37" i="18" s="1"/>
  <c r="S37" i="18"/>
  <c r="T37" i="18" s="1"/>
  <c r="G37" i="18"/>
  <c r="H37" i="18" s="1"/>
  <c r="K37" i="18"/>
  <c r="L37" i="18" s="1"/>
  <c r="AA37" i="18"/>
  <c r="AB37" i="18" s="1"/>
  <c r="C39" i="18"/>
  <c r="D39" i="18" s="1"/>
  <c r="AA39" i="18"/>
  <c r="AB39" i="18" s="1"/>
  <c r="O39" i="18"/>
  <c r="P39" i="18" s="1"/>
  <c r="AE39" i="18"/>
  <c r="AF39" i="18" s="1"/>
  <c r="S39" i="18"/>
  <c r="T39" i="18" s="1"/>
  <c r="G39" i="18"/>
  <c r="H39" i="18" s="1"/>
  <c r="K39" i="18"/>
  <c r="L39" i="18" s="1"/>
  <c r="W39" i="18"/>
  <c r="X39" i="18" s="1"/>
  <c r="W27" i="18"/>
  <c r="X27" i="18" s="1"/>
  <c r="K27" i="18"/>
  <c r="L27" i="18" s="1"/>
  <c r="O27" i="18"/>
  <c r="P27" i="18" s="1"/>
  <c r="AA27" i="18"/>
  <c r="AB27" i="18" s="1"/>
  <c r="G27" i="18"/>
  <c r="H27" i="18" s="1"/>
  <c r="AG44" i="18"/>
  <c r="AC44" i="18"/>
  <c r="Q44" i="18"/>
  <c r="E44" i="18"/>
  <c r="Y44" i="18"/>
  <c r="I44" i="18"/>
  <c r="U44" i="18"/>
  <c r="L31" i="18"/>
  <c r="O35" i="18"/>
  <c r="P35" i="18" s="1"/>
  <c r="Q36" i="18"/>
  <c r="AG27" i="18"/>
  <c r="U27" i="18"/>
  <c r="Y27" i="18"/>
  <c r="AC27" i="18"/>
  <c r="M27" i="18"/>
  <c r="I27" i="18"/>
  <c r="AG80" i="18"/>
  <c r="I80" i="18"/>
  <c r="M80" i="18"/>
  <c r="AC80" i="18"/>
  <c r="Q80" i="18"/>
  <c r="Y80" i="18"/>
  <c r="U80" i="18"/>
  <c r="Y82" i="18"/>
  <c r="AC82" i="18"/>
  <c r="Q82" i="18"/>
  <c r="E82" i="18"/>
  <c r="M82" i="18"/>
  <c r="I82" i="18"/>
  <c r="AG82" i="18"/>
  <c r="U82" i="18"/>
  <c r="M84" i="18"/>
  <c r="Y84" i="18"/>
  <c r="AG84" i="18"/>
  <c r="U84" i="18"/>
  <c r="I84" i="18"/>
  <c r="AC84" i="18"/>
  <c r="E84" i="18"/>
  <c r="Q84" i="18"/>
  <c r="Q86" i="18"/>
  <c r="M86" i="18"/>
  <c r="Y86" i="18"/>
  <c r="U86" i="18"/>
  <c r="AC86" i="18"/>
  <c r="I86" i="18"/>
  <c r="AG86" i="18"/>
  <c r="E86" i="18"/>
  <c r="E80" i="18"/>
  <c r="AE22" i="18"/>
  <c r="AF22" i="18" s="1"/>
  <c r="D25" i="18"/>
  <c r="P25" i="18"/>
  <c r="S27" i="18"/>
  <c r="T27" i="18" s="1"/>
  <c r="S35" i="18"/>
  <c r="T35" i="18" s="1"/>
  <c r="O37" i="18"/>
  <c r="P37" i="18" s="1"/>
  <c r="U28" i="18"/>
  <c r="I28" i="18"/>
  <c r="M28" i="18"/>
  <c r="Y28" i="18"/>
  <c r="E28" i="18"/>
  <c r="G99" i="18"/>
  <c r="O99" i="18"/>
  <c r="P99" i="18" s="1"/>
  <c r="K99" i="18"/>
  <c r="L99" i="18" s="1"/>
  <c r="AE99" i="18"/>
  <c r="AF99" i="18" s="1"/>
  <c r="AA99" i="18"/>
  <c r="W99" i="18"/>
  <c r="X99" i="18" s="1"/>
  <c r="C99" i="18"/>
  <c r="D99" i="18" s="1"/>
  <c r="L87" i="18"/>
  <c r="C18" i="18"/>
  <c r="D18" i="18" s="1"/>
  <c r="AE101" i="18"/>
  <c r="AF101" i="18" s="1"/>
  <c r="G101" i="18"/>
  <c r="H101" i="18" s="1"/>
  <c r="C101" i="18"/>
  <c r="D101" i="18" s="1"/>
  <c r="W101" i="18"/>
  <c r="X101" i="18" s="1"/>
  <c r="S101" i="18"/>
  <c r="T101" i="18" s="1"/>
  <c r="O101" i="18"/>
  <c r="K101" i="18"/>
  <c r="AA101" i="18"/>
  <c r="AE103" i="18"/>
  <c r="G103" i="18"/>
  <c r="H103" i="18" s="1"/>
  <c r="C103" i="18"/>
  <c r="D103" i="18" s="1"/>
  <c r="AA103" i="18"/>
  <c r="AB103" i="18" s="1"/>
  <c r="K103" i="18"/>
  <c r="L103" i="18" s="1"/>
  <c r="W103" i="18"/>
  <c r="O103" i="18"/>
  <c r="P103" i="18" s="1"/>
  <c r="S103" i="18"/>
  <c r="O16" i="18"/>
  <c r="P16" i="18" s="1"/>
  <c r="Y18" i="18"/>
  <c r="K22" i="18"/>
  <c r="L22" i="18" s="1"/>
  <c r="M26" i="18"/>
  <c r="AE35" i="18"/>
  <c r="AF35" i="18" s="1"/>
  <c r="Y36" i="18"/>
  <c r="M38" i="18"/>
  <c r="AB45" i="18"/>
  <c r="G96" i="18"/>
  <c r="H96" i="18" s="1"/>
  <c r="O96" i="18"/>
  <c r="P96" i="18" s="1"/>
  <c r="K96" i="18"/>
  <c r="L96" i="18" s="1"/>
  <c r="AA96" i="18"/>
  <c r="AB96" i="18" s="1"/>
  <c r="W96" i="18"/>
  <c r="X96" i="18" s="1"/>
  <c r="S96" i="18"/>
  <c r="T96" i="18" s="1"/>
  <c r="AE96" i="18"/>
  <c r="AF96" i="18" s="1"/>
  <c r="C96" i="18"/>
  <c r="D96" i="18" s="1"/>
  <c r="I101" i="18"/>
  <c r="Q101" i="18"/>
  <c r="M101" i="18"/>
  <c r="E101" i="18"/>
  <c r="U101" i="18"/>
  <c r="Y101" i="18"/>
  <c r="T103" i="18"/>
  <c r="D102" i="18"/>
  <c r="AB99" i="18"/>
  <c r="AB101" i="18"/>
  <c r="X100" i="18"/>
  <c r="D98" i="18"/>
  <c r="X103" i="18"/>
  <c r="H102" i="18"/>
  <c r="T100" i="18"/>
  <c r="AF98" i="18"/>
  <c r="AF100" i="18"/>
  <c r="AB102" i="18"/>
  <c r="X98" i="18"/>
  <c r="H99" i="18"/>
  <c r="P101" i="18"/>
  <c r="T98" i="18"/>
  <c r="T99" i="18"/>
  <c r="AG101" i="18"/>
  <c r="Y106" i="18"/>
  <c r="AG106" i="18"/>
  <c r="AC106" i="18"/>
  <c r="U106" i="18"/>
  <c r="E106" i="18"/>
  <c r="Q106" i="18"/>
  <c r="I106" i="18"/>
  <c r="Q96" i="18"/>
  <c r="Y96" i="18"/>
  <c r="U96" i="18"/>
  <c r="I96" i="18"/>
  <c r="E96" i="18"/>
  <c r="M96" i="18"/>
  <c r="AC96" i="18"/>
  <c r="U35" i="18"/>
  <c r="AC35" i="18"/>
  <c r="Q35" i="18"/>
  <c r="E35" i="18"/>
  <c r="AG35" i="18"/>
  <c r="M37" i="18"/>
  <c r="AC37" i="18"/>
  <c r="Q37" i="18"/>
  <c r="E37" i="18"/>
  <c r="AG37" i="18"/>
  <c r="U37" i="18"/>
  <c r="I37" i="18"/>
  <c r="Y37" i="18"/>
  <c r="E39" i="18"/>
  <c r="G23" i="18"/>
  <c r="H23" i="18" s="1"/>
  <c r="S23" i="18"/>
  <c r="T23" i="18" s="1"/>
  <c r="AE23" i="18"/>
  <c r="AF23" i="18" s="1"/>
  <c r="Y39" i="18"/>
  <c r="K29" i="18"/>
  <c r="L29" i="18" s="1"/>
  <c r="W29" i="18"/>
  <c r="X29" i="18" s="1"/>
  <c r="AA29" i="18"/>
  <c r="AB29" i="18" s="1"/>
  <c r="O29" i="18"/>
  <c r="P29" i="18" s="1"/>
  <c r="C29" i="18"/>
  <c r="D29" i="18" s="1"/>
  <c r="K30" i="18"/>
  <c r="L30" i="18" s="1"/>
  <c r="AA30" i="18"/>
  <c r="AB30" i="18" s="1"/>
  <c r="O30" i="18"/>
  <c r="P30" i="18" s="1"/>
  <c r="C30" i="18"/>
  <c r="D30" i="18" s="1"/>
  <c r="S30" i="18"/>
  <c r="T30" i="18" s="1"/>
  <c r="G30" i="18"/>
  <c r="H30" i="18" s="1"/>
  <c r="W50" i="18"/>
  <c r="X50" i="18" s="1"/>
  <c r="S50" i="18"/>
  <c r="T50" i="18" s="1"/>
  <c r="AE50" i="18"/>
  <c r="AF50" i="18" s="1"/>
  <c r="C50" i="18"/>
  <c r="D50" i="18" s="1"/>
  <c r="W108" i="18"/>
  <c r="X108" i="18" s="1"/>
  <c r="AE108" i="18"/>
  <c r="AF108" i="18" s="1"/>
  <c r="AA108" i="18"/>
  <c r="AB108" i="18" s="1"/>
  <c r="O108" i="18"/>
  <c r="P108" i="18" s="1"/>
  <c r="S108" i="18"/>
  <c r="C108" i="18"/>
  <c r="D108" i="18" s="1"/>
  <c r="G108" i="18"/>
  <c r="H108" i="18" s="1"/>
  <c r="M106" i="18"/>
  <c r="AF103" i="18"/>
  <c r="W113" i="18"/>
  <c r="X113" i="18" s="1"/>
  <c r="W110" i="18"/>
  <c r="X110" i="18" s="1"/>
  <c r="AE113" i="18"/>
  <c r="AF113" i="18" s="1"/>
  <c r="AE110" i="18"/>
  <c r="AF110" i="18" s="1"/>
  <c r="AA113" i="18"/>
  <c r="AB113" i="18" s="1"/>
  <c r="AA110" i="18"/>
  <c r="AB110" i="18" s="1"/>
  <c r="O113" i="18"/>
  <c r="P113" i="18" s="1"/>
  <c r="O110" i="18"/>
  <c r="P110" i="18" s="1"/>
  <c r="S113" i="18"/>
  <c r="T113" i="18" s="1"/>
  <c r="S110" i="18"/>
  <c r="T110" i="18" s="1"/>
  <c r="C113" i="18"/>
  <c r="D113" i="18" s="1"/>
  <c r="K110" i="18"/>
  <c r="L110" i="18" s="1"/>
  <c r="G113" i="18"/>
  <c r="H113" i="18" s="1"/>
  <c r="C110" i="18"/>
  <c r="D110" i="18" s="1"/>
  <c r="Q99" i="18"/>
  <c r="Y99" i="18"/>
  <c r="U99" i="18"/>
  <c r="M99" i="18"/>
  <c r="AC99" i="18"/>
  <c r="I99" i="18"/>
  <c r="AG99" i="18"/>
  <c r="I103" i="18"/>
  <c r="Q103" i="18"/>
  <c r="M103" i="18"/>
  <c r="Y103" i="18"/>
  <c r="E103" i="18"/>
  <c r="AG103" i="18"/>
  <c r="U103" i="18"/>
  <c r="H100" i="18"/>
  <c r="Q89" i="18"/>
  <c r="M89" i="18"/>
  <c r="AC89" i="18"/>
  <c r="Y89" i="18"/>
  <c r="E89" i="18"/>
  <c r="U89" i="18"/>
  <c r="AG89" i="18"/>
  <c r="I89" i="18"/>
  <c r="S17" i="18"/>
  <c r="T17" i="18" s="1"/>
  <c r="AA19" i="18"/>
  <c r="AB19" i="18" s="1"/>
  <c r="AA21" i="18"/>
  <c r="AB21" i="18" s="1"/>
  <c r="I17" i="18"/>
  <c r="AE17" i="18"/>
  <c r="AF17" i="18" s="1"/>
  <c r="G19" i="18"/>
  <c r="H19" i="18" s="1"/>
  <c r="Q19" i="18"/>
  <c r="G21" i="18"/>
  <c r="H21" i="18" s="1"/>
  <c r="Q21" i="18"/>
  <c r="Y35" i="18"/>
  <c r="O42" i="18"/>
  <c r="P42" i="18" s="1"/>
  <c r="W42" i="18"/>
  <c r="X42" i="18" s="1"/>
  <c r="K42" i="18"/>
  <c r="L42" i="18" s="1"/>
  <c r="G42" i="18"/>
  <c r="H42" i="18" s="1"/>
  <c r="AA42" i="18"/>
  <c r="AB42" i="18" s="1"/>
  <c r="I39" i="18"/>
  <c r="AC39" i="18"/>
  <c r="AE36" i="18"/>
  <c r="AF36" i="18" s="1"/>
  <c r="S36" i="18"/>
  <c r="T36" i="18" s="1"/>
  <c r="G36" i="18"/>
  <c r="H36" i="18" s="1"/>
  <c r="S38" i="18"/>
  <c r="T38" i="18" s="1"/>
  <c r="AA38" i="18"/>
  <c r="AB38" i="18" s="1"/>
  <c r="O38" i="18"/>
  <c r="P38" i="18" s="1"/>
  <c r="C38" i="18"/>
  <c r="D38" i="18" s="1"/>
  <c r="G38" i="18"/>
  <c r="H38" i="18" s="1"/>
  <c r="I23" i="18"/>
  <c r="U23" i="18"/>
  <c r="C34" i="18"/>
  <c r="D34" i="18" s="1"/>
  <c r="I35" i="18"/>
  <c r="O36" i="18"/>
  <c r="P36" i="18" s="1"/>
  <c r="AC43" i="18"/>
  <c r="I43" i="18"/>
  <c r="U43" i="18"/>
  <c r="E43" i="18"/>
  <c r="Y43" i="18"/>
  <c r="W44" i="18"/>
  <c r="X44" i="18" s="1"/>
  <c r="K44" i="18"/>
  <c r="L44" i="18" s="1"/>
  <c r="O44" i="18"/>
  <c r="P44" i="18" s="1"/>
  <c r="S42" i="18"/>
  <c r="T42" i="18" s="1"/>
  <c r="M43" i="18"/>
  <c r="G44" i="18"/>
  <c r="H44" i="18" s="1"/>
  <c r="AE44" i="18"/>
  <c r="AF44" i="18" s="1"/>
  <c r="L101" i="18"/>
  <c r="AG113" i="18"/>
  <c r="AG110" i="18"/>
  <c r="I113" i="18"/>
  <c r="I110" i="18"/>
  <c r="E113" i="18"/>
  <c r="E110" i="18"/>
  <c r="Q113" i="18"/>
  <c r="Q110" i="18"/>
  <c r="AC113" i="18"/>
  <c r="M113" i="18"/>
  <c r="AC110" i="18"/>
  <c r="M110" i="18"/>
  <c r="U113" i="18"/>
  <c r="U110" i="18"/>
  <c r="Y110" i="18"/>
  <c r="W80" i="18"/>
  <c r="X80" i="18" s="1"/>
  <c r="AE80" i="18"/>
  <c r="AF80" i="18" s="1"/>
  <c r="AA80" i="18"/>
  <c r="AB80" i="18" s="1"/>
  <c r="O80" i="18"/>
  <c r="P80" i="18" s="1"/>
  <c r="K80" i="18"/>
  <c r="L80" i="18" s="1"/>
  <c r="O82" i="18"/>
  <c r="P82" i="18" s="1"/>
  <c r="AA82" i="18"/>
  <c r="AB82" i="18" s="1"/>
  <c r="W82" i="18"/>
  <c r="X82" i="18" s="1"/>
  <c r="AE82" i="18"/>
  <c r="AF82" i="18" s="1"/>
  <c r="G82" i="18"/>
  <c r="H82" i="18" s="1"/>
  <c r="C82" i="18"/>
  <c r="D82" i="18" s="1"/>
  <c r="C84" i="18"/>
  <c r="D84" i="18" s="1"/>
  <c r="W84" i="18"/>
  <c r="X84" i="18" s="1"/>
  <c r="G84" i="18"/>
  <c r="H84" i="18" s="1"/>
  <c r="AA84" i="18"/>
  <c r="AB84" i="18" s="1"/>
  <c r="O84" i="18"/>
  <c r="P84" i="18" s="1"/>
  <c r="G86" i="18"/>
  <c r="H86" i="18" s="1"/>
  <c r="C86" i="18"/>
  <c r="D86" i="18" s="1"/>
  <c r="K86" i="18"/>
  <c r="L86" i="18" s="1"/>
  <c r="AE86" i="18"/>
  <c r="AF86" i="18" s="1"/>
  <c r="AA86" i="18"/>
  <c r="AB86" i="18" s="1"/>
  <c r="W86" i="18"/>
  <c r="X86" i="18" s="1"/>
  <c r="C80" i="18"/>
  <c r="D80" i="18" s="1"/>
  <c r="AG96" i="18"/>
  <c r="E99" i="18"/>
  <c r="AA91" i="18"/>
  <c r="AB91" i="18" s="1"/>
  <c r="W91" i="18"/>
  <c r="X91" i="18" s="1"/>
  <c r="AE91" i="18"/>
  <c r="AF91" i="18" s="1"/>
  <c r="C91" i="18"/>
  <c r="D91" i="18" s="1"/>
  <c r="O91" i="18"/>
  <c r="P91" i="18" s="1"/>
  <c r="S91" i="18"/>
  <c r="T91" i="18" s="1"/>
  <c r="G91" i="18"/>
  <c r="H91" i="18" s="1"/>
  <c r="Y92" i="18"/>
  <c r="U92" i="18"/>
  <c r="I92" i="18"/>
  <c r="E92" i="18"/>
  <c r="M92" i="18"/>
  <c r="W115" i="18"/>
  <c r="X115" i="18" s="1"/>
  <c r="AE115" i="18"/>
  <c r="AF115" i="18" s="1"/>
  <c r="AA115" i="18"/>
  <c r="AB115" i="18" s="1"/>
  <c r="O115" i="18"/>
  <c r="P115" i="18" s="1"/>
  <c r="K115" i="18"/>
  <c r="L115" i="18" s="1"/>
  <c r="S115" i="18"/>
  <c r="T115" i="18" s="1"/>
  <c r="G110" i="18"/>
  <c r="H110" i="18" s="1"/>
  <c r="S43" i="18"/>
  <c r="T43" i="18" s="1"/>
  <c r="G43" i="18"/>
  <c r="H43" i="18" s="1"/>
  <c r="K41" i="18"/>
  <c r="L41" i="18" s="1"/>
  <c r="K45" i="18"/>
  <c r="L45" i="18" s="1"/>
  <c r="Y45" i="18"/>
  <c r="G46" i="18"/>
  <c r="H46" i="18" s="1"/>
  <c r="AC48" i="18"/>
  <c r="M49" i="18"/>
  <c r="U50" i="18"/>
  <c r="AE41" i="18"/>
  <c r="AF41" i="18" s="1"/>
  <c r="C41" i="18"/>
  <c r="D41" i="18" s="1"/>
  <c r="W48" i="18"/>
  <c r="X48" i="18" s="1"/>
  <c r="W45" i="18"/>
  <c r="X45" i="18" s="1"/>
  <c r="AE48" i="18"/>
  <c r="AF48" i="18" s="1"/>
  <c r="S48" i="18"/>
  <c r="T48" i="18" s="1"/>
  <c r="G48" i="18"/>
  <c r="H48" i="18" s="1"/>
  <c r="G41" i="18"/>
  <c r="H41" i="18" s="1"/>
  <c r="S41" i="18"/>
  <c r="T41" i="18" s="1"/>
  <c r="W49" i="18"/>
  <c r="X49" i="18" s="1"/>
  <c r="W46" i="18"/>
  <c r="X46" i="18" s="1"/>
  <c r="K49" i="18"/>
  <c r="L49" i="18" s="1"/>
  <c r="AA46" i="18"/>
  <c r="AB46" i="18" s="1"/>
  <c r="O46" i="18"/>
  <c r="P46" i="18" s="1"/>
  <c r="C46" i="18"/>
  <c r="D46" i="18" s="1"/>
  <c r="E45" i="18"/>
  <c r="S45" i="18"/>
  <c r="T45" i="18" s="1"/>
  <c r="K48" i="18"/>
  <c r="L48" i="18" s="1"/>
  <c r="G49" i="18"/>
  <c r="H49" i="18" s="1"/>
  <c r="Q50" i="18"/>
  <c r="AA81" i="18"/>
  <c r="AB81" i="18" s="1"/>
  <c r="W81" i="18"/>
  <c r="X81" i="18" s="1"/>
  <c r="K81" i="18"/>
  <c r="L81" i="18" s="1"/>
  <c r="C83" i="18"/>
  <c r="D83" i="18" s="1"/>
  <c r="W83" i="18"/>
  <c r="X83" i="18" s="1"/>
  <c r="G83" i="18"/>
  <c r="H83" i="18" s="1"/>
  <c r="C85" i="18"/>
  <c r="D85" i="18" s="1"/>
  <c r="AA85" i="18"/>
  <c r="AB85" i="18" s="1"/>
  <c r="O85" i="18"/>
  <c r="P85" i="18" s="1"/>
  <c r="W85" i="18"/>
  <c r="X85" i="18" s="1"/>
  <c r="G87" i="18"/>
  <c r="H87" i="18" s="1"/>
  <c r="C87" i="18"/>
  <c r="D87" i="18" s="1"/>
  <c r="S87" i="18"/>
  <c r="T87" i="18" s="1"/>
  <c r="W87" i="18"/>
  <c r="X87" i="18" s="1"/>
  <c r="S81" i="18"/>
  <c r="T81" i="18" s="1"/>
  <c r="O83" i="18"/>
  <c r="P83" i="18" s="1"/>
  <c r="AG48" i="18"/>
  <c r="AG45" i="18"/>
  <c r="U45" i="18"/>
  <c r="I45" i="18"/>
  <c r="AG41" i="18"/>
  <c r="AG49" i="18"/>
  <c r="AG46" i="18"/>
  <c r="G45" i="18"/>
  <c r="H45" i="18" s="1"/>
  <c r="Q46" i="18"/>
  <c r="AE46" i="18"/>
  <c r="AF46" i="18" s="1"/>
  <c r="M48" i="18"/>
  <c r="AA48" i="18"/>
  <c r="AB48" i="18" s="1"/>
  <c r="U49" i="18"/>
  <c r="E50" i="18"/>
  <c r="E81" i="18"/>
  <c r="Y81" i="18"/>
  <c r="M81" i="18"/>
  <c r="I81" i="18"/>
  <c r="AC81" i="18"/>
  <c r="M83" i="18"/>
  <c r="AC83" i="18"/>
  <c r="Q83" i="18"/>
  <c r="E83" i="18"/>
  <c r="Y83" i="18"/>
  <c r="I83" i="18"/>
  <c r="Y94" i="18"/>
  <c r="U94" i="18"/>
  <c r="AC94" i="18"/>
  <c r="M94" i="18"/>
  <c r="E94" i="18"/>
  <c r="G98" i="18"/>
  <c r="H98" i="18" s="1"/>
  <c r="O98" i="18"/>
  <c r="P98" i="18" s="1"/>
  <c r="K98" i="18"/>
  <c r="L98" i="18" s="1"/>
  <c r="AA98" i="18"/>
  <c r="AB98" i="18" s="1"/>
  <c r="AA100" i="18"/>
  <c r="AB100" i="18" s="1"/>
  <c r="C100" i="18"/>
  <c r="D100" i="18" s="1"/>
  <c r="AE100" i="18"/>
  <c r="O100" i="18"/>
  <c r="P100" i="18" s="1"/>
  <c r="K100" i="18"/>
  <c r="L100" i="18" s="1"/>
  <c r="O102" i="18"/>
  <c r="P102" i="18" s="1"/>
  <c r="W102" i="18"/>
  <c r="X102" i="18" s="1"/>
  <c r="S102" i="18"/>
  <c r="T102" i="18" s="1"/>
  <c r="AE102" i="18"/>
  <c r="AF102" i="18" s="1"/>
  <c r="K102" i="18"/>
  <c r="L102" i="18" s="1"/>
  <c r="I105" i="18"/>
  <c r="Q105" i="18"/>
  <c r="M105" i="18"/>
  <c r="AC105" i="18"/>
  <c r="Y105" i="18"/>
  <c r="AG108" i="18"/>
  <c r="I108" i="18"/>
  <c r="E108" i="18"/>
  <c r="Q108" i="18"/>
  <c r="AC108" i="18"/>
  <c r="M108" i="18"/>
  <c r="W114" i="18"/>
  <c r="X114" i="18" s="1"/>
  <c r="AE114" i="18"/>
  <c r="AF114" i="18" s="1"/>
  <c r="AA114" i="18"/>
  <c r="AB114" i="18" s="1"/>
  <c r="C114" i="18"/>
  <c r="D114" i="18" s="1"/>
  <c r="O114" i="18"/>
  <c r="P114" i="18" s="1"/>
  <c r="Q87" i="18"/>
  <c r="M87" i="18"/>
  <c r="W112" i="18"/>
  <c r="X112" i="18" s="1"/>
  <c r="W109" i="18"/>
  <c r="X109" i="18" s="1"/>
  <c r="AE112" i="18"/>
  <c r="AF112" i="18" s="1"/>
  <c r="AE109" i="18"/>
  <c r="AF109" i="18" s="1"/>
  <c r="AA112" i="18"/>
  <c r="AB112" i="18" s="1"/>
  <c r="AA109" i="18"/>
  <c r="AB109" i="18" s="1"/>
  <c r="O95" i="18"/>
  <c r="P95" i="18" s="1"/>
  <c r="K95" i="18"/>
  <c r="L95" i="18" s="1"/>
  <c r="E87" i="18"/>
  <c r="AG87" i="18"/>
  <c r="Q90" i="18"/>
  <c r="M90" i="18"/>
  <c r="S107" i="18"/>
  <c r="T107" i="18" s="1"/>
  <c r="AA107" i="18"/>
  <c r="AB107" i="18" s="1"/>
  <c r="W107" i="18"/>
  <c r="X107" i="18" s="1"/>
  <c r="K107" i="18"/>
  <c r="L107" i="18" s="1"/>
  <c r="O109" i="18"/>
  <c r="O112" i="18"/>
  <c r="P112" i="18" s="1"/>
  <c r="Q98" i="18"/>
  <c r="Y98" i="18"/>
  <c r="U98" i="18"/>
  <c r="E100" i="18"/>
  <c r="M100" i="18"/>
  <c r="I100" i="18"/>
  <c r="Y102" i="18"/>
  <c r="AG102" i="18"/>
  <c r="AC102" i="18"/>
  <c r="E85" i="18"/>
  <c r="Q85" i="18"/>
  <c r="AC85" i="18"/>
  <c r="U87" i="18"/>
  <c r="AA95" i="18"/>
  <c r="AB95" i="18" s="1"/>
  <c r="AC98" i="18"/>
  <c r="AE105" i="18"/>
  <c r="AF105" i="18" s="1"/>
  <c r="G105" i="18"/>
  <c r="H105" i="18" s="1"/>
  <c r="C105" i="18"/>
  <c r="D105" i="18" s="1"/>
  <c r="O93" i="18"/>
  <c r="P93" i="18" s="1"/>
  <c r="K93" i="18"/>
  <c r="L93" i="18" s="1"/>
  <c r="C109" i="18"/>
  <c r="D109" i="18" s="1"/>
  <c r="C112" i="18"/>
  <c r="D112" i="18" s="1"/>
  <c r="AG91" i="18"/>
  <c r="U93" i="18"/>
  <c r="U95" i="18"/>
  <c r="X105" i="18"/>
  <c r="H106" i="18"/>
  <c r="P109" i="18"/>
  <c r="E115" i="18"/>
  <c r="AB105" i="18"/>
  <c r="P107" i="18"/>
  <c r="T108" i="18"/>
  <c r="I109" i="18"/>
  <c r="T109" i="18"/>
  <c r="L108" i="18"/>
  <c r="L109" i="18"/>
  <c r="Q27" i="17"/>
  <c r="U29" i="17"/>
  <c r="E31" i="17"/>
  <c r="O26" i="17"/>
  <c r="AC27" i="17"/>
  <c r="Y28" i="17"/>
  <c r="AC29" i="17"/>
  <c r="I31" i="17"/>
  <c r="G32" i="17"/>
  <c r="AE32" i="17"/>
  <c r="S26" i="17"/>
  <c r="AA28" i="17"/>
  <c r="AB28" i="17" s="1"/>
  <c r="M31" i="17"/>
  <c r="W26" i="17"/>
  <c r="X26" i="17" s="1"/>
  <c r="AE28" i="17"/>
  <c r="Q31" i="17"/>
  <c r="G28" i="17"/>
  <c r="Y31" i="17"/>
  <c r="AE26" i="17"/>
  <c r="AC31" i="17"/>
  <c r="C26" i="17"/>
  <c r="D26" i="17" s="1"/>
  <c r="I29" i="17"/>
  <c r="G25" i="17"/>
  <c r="H25" i="17" s="1"/>
  <c r="AC25" i="17"/>
  <c r="K27" i="17"/>
  <c r="AE29" i="17"/>
  <c r="AF29" i="17" s="1"/>
  <c r="I25" i="17"/>
  <c r="AE25" i="17"/>
  <c r="AF25" i="17" s="1"/>
  <c r="M27" i="17"/>
  <c r="AG27" i="17"/>
  <c r="M29" i="17"/>
  <c r="AG29" i="17"/>
  <c r="Y30" i="17"/>
  <c r="M32" i="17"/>
  <c r="M25" i="17"/>
  <c r="AG25" i="17"/>
  <c r="O27" i="17"/>
  <c r="P27" i="17" s="1"/>
  <c r="T26" i="17"/>
  <c r="E30" i="17"/>
  <c r="O25" i="17"/>
  <c r="P25" i="17" s="1"/>
  <c r="S27" i="17"/>
  <c r="W29" i="17"/>
  <c r="I30" i="17"/>
  <c r="AG30" i="17"/>
  <c r="S25" i="17"/>
  <c r="T25" i="17" s="1"/>
  <c r="C27" i="17"/>
  <c r="D27" i="17" s="1"/>
  <c r="U27" i="17"/>
  <c r="W25" i="17"/>
  <c r="X25" i="17" s="1"/>
  <c r="W27" i="17"/>
  <c r="AA29" i="17"/>
  <c r="AB29" i="17" s="1"/>
  <c r="C25" i="17"/>
  <c r="G27" i="17"/>
  <c r="H27" i="17" s="1"/>
  <c r="AA27" i="17"/>
  <c r="AB27" i="17" s="1"/>
  <c r="G29" i="17"/>
  <c r="H29" i="17" s="1"/>
  <c r="Q30" i="17"/>
  <c r="Q19" i="17"/>
  <c r="P51" i="17"/>
  <c r="AG16" i="17"/>
  <c r="AC18" i="17"/>
  <c r="C16" i="17"/>
  <c r="W18" i="17"/>
  <c r="G16" i="17"/>
  <c r="O17" i="17"/>
  <c r="K18" i="17"/>
  <c r="AC19" i="17"/>
  <c r="AA20" i="17"/>
  <c r="AB20" i="17" s="1"/>
  <c r="AE21" i="17"/>
  <c r="AF21" i="17" s="1"/>
  <c r="AE22" i="17"/>
  <c r="AF22" i="17" s="1"/>
  <c r="K16" i="17"/>
  <c r="L16" i="17" s="1"/>
  <c r="Q17" i="17"/>
  <c r="O18" i="17"/>
  <c r="AG19" i="17"/>
  <c r="AE20" i="17"/>
  <c r="AG21" i="17"/>
  <c r="C23" i="17"/>
  <c r="D23" i="17" s="1"/>
  <c r="O16" i="17"/>
  <c r="P16" i="17" s="1"/>
  <c r="Y17" i="17"/>
  <c r="S18" i="17"/>
  <c r="T18" i="17" s="1"/>
  <c r="C20" i="17"/>
  <c r="C21" i="17"/>
  <c r="D21" i="17" s="1"/>
  <c r="C22" i="17"/>
  <c r="D22" i="17" s="1"/>
  <c r="G23" i="17"/>
  <c r="H23" i="17" s="1"/>
  <c r="Q16" i="17"/>
  <c r="AA17" i="17"/>
  <c r="AB17" i="17" s="1"/>
  <c r="AA18" i="17"/>
  <c r="AB18" i="17" s="1"/>
  <c r="G20" i="17"/>
  <c r="G21" i="17"/>
  <c r="G22" i="17"/>
  <c r="H22" i="17" s="1"/>
  <c r="O23" i="17"/>
  <c r="S16" i="17"/>
  <c r="AE18" i="17"/>
  <c r="AF18" i="17" s="1"/>
  <c r="I20" i="17"/>
  <c r="I21" i="17"/>
  <c r="O22" i="17"/>
  <c r="S23" i="17"/>
  <c r="W16" i="17"/>
  <c r="C18" i="17"/>
  <c r="D18" i="17" s="1"/>
  <c r="M19" i="17"/>
  <c r="O20" i="17"/>
  <c r="P20" i="17" s="1"/>
  <c r="O21" i="17"/>
  <c r="P21" i="17" s="1"/>
  <c r="S22" i="17"/>
  <c r="T22" i="17" s="1"/>
  <c r="W23" i="17"/>
  <c r="X23" i="17" s="1"/>
  <c r="AA16" i="17"/>
  <c r="E18" i="17"/>
  <c r="O19" i="17"/>
  <c r="P19" i="17" s="1"/>
  <c r="S20" i="17"/>
  <c r="S21" i="17"/>
  <c r="T21" i="17" s="1"/>
  <c r="W22" i="17"/>
  <c r="X22" i="17" s="1"/>
  <c r="AE23" i="17"/>
  <c r="AF23" i="17" s="1"/>
  <c r="AE16" i="17"/>
  <c r="G18" i="17"/>
  <c r="H18" i="17" s="1"/>
  <c r="S19" i="17"/>
  <c r="T19" i="17" s="1"/>
  <c r="W20" i="17"/>
  <c r="W21" i="17"/>
  <c r="X21" i="17" s="1"/>
  <c r="AA22" i="17"/>
  <c r="AB22" i="17" s="1"/>
  <c r="H49" i="17"/>
  <c r="AB49" i="17"/>
  <c r="H46" i="17"/>
  <c r="Q22" i="17"/>
  <c r="T113" i="17"/>
  <c r="T51" i="17"/>
  <c r="T49" i="17"/>
  <c r="T42" i="17"/>
  <c r="AF32" i="17"/>
  <c r="AF31" i="17"/>
  <c r="AF30" i="17"/>
  <c r="AF28" i="17"/>
  <c r="L27" i="17"/>
  <c r="T46" i="17"/>
  <c r="H32" i="17"/>
  <c r="H30" i="17"/>
  <c r="H28" i="17"/>
  <c r="T27" i="17"/>
  <c r="AF26" i="17"/>
  <c r="AB32" i="17"/>
  <c r="AB30" i="17"/>
  <c r="T39" i="17"/>
  <c r="X32" i="17"/>
  <c r="X30" i="17"/>
  <c r="X29" i="17"/>
  <c r="X28" i="17"/>
  <c r="P26" i="17"/>
  <c r="K31" i="17"/>
  <c r="L31" i="17" s="1"/>
  <c r="S31" i="17"/>
  <c r="T31" i="17" s="1"/>
  <c r="G31" i="17"/>
  <c r="H31" i="17" s="1"/>
  <c r="O31" i="17"/>
  <c r="P31" i="17" s="1"/>
  <c r="C31" i="17"/>
  <c r="D31" i="17" s="1"/>
  <c r="E16" i="17"/>
  <c r="AF16" i="17"/>
  <c r="Y20" i="17"/>
  <c r="AG22" i="17"/>
  <c r="D25" i="17"/>
  <c r="K35" i="17"/>
  <c r="L35" i="17" s="1"/>
  <c r="AE35" i="17"/>
  <c r="S35" i="17"/>
  <c r="T35" i="17" s="1"/>
  <c r="G35" i="17"/>
  <c r="AA35" i="17"/>
  <c r="AB35" i="17" s="1"/>
  <c r="O35" i="17"/>
  <c r="P35" i="17" s="1"/>
  <c r="C35" i="17"/>
  <c r="T16" i="17"/>
  <c r="P17" i="17"/>
  <c r="U18" i="17"/>
  <c r="C19" i="17"/>
  <c r="D19" i="17" s="1"/>
  <c r="H21" i="17"/>
  <c r="T23" i="17"/>
  <c r="X27" i="17"/>
  <c r="L29" i="17"/>
  <c r="L30" i="17"/>
  <c r="M26" i="17"/>
  <c r="U26" i="17"/>
  <c r="Q26" i="17"/>
  <c r="E26" i="17"/>
  <c r="T44" i="17"/>
  <c r="M16" i="17"/>
  <c r="AC16" i="17"/>
  <c r="M37" i="17"/>
  <c r="AG37" i="17"/>
  <c r="U37" i="17"/>
  <c r="I37" i="17"/>
  <c r="AC37" i="17"/>
  <c r="Q37" i="17"/>
  <c r="E37" i="17"/>
  <c r="H26" i="17"/>
  <c r="W35" i="17"/>
  <c r="X35" i="17" s="1"/>
  <c r="D16" i="17"/>
  <c r="U20" i="17"/>
  <c r="E20" i="17"/>
  <c r="C37" i="17"/>
  <c r="D37" i="17" s="1"/>
  <c r="W37" i="17"/>
  <c r="K37" i="17"/>
  <c r="AE37" i="17"/>
  <c r="S37" i="17"/>
  <c r="T37" i="17" s="1"/>
  <c r="G37" i="17"/>
  <c r="H37" i="17" s="1"/>
  <c r="AA37" i="17"/>
  <c r="AB37" i="17" s="1"/>
  <c r="C17" i="17"/>
  <c r="D17" i="17" s="1"/>
  <c r="S17" i="17"/>
  <c r="T17" i="17" s="1"/>
  <c r="K19" i="17"/>
  <c r="L19" i="17" s="1"/>
  <c r="AA19" i="17"/>
  <c r="AB19" i="17" s="1"/>
  <c r="E17" i="17"/>
  <c r="Y18" i="17"/>
  <c r="G19" i="17"/>
  <c r="H19" i="17" s="1"/>
  <c r="Q20" i="17"/>
  <c r="AC20" i="17"/>
  <c r="L21" i="17"/>
  <c r="P30" i="17"/>
  <c r="W31" i="17"/>
  <c r="X31" i="17" s="1"/>
  <c r="G39" i="17"/>
  <c r="X20" i="17"/>
  <c r="M22" i="17"/>
  <c r="U22" i="17"/>
  <c r="E22" i="17"/>
  <c r="L20" i="17"/>
  <c r="U35" i="17"/>
  <c r="I35" i="17"/>
  <c r="AC35" i="17"/>
  <c r="Q35" i="17"/>
  <c r="E35" i="17"/>
  <c r="Y35" i="17"/>
  <c r="M35" i="17"/>
  <c r="AG39" i="17"/>
  <c r="U39" i="17"/>
  <c r="Q39" i="17"/>
  <c r="E39" i="17"/>
  <c r="AC39" i="17"/>
  <c r="M39" i="17"/>
  <c r="Y39" i="17"/>
  <c r="I39" i="17"/>
  <c r="I16" i="17"/>
  <c r="U16" i="17"/>
  <c r="AF17" i="17"/>
  <c r="I18" i="17"/>
  <c r="X18" i="17"/>
  <c r="M17" i="17"/>
  <c r="AC17" i="17"/>
  <c r="U19" i="17"/>
  <c r="E19" i="17"/>
  <c r="U21" i="17"/>
  <c r="E21" i="17"/>
  <c r="M23" i="17"/>
  <c r="U23" i="17"/>
  <c r="Q23" i="17"/>
  <c r="E23" i="17"/>
  <c r="Y16" i="17"/>
  <c r="G17" i="17"/>
  <c r="H17" i="17" s="1"/>
  <c r="U17" i="17"/>
  <c r="M18" i="17"/>
  <c r="W19" i="17"/>
  <c r="X19" i="17" s="1"/>
  <c r="D20" i="17"/>
  <c r="M21" i="17"/>
  <c r="I22" i="17"/>
  <c r="AC23" i="17"/>
  <c r="L25" i="17"/>
  <c r="L26" i="17"/>
  <c r="AG26" i="17"/>
  <c r="L32" i="17"/>
  <c r="I38" i="17"/>
  <c r="AF20" i="17"/>
  <c r="AF19" i="17"/>
  <c r="L18" i="17"/>
  <c r="X16" i="17"/>
  <c r="P23" i="17"/>
  <c r="P22" i="17"/>
  <c r="H16" i="17"/>
  <c r="W39" i="17"/>
  <c r="K39" i="17"/>
  <c r="AE39" i="17"/>
  <c r="O39" i="17"/>
  <c r="C39" i="17"/>
  <c r="AA39" i="17"/>
  <c r="AB39" i="17" s="1"/>
  <c r="K34" i="17"/>
  <c r="L34" i="17" s="1"/>
  <c r="AE34" i="17"/>
  <c r="S34" i="17"/>
  <c r="T34" i="17" s="1"/>
  <c r="G34" i="17"/>
  <c r="AA34" i="17"/>
  <c r="O34" i="17"/>
  <c r="P34" i="17" s="1"/>
  <c r="C34" i="17"/>
  <c r="D34" i="17" s="1"/>
  <c r="AE36" i="17"/>
  <c r="AF36" i="17" s="1"/>
  <c r="S36" i="17"/>
  <c r="T36" i="17" s="1"/>
  <c r="G36" i="17"/>
  <c r="H36" i="17" s="1"/>
  <c r="AA36" i="17"/>
  <c r="O36" i="17"/>
  <c r="C36" i="17"/>
  <c r="D36" i="17" s="1"/>
  <c r="W36" i="17"/>
  <c r="AA38" i="17"/>
  <c r="AE38" i="17"/>
  <c r="S38" i="17"/>
  <c r="T38" i="17" s="1"/>
  <c r="G38" i="17"/>
  <c r="H38" i="17" s="1"/>
  <c r="O38" i="17"/>
  <c r="C38" i="17"/>
  <c r="W38" i="17"/>
  <c r="K38" i="17"/>
  <c r="I17" i="17"/>
  <c r="W17" i="17"/>
  <c r="X17" i="17" s="1"/>
  <c r="I19" i="17"/>
  <c r="T20" i="17"/>
  <c r="AG20" i="17"/>
  <c r="AC21" i="17"/>
  <c r="L22" i="17"/>
  <c r="I23" i="17"/>
  <c r="AF27" i="17"/>
  <c r="T30" i="17"/>
  <c r="AA31" i="17"/>
  <c r="AB31" i="17" s="1"/>
  <c r="K36" i="17"/>
  <c r="L36" i="17" s="1"/>
  <c r="K28" i="17"/>
  <c r="L28" i="17" s="1"/>
  <c r="S28" i="17"/>
  <c r="T28" i="17" s="1"/>
  <c r="O28" i="17"/>
  <c r="P28" i="17" s="1"/>
  <c r="C28" i="17"/>
  <c r="D28" i="17" s="1"/>
  <c r="AG18" i="17"/>
  <c r="Q18" i="17"/>
  <c r="U34" i="17"/>
  <c r="I34" i="17"/>
  <c r="AC34" i="17"/>
  <c r="Q34" i="17"/>
  <c r="E34" i="17"/>
  <c r="Y34" i="17"/>
  <c r="M34" i="17"/>
  <c r="I36" i="17"/>
  <c r="AC36" i="17"/>
  <c r="Q36" i="17"/>
  <c r="E36" i="17"/>
  <c r="Y36" i="17"/>
  <c r="M36" i="17"/>
  <c r="AG36" i="17"/>
  <c r="AC38" i="17"/>
  <c r="Q38" i="17"/>
  <c r="E38" i="17"/>
  <c r="Y38" i="17"/>
  <c r="M38" i="17"/>
  <c r="AB16" i="17"/>
  <c r="K17" i="17"/>
  <c r="L17" i="17" s="1"/>
  <c r="P18" i="17"/>
  <c r="Y19" i="17"/>
  <c r="H20" i="17"/>
  <c r="Q21" i="17"/>
  <c r="AC22" i="17"/>
  <c r="L23" i="17"/>
  <c r="AG23" i="17"/>
  <c r="U36" i="17"/>
  <c r="W41" i="17"/>
  <c r="X41" i="17" s="1"/>
  <c r="K41" i="17"/>
  <c r="O41" i="17"/>
  <c r="P41" i="17" s="1"/>
  <c r="AA41" i="17"/>
  <c r="G41" i="17"/>
  <c r="H41" i="17" s="1"/>
  <c r="S41" i="17"/>
  <c r="T41" i="17" s="1"/>
  <c r="AE41" i="17"/>
  <c r="O37" i="17"/>
  <c r="P37" i="17" s="1"/>
  <c r="AG38" i="17"/>
  <c r="U43" i="17"/>
  <c r="I43" i="17"/>
  <c r="AC43" i="17"/>
  <c r="E43" i="17"/>
  <c r="Q43" i="17"/>
  <c r="AG43" i="17"/>
  <c r="M43" i="17"/>
  <c r="Y43" i="17"/>
  <c r="W81" i="17"/>
  <c r="X81" i="17" s="1"/>
  <c r="AA81" i="17"/>
  <c r="AB81" i="17" s="1"/>
  <c r="O81" i="17"/>
  <c r="P81" i="17" s="1"/>
  <c r="C81" i="17"/>
  <c r="K81" i="17"/>
  <c r="AE81" i="17"/>
  <c r="AF81" i="17" s="1"/>
  <c r="S81" i="17"/>
  <c r="T81" i="17" s="1"/>
  <c r="G81" i="17"/>
  <c r="AE83" i="17"/>
  <c r="S83" i="17"/>
  <c r="T83" i="17" s="1"/>
  <c r="K83" i="17"/>
  <c r="L83" i="17" s="1"/>
  <c r="W83" i="17"/>
  <c r="G83" i="17"/>
  <c r="C83" i="17"/>
  <c r="D83" i="17" s="1"/>
  <c r="O83" i="17"/>
  <c r="P83" i="17" s="1"/>
  <c r="AA83" i="17"/>
  <c r="AE85" i="17"/>
  <c r="AF85" i="17" s="1"/>
  <c r="S85" i="17"/>
  <c r="G85" i="17"/>
  <c r="H85" i="17" s="1"/>
  <c r="K85" i="17"/>
  <c r="AA85" i="17"/>
  <c r="C85" i="17"/>
  <c r="W85" i="17"/>
  <c r="X85" i="17" s="1"/>
  <c r="O85" i="17"/>
  <c r="AA21" i="17"/>
  <c r="AB21" i="17" s="1"/>
  <c r="AA23" i="17"/>
  <c r="AB23" i="17" s="1"/>
  <c r="E25" i="17"/>
  <c r="AA25" i="17"/>
  <c r="AB25" i="17" s="1"/>
  <c r="AA26" i="17"/>
  <c r="AB26" i="17" s="1"/>
  <c r="Y27" i="17"/>
  <c r="C29" i="17"/>
  <c r="D29" i="17" s="1"/>
  <c r="C30" i="17"/>
  <c r="D30" i="17" s="1"/>
  <c r="M30" i="17"/>
  <c r="C32" i="17"/>
  <c r="D32" i="17" s="1"/>
  <c r="X34" i="17"/>
  <c r="AG41" i="17"/>
  <c r="U41" i="17"/>
  <c r="H39" i="17"/>
  <c r="D41" i="17"/>
  <c r="Q41" i="17"/>
  <c r="AA43" i="17"/>
  <c r="AB43" i="17" s="1"/>
  <c r="H45" i="17"/>
  <c r="AA45" i="17"/>
  <c r="H48" i="17"/>
  <c r="Q50" i="17"/>
  <c r="AB51" i="17"/>
  <c r="O29" i="17"/>
  <c r="P29" i="17" s="1"/>
  <c r="O32" i="17"/>
  <c r="P32" i="17" s="1"/>
  <c r="D35" i="17"/>
  <c r="X36" i="17"/>
  <c r="L38" i="17"/>
  <c r="X38" i="17"/>
  <c r="X39" i="17"/>
  <c r="O48" i="17"/>
  <c r="O45" i="17"/>
  <c r="P45" i="17" s="1"/>
  <c r="C48" i="17"/>
  <c r="C45" i="17"/>
  <c r="W48" i="17"/>
  <c r="X48" i="17" s="1"/>
  <c r="W45" i="17"/>
  <c r="X42" i="17"/>
  <c r="H44" i="17"/>
  <c r="I45" i="17"/>
  <c r="AB45" i="17"/>
  <c r="AB46" i="17"/>
  <c r="AB48" i="17"/>
  <c r="S50" i="17"/>
  <c r="T50" i="17" s="1"/>
  <c r="H51" i="17"/>
  <c r="G98" i="17"/>
  <c r="H98" i="17" s="1"/>
  <c r="AA98" i="17"/>
  <c r="O98" i="17"/>
  <c r="S98" i="17"/>
  <c r="T98" i="17" s="1"/>
  <c r="K98" i="17"/>
  <c r="L98" i="17" s="1"/>
  <c r="AE98" i="17"/>
  <c r="C98" i="17"/>
  <c r="D98" i="17" s="1"/>
  <c r="W98" i="17"/>
  <c r="AA100" i="17"/>
  <c r="AB100" i="17" s="1"/>
  <c r="O100" i="17"/>
  <c r="C100" i="17"/>
  <c r="D100" i="17" s="1"/>
  <c r="G100" i="17"/>
  <c r="H100" i="17" s="1"/>
  <c r="S100" i="17"/>
  <c r="K100" i="17"/>
  <c r="AE100" i="17"/>
  <c r="AF100" i="17" s="1"/>
  <c r="W100" i="17"/>
  <c r="O102" i="17"/>
  <c r="C102" i="17"/>
  <c r="W102" i="17"/>
  <c r="AA102" i="17"/>
  <c r="K102" i="17"/>
  <c r="L102" i="17" s="1"/>
  <c r="AE102" i="17"/>
  <c r="AF102" i="17" s="1"/>
  <c r="G102" i="17"/>
  <c r="S102" i="17"/>
  <c r="T102" i="17" s="1"/>
  <c r="L39" i="17"/>
  <c r="Y48" i="17"/>
  <c r="Y45" i="17"/>
  <c r="M48" i="17"/>
  <c r="M45" i="17"/>
  <c r="AG48" i="17"/>
  <c r="AG45" i="17"/>
  <c r="L42" i="17"/>
  <c r="Y51" i="17"/>
  <c r="M51" i="17"/>
  <c r="AG51" i="17"/>
  <c r="I51" i="17"/>
  <c r="AB44" i="17"/>
  <c r="K45" i="17"/>
  <c r="L45" i="17" s="1"/>
  <c r="AC45" i="17"/>
  <c r="K48" i="17"/>
  <c r="AC48" i="17"/>
  <c r="P49" i="17"/>
  <c r="AF49" i="17"/>
  <c r="U50" i="17"/>
  <c r="D102" i="17"/>
  <c r="P100" i="17"/>
  <c r="AB98" i="17"/>
  <c r="X102" i="17"/>
  <c r="P98" i="17"/>
  <c r="X100" i="17"/>
  <c r="P102" i="17"/>
  <c r="L100" i="17"/>
  <c r="H102" i="17"/>
  <c r="X103" i="17"/>
  <c r="AB102" i="17"/>
  <c r="AF98" i="17"/>
  <c r="X98" i="17"/>
  <c r="T100" i="17"/>
  <c r="AB34" i="17"/>
  <c r="P36" i="17"/>
  <c r="D38" i="17"/>
  <c r="AB38" i="17"/>
  <c r="P48" i="17"/>
  <c r="AE48" i="17"/>
  <c r="E50" i="17"/>
  <c r="AA50" i="17"/>
  <c r="T85" i="17"/>
  <c r="AF82" i="17"/>
  <c r="H84" i="17"/>
  <c r="H83" i="17"/>
  <c r="AB86" i="17"/>
  <c r="AB85" i="17"/>
  <c r="L85" i="17"/>
  <c r="X83" i="17"/>
  <c r="D81" i="17"/>
  <c r="P86" i="17"/>
  <c r="D84" i="17"/>
  <c r="D85" i="17"/>
  <c r="L81" i="17"/>
  <c r="L80" i="17"/>
  <c r="AF83" i="17"/>
  <c r="X82" i="17"/>
  <c r="L82" i="17"/>
  <c r="T80" i="17"/>
  <c r="P87" i="17"/>
  <c r="P85" i="17"/>
  <c r="AB84" i="17"/>
  <c r="AB83" i="17"/>
  <c r="H81" i="17"/>
  <c r="H80" i="17"/>
  <c r="D86" i="17"/>
  <c r="T82" i="17"/>
  <c r="H82" i="17"/>
  <c r="AB80" i="17"/>
  <c r="L115" i="17"/>
  <c r="X113" i="17"/>
  <c r="D48" i="17"/>
  <c r="D45" i="17"/>
  <c r="AF43" i="17"/>
  <c r="P113" i="17"/>
  <c r="X46" i="17"/>
  <c r="X45" i="17"/>
  <c r="L51" i="17"/>
  <c r="L49" i="17"/>
  <c r="L48" i="17"/>
  <c r="L46" i="17"/>
  <c r="L44" i="17"/>
  <c r="H43" i="17"/>
  <c r="H113" i="17"/>
  <c r="AB113" i="17"/>
  <c r="P112" i="17"/>
  <c r="D113" i="17"/>
  <c r="P43" i="17"/>
  <c r="S29" i="17"/>
  <c r="T29" i="17" s="1"/>
  <c r="AC30" i="17"/>
  <c r="S32" i="17"/>
  <c r="T32" i="17" s="1"/>
  <c r="H34" i="17"/>
  <c r="H35" i="17"/>
  <c r="AB36" i="17"/>
  <c r="AF37" i="17"/>
  <c r="G42" i="17"/>
  <c r="H42" i="17" s="1"/>
  <c r="AA42" i="17"/>
  <c r="AB42" i="17" s="1"/>
  <c r="I41" i="17"/>
  <c r="Y41" i="17"/>
  <c r="O42" i="17"/>
  <c r="P42" i="17" s="1"/>
  <c r="AE42" i="17"/>
  <c r="AF42" i="17" s="1"/>
  <c r="C43" i="17"/>
  <c r="D43" i="17" s="1"/>
  <c r="P44" i="17"/>
  <c r="Q45" i="17"/>
  <c r="AF45" i="17"/>
  <c r="AF46" i="17"/>
  <c r="Q48" i="17"/>
  <c r="AF48" i="17"/>
  <c r="AB50" i="17"/>
  <c r="Q51" i="17"/>
  <c r="L41" i="17"/>
  <c r="AF41" i="17"/>
  <c r="AF39" i="17"/>
  <c r="P38" i="17"/>
  <c r="L37" i="17"/>
  <c r="Q42" i="17"/>
  <c r="E42" i="17"/>
  <c r="D39" i="17"/>
  <c r="P39" i="17"/>
  <c r="O50" i="17"/>
  <c r="P50" i="17" s="1"/>
  <c r="C50" i="17"/>
  <c r="D50" i="17" s="1"/>
  <c r="W50" i="17"/>
  <c r="X50" i="17" s="1"/>
  <c r="AE50" i="17"/>
  <c r="AF44" i="17"/>
  <c r="S45" i="17"/>
  <c r="T45" i="17" s="1"/>
  <c r="S48" i="17"/>
  <c r="T48" i="17" s="1"/>
  <c r="H50" i="17"/>
  <c r="G99" i="17"/>
  <c r="H99" i="17" s="1"/>
  <c r="AA99" i="17"/>
  <c r="AB99" i="17" s="1"/>
  <c r="O99" i="17"/>
  <c r="P99" i="17" s="1"/>
  <c r="S99" i="17"/>
  <c r="T99" i="17" s="1"/>
  <c r="AE99" i="17"/>
  <c r="AF99" i="17" s="1"/>
  <c r="C99" i="17"/>
  <c r="D99" i="17" s="1"/>
  <c r="W99" i="17"/>
  <c r="X99" i="17" s="1"/>
  <c r="K99" i="17"/>
  <c r="L99" i="17" s="1"/>
  <c r="AE101" i="17"/>
  <c r="AF101" i="17" s="1"/>
  <c r="S101" i="17"/>
  <c r="T101" i="17" s="1"/>
  <c r="G101" i="17"/>
  <c r="H101" i="17" s="1"/>
  <c r="K101" i="17"/>
  <c r="L101" i="17" s="1"/>
  <c r="AA101" i="17"/>
  <c r="AB101" i="17" s="1"/>
  <c r="C101" i="17"/>
  <c r="D101" i="17" s="1"/>
  <c r="W101" i="17"/>
  <c r="X101" i="17" s="1"/>
  <c r="O101" i="17"/>
  <c r="P101" i="17" s="1"/>
  <c r="AE103" i="17"/>
  <c r="AF103" i="17" s="1"/>
  <c r="S103" i="17"/>
  <c r="T103" i="17" s="1"/>
  <c r="G103" i="17"/>
  <c r="H103" i="17" s="1"/>
  <c r="K103" i="17"/>
  <c r="L103" i="17" s="1"/>
  <c r="AA103" i="17"/>
  <c r="AB103" i="17" s="1"/>
  <c r="C103" i="17"/>
  <c r="D103" i="17" s="1"/>
  <c r="W103" i="17"/>
  <c r="O103" i="17"/>
  <c r="P103" i="17" s="1"/>
  <c r="AF34" i="17"/>
  <c r="AF35" i="17"/>
  <c r="X37" i="17"/>
  <c r="AF38" i="17"/>
  <c r="K43" i="17"/>
  <c r="L43" i="17" s="1"/>
  <c r="AE43" i="17"/>
  <c r="S43" i="17"/>
  <c r="T43" i="17" s="1"/>
  <c r="AB41" i="17"/>
  <c r="D42" i="17"/>
  <c r="AG42" i="17"/>
  <c r="Y50" i="17"/>
  <c r="M50" i="17"/>
  <c r="AG50" i="17"/>
  <c r="I50" i="17"/>
  <c r="X43" i="17"/>
  <c r="E45" i="17"/>
  <c r="E48" i="17"/>
  <c r="K50" i="17"/>
  <c r="L50" i="17" s="1"/>
  <c r="AF50" i="17"/>
  <c r="U51" i="17"/>
  <c r="Q99" i="17"/>
  <c r="E99" i="17"/>
  <c r="Y99" i="17"/>
  <c r="AC99" i="17"/>
  <c r="I99" i="17"/>
  <c r="U99" i="17"/>
  <c r="M99" i="17"/>
  <c r="AG99" i="17"/>
  <c r="I101" i="17"/>
  <c r="AC101" i="17"/>
  <c r="Q101" i="17"/>
  <c r="U101" i="17"/>
  <c r="AG101" i="17"/>
  <c r="E101" i="17"/>
  <c r="Y101" i="17"/>
  <c r="M101" i="17"/>
  <c r="I103" i="17"/>
  <c r="AC103" i="17"/>
  <c r="Q103" i="17"/>
  <c r="U103" i="17"/>
  <c r="AG103" i="17"/>
  <c r="E103" i="17"/>
  <c r="Y103" i="17"/>
  <c r="M103" i="17"/>
  <c r="P80" i="17"/>
  <c r="AB95" i="17"/>
  <c r="AB93" i="17"/>
  <c r="H91" i="17"/>
  <c r="T90" i="17"/>
  <c r="T89" i="17"/>
  <c r="P95" i="17"/>
  <c r="P93" i="17"/>
  <c r="AB91" i="17"/>
  <c r="H89" i="17"/>
  <c r="D96" i="17"/>
  <c r="D95" i="17"/>
  <c r="D93" i="17"/>
  <c r="P91" i="17"/>
  <c r="AB89" i="17"/>
  <c r="H95" i="17"/>
  <c r="H93" i="17"/>
  <c r="T91" i="17"/>
  <c r="AF90" i="17"/>
  <c r="AF89" i="17"/>
  <c r="X95" i="17"/>
  <c r="L95" i="17"/>
  <c r="X93" i="17"/>
  <c r="L93" i="17"/>
  <c r="L91" i="17"/>
  <c r="X96" i="17"/>
  <c r="X91" i="17"/>
  <c r="X89" i="17"/>
  <c r="L89" i="17"/>
  <c r="AF95" i="17"/>
  <c r="T95" i="17"/>
  <c r="AF93" i="17"/>
  <c r="T93" i="17"/>
  <c r="AF91" i="17"/>
  <c r="D91" i="17"/>
  <c r="L96" i="17"/>
  <c r="L94" i="17"/>
  <c r="L92" i="17"/>
  <c r="P89" i="17"/>
  <c r="D89" i="17"/>
  <c r="AF96" i="17"/>
  <c r="AF94" i="17"/>
  <c r="AE90" i="17"/>
  <c r="S90" i="17"/>
  <c r="G90" i="17"/>
  <c r="H90" i="17" s="1"/>
  <c r="K90" i="17"/>
  <c r="L90" i="17" s="1"/>
  <c r="G92" i="17"/>
  <c r="H92" i="17" s="1"/>
  <c r="AA92" i="17"/>
  <c r="AB92" i="17" s="1"/>
  <c r="O92" i="17"/>
  <c r="P92" i="17" s="1"/>
  <c r="S92" i="17"/>
  <c r="T92" i="17" s="1"/>
  <c r="T110" i="17"/>
  <c r="T108" i="17"/>
  <c r="L106" i="17"/>
  <c r="AB105" i="17"/>
  <c r="X108" i="17"/>
  <c r="P106" i="17"/>
  <c r="O90" i="17"/>
  <c r="P90" i="17" s="1"/>
  <c r="U100" i="17"/>
  <c r="I90" i="17"/>
  <c r="AC90" i="17"/>
  <c r="Q90" i="17"/>
  <c r="U90" i="17"/>
  <c r="Q92" i="17"/>
  <c r="E92" i="17"/>
  <c r="Y92" i="17"/>
  <c r="AC92" i="17"/>
  <c r="D105" i="17"/>
  <c r="H106" i="17"/>
  <c r="X107" i="17"/>
  <c r="O109" i="17"/>
  <c r="P109" i="17" s="1"/>
  <c r="AE87" i="17"/>
  <c r="AF87" i="17" s="1"/>
  <c r="S87" i="17"/>
  <c r="T87" i="17" s="1"/>
  <c r="G87" i="17"/>
  <c r="H87" i="17" s="1"/>
  <c r="K87" i="17"/>
  <c r="L87" i="17" s="1"/>
  <c r="W112" i="17"/>
  <c r="X112" i="17" s="1"/>
  <c r="W109" i="17"/>
  <c r="X109" i="17" s="1"/>
  <c r="K112" i="17"/>
  <c r="L112" i="17" s="1"/>
  <c r="K109" i="17"/>
  <c r="L109" i="17" s="1"/>
  <c r="AE112" i="17"/>
  <c r="AF112" i="17" s="1"/>
  <c r="AE109" i="17"/>
  <c r="AF109" i="17" s="1"/>
  <c r="C112" i="17"/>
  <c r="D112" i="17" s="1"/>
  <c r="C109" i="17"/>
  <c r="D109" i="17" s="1"/>
  <c r="W114" i="17"/>
  <c r="X114" i="17" s="1"/>
  <c r="K114" i="17"/>
  <c r="L114" i="17" s="1"/>
  <c r="AE114" i="17"/>
  <c r="AF114" i="17" s="1"/>
  <c r="O114" i="17"/>
  <c r="P114" i="17" s="1"/>
  <c r="C114" i="17"/>
  <c r="D114" i="17" s="1"/>
  <c r="D107" i="17"/>
  <c r="S114" i="17"/>
  <c r="T114" i="17" s="1"/>
  <c r="AE51" i="17"/>
  <c r="AF51" i="17" s="1"/>
  <c r="I83" i="17"/>
  <c r="AC83" i="17"/>
  <c r="I85" i="17"/>
  <c r="AC85" i="17"/>
  <c r="Q85" i="17"/>
  <c r="U85" i="17"/>
  <c r="I87" i="17"/>
  <c r="AC87" i="17"/>
  <c r="Q87" i="17"/>
  <c r="U87" i="17"/>
  <c r="I80" i="17"/>
  <c r="AE80" i="17"/>
  <c r="AF80" i="17" s="1"/>
  <c r="I81" i="17"/>
  <c r="O84" i="17"/>
  <c r="P84" i="17" s="1"/>
  <c r="AG84" i="17"/>
  <c r="W87" i="17"/>
  <c r="X87" i="17" s="1"/>
  <c r="W90" i="17"/>
  <c r="X90" i="17" s="1"/>
  <c r="AC100" i="17"/>
  <c r="L105" i="17"/>
  <c r="AG113" i="17"/>
  <c r="AG110" i="17"/>
  <c r="U113" i="17"/>
  <c r="U110" i="17"/>
  <c r="I113" i="17"/>
  <c r="I110" i="17"/>
  <c r="M113" i="17"/>
  <c r="M110" i="17"/>
  <c r="AF106" i="17"/>
  <c r="W115" i="17"/>
  <c r="X115" i="17" s="1"/>
  <c r="K115" i="17"/>
  <c r="AE115" i="17"/>
  <c r="AF115" i="17" s="1"/>
  <c r="S115" i="17"/>
  <c r="T115" i="17" s="1"/>
  <c r="G115" i="17"/>
  <c r="H115" i="17" s="1"/>
  <c r="AA115" i="17"/>
  <c r="AB115" i="17" s="1"/>
  <c r="O115" i="17"/>
  <c r="P115" i="17" s="1"/>
  <c r="C115" i="17"/>
  <c r="D115" i="17" s="1"/>
  <c r="AB108" i="17"/>
  <c r="AB110" i="17"/>
  <c r="C87" i="17"/>
  <c r="D87" i="17" s="1"/>
  <c r="C90" i="17"/>
  <c r="D90" i="17" s="1"/>
  <c r="G94" i="17"/>
  <c r="H94" i="17" s="1"/>
  <c r="AA94" i="17"/>
  <c r="AB94" i="17" s="1"/>
  <c r="O94" i="17"/>
  <c r="P94" i="17" s="1"/>
  <c r="S94" i="17"/>
  <c r="T94" i="17" s="1"/>
  <c r="L107" i="17"/>
  <c r="AG115" i="17"/>
  <c r="U115" i="17"/>
  <c r="I115" i="17"/>
  <c r="AC115" i="17"/>
  <c r="Q115" i="17"/>
  <c r="E115" i="17"/>
  <c r="Y115" i="17"/>
  <c r="M115" i="17"/>
  <c r="H108" i="17"/>
  <c r="S109" i="17"/>
  <c r="T109" i="17" s="1"/>
  <c r="H110" i="17"/>
  <c r="AC110" i="17"/>
  <c r="S112" i="17"/>
  <c r="T112" i="17" s="1"/>
  <c r="AC113" i="17"/>
  <c r="AA114" i="17"/>
  <c r="AB114" i="17" s="1"/>
  <c r="W44" i="17"/>
  <c r="X44" i="17" s="1"/>
  <c r="AG44" i="17"/>
  <c r="W49" i="17"/>
  <c r="X49" i="17" s="1"/>
  <c r="AG49" i="17"/>
  <c r="W51" i="17"/>
  <c r="X51" i="17" s="1"/>
  <c r="Q98" i="17"/>
  <c r="E98" i="17"/>
  <c r="Y98" i="17"/>
  <c r="AC98" i="17"/>
  <c r="E100" i="17"/>
  <c r="Y100" i="17"/>
  <c r="M100" i="17"/>
  <c r="Q100" i="17"/>
  <c r="Y102" i="17"/>
  <c r="M102" i="17"/>
  <c r="AG102" i="17"/>
  <c r="E102" i="17"/>
  <c r="W80" i="17"/>
  <c r="X80" i="17" s="1"/>
  <c r="AG80" i="17"/>
  <c r="C82" i="17"/>
  <c r="D82" i="17" s="1"/>
  <c r="O82" i="17"/>
  <c r="P82" i="17" s="1"/>
  <c r="AA82" i="17"/>
  <c r="AB82" i="17" s="1"/>
  <c r="E83" i="17"/>
  <c r="U83" i="17"/>
  <c r="Y85" i="17"/>
  <c r="Y87" i="17"/>
  <c r="Y90" i="17"/>
  <c r="W92" i="17"/>
  <c r="X92" i="17" s="1"/>
  <c r="W94" i="17"/>
  <c r="X94" i="17" s="1"/>
  <c r="AG98" i="17"/>
  <c r="AE105" i="17"/>
  <c r="AF105" i="17" s="1"/>
  <c r="S105" i="17"/>
  <c r="T105" i="17" s="1"/>
  <c r="G105" i="17"/>
  <c r="H105" i="17" s="1"/>
  <c r="K105" i="17"/>
  <c r="AC102" i="17"/>
  <c r="O105" i="17"/>
  <c r="P105" i="17" s="1"/>
  <c r="Q94" i="17"/>
  <c r="E94" i="17"/>
  <c r="Y94" i="17"/>
  <c r="AC94" i="17"/>
  <c r="G96" i="17"/>
  <c r="H96" i="17" s="1"/>
  <c r="AA96" i="17"/>
  <c r="AB96" i="17" s="1"/>
  <c r="O96" i="17"/>
  <c r="P96" i="17" s="1"/>
  <c r="S96" i="17"/>
  <c r="T96" i="17" s="1"/>
  <c r="C44" i="17"/>
  <c r="D44" i="17" s="1"/>
  <c r="M44" i="17"/>
  <c r="C46" i="17"/>
  <c r="D46" i="17" s="1"/>
  <c r="M46" i="17"/>
  <c r="C49" i="17"/>
  <c r="D49" i="17" s="1"/>
  <c r="M49" i="17"/>
  <c r="C51" i="17"/>
  <c r="D51" i="17" s="1"/>
  <c r="AE84" i="17"/>
  <c r="AF84" i="17" s="1"/>
  <c r="S84" i="17"/>
  <c r="T84" i="17" s="1"/>
  <c r="K84" i="17"/>
  <c r="L84" i="17" s="1"/>
  <c r="AE86" i="17"/>
  <c r="AF86" i="17" s="1"/>
  <c r="S86" i="17"/>
  <c r="T86" i="17" s="1"/>
  <c r="G86" i="17"/>
  <c r="H86" i="17" s="1"/>
  <c r="K86" i="17"/>
  <c r="L86" i="17" s="1"/>
  <c r="C80" i="17"/>
  <c r="D80" i="17" s="1"/>
  <c r="M80" i="17"/>
  <c r="M81" i="17"/>
  <c r="Y81" i="17"/>
  <c r="W84" i="17"/>
  <c r="X84" i="17" s="1"/>
  <c r="E85" i="17"/>
  <c r="E87" i="17"/>
  <c r="AA87" i="17"/>
  <c r="AB87" i="17" s="1"/>
  <c r="E90" i="17"/>
  <c r="AA90" i="17"/>
  <c r="AB90" i="17" s="1"/>
  <c r="C92" i="17"/>
  <c r="D92" i="17" s="1"/>
  <c r="C94" i="17"/>
  <c r="D94" i="17" s="1"/>
  <c r="M98" i="17"/>
  <c r="AG100" i="17"/>
  <c r="I105" i="17"/>
  <c r="AC105" i="17"/>
  <c r="Q105" i="17"/>
  <c r="U105" i="17"/>
  <c r="I102" i="17"/>
  <c r="S107" i="17"/>
  <c r="T107" i="17" s="1"/>
  <c r="G107" i="17"/>
  <c r="H107" i="17" s="1"/>
  <c r="AA107" i="17"/>
  <c r="AB107" i="17" s="1"/>
  <c r="AE107" i="17"/>
  <c r="AF107" i="17" s="1"/>
  <c r="T106" i="17"/>
  <c r="O107" i="17"/>
  <c r="P107" i="17" s="1"/>
  <c r="Q96" i="17"/>
  <c r="E96" i="17"/>
  <c r="Y96" i="17"/>
  <c r="AC96" i="17"/>
  <c r="P108" i="17"/>
  <c r="AA109" i="17"/>
  <c r="P110" i="17"/>
  <c r="AA112" i="17"/>
  <c r="AB112" i="17" s="1"/>
  <c r="G114" i="17"/>
  <c r="H114" i="17" s="1"/>
  <c r="O46" i="17"/>
  <c r="P46" i="17" s="1"/>
  <c r="Y46" i="17"/>
  <c r="I84" i="17"/>
  <c r="AC84" i="17"/>
  <c r="U84" i="17"/>
  <c r="I86" i="17"/>
  <c r="AC86" i="17"/>
  <c r="Q86" i="17"/>
  <c r="U86" i="17"/>
  <c r="E82" i="17"/>
  <c r="Q82" i="17"/>
  <c r="AC82" i="17"/>
  <c r="E84" i="17"/>
  <c r="AG85" i="17"/>
  <c r="W86" i="17"/>
  <c r="X86" i="17" s="1"/>
  <c r="AG87" i="17"/>
  <c r="AG90" i="17"/>
  <c r="I92" i="17"/>
  <c r="AE92" i="17"/>
  <c r="AF92" i="17" s="1"/>
  <c r="AE94" i="17"/>
  <c r="Y106" i="17"/>
  <c r="M106" i="17"/>
  <c r="AG106" i="17"/>
  <c r="E106" i="17"/>
  <c r="AG108" i="17"/>
  <c r="U108" i="17"/>
  <c r="I108" i="17"/>
  <c r="M108" i="17"/>
  <c r="W105" i="17"/>
  <c r="X105" i="17" s="1"/>
  <c r="U106" i="17"/>
  <c r="Q108" i="17"/>
  <c r="G109" i="17"/>
  <c r="H109" i="17" s="1"/>
  <c r="AB109" i="17"/>
  <c r="Q110" i="17"/>
  <c r="G112" i="17"/>
  <c r="H112" i="17" s="1"/>
  <c r="Q113" i="17"/>
  <c r="AA106" i="17"/>
  <c r="AB106" i="17" s="1"/>
  <c r="I107" i="17"/>
  <c r="C108" i="17"/>
  <c r="D108" i="17" s="1"/>
  <c r="M109" i="17"/>
  <c r="C110" i="17"/>
  <c r="D110" i="17" s="1"/>
  <c r="M112" i="17"/>
  <c r="C113" i="17"/>
  <c r="M114" i="17"/>
  <c r="W106" i="17"/>
  <c r="X106" i="17" s="1"/>
  <c r="E107" i="17"/>
  <c r="AE108" i="17"/>
  <c r="AF108" i="17" s="1"/>
  <c r="I109" i="17"/>
  <c r="AE110" i="17"/>
  <c r="AF110" i="17" s="1"/>
  <c r="I112" i="17"/>
  <c r="AE113" i="17"/>
  <c r="AF113" i="17" s="1"/>
  <c r="I114" i="17"/>
  <c r="C106" i="17"/>
  <c r="D106" i="17" s="1"/>
  <c r="Q107" i="17"/>
  <c r="K108" i="17"/>
  <c r="L108" i="17" s="1"/>
  <c r="U109" i="17"/>
  <c r="K110" i="17"/>
  <c r="L110" i="17" s="1"/>
  <c r="U112" i="17"/>
  <c r="K113" i="17"/>
  <c r="L113" i="17" s="1"/>
  <c r="U114" i="17"/>
  <c r="AG109" i="17"/>
  <c r="W110" i="17"/>
  <c r="X110" i="17" s="1"/>
  <c r="AF103" i="16"/>
  <c r="AF110" i="16"/>
  <c r="O41" i="16"/>
  <c r="AA46" i="16"/>
  <c r="M42" i="16"/>
  <c r="Y46" i="16"/>
  <c r="O44" i="16"/>
  <c r="AC46" i="16"/>
  <c r="U44" i="16"/>
  <c r="I46" i="16"/>
  <c r="S44" i="16"/>
  <c r="Y42" i="16"/>
  <c r="K46" i="16"/>
  <c r="O46" i="16"/>
  <c r="AG41" i="16"/>
  <c r="I43" i="16"/>
  <c r="M45" i="16"/>
  <c r="C42" i="16"/>
  <c r="C44" i="16"/>
  <c r="E42" i="16"/>
  <c r="E44" i="16"/>
  <c r="W46" i="16"/>
  <c r="AE42" i="16"/>
  <c r="AE16" i="16"/>
  <c r="AE18" i="16"/>
  <c r="AE20" i="16"/>
  <c r="E23" i="16"/>
  <c r="Y23" i="16"/>
  <c r="E21" i="16"/>
  <c r="AC21" i="16"/>
  <c r="I23" i="16"/>
  <c r="AG22" i="16"/>
  <c r="M21" i="16"/>
  <c r="AG21" i="16"/>
  <c r="Q22" i="16"/>
  <c r="Q21" i="16"/>
  <c r="U23" i="16"/>
  <c r="U21" i="16"/>
  <c r="AG30" i="16"/>
  <c r="AA32" i="16"/>
  <c r="E31" i="16"/>
  <c r="Y32" i="16"/>
  <c r="G32" i="16"/>
  <c r="H32" i="16" s="1"/>
  <c r="O32" i="16"/>
  <c r="X95" i="16"/>
  <c r="D96" i="16"/>
  <c r="AF89" i="16"/>
  <c r="AF91" i="16"/>
  <c r="AB93" i="16"/>
  <c r="D98" i="16"/>
  <c r="H100" i="16"/>
  <c r="L102" i="16"/>
  <c r="T98" i="16"/>
  <c r="X100" i="16"/>
  <c r="AB102" i="16"/>
  <c r="D105" i="16"/>
  <c r="H107" i="16"/>
  <c r="L109" i="16"/>
  <c r="T105" i="16"/>
  <c r="X107" i="16"/>
  <c r="AB109" i="16"/>
  <c r="AB94" i="16"/>
  <c r="D103" i="16"/>
  <c r="H101" i="16"/>
  <c r="L103" i="16"/>
  <c r="T99" i="16"/>
  <c r="X101" i="16"/>
  <c r="AB103" i="16"/>
  <c r="D110" i="16"/>
  <c r="H108" i="16"/>
  <c r="L110" i="16"/>
  <c r="T106" i="16"/>
  <c r="X108" i="16"/>
  <c r="AB110" i="16"/>
  <c r="D102" i="16"/>
  <c r="H102" i="16"/>
  <c r="P98" i="16"/>
  <c r="T100" i="16"/>
  <c r="X102" i="16"/>
  <c r="AF98" i="16"/>
  <c r="D109" i="16"/>
  <c r="H109" i="16"/>
  <c r="P105" i="16"/>
  <c r="T107" i="16"/>
  <c r="X109" i="16"/>
  <c r="AF105" i="16"/>
  <c r="D101" i="16"/>
  <c r="H103" i="16"/>
  <c r="P99" i="16"/>
  <c r="T101" i="16"/>
  <c r="X103" i="16"/>
  <c r="AF99" i="16"/>
  <c r="D108" i="16"/>
  <c r="H110" i="16"/>
  <c r="P106" i="16"/>
  <c r="T108" i="16"/>
  <c r="X110" i="16"/>
  <c r="AF106" i="16"/>
  <c r="D100" i="16"/>
  <c r="L98" i="16"/>
  <c r="P100" i="16"/>
  <c r="T102" i="16"/>
  <c r="AB98" i="16"/>
  <c r="AF100" i="16"/>
  <c r="D107" i="16"/>
  <c r="L105" i="16"/>
  <c r="P107" i="16"/>
  <c r="T109" i="16"/>
  <c r="AB105" i="16"/>
  <c r="AF107" i="16"/>
  <c r="T90" i="16"/>
  <c r="D99" i="16"/>
  <c r="L99" i="16"/>
  <c r="P101" i="16"/>
  <c r="T103" i="16"/>
  <c r="AB99" i="16"/>
  <c r="AF101" i="16"/>
  <c r="D106" i="16"/>
  <c r="L106" i="16"/>
  <c r="P108" i="16"/>
  <c r="T110" i="16"/>
  <c r="AB106" i="16"/>
  <c r="AF108" i="16"/>
  <c r="H98" i="16"/>
  <c r="L100" i="16"/>
  <c r="P102" i="16"/>
  <c r="X98" i="16"/>
  <c r="AB100" i="16"/>
  <c r="AF102" i="16"/>
  <c r="H105" i="16"/>
  <c r="L107" i="16"/>
  <c r="P109" i="16"/>
  <c r="X105" i="16"/>
  <c r="AB107" i="16"/>
  <c r="AF109" i="16"/>
  <c r="AF92" i="16"/>
  <c r="H99" i="16"/>
  <c r="L101" i="16"/>
  <c r="P103" i="16"/>
  <c r="X99" i="16"/>
  <c r="AB101" i="16"/>
  <c r="H106" i="16"/>
  <c r="L108" i="16"/>
  <c r="P110" i="16"/>
  <c r="X106" i="16"/>
  <c r="AB108" i="16"/>
  <c r="W82" i="16"/>
  <c r="O25" i="16"/>
  <c r="P25" i="16" s="1"/>
  <c r="AE29" i="16"/>
  <c r="AG16" i="16"/>
  <c r="AG18" i="16"/>
  <c r="AG20" i="16"/>
  <c r="U83" i="16"/>
  <c r="W83" i="16"/>
  <c r="X83" i="16" s="1"/>
  <c r="S84" i="16"/>
  <c r="T84" i="16" s="1"/>
  <c r="U84" i="16"/>
  <c r="G81" i="16"/>
  <c r="H81" i="16" s="1"/>
  <c r="AG81" i="16"/>
  <c r="AG82" i="16"/>
  <c r="X82" i="16"/>
  <c r="D85" i="16"/>
  <c r="AF86" i="16"/>
  <c r="AB80" i="16"/>
  <c r="AF87" i="16"/>
  <c r="C89" i="16"/>
  <c r="D89" i="16" s="1"/>
  <c r="S89" i="16"/>
  <c r="T89" i="16" s="1"/>
  <c r="E96" i="16"/>
  <c r="C95" i="16"/>
  <c r="D95" i="16" s="1"/>
  <c r="G94" i="16"/>
  <c r="H94" i="16" s="1"/>
  <c r="I93" i="16"/>
  <c r="K92" i="16"/>
  <c r="L92" i="16" s="1"/>
  <c r="M91" i="16"/>
  <c r="O90" i="16"/>
  <c r="P90" i="16" s="1"/>
  <c r="S96" i="16"/>
  <c r="T96" i="16" s="1"/>
  <c r="U95" i="16"/>
  <c r="W94" i="16"/>
  <c r="X94" i="16" s="1"/>
  <c r="Y93" i="16"/>
  <c r="AA92" i="16"/>
  <c r="AB92" i="16" s="1"/>
  <c r="AC91" i="16"/>
  <c r="AE90" i="16"/>
  <c r="AF90" i="16" s="1"/>
  <c r="E89" i="16"/>
  <c r="U89" i="16"/>
  <c r="E95" i="16"/>
  <c r="C94" i="16"/>
  <c r="D94" i="16" s="1"/>
  <c r="G93" i="16"/>
  <c r="H93" i="16" s="1"/>
  <c r="I92" i="16"/>
  <c r="K91" i="16"/>
  <c r="L91" i="16" s="1"/>
  <c r="M90" i="16"/>
  <c r="Q96" i="16"/>
  <c r="S95" i="16"/>
  <c r="T95" i="16" s="1"/>
  <c r="U94" i="16"/>
  <c r="W93" i="16"/>
  <c r="X93" i="16" s="1"/>
  <c r="Y92" i="16"/>
  <c r="AA91" i="16"/>
  <c r="AB91" i="16" s="1"/>
  <c r="AC90" i="16"/>
  <c r="AG95" i="16"/>
  <c r="I89" i="16"/>
  <c r="W89" i="16"/>
  <c r="X89" i="16" s="1"/>
  <c r="E94" i="16"/>
  <c r="C93" i="16"/>
  <c r="D93" i="16" s="1"/>
  <c r="G92" i="16"/>
  <c r="H92" i="16" s="1"/>
  <c r="I91" i="16"/>
  <c r="K90" i="16"/>
  <c r="L90" i="16" s="1"/>
  <c r="O96" i="16"/>
  <c r="P96" i="16" s="1"/>
  <c r="Q95" i="16"/>
  <c r="S94" i="16"/>
  <c r="T94" i="16" s="1"/>
  <c r="U93" i="16"/>
  <c r="W92" i="16"/>
  <c r="X92" i="16" s="1"/>
  <c r="Y91" i="16"/>
  <c r="AA90" i="16"/>
  <c r="AB90" i="16" s="1"/>
  <c r="AE96" i="16"/>
  <c r="AF96" i="16" s="1"/>
  <c r="AG94" i="16"/>
  <c r="G89" i="16"/>
  <c r="H89" i="16" s="1"/>
  <c r="Y89" i="16"/>
  <c r="E93" i="16"/>
  <c r="C92" i="16"/>
  <c r="D92" i="16" s="1"/>
  <c r="G91" i="16"/>
  <c r="H91" i="16" s="1"/>
  <c r="I90" i="16"/>
  <c r="M96" i="16"/>
  <c r="O95" i="16"/>
  <c r="P95" i="16" s="1"/>
  <c r="Q94" i="16"/>
  <c r="S93" i="16"/>
  <c r="T93" i="16" s="1"/>
  <c r="U92" i="16"/>
  <c r="W91" i="16"/>
  <c r="X91" i="16" s="1"/>
  <c r="Y90" i="16"/>
  <c r="AC96" i="16"/>
  <c r="AE95" i="16"/>
  <c r="AF95" i="16" s="1"/>
  <c r="AG93" i="16"/>
  <c r="K89" i="16"/>
  <c r="L89" i="16" s="1"/>
  <c r="AA89" i="16"/>
  <c r="AB89" i="16" s="1"/>
  <c r="E92" i="16"/>
  <c r="C91" i="16"/>
  <c r="D91" i="16" s="1"/>
  <c r="G90" i="16"/>
  <c r="H90" i="16" s="1"/>
  <c r="K96" i="16"/>
  <c r="L96" i="16" s="1"/>
  <c r="M95" i="16"/>
  <c r="O94" i="16"/>
  <c r="P94" i="16" s="1"/>
  <c r="Q93" i="16"/>
  <c r="S92" i="16"/>
  <c r="T92" i="16" s="1"/>
  <c r="U91" i="16"/>
  <c r="W90" i="16"/>
  <c r="X90" i="16" s="1"/>
  <c r="AA96" i="16"/>
  <c r="AB96" i="16" s="1"/>
  <c r="AC95" i="16"/>
  <c r="AE94" i="16"/>
  <c r="AF94" i="16" s="1"/>
  <c r="AG92" i="16"/>
  <c r="M89" i="16"/>
  <c r="AC89" i="16"/>
  <c r="E91" i="16"/>
  <c r="C90" i="16"/>
  <c r="D90" i="16" s="1"/>
  <c r="I96" i="16"/>
  <c r="K95" i="16"/>
  <c r="L95" i="16" s="1"/>
  <c r="M94" i="16"/>
  <c r="O93" i="16"/>
  <c r="P93" i="16" s="1"/>
  <c r="Q92" i="16"/>
  <c r="S91" i="16"/>
  <c r="T91" i="16" s="1"/>
  <c r="U90" i="16"/>
  <c r="Y96" i="16"/>
  <c r="AA95" i="16"/>
  <c r="AB95" i="16" s="1"/>
  <c r="AC94" i="16"/>
  <c r="AE93" i="16"/>
  <c r="AF93" i="16" s="1"/>
  <c r="AG91" i="16"/>
  <c r="O89" i="16"/>
  <c r="P89" i="16" s="1"/>
  <c r="E90" i="16"/>
  <c r="G96" i="16"/>
  <c r="H96" i="16" s="1"/>
  <c r="I95" i="16"/>
  <c r="K94" i="16"/>
  <c r="L94" i="16" s="1"/>
  <c r="M93" i="16"/>
  <c r="O92" i="16"/>
  <c r="P92" i="16" s="1"/>
  <c r="W96" i="16"/>
  <c r="X96" i="16" s="1"/>
  <c r="AG90" i="16"/>
  <c r="Q89" i="16"/>
  <c r="G95" i="16"/>
  <c r="H95" i="16" s="1"/>
  <c r="I94" i="16"/>
  <c r="K93" i="16"/>
  <c r="L93" i="16" s="1"/>
  <c r="M92" i="16"/>
  <c r="O91" i="16"/>
  <c r="P91" i="16" s="1"/>
  <c r="U96" i="16"/>
  <c r="C84" i="16"/>
  <c r="D84" i="16" s="1"/>
  <c r="M80" i="16"/>
  <c r="AC80" i="16"/>
  <c r="E82" i="16"/>
  <c r="I87" i="16"/>
  <c r="K87" i="16"/>
  <c r="L87" i="16" s="1"/>
  <c r="M86" i="16"/>
  <c r="O85" i="16"/>
  <c r="P85" i="16" s="1"/>
  <c r="Q84" i="16"/>
  <c r="S83" i="16"/>
  <c r="T83" i="16" s="1"/>
  <c r="U82" i="16"/>
  <c r="W81" i="16"/>
  <c r="X81" i="16" s="1"/>
  <c r="AA87" i="16"/>
  <c r="AB87" i="16" s="1"/>
  <c r="AC86" i="16"/>
  <c r="AE85" i="16"/>
  <c r="AF85" i="16" s="1"/>
  <c r="C83" i="16"/>
  <c r="D83" i="16" s="1"/>
  <c r="O80" i="16"/>
  <c r="P80" i="16" s="1"/>
  <c r="AE80" i="16"/>
  <c r="AF80" i="16" s="1"/>
  <c r="E81" i="16"/>
  <c r="G87" i="16"/>
  <c r="H87" i="16" s="1"/>
  <c r="K86" i="16"/>
  <c r="L86" i="16" s="1"/>
  <c r="M85" i="16"/>
  <c r="O84" i="16"/>
  <c r="P84" i="16" s="1"/>
  <c r="Q83" i="16"/>
  <c r="S82" i="16"/>
  <c r="T82" i="16" s="1"/>
  <c r="U81" i="16"/>
  <c r="Y87" i="16"/>
  <c r="AA86" i="16"/>
  <c r="AB86" i="16" s="1"/>
  <c r="AC85" i="16"/>
  <c r="AE84" i="16"/>
  <c r="AF84" i="16" s="1"/>
  <c r="AG87" i="16"/>
  <c r="C82" i="16"/>
  <c r="D82" i="16" s="1"/>
  <c r="Q80" i="16"/>
  <c r="AG80" i="16"/>
  <c r="I86" i="16"/>
  <c r="G86" i="16"/>
  <c r="H86" i="16" s="1"/>
  <c r="K85" i="16"/>
  <c r="L85" i="16" s="1"/>
  <c r="M84" i="16"/>
  <c r="O83" i="16"/>
  <c r="P83" i="16" s="1"/>
  <c r="Q82" i="16"/>
  <c r="S81" i="16"/>
  <c r="T81" i="16" s="1"/>
  <c r="W87" i="16"/>
  <c r="X87" i="16" s="1"/>
  <c r="Y86" i="16"/>
  <c r="AA85" i="16"/>
  <c r="AB85" i="16" s="1"/>
  <c r="AC84" i="16"/>
  <c r="AE83" i="16"/>
  <c r="AF83" i="16" s="1"/>
  <c r="AG86" i="16"/>
  <c r="C81" i="16"/>
  <c r="D81" i="16" s="1"/>
  <c r="S80" i="16"/>
  <c r="T80" i="16" s="1"/>
  <c r="E87" i="16"/>
  <c r="I85" i="16"/>
  <c r="G85" i="16"/>
  <c r="H85" i="16" s="1"/>
  <c r="K84" i="16"/>
  <c r="L84" i="16" s="1"/>
  <c r="M83" i="16"/>
  <c r="O82" i="16"/>
  <c r="P82" i="16" s="1"/>
  <c r="Q81" i="16"/>
  <c r="U87" i="16"/>
  <c r="W86" i="16"/>
  <c r="X86" i="16" s="1"/>
  <c r="Y85" i="16"/>
  <c r="AA84" i="16"/>
  <c r="AB84" i="16" s="1"/>
  <c r="AC83" i="16"/>
  <c r="AE82" i="16"/>
  <c r="AF82" i="16" s="1"/>
  <c r="AG85" i="16"/>
  <c r="C80" i="16"/>
  <c r="D80" i="16" s="1"/>
  <c r="E80" i="16"/>
  <c r="U80" i="16"/>
  <c r="E86" i="16"/>
  <c r="I84" i="16"/>
  <c r="G84" i="16"/>
  <c r="H84" i="16" s="1"/>
  <c r="K83" i="16"/>
  <c r="L83" i="16" s="1"/>
  <c r="M82" i="16"/>
  <c r="O81" i="16"/>
  <c r="P81" i="16" s="1"/>
  <c r="S87" i="16"/>
  <c r="T87" i="16" s="1"/>
  <c r="U86" i="16"/>
  <c r="W85" i="16"/>
  <c r="X85" i="16" s="1"/>
  <c r="Y84" i="16"/>
  <c r="AA83" i="16"/>
  <c r="AB83" i="16" s="1"/>
  <c r="AC82" i="16"/>
  <c r="AE81" i="16"/>
  <c r="AF81" i="16" s="1"/>
  <c r="AG84" i="16"/>
  <c r="C87" i="16"/>
  <c r="D87" i="16" s="1"/>
  <c r="I80" i="16"/>
  <c r="W80" i="16"/>
  <c r="X80" i="16" s="1"/>
  <c r="E85" i="16"/>
  <c r="I83" i="16"/>
  <c r="G83" i="16"/>
  <c r="H83" i="16" s="1"/>
  <c r="K82" i="16"/>
  <c r="L82" i="16" s="1"/>
  <c r="M81" i="16"/>
  <c r="Q87" i="16"/>
  <c r="S86" i="16"/>
  <c r="T86" i="16" s="1"/>
  <c r="U85" i="16"/>
  <c r="W84" i="16"/>
  <c r="X84" i="16" s="1"/>
  <c r="Y83" i="16"/>
  <c r="AA82" i="16"/>
  <c r="AB82" i="16" s="1"/>
  <c r="AC81" i="16"/>
  <c r="AG83" i="16"/>
  <c r="C86" i="16"/>
  <c r="D86" i="16" s="1"/>
  <c r="G80" i="16"/>
  <c r="H80" i="16" s="1"/>
  <c r="E84" i="16"/>
  <c r="I82" i="16"/>
  <c r="G82" i="16"/>
  <c r="H82" i="16" s="1"/>
  <c r="K81" i="16"/>
  <c r="L81" i="16" s="1"/>
  <c r="O87" i="16"/>
  <c r="P87" i="16" s="1"/>
  <c r="S85" i="16"/>
  <c r="T85" i="16" s="1"/>
  <c r="Y82" i="16"/>
  <c r="AA81" i="16"/>
  <c r="AB81" i="16" s="1"/>
  <c r="K80" i="16"/>
  <c r="L80" i="16" s="1"/>
  <c r="E83" i="16"/>
  <c r="I81" i="16"/>
  <c r="M87" i="16"/>
  <c r="O86" i="16"/>
  <c r="P86" i="16" s="1"/>
  <c r="Y81" i="16"/>
  <c r="AG42" i="16"/>
  <c r="M112" i="16"/>
  <c r="M114" i="16"/>
  <c r="I30" i="16"/>
  <c r="C37" i="16"/>
  <c r="E35" i="16"/>
  <c r="I39" i="16"/>
  <c r="G22" i="16"/>
  <c r="W22" i="16"/>
  <c r="W31" i="16"/>
  <c r="X31" i="16" s="1"/>
  <c r="U32" i="16"/>
  <c r="AC30" i="16"/>
  <c r="S39" i="16"/>
  <c r="K42" i="16"/>
  <c r="W44" i="16"/>
  <c r="AG26" i="16"/>
  <c r="Q28" i="16"/>
  <c r="E30" i="16"/>
  <c r="K25" i="16"/>
  <c r="L25" i="16" s="1"/>
  <c r="O31" i="16"/>
  <c r="C36" i="16"/>
  <c r="G34" i="16"/>
  <c r="I38" i="16"/>
  <c r="K35" i="16"/>
  <c r="O39" i="16"/>
  <c r="Q37" i="16"/>
  <c r="S42" i="16"/>
  <c r="U42" i="16"/>
  <c r="M46" i="16"/>
  <c r="G21" i="16"/>
  <c r="E22" i="16"/>
  <c r="Q23" i="16"/>
  <c r="W21" i="16"/>
  <c r="U22" i="16"/>
  <c r="AG23" i="16"/>
  <c r="W29" i="16"/>
  <c r="U31" i="16"/>
  <c r="AG32" i="16"/>
  <c r="S38" i="16"/>
  <c r="W35" i="16"/>
  <c r="AE37" i="16"/>
  <c r="U35" i="16"/>
  <c r="AC39" i="16"/>
  <c r="AG37" i="16"/>
  <c r="Y114" i="16"/>
  <c r="Q48" i="16"/>
  <c r="G25" i="16"/>
  <c r="H25" i="16" s="1"/>
  <c r="Q32" i="16"/>
  <c r="C35" i="16"/>
  <c r="G39" i="16"/>
  <c r="I37" i="16"/>
  <c r="K23" i="16"/>
  <c r="AA23" i="16"/>
  <c r="U30" i="16"/>
  <c r="AG31" i="16"/>
  <c r="S37" i="16"/>
  <c r="AA39" i="16"/>
  <c r="O37" i="16"/>
  <c r="Y39" i="16"/>
  <c r="AG35" i="16"/>
  <c r="E112" i="16"/>
  <c r="C25" i="16"/>
  <c r="M32" i="16"/>
  <c r="Q30" i="16"/>
  <c r="E39" i="16"/>
  <c r="G37" i="16"/>
  <c r="I35" i="16"/>
  <c r="K34" i="16"/>
  <c r="O42" i="16"/>
  <c r="P42" i="16" s="1"/>
  <c r="AA44" i="16"/>
  <c r="C23" i="16"/>
  <c r="K21" i="16"/>
  <c r="I22" i="16"/>
  <c r="S23" i="16"/>
  <c r="AA21" i="16"/>
  <c r="Y22" i="16"/>
  <c r="AA29" i="16"/>
  <c r="AB29" i="16" s="1"/>
  <c r="Y31" i="16"/>
  <c r="S34" i="16"/>
  <c r="S35" i="16"/>
  <c r="AA37" i="16"/>
  <c r="U34" i="16"/>
  <c r="Y38" i="16"/>
  <c r="AC36" i="16"/>
  <c r="K31" i="16"/>
  <c r="L31" i="16" s="1"/>
  <c r="Q25" i="16"/>
  <c r="Q27" i="16"/>
  <c r="Q29" i="16"/>
  <c r="C32" i="16"/>
  <c r="D32" i="16" s="1"/>
  <c r="G31" i="16"/>
  <c r="H31" i="16" s="1"/>
  <c r="M31" i="16"/>
  <c r="C34" i="16"/>
  <c r="E38" i="16"/>
  <c r="G36" i="16"/>
  <c r="K39" i="16"/>
  <c r="L39" i="16" s="1"/>
  <c r="M37" i="16"/>
  <c r="O35" i="16"/>
  <c r="E46" i="16"/>
  <c r="Q46" i="16"/>
  <c r="AE46" i="16"/>
  <c r="AF46" i="16" s="1"/>
  <c r="AC44" i="16"/>
  <c r="C22" i="16"/>
  <c r="O23" i="16"/>
  <c r="I21" i="16"/>
  <c r="S22" i="16"/>
  <c r="AE23" i="16"/>
  <c r="S31" i="16"/>
  <c r="T31" i="16" s="1"/>
  <c r="AE32" i="16"/>
  <c r="Y30" i="16"/>
  <c r="W34" i="16"/>
  <c r="W39" i="16"/>
  <c r="U39" i="16"/>
  <c r="Y37" i="16"/>
  <c r="AC35" i="16"/>
  <c r="Y112" i="16"/>
  <c r="G29" i="16"/>
  <c r="W43" i="16"/>
  <c r="X43" i="16" s="1"/>
  <c r="AE45" i="16"/>
  <c r="AG17" i="16"/>
  <c r="AG19" i="16"/>
  <c r="AE25" i="16"/>
  <c r="AF25" i="16" s="1"/>
  <c r="O27" i="16"/>
  <c r="P27" i="16" s="1"/>
  <c r="O29" i="16"/>
  <c r="P29" i="16" s="1"/>
  <c r="C31" i="16"/>
  <c r="I32" i="16"/>
  <c r="C39" i="16"/>
  <c r="E37" i="16"/>
  <c r="G35" i="16"/>
  <c r="K38" i="16"/>
  <c r="M36" i="16"/>
  <c r="Q34" i="16"/>
  <c r="C46" i="16"/>
  <c r="D46" i="16" s="1"/>
  <c r="AG46" i="16"/>
  <c r="C21" i="16"/>
  <c r="D21" i="16" s="1"/>
  <c r="O22" i="16"/>
  <c r="M23" i="16"/>
  <c r="S21" i="16"/>
  <c r="AE22" i="16"/>
  <c r="S29" i="16"/>
  <c r="T29" i="16" s="1"/>
  <c r="AE31" i="16"/>
  <c r="AC32" i="16"/>
  <c r="AA34" i="16"/>
  <c r="W38" i="16"/>
  <c r="X38" i="16" s="1"/>
  <c r="AA35" i="16"/>
  <c r="Y36" i="16"/>
  <c r="AG34" i="16"/>
  <c r="AC112" i="16"/>
  <c r="M39" i="16"/>
  <c r="Q35" i="16"/>
  <c r="K22" i="16"/>
  <c r="AC37" i="16"/>
  <c r="AE17" i="16"/>
  <c r="AE19" i="16"/>
  <c r="I42" i="16"/>
  <c r="M44" i="16"/>
  <c r="I31" i="16"/>
  <c r="K37" i="16"/>
  <c r="L37" i="16" s="1"/>
  <c r="M35" i="16"/>
  <c r="Q39" i="16"/>
  <c r="G46" i="16"/>
  <c r="S46" i="16"/>
  <c r="T46" i="16" s="1"/>
  <c r="U46" i="16"/>
  <c r="G23" i="16"/>
  <c r="O21" i="16"/>
  <c r="M22" i="16"/>
  <c r="E114" i="16"/>
  <c r="W112" i="16"/>
  <c r="X112" i="16" s="1"/>
  <c r="K112" i="16"/>
  <c r="L112" i="16" s="1"/>
  <c r="AE112" i="16"/>
  <c r="AF112" i="16" s="1"/>
  <c r="S112" i="16"/>
  <c r="T112" i="16" s="1"/>
  <c r="G112" i="16"/>
  <c r="H112" i="16" s="1"/>
  <c r="AA112" i="16"/>
  <c r="AB112" i="16" s="1"/>
  <c r="O112" i="16"/>
  <c r="P112" i="16" s="1"/>
  <c r="C112" i="16"/>
  <c r="D112" i="16" s="1"/>
  <c r="W113" i="16"/>
  <c r="X113" i="16" s="1"/>
  <c r="K113" i="16"/>
  <c r="L113" i="16" s="1"/>
  <c r="AE113" i="16"/>
  <c r="AF113" i="16" s="1"/>
  <c r="S113" i="16"/>
  <c r="T113" i="16" s="1"/>
  <c r="G113" i="16"/>
  <c r="H113" i="16" s="1"/>
  <c r="AA113" i="16"/>
  <c r="AB113" i="16" s="1"/>
  <c r="O113" i="16"/>
  <c r="P113" i="16" s="1"/>
  <c r="C113" i="16"/>
  <c r="D113" i="16" s="1"/>
  <c r="W114" i="16"/>
  <c r="X114" i="16" s="1"/>
  <c r="K114" i="16"/>
  <c r="L114" i="16" s="1"/>
  <c r="AE114" i="16"/>
  <c r="AF114" i="16" s="1"/>
  <c r="S114" i="16"/>
  <c r="T114" i="16" s="1"/>
  <c r="G114" i="16"/>
  <c r="H114" i="16" s="1"/>
  <c r="AA114" i="16"/>
  <c r="AB114" i="16" s="1"/>
  <c r="O114" i="16"/>
  <c r="P114" i="16" s="1"/>
  <c r="C114" i="16"/>
  <c r="D114" i="16" s="1"/>
  <c r="U113" i="16"/>
  <c r="I113" i="16"/>
  <c r="AC113" i="16"/>
  <c r="Q113" i="16"/>
  <c r="E113" i="16"/>
  <c r="Y113" i="16"/>
  <c r="M113" i="16"/>
  <c r="W115" i="16"/>
  <c r="X115" i="16" s="1"/>
  <c r="K115" i="16"/>
  <c r="L115" i="16" s="1"/>
  <c r="AE115" i="16"/>
  <c r="AF115" i="16" s="1"/>
  <c r="S115" i="16"/>
  <c r="T115" i="16" s="1"/>
  <c r="G115" i="16"/>
  <c r="H115" i="16" s="1"/>
  <c r="AA115" i="16"/>
  <c r="AB115" i="16" s="1"/>
  <c r="O115" i="16"/>
  <c r="P115" i="16" s="1"/>
  <c r="C115" i="16"/>
  <c r="D115" i="16" s="1"/>
  <c r="M115" i="16"/>
  <c r="Y115" i="16"/>
  <c r="E115" i="16"/>
  <c r="Q112" i="16"/>
  <c r="Q114" i="16"/>
  <c r="Q115" i="16"/>
  <c r="AC115" i="16"/>
  <c r="I112" i="16"/>
  <c r="I114" i="16"/>
  <c r="I115" i="16"/>
  <c r="U112" i="16"/>
  <c r="U114" i="16"/>
  <c r="U115" i="16"/>
  <c r="C48" i="16"/>
  <c r="D48" i="16" s="1"/>
  <c r="C26" i="16"/>
  <c r="D26" i="16" s="1"/>
  <c r="E26" i="16"/>
  <c r="I26" i="16"/>
  <c r="K26" i="16"/>
  <c r="M26" i="16"/>
  <c r="O26" i="16"/>
  <c r="P26" i="16" s="1"/>
  <c r="Q26" i="16"/>
  <c r="G42" i="16"/>
  <c r="H42" i="16" s="1"/>
  <c r="Q43" i="16"/>
  <c r="S45" i="16"/>
  <c r="T45" i="16" s="1"/>
  <c r="W42" i="16"/>
  <c r="X42" i="16" s="1"/>
  <c r="AE44" i="16"/>
  <c r="Y43" i="16"/>
  <c r="AG45" i="16"/>
  <c r="M43" i="16"/>
  <c r="C16" i="16"/>
  <c r="D16" i="16" s="1"/>
  <c r="G16" i="16"/>
  <c r="H16" i="16" s="1"/>
  <c r="K16" i="16"/>
  <c r="L16" i="16" s="1"/>
  <c r="O16" i="16"/>
  <c r="P16" i="16" s="1"/>
  <c r="E16" i="16"/>
  <c r="I16" i="16"/>
  <c r="M16" i="16"/>
  <c r="Q16" i="16"/>
  <c r="S16" i="16"/>
  <c r="T16" i="16" s="1"/>
  <c r="W16" i="16"/>
  <c r="X16" i="16" s="1"/>
  <c r="AA16" i="16"/>
  <c r="U16" i="16"/>
  <c r="Y16" i="16"/>
  <c r="AC16" i="16"/>
  <c r="S25" i="16"/>
  <c r="T25" i="16" s="1"/>
  <c r="W25" i="16"/>
  <c r="X25" i="16" s="1"/>
  <c r="AA25" i="16"/>
  <c r="AB25" i="16" s="1"/>
  <c r="U25" i="16"/>
  <c r="Y25" i="16"/>
  <c r="AC25" i="16"/>
  <c r="AG25" i="16"/>
  <c r="E25" i="16"/>
  <c r="I25" i="16"/>
  <c r="M25" i="16"/>
  <c r="E41" i="16"/>
  <c r="O45" i="16"/>
  <c r="AE43" i="16"/>
  <c r="AF43" i="16" s="1"/>
  <c r="U45" i="16"/>
  <c r="C41" i="16"/>
  <c r="D41" i="16" s="1"/>
  <c r="C43" i="16"/>
  <c r="D43" i="16" s="1"/>
  <c r="C45" i="16"/>
  <c r="D45" i="16" s="1"/>
  <c r="E43" i="16"/>
  <c r="E45" i="16"/>
  <c r="G30" i="16"/>
  <c r="H30" i="16" s="1"/>
  <c r="K41" i="16"/>
  <c r="L41" i="16" s="1"/>
  <c r="S43" i="16"/>
  <c r="T43" i="16" s="1"/>
  <c r="AA45" i="16"/>
  <c r="AB45" i="16" s="1"/>
  <c r="AG43" i="16"/>
  <c r="I41" i="16"/>
  <c r="G41" i="16"/>
  <c r="H41" i="16" s="1"/>
  <c r="K45" i="16"/>
  <c r="L45" i="16" s="1"/>
  <c r="O43" i="16"/>
  <c r="P43" i="16" s="1"/>
  <c r="S41" i="16"/>
  <c r="T41" i="16" s="1"/>
  <c r="Q41" i="16"/>
  <c r="U43" i="16"/>
  <c r="AC45" i="16"/>
  <c r="S30" i="16"/>
  <c r="T30" i="16" s="1"/>
  <c r="W30" i="16"/>
  <c r="X30" i="16" s="1"/>
  <c r="AA30" i="16"/>
  <c r="AB30" i="16" s="1"/>
  <c r="AE30" i="16"/>
  <c r="AF30" i="16" s="1"/>
  <c r="C30" i="16"/>
  <c r="D30" i="16" s="1"/>
  <c r="G28" i="16"/>
  <c r="H28" i="16" s="1"/>
  <c r="K30" i="16"/>
  <c r="L30" i="16" s="1"/>
  <c r="W41" i="16"/>
  <c r="X41" i="16" s="1"/>
  <c r="AA43" i="16"/>
  <c r="AB43" i="16" s="1"/>
  <c r="U41" i="16"/>
  <c r="M41" i="16"/>
  <c r="I45" i="16"/>
  <c r="C20" i="16"/>
  <c r="D20" i="16" s="1"/>
  <c r="G20" i="16"/>
  <c r="H20" i="16" s="1"/>
  <c r="K20" i="16"/>
  <c r="L20" i="16" s="1"/>
  <c r="O20" i="16"/>
  <c r="P20" i="16" s="1"/>
  <c r="E20" i="16"/>
  <c r="I20" i="16"/>
  <c r="M20" i="16"/>
  <c r="Q20" i="16"/>
  <c r="S20" i="16"/>
  <c r="W20" i="16"/>
  <c r="X20" i="16" s="1"/>
  <c r="AA20" i="16"/>
  <c r="AB20" i="16" s="1"/>
  <c r="U20" i="16"/>
  <c r="Y20" i="16"/>
  <c r="AC20" i="16"/>
  <c r="U29" i="16"/>
  <c r="Y29" i="16"/>
  <c r="AC29" i="16"/>
  <c r="AG29" i="16"/>
  <c r="C29" i="16"/>
  <c r="E29" i="16"/>
  <c r="G27" i="16"/>
  <c r="H27" i="16" s="1"/>
  <c r="I29" i="16"/>
  <c r="K29" i="16"/>
  <c r="L29" i="16" s="1"/>
  <c r="M29" i="16"/>
  <c r="G45" i="16"/>
  <c r="H45" i="16" s="1"/>
  <c r="K43" i="16"/>
  <c r="L43" i="16" s="1"/>
  <c r="AA41" i="16"/>
  <c r="AB41" i="16" s="1"/>
  <c r="W45" i="16"/>
  <c r="X45" i="16" s="1"/>
  <c r="AA42" i="16"/>
  <c r="AB42" i="16" s="1"/>
  <c r="Y41" i="16"/>
  <c r="AC43" i="16"/>
  <c r="I44" i="16"/>
  <c r="C19" i="16"/>
  <c r="D19" i="16" s="1"/>
  <c r="G19" i="16"/>
  <c r="H19" i="16" s="1"/>
  <c r="K19" i="16"/>
  <c r="L19" i="16" s="1"/>
  <c r="O19" i="16"/>
  <c r="P19" i="16" s="1"/>
  <c r="E19" i="16"/>
  <c r="I19" i="16"/>
  <c r="M19" i="16"/>
  <c r="Q19" i="16"/>
  <c r="S19" i="16"/>
  <c r="T19" i="16" s="1"/>
  <c r="W19" i="16"/>
  <c r="X19" i="16" s="1"/>
  <c r="AA19" i="16"/>
  <c r="AB19" i="16" s="1"/>
  <c r="U19" i="16"/>
  <c r="Y19" i="16"/>
  <c r="AC19" i="16"/>
  <c r="S28" i="16"/>
  <c r="T28" i="16" s="1"/>
  <c r="W28" i="16"/>
  <c r="X28" i="16" s="1"/>
  <c r="AA28" i="16"/>
  <c r="AB28" i="16" s="1"/>
  <c r="AE28" i="16"/>
  <c r="AF28" i="16" s="1"/>
  <c r="U28" i="16"/>
  <c r="Y28" i="16"/>
  <c r="AC28" i="16"/>
  <c r="AG28" i="16"/>
  <c r="C28" i="16"/>
  <c r="D28" i="16" s="1"/>
  <c r="E28" i="16"/>
  <c r="G26" i="16"/>
  <c r="H26" i="16" s="1"/>
  <c r="I28" i="16"/>
  <c r="K28" i="16"/>
  <c r="M28" i="16"/>
  <c r="G44" i="16"/>
  <c r="H44" i="16" s="1"/>
  <c r="Q45" i="16"/>
  <c r="AE41" i="16"/>
  <c r="AC41" i="16"/>
  <c r="Y45" i="16"/>
  <c r="AC42" i="16"/>
  <c r="C18" i="16"/>
  <c r="D18" i="16" s="1"/>
  <c r="G18" i="16"/>
  <c r="H18" i="16" s="1"/>
  <c r="K18" i="16"/>
  <c r="L18" i="16" s="1"/>
  <c r="O18" i="16"/>
  <c r="P18" i="16" s="1"/>
  <c r="E18" i="16"/>
  <c r="I18" i="16"/>
  <c r="M18" i="16"/>
  <c r="Q18" i="16"/>
  <c r="S18" i="16"/>
  <c r="T18" i="16" s="1"/>
  <c r="W18" i="16"/>
  <c r="X18" i="16" s="1"/>
  <c r="AA18" i="16"/>
  <c r="AB18" i="16" s="1"/>
  <c r="U18" i="16"/>
  <c r="Y18" i="16"/>
  <c r="AC18" i="16"/>
  <c r="S27" i="16"/>
  <c r="T27" i="16" s="1"/>
  <c r="W27" i="16"/>
  <c r="X27" i="16" s="1"/>
  <c r="AA27" i="16"/>
  <c r="AB27" i="16" s="1"/>
  <c r="AE27" i="16"/>
  <c r="AF27" i="16" s="1"/>
  <c r="U27" i="16"/>
  <c r="Y27" i="16"/>
  <c r="AC27" i="16"/>
  <c r="AG27" i="16"/>
  <c r="C27" i="16"/>
  <c r="D27" i="16" s="1"/>
  <c r="E27" i="16"/>
  <c r="I27" i="16"/>
  <c r="K27" i="16"/>
  <c r="L27" i="16" s="1"/>
  <c r="M27" i="16"/>
  <c r="G43" i="16"/>
  <c r="H43" i="16" s="1"/>
  <c r="Q44" i="16"/>
  <c r="Y44" i="16"/>
  <c r="C17" i="16"/>
  <c r="D17" i="16" s="1"/>
  <c r="G17" i="16"/>
  <c r="H17" i="16" s="1"/>
  <c r="K17" i="16"/>
  <c r="L17" i="16" s="1"/>
  <c r="O17" i="16"/>
  <c r="P17" i="16" s="1"/>
  <c r="E17" i="16"/>
  <c r="I17" i="16"/>
  <c r="M17" i="16"/>
  <c r="Q17" i="16"/>
  <c r="S17" i="16"/>
  <c r="T17" i="16" s="1"/>
  <c r="W17" i="16"/>
  <c r="X17" i="16" s="1"/>
  <c r="AA17" i="16"/>
  <c r="AB17" i="16" s="1"/>
  <c r="U17" i="16"/>
  <c r="Y17" i="16"/>
  <c r="AC17" i="16"/>
  <c r="S26" i="16"/>
  <c r="T26" i="16" s="1"/>
  <c r="W26" i="16"/>
  <c r="X26" i="16" s="1"/>
  <c r="AA26" i="16"/>
  <c r="AB26" i="16" s="1"/>
  <c r="U26" i="16"/>
  <c r="Y26" i="16"/>
  <c r="AC26" i="16"/>
  <c r="AE51" i="16"/>
  <c r="AF51" i="16" s="1"/>
  <c r="O51" i="16"/>
  <c r="P51" i="16" s="1"/>
  <c r="AE50" i="16"/>
  <c r="AF50" i="16" s="1"/>
  <c r="O50" i="16"/>
  <c r="P50" i="16" s="1"/>
  <c r="AE49" i="16"/>
  <c r="AF49" i="16" s="1"/>
  <c r="O49" i="16"/>
  <c r="P49" i="16" s="1"/>
  <c r="AE48" i="16"/>
  <c r="AF48" i="16" s="1"/>
  <c r="O48" i="16"/>
  <c r="P48" i="16" s="1"/>
  <c r="P46" i="16"/>
  <c r="P45" i="16"/>
  <c r="AC51" i="16"/>
  <c r="M51" i="16"/>
  <c r="AC50" i="16"/>
  <c r="M50" i="16"/>
  <c r="AC49" i="16"/>
  <c r="M49" i="16"/>
  <c r="AC48" i="16"/>
  <c r="M48" i="16"/>
  <c r="P41" i="16"/>
  <c r="AA51" i="16"/>
  <c r="AB51" i="16" s="1"/>
  <c r="K51" i="16"/>
  <c r="L51" i="16" s="1"/>
  <c r="AA50" i="16"/>
  <c r="AB50" i="16" s="1"/>
  <c r="K50" i="16"/>
  <c r="L50" i="16" s="1"/>
  <c r="AA49" i="16"/>
  <c r="AB49" i="16" s="1"/>
  <c r="K49" i="16"/>
  <c r="L49" i="16" s="1"/>
  <c r="AA48" i="16"/>
  <c r="AB48" i="16" s="1"/>
  <c r="K48" i="16"/>
  <c r="L48" i="16" s="1"/>
  <c r="AB46" i="16"/>
  <c r="L46" i="16"/>
  <c r="AB44" i="16"/>
  <c r="L44" i="16"/>
  <c r="Y51" i="16"/>
  <c r="I51" i="16"/>
  <c r="Y50" i="16"/>
  <c r="I50" i="16"/>
  <c r="Y49" i="16"/>
  <c r="I49" i="16"/>
  <c r="Y48" i="16"/>
  <c r="I48" i="16"/>
  <c r="L42" i="16"/>
  <c r="W51" i="16"/>
  <c r="X51" i="16" s="1"/>
  <c r="G51" i="16"/>
  <c r="H51" i="16" s="1"/>
  <c r="W50" i="16"/>
  <c r="X50" i="16" s="1"/>
  <c r="G50" i="16"/>
  <c r="H50" i="16" s="1"/>
  <c r="W49" i="16"/>
  <c r="X49" i="16" s="1"/>
  <c r="G49" i="16"/>
  <c r="H49" i="16" s="1"/>
  <c r="W48" i="16"/>
  <c r="X48" i="16" s="1"/>
  <c r="G48" i="16"/>
  <c r="H48" i="16" s="1"/>
  <c r="X46" i="16"/>
  <c r="X44" i="16"/>
  <c r="AF17" i="16"/>
  <c r="U51" i="16"/>
  <c r="E51" i="16"/>
  <c r="U50" i="16"/>
  <c r="E50" i="16"/>
  <c r="U49" i="16"/>
  <c r="E49" i="16"/>
  <c r="U48" i="16"/>
  <c r="E48" i="16"/>
  <c r="AF21" i="16"/>
  <c r="AF16" i="16"/>
  <c r="S51" i="16"/>
  <c r="T51" i="16" s="1"/>
  <c r="S50" i="16"/>
  <c r="T50" i="16" s="1"/>
  <c r="S49" i="16"/>
  <c r="T49" i="16" s="1"/>
  <c r="S48" i="16"/>
  <c r="T48" i="16" s="1"/>
  <c r="T44" i="16"/>
  <c r="AG51" i="16"/>
  <c r="AG50" i="16"/>
  <c r="AG49" i="16"/>
  <c r="AG48" i="16"/>
  <c r="AF18" i="16"/>
  <c r="D42" i="16"/>
  <c r="AF32" i="16"/>
  <c r="AF41" i="16"/>
  <c r="L35" i="16"/>
  <c r="T42" i="16"/>
  <c r="AF26" i="16"/>
  <c r="AF42" i="16"/>
  <c r="AF44" i="16"/>
  <c r="AF45" i="16"/>
  <c r="P44" i="16"/>
  <c r="H46" i="16"/>
  <c r="D44" i="16"/>
  <c r="D50" i="16"/>
  <c r="D49" i="16"/>
  <c r="D51" i="16"/>
  <c r="AB34" i="16"/>
  <c r="P34" i="16"/>
  <c r="D34" i="16"/>
  <c r="T34" i="16"/>
  <c r="H34" i="16"/>
  <c r="H38" i="16"/>
  <c r="P31" i="16"/>
  <c r="D31" i="16"/>
  <c r="H22" i="16"/>
  <c r="X22" i="16"/>
  <c r="T21" i="16"/>
  <c r="D22" i="16"/>
  <c r="T22" i="16"/>
  <c r="D23" i="16"/>
  <c r="L34" i="16"/>
  <c r="AB16" i="16"/>
  <c r="D37" i="16"/>
  <c r="H39" i="16"/>
  <c r="AF37" i="16"/>
  <c r="X37" i="16"/>
  <c r="D39" i="16"/>
  <c r="AB39" i="16"/>
  <c r="AF19" i="16"/>
  <c r="L23" i="16"/>
  <c r="T38" i="16"/>
  <c r="T37" i="16"/>
  <c r="P32" i="16"/>
  <c r="D29" i="16"/>
  <c r="X32" i="16"/>
  <c r="X29" i="16"/>
  <c r="T32" i="16"/>
  <c r="L26" i="16"/>
  <c r="AB32" i="16"/>
  <c r="AB31" i="16"/>
  <c r="AF38" i="16"/>
  <c r="L38" i="16"/>
  <c r="AB38" i="16"/>
  <c r="P38" i="16"/>
  <c r="D38" i="16"/>
  <c r="L21" i="16"/>
  <c r="L32" i="16"/>
  <c r="X34" i="16"/>
  <c r="X39" i="16"/>
  <c r="H37" i="16"/>
  <c r="X35" i="16"/>
  <c r="P39" i="16"/>
  <c r="P37" i="16"/>
  <c r="T39" i="16"/>
  <c r="P30" i="16"/>
  <c r="L36" i="16"/>
  <c r="AB36" i="16"/>
  <c r="P36" i="16"/>
  <c r="D36" i="16"/>
  <c r="X36" i="16"/>
  <c r="AF36" i="16"/>
  <c r="T36" i="16"/>
  <c r="H36" i="16"/>
  <c r="AB35" i="16"/>
  <c r="P35" i="16"/>
  <c r="D35" i="16"/>
  <c r="AF35" i="16"/>
  <c r="T35" i="16"/>
  <c r="H35" i="16"/>
  <c r="AB22" i="16"/>
  <c r="AB21" i="16"/>
  <c r="P23" i="16"/>
  <c r="P22" i="16"/>
  <c r="L22" i="16"/>
  <c r="D25" i="16"/>
  <c r="AF31" i="16"/>
  <c r="AF34" i="16"/>
  <c r="AB37" i="16"/>
  <c r="H21" i="16"/>
  <c r="X21" i="16"/>
  <c r="H23" i="16"/>
  <c r="AB23" i="16"/>
  <c r="X23" i="16"/>
  <c r="AF23" i="16"/>
  <c r="T20" i="16"/>
  <c r="AF20" i="16"/>
  <c r="P21" i="16"/>
  <c r="AF22" i="16"/>
  <c r="T23" i="16"/>
  <c r="L28" i="16"/>
  <c r="AF29" i="16"/>
  <c r="AF39" i="16"/>
  <c r="P28" i="16"/>
  <c r="H29" i="16"/>
  <c r="P79" i="9"/>
  <c r="P78" i="9"/>
  <c r="AB76" i="9"/>
  <c r="AJ75" i="9"/>
  <c r="AJ74" i="9"/>
  <c r="P21" i="9"/>
  <c r="P20" i="9"/>
  <c r="H21" i="9"/>
  <c r="H20" i="9"/>
  <c r="L19" i="9"/>
  <c r="L79" i="9"/>
  <c r="L78" i="9"/>
  <c r="P77" i="9"/>
  <c r="X76" i="9"/>
  <c r="AF75" i="9"/>
  <c r="AF74" i="9"/>
  <c r="L21" i="9"/>
  <c r="L20" i="9"/>
  <c r="P19" i="9"/>
  <c r="H79" i="9"/>
  <c r="H78" i="9"/>
  <c r="L77" i="9"/>
  <c r="AB75" i="9"/>
  <c r="AB74" i="9"/>
  <c r="D79" i="9"/>
  <c r="D78" i="9"/>
  <c r="H77" i="9"/>
  <c r="P76" i="9"/>
  <c r="X75" i="9"/>
  <c r="X74" i="9"/>
  <c r="D21" i="9"/>
  <c r="D20" i="9"/>
  <c r="H19" i="9"/>
  <c r="P18" i="9"/>
  <c r="D17" i="9"/>
  <c r="AJ79" i="9"/>
  <c r="AJ78" i="9"/>
  <c r="AJ77" i="9"/>
  <c r="D77" i="9"/>
  <c r="L76" i="9"/>
  <c r="P75" i="9"/>
  <c r="P74" i="9"/>
  <c r="D19" i="9"/>
  <c r="L18" i="9"/>
  <c r="P17" i="9"/>
  <c r="P16" i="9"/>
  <c r="AB79" i="9"/>
  <c r="AB78" i="9"/>
  <c r="AB77" i="9"/>
  <c r="AJ76" i="9"/>
  <c r="D76" i="9"/>
  <c r="H75" i="9"/>
  <c r="H74" i="9"/>
  <c r="AF79" i="9"/>
  <c r="AF78" i="9"/>
  <c r="AF77" i="9"/>
  <c r="H76" i="9"/>
  <c r="L75" i="9"/>
  <c r="L74" i="9"/>
  <c r="H18" i="9"/>
  <c r="L17" i="9"/>
  <c r="L16" i="9"/>
  <c r="D18" i="9"/>
  <c r="H17" i="9"/>
  <c r="H16" i="9"/>
  <c r="D16" i="9"/>
  <c r="X79" i="9"/>
  <c r="X78" i="9"/>
  <c r="X77" i="9"/>
  <c r="AF76" i="9"/>
  <c r="D75" i="9"/>
  <c r="D74" i="9"/>
  <c r="AB18" i="9"/>
  <c r="AJ17" i="9"/>
  <c r="AJ16" i="9"/>
  <c r="AB17" i="9"/>
  <c r="AB16" i="9"/>
  <c r="AF18" i="9"/>
  <c r="X18" i="9"/>
  <c r="AF17" i="9"/>
  <c r="AF16" i="9"/>
  <c r="X17" i="9"/>
  <c r="X16" i="9"/>
  <c r="X20" i="9"/>
  <c r="AJ21" i="9"/>
  <c r="AJ20" i="9"/>
  <c r="AJ19" i="9"/>
  <c r="AF21" i="9"/>
  <c r="AF20" i="9"/>
  <c r="AF19" i="9"/>
  <c r="AB21" i="9"/>
  <c r="AB20" i="9"/>
  <c r="AB19" i="9"/>
  <c r="AJ18" i="9"/>
  <c r="X19" i="9"/>
  <c r="X21" i="9"/>
  <c r="P82" i="9"/>
  <c r="L82" i="9"/>
  <c r="H82" i="9"/>
  <c r="D82" i="9"/>
  <c r="AJ29" i="9"/>
  <c r="AJ28" i="9"/>
  <c r="AJ27" i="9"/>
  <c r="AB29" i="9"/>
  <c r="AB28" i="9"/>
  <c r="AB27" i="9"/>
  <c r="AJ26" i="9"/>
  <c r="X29" i="9"/>
  <c r="X27" i="9"/>
  <c r="AF26" i="9"/>
  <c r="AF29" i="9"/>
  <c r="AF28" i="9"/>
  <c r="AF27" i="9"/>
  <c r="X28" i="9"/>
  <c r="AB26" i="9"/>
  <c r="AJ25" i="9"/>
  <c r="AJ24" i="9"/>
  <c r="X26" i="9"/>
  <c r="AF25" i="9"/>
  <c r="AF24" i="9"/>
  <c r="AB25" i="9"/>
  <c r="AB24" i="9"/>
  <c r="X24" i="9"/>
  <c r="X25" i="9"/>
  <c r="AJ82" i="9"/>
  <c r="AB82" i="9"/>
  <c r="AF82" i="9"/>
  <c r="X82" i="9"/>
  <c r="AJ87" i="9"/>
  <c r="AJ86" i="9"/>
  <c r="AJ85" i="9"/>
  <c r="D85" i="9"/>
  <c r="L84" i="9"/>
  <c r="P83" i="9"/>
  <c r="D27" i="9"/>
  <c r="L26" i="9"/>
  <c r="P25" i="9"/>
  <c r="P24" i="9"/>
  <c r="D26" i="9"/>
  <c r="H25" i="9"/>
  <c r="H24" i="9"/>
  <c r="AF87" i="9"/>
  <c r="AF86" i="9"/>
  <c r="AF85" i="9"/>
  <c r="H84" i="9"/>
  <c r="L83" i="9"/>
  <c r="H26" i="9"/>
  <c r="L25" i="9"/>
  <c r="L24" i="9"/>
  <c r="AB87" i="9"/>
  <c r="AB86" i="9"/>
  <c r="AB85" i="9"/>
  <c r="AJ84" i="9"/>
  <c r="D84" i="9"/>
  <c r="H83" i="9"/>
  <c r="X87" i="9"/>
  <c r="X86" i="9"/>
  <c r="X85" i="9"/>
  <c r="AF84" i="9"/>
  <c r="D83" i="9"/>
  <c r="D25" i="9"/>
  <c r="D24" i="9"/>
  <c r="P87" i="9"/>
  <c r="P86" i="9"/>
  <c r="AB84" i="9"/>
  <c r="AJ83" i="9"/>
  <c r="P29" i="9"/>
  <c r="P28" i="9"/>
  <c r="AB83" i="9"/>
  <c r="L87" i="9"/>
  <c r="L86" i="9"/>
  <c r="P85" i="9"/>
  <c r="X84" i="9"/>
  <c r="AF83" i="9"/>
  <c r="L29" i="9"/>
  <c r="L28" i="9"/>
  <c r="P27" i="9"/>
  <c r="H87" i="9"/>
  <c r="H86" i="9"/>
  <c r="L85" i="9"/>
  <c r="H29" i="9"/>
  <c r="H28" i="9"/>
  <c r="L27" i="9"/>
  <c r="D28" i="9"/>
  <c r="D87" i="9"/>
  <c r="D86" i="9"/>
  <c r="H85" i="9"/>
  <c r="P84" i="9"/>
  <c r="X83" i="9"/>
  <c r="D29" i="9"/>
  <c r="H27" i="9"/>
  <c r="P26" i="9"/>
  <c r="P95" i="9"/>
  <c r="P94" i="9"/>
  <c r="AB92" i="9"/>
  <c r="AJ91" i="9"/>
  <c r="AJ90" i="9"/>
  <c r="P37" i="9"/>
  <c r="P36" i="9"/>
  <c r="H95" i="9"/>
  <c r="H94" i="9"/>
  <c r="L93" i="9"/>
  <c r="D37" i="9"/>
  <c r="D36" i="9"/>
  <c r="H35" i="9"/>
  <c r="P34" i="9"/>
  <c r="L95" i="9"/>
  <c r="L94" i="9"/>
  <c r="P93" i="9"/>
  <c r="X92" i="9"/>
  <c r="AF91" i="9"/>
  <c r="AF90" i="9"/>
  <c r="L37" i="9"/>
  <c r="L36" i="9"/>
  <c r="P35" i="9"/>
  <c r="AB91" i="9"/>
  <c r="AB90" i="9"/>
  <c r="H37" i="9"/>
  <c r="H36" i="9"/>
  <c r="L35" i="9"/>
  <c r="D95" i="9"/>
  <c r="D94" i="9"/>
  <c r="H93" i="9"/>
  <c r="P92" i="9"/>
  <c r="X91" i="9"/>
  <c r="X90" i="9"/>
  <c r="AJ95" i="9"/>
  <c r="AJ94" i="9"/>
  <c r="AJ93" i="9"/>
  <c r="D93" i="9"/>
  <c r="L92" i="9"/>
  <c r="P91" i="9"/>
  <c r="P90" i="9"/>
  <c r="D35" i="9"/>
  <c r="L34" i="9"/>
  <c r="P33" i="9"/>
  <c r="P32" i="9"/>
  <c r="AB95" i="9"/>
  <c r="AF95" i="9"/>
  <c r="AF94" i="9"/>
  <c r="AF93" i="9"/>
  <c r="H92" i="9"/>
  <c r="L91" i="9"/>
  <c r="L90" i="9"/>
  <c r="H34" i="9"/>
  <c r="L33" i="9"/>
  <c r="L32" i="9"/>
  <c r="AB94" i="9"/>
  <c r="AB93" i="9"/>
  <c r="AJ92" i="9"/>
  <c r="D92" i="9"/>
  <c r="H91" i="9"/>
  <c r="H90" i="9"/>
  <c r="D34" i="9"/>
  <c r="H33" i="9"/>
  <c r="H32" i="9"/>
  <c r="D33" i="9"/>
  <c r="X95" i="9"/>
  <c r="X94" i="9"/>
  <c r="X93" i="9"/>
  <c r="AF92" i="9"/>
  <c r="D91" i="9"/>
  <c r="D90" i="9"/>
  <c r="D32" i="9"/>
  <c r="AB34" i="9"/>
  <c r="AJ33" i="9"/>
  <c r="AJ32" i="9"/>
  <c r="AB33" i="9"/>
  <c r="AB32" i="9"/>
  <c r="X33" i="9"/>
  <c r="X32" i="9"/>
  <c r="X34" i="9"/>
  <c r="AF33" i="9"/>
  <c r="AF32" i="9"/>
  <c r="AJ37" i="9"/>
  <c r="AJ36" i="9"/>
  <c r="AJ35" i="9"/>
  <c r="AF37" i="9"/>
  <c r="AF36" i="9"/>
  <c r="AF35" i="9"/>
  <c r="AB37" i="9"/>
  <c r="AB36" i="9"/>
  <c r="AB35" i="9"/>
  <c r="AJ34" i="9"/>
  <c r="X37" i="9"/>
  <c r="X36" i="9"/>
  <c r="X35" i="9"/>
  <c r="AF34" i="9"/>
  <c r="AJ103" i="9"/>
  <c r="AJ102" i="9"/>
  <c r="AJ101" i="9"/>
  <c r="AJ100" i="9"/>
  <c r="AJ99" i="9"/>
  <c r="D99" i="9"/>
  <c r="L98" i="9"/>
  <c r="D41" i="9"/>
  <c r="L40" i="9"/>
  <c r="AB101" i="9"/>
  <c r="AB100" i="9"/>
  <c r="AB99" i="9"/>
  <c r="AJ98" i="9"/>
  <c r="D98" i="9"/>
  <c r="AF103" i="9"/>
  <c r="AF102" i="9"/>
  <c r="AF101" i="9"/>
  <c r="AF100" i="9"/>
  <c r="AF99" i="9"/>
  <c r="H98" i="9"/>
  <c r="H40" i="9"/>
  <c r="AB102" i="9"/>
  <c r="AB103" i="9"/>
  <c r="D40" i="9"/>
  <c r="X103" i="9"/>
  <c r="X102" i="9"/>
  <c r="X101" i="9"/>
  <c r="X100" i="9"/>
  <c r="X99" i="9"/>
  <c r="AF98" i="9"/>
  <c r="P103" i="9"/>
  <c r="P102" i="9"/>
  <c r="P101" i="9"/>
  <c r="P100" i="9"/>
  <c r="AB98" i="9"/>
  <c r="P45" i="9"/>
  <c r="P44" i="9"/>
  <c r="P43" i="9"/>
  <c r="P42" i="9"/>
  <c r="H45" i="9"/>
  <c r="H44" i="9"/>
  <c r="H43" i="9"/>
  <c r="H42" i="9"/>
  <c r="L41" i="9"/>
  <c r="L103" i="9"/>
  <c r="L102" i="9"/>
  <c r="L101" i="9"/>
  <c r="L100" i="9"/>
  <c r="P99" i="9"/>
  <c r="X98" i="9"/>
  <c r="L45" i="9"/>
  <c r="L44" i="9"/>
  <c r="L43" i="9"/>
  <c r="L42" i="9"/>
  <c r="P41" i="9"/>
  <c r="H103" i="9"/>
  <c r="H102" i="9"/>
  <c r="H101" i="9"/>
  <c r="H100" i="9"/>
  <c r="L99" i="9"/>
  <c r="D103" i="9"/>
  <c r="D102" i="9"/>
  <c r="D101" i="9"/>
  <c r="D100" i="9"/>
  <c r="H99" i="9"/>
  <c r="P98" i="9"/>
  <c r="D45" i="9"/>
  <c r="D44" i="9"/>
  <c r="D43" i="9"/>
  <c r="D42" i="9"/>
  <c r="H41" i="9"/>
  <c r="P40" i="9"/>
  <c r="AJ45" i="9"/>
  <c r="AJ44" i="9"/>
  <c r="AJ43" i="9"/>
  <c r="AJ42" i="9"/>
  <c r="AJ41" i="9"/>
  <c r="AF45" i="9"/>
  <c r="AF44" i="9"/>
  <c r="AF43" i="9"/>
  <c r="AF42" i="9"/>
  <c r="AF41" i="9"/>
  <c r="AB45" i="9"/>
  <c r="AB44" i="9"/>
  <c r="AB43" i="9"/>
  <c r="AB42" i="9"/>
  <c r="AB41" i="9"/>
  <c r="AJ40" i="9"/>
  <c r="X45" i="9"/>
  <c r="X44" i="9"/>
  <c r="X43" i="9"/>
  <c r="X42" i="9"/>
  <c r="X41" i="9"/>
  <c r="AF40" i="9"/>
  <c r="AB40" i="9"/>
  <c r="X40" i="9"/>
  <c r="D28" i="8"/>
  <c r="P28" i="8"/>
  <c r="L29" i="8"/>
  <c r="L28" i="8"/>
  <c r="P29" i="8"/>
  <c r="H29" i="8"/>
  <c r="H28" i="8"/>
  <c r="D29" i="8"/>
  <c r="H27" i="8"/>
  <c r="L33" i="8"/>
  <c r="H34" i="8"/>
  <c r="H32" i="8"/>
  <c r="P33" i="8"/>
  <c r="D34" i="8"/>
  <c r="L32" i="8"/>
  <c r="H33" i="8"/>
  <c r="P34" i="8"/>
  <c r="P32" i="8"/>
  <c r="D33" i="8"/>
  <c r="L34" i="8"/>
  <c r="P79" i="8"/>
  <c r="P78" i="8"/>
  <c r="AB76" i="8"/>
  <c r="AJ75" i="8"/>
  <c r="AJ74" i="8"/>
  <c r="P18" i="8"/>
  <c r="H17" i="8"/>
  <c r="X79" i="8"/>
  <c r="X78" i="8"/>
  <c r="X77" i="8"/>
  <c r="AF76" i="8"/>
  <c r="D74" i="8"/>
  <c r="L79" i="8"/>
  <c r="L78" i="8"/>
  <c r="P77" i="8"/>
  <c r="X76" i="8"/>
  <c r="AF75" i="8"/>
  <c r="AF74" i="8"/>
  <c r="H79" i="8"/>
  <c r="H78" i="8"/>
  <c r="L77" i="8"/>
  <c r="AB75" i="8"/>
  <c r="AB74" i="8"/>
  <c r="L18" i="8"/>
  <c r="P17" i="8"/>
  <c r="P16" i="8"/>
  <c r="D75" i="8"/>
  <c r="D79" i="8"/>
  <c r="D78" i="8"/>
  <c r="H77" i="8"/>
  <c r="P76" i="8"/>
  <c r="X75" i="8"/>
  <c r="X74" i="8"/>
  <c r="H18" i="8"/>
  <c r="L17" i="8"/>
  <c r="L16" i="8"/>
  <c r="D18" i="8"/>
  <c r="H16" i="8"/>
  <c r="D17" i="8"/>
  <c r="D16" i="8"/>
  <c r="AJ79" i="8"/>
  <c r="AJ78" i="8"/>
  <c r="AJ77" i="8"/>
  <c r="D77" i="8"/>
  <c r="L76" i="8"/>
  <c r="P75" i="8"/>
  <c r="P74" i="8"/>
  <c r="AF79" i="8"/>
  <c r="AF78" i="8"/>
  <c r="AF77" i="8"/>
  <c r="H76" i="8"/>
  <c r="L75" i="8"/>
  <c r="L74" i="8"/>
  <c r="AB79" i="8"/>
  <c r="AB78" i="8"/>
  <c r="AB77" i="8"/>
  <c r="AJ76" i="8"/>
  <c r="D76" i="8"/>
  <c r="H75" i="8"/>
  <c r="H74" i="8"/>
  <c r="P82" i="8"/>
  <c r="L82" i="8"/>
  <c r="H82" i="8"/>
  <c r="D82" i="8"/>
  <c r="AB27" i="8"/>
  <c r="AJ26" i="8"/>
  <c r="X27" i="8"/>
  <c r="AF26" i="8"/>
  <c r="AB24" i="8"/>
  <c r="AJ29" i="8"/>
  <c r="AB26" i="8"/>
  <c r="AJ25" i="8"/>
  <c r="AJ24" i="8"/>
  <c r="AB25" i="8"/>
  <c r="AF27" i="8"/>
  <c r="AF29" i="8"/>
  <c r="X26" i="8"/>
  <c r="AF25" i="8"/>
  <c r="AF24" i="8"/>
  <c r="AJ28" i="8"/>
  <c r="AF28" i="8"/>
  <c r="X25" i="8"/>
  <c r="X24" i="8"/>
  <c r="AJ27" i="8"/>
  <c r="X82" i="8"/>
  <c r="AJ82" i="8"/>
  <c r="AF82" i="8"/>
  <c r="AB82" i="8"/>
  <c r="P95" i="8"/>
  <c r="P94" i="8"/>
  <c r="AB92" i="8"/>
  <c r="AJ91" i="8"/>
  <c r="AJ90" i="8"/>
  <c r="L95" i="8"/>
  <c r="L94" i="8"/>
  <c r="P93" i="8"/>
  <c r="X92" i="8"/>
  <c r="AF91" i="8"/>
  <c r="AF90" i="8"/>
  <c r="H95" i="8"/>
  <c r="H94" i="8"/>
  <c r="L93" i="8"/>
  <c r="AB91" i="8"/>
  <c r="AB90" i="8"/>
  <c r="D91" i="8"/>
  <c r="D95" i="8"/>
  <c r="D94" i="8"/>
  <c r="H93" i="8"/>
  <c r="P92" i="8"/>
  <c r="X91" i="8"/>
  <c r="X90" i="8"/>
  <c r="D90" i="8"/>
  <c r="AJ95" i="8"/>
  <c r="AJ94" i="8"/>
  <c r="AJ93" i="8"/>
  <c r="D93" i="8"/>
  <c r="L92" i="8"/>
  <c r="P91" i="8"/>
  <c r="P90" i="8"/>
  <c r="AF95" i="8"/>
  <c r="AF94" i="8"/>
  <c r="AF93" i="8"/>
  <c r="H92" i="8"/>
  <c r="L91" i="8"/>
  <c r="L90" i="8"/>
  <c r="AB95" i="8"/>
  <c r="AB94" i="8"/>
  <c r="AB93" i="8"/>
  <c r="AJ92" i="8"/>
  <c r="D92" i="8"/>
  <c r="H91" i="8"/>
  <c r="H90" i="8"/>
  <c r="X95" i="8"/>
  <c r="X94" i="8"/>
  <c r="X93" i="8"/>
  <c r="AF92" i="8"/>
  <c r="AJ37" i="8"/>
  <c r="AJ34" i="8"/>
  <c r="AF37" i="8"/>
  <c r="AF34" i="8"/>
  <c r="AJ36" i="8"/>
  <c r="AB34" i="8"/>
  <c r="AJ33" i="8"/>
  <c r="AJ32" i="8"/>
  <c r="AF36" i="8"/>
  <c r="X34" i="8"/>
  <c r="AF33" i="8"/>
  <c r="AF32" i="8"/>
  <c r="AB33" i="8"/>
  <c r="AB32" i="8"/>
  <c r="AJ35" i="8"/>
  <c r="AF35" i="8"/>
  <c r="X33" i="8"/>
  <c r="X32" i="8"/>
  <c r="AJ45" i="8"/>
  <c r="AB40" i="8"/>
  <c r="AF44" i="8"/>
  <c r="X41" i="8"/>
  <c r="AF45" i="8"/>
  <c r="X40" i="8"/>
  <c r="X43" i="8"/>
  <c r="AF40" i="8"/>
  <c r="X42" i="8"/>
  <c r="AJ43" i="8"/>
  <c r="AJ42" i="8"/>
  <c r="AJ41" i="8"/>
  <c r="AF43" i="8"/>
  <c r="AF42" i="8"/>
  <c r="AF41" i="8"/>
  <c r="AJ44" i="8"/>
  <c r="AB43" i="8"/>
  <c r="AB42" i="8"/>
  <c r="AB41" i="8"/>
  <c r="AJ40" i="8"/>
  <c r="P24" i="8"/>
  <c r="P25" i="8"/>
  <c r="L26" i="8"/>
  <c r="D27" i="8"/>
  <c r="D40" i="8"/>
  <c r="AB83" i="8"/>
  <c r="L85" i="8"/>
  <c r="H86" i="8"/>
  <c r="H87" i="8"/>
  <c r="AF18" i="8"/>
  <c r="X19" i="8"/>
  <c r="X20" i="8"/>
  <c r="X21" i="8"/>
  <c r="P26" i="8"/>
  <c r="H40" i="8"/>
  <c r="B41" i="8"/>
  <c r="D45" i="8"/>
  <c r="AF83" i="8"/>
  <c r="X84" i="8"/>
  <c r="P85" i="8"/>
  <c r="L86" i="8"/>
  <c r="L87" i="8"/>
  <c r="L40" i="8"/>
  <c r="D41" i="8"/>
  <c r="H45" i="8"/>
  <c r="AJ83" i="8"/>
  <c r="AB84" i="8"/>
  <c r="P86" i="8"/>
  <c r="P87" i="8"/>
  <c r="AF17" i="8"/>
  <c r="AJ17" i="8"/>
  <c r="AB18" i="8"/>
  <c r="AB19" i="8"/>
  <c r="AB21" i="8"/>
  <c r="L27" i="8"/>
  <c r="AF19" i="8"/>
  <c r="AF20" i="8"/>
  <c r="AF21" i="8"/>
  <c r="P27" i="8"/>
  <c r="P40" i="8"/>
  <c r="H41" i="8"/>
  <c r="D42" i="8"/>
  <c r="D43" i="8"/>
  <c r="D44" i="8"/>
  <c r="L45" i="8"/>
  <c r="D83" i="8"/>
  <c r="AF84" i="8"/>
  <c r="X85" i="8"/>
  <c r="X86" i="8"/>
  <c r="X87" i="8"/>
  <c r="AJ18" i="8"/>
  <c r="AB20" i="8"/>
  <c r="AJ19" i="8"/>
  <c r="AJ20" i="8"/>
  <c r="AJ21" i="8"/>
  <c r="L41" i="8"/>
  <c r="H42" i="8"/>
  <c r="H43" i="8"/>
  <c r="H44" i="8"/>
  <c r="P45" i="8"/>
  <c r="H83" i="8"/>
  <c r="D84" i="8"/>
  <c r="AJ84" i="8"/>
  <c r="AB85" i="8"/>
  <c r="AB86" i="8"/>
  <c r="AB87" i="8"/>
  <c r="P41" i="8"/>
  <c r="L42" i="8"/>
  <c r="L43" i="8"/>
  <c r="L44" i="8"/>
  <c r="L83" i="8"/>
  <c r="H84" i="8"/>
  <c r="AF85" i="8"/>
  <c r="AF86" i="8"/>
  <c r="AF87" i="8"/>
  <c r="AF16" i="8"/>
  <c r="X18" i="8"/>
  <c r="L24" i="8"/>
  <c r="L25" i="8"/>
  <c r="H26" i="8"/>
  <c r="X83" i="8"/>
  <c r="P84" i="8"/>
  <c r="H85" i="8"/>
  <c r="D86" i="8"/>
  <c r="D87" i="8"/>
  <c r="AJ16" i="8"/>
  <c r="X16" i="8"/>
  <c r="X17" i="8"/>
  <c r="D24" i="8"/>
  <c r="D25" i="8"/>
  <c r="AB16" i="8"/>
  <c r="H24" i="8"/>
  <c r="H25" i="8"/>
  <c r="D26" i="8"/>
  <c r="P42" i="8"/>
  <c r="P43" i="8"/>
  <c r="P83" i="8"/>
  <c r="L84" i="8"/>
  <c r="D85" i="8"/>
  <c r="AJ85" i="8"/>
  <c r="AJ86" i="8"/>
  <c r="D16" i="3"/>
  <c r="L93" i="3"/>
  <c r="P101" i="3"/>
  <c r="X91" i="3"/>
  <c r="X95" i="3"/>
  <c r="AF102" i="3"/>
  <c r="H92" i="3"/>
  <c r="H98" i="3"/>
  <c r="P100" i="3"/>
  <c r="P103" i="3"/>
  <c r="AF93" i="3"/>
  <c r="X99" i="3"/>
  <c r="AF101" i="3"/>
  <c r="L92" i="3"/>
  <c r="L98" i="3"/>
  <c r="L101" i="3"/>
  <c r="AF90" i="3"/>
  <c r="AF94" i="3"/>
  <c r="AB99" i="3"/>
  <c r="AJ101" i="3"/>
  <c r="P98" i="3"/>
  <c r="AF99" i="3"/>
  <c r="H90" i="3"/>
  <c r="H94" i="3"/>
  <c r="P99" i="3"/>
  <c r="H102" i="3"/>
  <c r="AF91" i="3"/>
  <c r="AF95" i="3"/>
  <c r="AF100" i="3"/>
  <c r="X103" i="3"/>
  <c r="L90" i="3"/>
  <c r="L94" i="3"/>
  <c r="D100" i="3"/>
  <c r="L102" i="3"/>
  <c r="AF92" i="3"/>
  <c r="AJ95" i="3"/>
  <c r="AJ100" i="3"/>
  <c r="AB103" i="3"/>
  <c r="L91" i="3"/>
  <c r="L95" i="3"/>
  <c r="H100" i="3"/>
  <c r="P102" i="3"/>
  <c r="X93" i="3"/>
  <c r="AF98" i="3"/>
  <c r="X101" i="3"/>
  <c r="AF103" i="3"/>
  <c r="D90" i="3"/>
  <c r="D94" i="3"/>
  <c r="L99" i="3"/>
  <c r="D102" i="3"/>
  <c r="AB91" i="3"/>
  <c r="AB95" i="3"/>
  <c r="AJ99" i="3"/>
  <c r="AJ102" i="3"/>
  <c r="D92" i="3"/>
  <c r="D98" i="3"/>
  <c r="L100" i="3"/>
  <c r="L103" i="3"/>
  <c r="AB93" i="3"/>
  <c r="AJ98" i="3"/>
  <c r="AB101" i="3"/>
  <c r="AJ103" i="3"/>
  <c r="X76" i="3"/>
  <c r="D75" i="3"/>
  <c r="L76" i="3"/>
  <c r="D77" i="3"/>
  <c r="L78" i="3"/>
  <c r="AF75" i="3"/>
  <c r="AF77" i="3"/>
  <c r="AF79" i="3"/>
  <c r="X74" i="3"/>
  <c r="D79" i="3"/>
  <c r="L74" i="3"/>
  <c r="X78" i="3"/>
  <c r="P74" i="3"/>
  <c r="P76" i="3"/>
  <c r="P78" i="3"/>
  <c r="P83" i="3"/>
  <c r="P85" i="3"/>
  <c r="P87" i="3"/>
  <c r="P91" i="3"/>
  <c r="P93" i="3"/>
  <c r="P95" i="3"/>
  <c r="AJ75" i="3"/>
  <c r="AJ77" i="3"/>
  <c r="AJ79" i="3"/>
  <c r="AJ84" i="3"/>
  <c r="AJ86" i="3"/>
  <c r="AJ90" i="3"/>
  <c r="AJ92" i="3"/>
  <c r="AJ94" i="3"/>
  <c r="L83" i="3"/>
  <c r="L87" i="3"/>
  <c r="AF84" i="3"/>
  <c r="H75" i="3"/>
  <c r="H79" i="3"/>
  <c r="H84" i="3"/>
  <c r="H86" i="3"/>
  <c r="AB74" i="3"/>
  <c r="AB76" i="3"/>
  <c r="AB78" i="3"/>
  <c r="AB83" i="3"/>
  <c r="AB87" i="3"/>
  <c r="L85" i="3"/>
  <c r="AF86" i="3"/>
  <c r="X83" i="3"/>
  <c r="X85" i="3"/>
  <c r="X87" i="3"/>
  <c r="H77" i="3"/>
  <c r="AB85" i="3"/>
  <c r="D84" i="3"/>
  <c r="D86" i="3"/>
  <c r="L75" i="3"/>
  <c r="L77" i="3"/>
  <c r="L79" i="3"/>
  <c r="L84" i="3"/>
  <c r="L86" i="3"/>
  <c r="AF74" i="3"/>
  <c r="AF76" i="3"/>
  <c r="AF78" i="3"/>
  <c r="AF83" i="3"/>
  <c r="AF85" i="3"/>
  <c r="AF87" i="3"/>
  <c r="D74" i="3"/>
  <c r="D76" i="3"/>
  <c r="D78" i="3"/>
  <c r="D83" i="3"/>
  <c r="D85" i="3"/>
  <c r="D87" i="3"/>
  <c r="D91" i="3"/>
  <c r="D93" i="3"/>
  <c r="D95" i="3"/>
  <c r="D99" i="3"/>
  <c r="D101" i="3"/>
  <c r="D103" i="3"/>
  <c r="X75" i="3"/>
  <c r="X77" i="3"/>
  <c r="X79" i="3"/>
  <c r="X84" i="3"/>
  <c r="X86" i="3"/>
  <c r="X90" i="3"/>
  <c r="X92" i="3"/>
  <c r="X94" i="3"/>
  <c r="X98" i="3"/>
  <c r="X100" i="3"/>
  <c r="X102" i="3"/>
  <c r="P75" i="3"/>
  <c r="P77" i="3"/>
  <c r="P79" i="3"/>
  <c r="P84" i="3"/>
  <c r="P86" i="3"/>
  <c r="P90" i="3"/>
  <c r="P92" i="3"/>
  <c r="P94" i="3"/>
  <c r="AJ74" i="3"/>
  <c r="AJ76" i="3"/>
  <c r="AJ78" i="3"/>
  <c r="AJ83" i="3"/>
  <c r="AJ85" i="3"/>
  <c r="AJ87" i="3"/>
  <c r="AJ91" i="3"/>
  <c r="AJ93" i="3"/>
  <c r="H74" i="3"/>
  <c r="H76" i="3"/>
  <c r="H78" i="3"/>
  <c r="H83" i="3"/>
  <c r="H85" i="3"/>
  <c r="H87" i="3"/>
  <c r="H91" i="3"/>
  <c r="H93" i="3"/>
  <c r="H95" i="3"/>
  <c r="H99" i="3"/>
  <c r="H101" i="3"/>
  <c r="H103" i="3"/>
  <c r="AB75" i="3"/>
  <c r="AB77" i="3"/>
  <c r="AB79" i="3"/>
  <c r="AB84" i="3"/>
  <c r="AB90" i="3"/>
  <c r="AB92" i="3"/>
  <c r="AB94" i="3"/>
  <c r="AB98" i="3"/>
  <c r="AB100" i="3"/>
  <c r="AB102" i="3"/>
  <c r="X82" i="3"/>
  <c r="AB82" i="3"/>
  <c r="AF82" i="3"/>
  <c r="P82" i="3"/>
  <c r="L82" i="3"/>
  <c r="H82" i="3"/>
  <c r="D82" i="3"/>
  <c r="AJ41" i="3"/>
  <c r="AF44" i="3"/>
  <c r="X42" i="3"/>
  <c r="AJ42" i="3"/>
  <c r="AF45" i="3"/>
  <c r="X43" i="3"/>
  <c r="AJ43" i="3"/>
  <c r="AB41" i="3"/>
  <c r="X44" i="3"/>
  <c r="AJ45" i="3"/>
  <c r="AB43" i="3"/>
  <c r="AJ40" i="3"/>
  <c r="AF41" i="3"/>
  <c r="AB44" i="3"/>
  <c r="AF40" i="3"/>
  <c r="AF42" i="3"/>
  <c r="AB45" i="3"/>
  <c r="AB40" i="3"/>
  <c r="AF43" i="3"/>
  <c r="X41" i="3"/>
  <c r="X40" i="3"/>
  <c r="AJ44" i="3"/>
  <c r="AB42" i="3"/>
  <c r="X45" i="3"/>
  <c r="AJ32" i="3"/>
  <c r="AJ33" i="3"/>
  <c r="AF36" i="3"/>
  <c r="X34" i="3"/>
  <c r="AJ34" i="3"/>
  <c r="AF37" i="3"/>
  <c r="X35" i="3"/>
  <c r="AJ35" i="3"/>
  <c r="AB33" i="3"/>
  <c r="X36" i="3"/>
  <c r="AJ37" i="3"/>
  <c r="AB35" i="3"/>
  <c r="AF33" i="3"/>
  <c r="AB36" i="3"/>
  <c r="AF34" i="3"/>
  <c r="AB37" i="3"/>
  <c r="AF35" i="3"/>
  <c r="X33" i="3"/>
  <c r="AJ36" i="3"/>
  <c r="AB34" i="3"/>
  <c r="X37" i="3"/>
  <c r="H34" i="3"/>
  <c r="L36" i="3"/>
  <c r="P33" i="3"/>
  <c r="H42" i="3"/>
  <c r="D35" i="3"/>
  <c r="P37" i="3"/>
  <c r="D42" i="3"/>
  <c r="L44" i="3"/>
  <c r="H37" i="3"/>
  <c r="D34" i="3"/>
  <c r="P36" i="3"/>
  <c r="D41" i="3"/>
  <c r="L43" i="3"/>
  <c r="H36" i="3"/>
  <c r="D33" i="3"/>
  <c r="P35" i="3"/>
  <c r="H44" i="3"/>
  <c r="L42" i="3"/>
  <c r="H35" i="3"/>
  <c r="L37" i="3"/>
  <c r="P34" i="3"/>
  <c r="H43" i="3"/>
  <c r="L41" i="3"/>
  <c r="H33" i="3"/>
  <c r="L35" i="3"/>
  <c r="D45" i="3"/>
  <c r="H41" i="3"/>
  <c r="D37" i="3"/>
  <c r="L34" i="3"/>
  <c r="D44" i="3"/>
  <c r="H45" i="3"/>
  <c r="D36" i="3"/>
  <c r="L33" i="3"/>
  <c r="D43" i="3"/>
  <c r="L45" i="3"/>
  <c r="AB32" i="3"/>
  <c r="AF32" i="3"/>
  <c r="X32" i="3"/>
  <c r="P43" i="3"/>
  <c r="P40" i="3"/>
  <c r="P44" i="3"/>
  <c r="P42" i="3"/>
  <c r="H40" i="3"/>
  <c r="L40" i="3"/>
  <c r="P45" i="3"/>
  <c r="D40" i="3"/>
  <c r="D32" i="3"/>
  <c r="H32" i="3"/>
  <c r="L32" i="3"/>
  <c r="P17" i="3"/>
  <c r="L19" i="3"/>
  <c r="H21" i="3"/>
  <c r="L16" i="3"/>
  <c r="H17" i="3"/>
  <c r="H18" i="3"/>
  <c r="D20" i="3"/>
  <c r="L17" i="3"/>
  <c r="H19" i="3"/>
  <c r="D21" i="3"/>
  <c r="P18" i="3"/>
  <c r="L20" i="3"/>
  <c r="H16" i="3"/>
  <c r="P19" i="3"/>
  <c r="L21" i="3"/>
  <c r="D17" i="3"/>
  <c r="P20" i="3"/>
  <c r="D18" i="3"/>
  <c r="P21" i="3"/>
  <c r="L18" i="3"/>
  <c r="H20" i="3"/>
  <c r="D19" i="3"/>
  <c r="P16" i="3"/>
  <c r="D29" i="3"/>
  <c r="L27" i="3"/>
  <c r="H24" i="3"/>
  <c r="P25" i="3"/>
  <c r="D25" i="3"/>
  <c r="H28" i="3"/>
  <c r="D26" i="3"/>
  <c r="P27" i="3"/>
  <c r="D27" i="3"/>
  <c r="L25" i="3"/>
  <c r="P24" i="3"/>
  <c r="H25" i="3"/>
  <c r="L28" i="3"/>
  <c r="D24" i="3"/>
  <c r="L24" i="3"/>
  <c r="H26" i="3"/>
  <c r="L29" i="3"/>
  <c r="H27" i="3"/>
  <c r="D28" i="3"/>
  <c r="L26" i="3"/>
  <c r="P26" i="3"/>
  <c r="H29" i="3"/>
  <c r="X27" i="3"/>
  <c r="AJ29" i="3"/>
  <c r="AJ28" i="3"/>
  <c r="X29" i="3"/>
  <c r="AB27" i="3"/>
  <c r="AF25" i="3"/>
  <c r="X26" i="3"/>
  <c r="X25" i="3"/>
  <c r="AB24" i="3"/>
  <c r="AF28" i="3"/>
  <c r="AJ26" i="3"/>
  <c r="AB29" i="3"/>
  <c r="AF27" i="3"/>
  <c r="AJ25" i="3"/>
  <c r="X28" i="3"/>
  <c r="AB26" i="3"/>
  <c r="AJ24" i="3"/>
  <c r="AB25" i="3"/>
  <c r="AF24" i="3"/>
  <c r="AF29" i="3"/>
  <c r="AJ27" i="3"/>
  <c r="X24" i="3"/>
  <c r="AB28" i="3"/>
  <c r="AB21" i="3"/>
  <c r="AB20" i="3"/>
  <c r="AB19" i="3"/>
  <c r="AJ20" i="3"/>
  <c r="AB17" i="3"/>
  <c r="AJ19" i="3"/>
  <c r="AF19" i="3"/>
  <c r="AF18" i="3"/>
  <c r="AF17" i="3"/>
  <c r="AJ21" i="3"/>
  <c r="AB18" i="3"/>
  <c r="AF21" i="3"/>
  <c r="AJ18" i="3"/>
  <c r="AF20" i="3"/>
  <c r="AJ17" i="3"/>
  <c r="X20" i="3"/>
  <c r="X19" i="3"/>
  <c r="X18" i="3"/>
  <c r="AB16" i="3"/>
  <c r="AF16" i="3"/>
  <c r="AJ16" i="3"/>
  <c r="X21" i="3"/>
  <c r="X16" i="3"/>
  <c r="P25" i="1"/>
  <c r="P26" i="1"/>
  <c r="P24" i="1"/>
  <c r="L25" i="1"/>
  <c r="L26" i="1"/>
  <c r="L27" i="1"/>
  <c r="L28" i="1"/>
  <c r="L29" i="1"/>
  <c r="L24" i="1"/>
  <c r="H25" i="1"/>
  <c r="H26" i="1"/>
  <c r="H27" i="1"/>
  <c r="H28" i="1"/>
  <c r="H29" i="1"/>
  <c r="H24" i="1"/>
  <c r="D25" i="1"/>
  <c r="D26" i="1"/>
  <c r="D27" i="1"/>
  <c r="D28" i="1"/>
  <c r="D29" i="1"/>
  <c r="D24" i="1"/>
  <c r="P17" i="1"/>
  <c r="P18" i="1"/>
  <c r="P16" i="1"/>
  <c r="L16" i="1"/>
  <c r="L18" i="1"/>
  <c r="L19" i="1"/>
  <c r="L20" i="1"/>
  <c r="L21" i="1"/>
  <c r="L17" i="1"/>
  <c r="H17" i="1"/>
  <c r="H18" i="1"/>
  <c r="H19" i="1"/>
  <c r="H20" i="1"/>
  <c r="H21" i="1"/>
  <c r="H16" i="1"/>
  <c r="D16" i="1"/>
  <c r="D17" i="1"/>
  <c r="D18" i="1"/>
  <c r="D19" i="1"/>
  <c r="D20" i="1"/>
  <c r="D21" i="1"/>
  <c r="AJ103" i="8" l="1"/>
  <c r="AJ102" i="8"/>
  <c r="AJ101" i="8"/>
  <c r="AJ100" i="8"/>
  <c r="AJ99" i="8"/>
  <c r="D99" i="8"/>
  <c r="L98" i="8"/>
  <c r="AF103" i="8"/>
  <c r="AF102" i="8"/>
  <c r="AF101" i="8"/>
  <c r="AF100" i="8"/>
  <c r="AF99" i="8"/>
  <c r="H98" i="8"/>
  <c r="AB103" i="8"/>
  <c r="AB102" i="8"/>
  <c r="AB101" i="8"/>
  <c r="AB100" i="8"/>
  <c r="AB99" i="8"/>
  <c r="AJ98" i="8"/>
  <c r="D98" i="8"/>
  <c r="X103" i="8"/>
  <c r="X102" i="8"/>
  <c r="X101" i="8"/>
  <c r="X100" i="8"/>
  <c r="X99" i="8"/>
  <c r="AF98" i="8"/>
  <c r="P103" i="8"/>
  <c r="P102" i="8"/>
  <c r="P101" i="8"/>
  <c r="P100" i="8"/>
  <c r="AB98" i="8"/>
  <c r="L103" i="8"/>
  <c r="L102" i="8"/>
  <c r="L101" i="8"/>
  <c r="L100" i="8"/>
  <c r="P99" i="8"/>
  <c r="X98" i="8"/>
  <c r="H103" i="8"/>
  <c r="H102" i="8"/>
  <c r="H101" i="8"/>
  <c r="H100" i="8"/>
  <c r="L99" i="8"/>
  <c r="D103" i="8"/>
  <c r="D102" i="8"/>
  <c r="D101" i="8"/>
  <c r="D100" i="8"/>
  <c r="H99" i="8"/>
  <c r="P98" i="8"/>
</calcChain>
</file>

<file path=xl/sharedStrings.xml><?xml version="1.0" encoding="utf-8"?>
<sst xmlns="http://schemas.openxmlformats.org/spreadsheetml/2006/main" count="2327" uniqueCount="268">
  <si>
    <t>Schema</t>
  </si>
  <si>
    <t>Movement Preperation</t>
  </si>
  <si>
    <t>Week 1</t>
  </si>
  <si>
    <t>Week 2</t>
  </si>
  <si>
    <t>Week 3</t>
  </si>
  <si>
    <t>Week 4</t>
  </si>
  <si>
    <t>%</t>
  </si>
  <si>
    <t>Weight</t>
  </si>
  <si>
    <t>Reps</t>
  </si>
  <si>
    <t>Done</t>
  </si>
  <si>
    <t>Bench press</t>
  </si>
  <si>
    <t>Max 1RM</t>
  </si>
  <si>
    <t>Deadlift</t>
  </si>
  <si>
    <t>PR</t>
  </si>
  <si>
    <t>Oefening</t>
  </si>
  <si>
    <t>Exercise</t>
  </si>
  <si>
    <t>Movement</t>
  </si>
  <si>
    <t>Percentage</t>
  </si>
  <si>
    <t>Percentage of</t>
  </si>
  <si>
    <t xml:space="preserve">Barbel Lateral Lunges </t>
  </si>
  <si>
    <t>Squat-Single Leg</t>
  </si>
  <si>
    <t>Squat</t>
  </si>
  <si>
    <t xml:space="preserve">Barbell Lunges </t>
  </si>
  <si>
    <t xml:space="preserve">Barbell Reverse Lunges </t>
  </si>
  <si>
    <t xml:space="preserve">Barbell Step Up </t>
  </si>
  <si>
    <t xml:space="preserve">Barbell Walking Lunges </t>
  </si>
  <si>
    <t xml:space="preserve">DB Lateral Lunges </t>
  </si>
  <si>
    <t xml:space="preserve">DB Lunges </t>
  </si>
  <si>
    <t xml:space="preserve">DB Reverse Lunges </t>
  </si>
  <si>
    <t xml:space="preserve">DB Step Up </t>
  </si>
  <si>
    <t xml:space="preserve">DB Walking Lunges </t>
  </si>
  <si>
    <t xml:space="preserve">Goblet Lateral Lunges </t>
  </si>
  <si>
    <t xml:space="preserve">Leg Press 1-Leg </t>
  </si>
  <si>
    <t xml:space="preserve">Overhead Lunges </t>
  </si>
  <si>
    <t xml:space="preserve">Overhead Reverse Lunges </t>
  </si>
  <si>
    <t xml:space="preserve">Overhead Walking Lunges </t>
  </si>
  <si>
    <t xml:space="preserve">Slide Board Lateral Lunges </t>
  </si>
  <si>
    <t xml:space="preserve">Slide Board Reverse Lunges </t>
  </si>
  <si>
    <t xml:space="preserve">Barbell Curls </t>
  </si>
  <si>
    <t>Pull-Accessory</t>
  </si>
  <si>
    <t>Pull-Up</t>
  </si>
  <si>
    <t xml:space="preserve">DB Curls </t>
  </si>
  <si>
    <t xml:space="preserve">1-Arm/1-Leg Row (Contralateral) </t>
  </si>
  <si>
    <t>Pull-Horizontal</t>
  </si>
  <si>
    <t xml:space="preserve">1-Arm/1-Leg Row (Ipsilateral) </t>
  </si>
  <si>
    <t xml:space="preserve">Bench Pull </t>
  </si>
  <si>
    <t xml:space="preserve">Bent Over Row </t>
  </si>
  <si>
    <t xml:space="preserve">Cable Row (Neutral) </t>
  </si>
  <si>
    <t xml:space="preserve">Cable Row (Pronated) </t>
  </si>
  <si>
    <t xml:space="preserve">Cable Row (Rope) </t>
  </si>
  <si>
    <t xml:space="preserve">Cable Row (Supinated) </t>
  </si>
  <si>
    <t xml:space="preserve">Chest Supported Row </t>
  </si>
  <si>
    <t xml:space="preserve">DB Bench Row 1-Arm </t>
  </si>
  <si>
    <t xml:space="preserve">DB Bench Row 2-Arm </t>
  </si>
  <si>
    <t xml:space="preserve">DB Bent Over Row 1-Arm (Neutral) </t>
  </si>
  <si>
    <t xml:space="preserve">DB Bent Over Row 1-Arm (Wide) </t>
  </si>
  <si>
    <t xml:space="preserve">DB Bent Over Row 2-Arm (Alternating) </t>
  </si>
  <si>
    <t xml:space="preserve">DB Bent Over Row 2-Arm (Neutral) </t>
  </si>
  <si>
    <t xml:space="preserve">DB Bent Over Row 2-Arm (Wide) </t>
  </si>
  <si>
    <t xml:space="preserve">Rings Inverted Row (Neutral) </t>
  </si>
  <si>
    <t xml:space="preserve">Rings Inverted Row (Rotation) </t>
  </si>
  <si>
    <t xml:space="preserve">Rings Inverted Row (Wide) </t>
  </si>
  <si>
    <t xml:space="preserve">Bar Pull Ups (Neutral) </t>
  </si>
  <si>
    <t xml:space="preserve">Bar Pull Ups (Pronated) </t>
  </si>
  <si>
    <t xml:space="preserve">Bar Pull Ups (Supinated) </t>
  </si>
  <si>
    <t xml:space="preserve">Pull Down (Neutral) </t>
  </si>
  <si>
    <t xml:space="preserve">Pull Down (Pronated) </t>
  </si>
  <si>
    <t xml:space="preserve">Pull Down (Supinated) </t>
  </si>
  <si>
    <t xml:space="preserve">Pull Down (Wide) </t>
  </si>
  <si>
    <t xml:space="preserve">Rings Pull Ups (Neutral) </t>
  </si>
  <si>
    <t xml:space="preserve">Rings Pull Ups (Pronated) </t>
  </si>
  <si>
    <t>Rings Pull Ups (Supinated)</t>
  </si>
  <si>
    <t xml:space="preserve">Rings Pull Ups (Wide) </t>
  </si>
  <si>
    <t xml:space="preserve">Rope Climbs </t>
  </si>
  <si>
    <t xml:space="preserve">Towel Pull-ups </t>
  </si>
  <si>
    <t xml:space="preserve">Bench Press </t>
  </si>
  <si>
    <t>Push-Horizontal</t>
  </si>
  <si>
    <t>Bench-Press</t>
  </si>
  <si>
    <t xml:space="preserve">DB Bench Press 1-Arm </t>
  </si>
  <si>
    <t xml:space="preserve">DB Bench Press 2-Arm </t>
  </si>
  <si>
    <t xml:space="preserve">DB Bench Press 2-Arm (Alternating) </t>
  </si>
  <si>
    <t xml:space="preserve">DB Floor Press </t>
  </si>
  <si>
    <t xml:space="preserve">DB Incline Bench Press 1-Arm </t>
  </si>
  <si>
    <t xml:space="preserve">DB Incline Bench Press 2-Arm </t>
  </si>
  <si>
    <t xml:space="preserve">DB Incline Bench Press 2-Arm (Alternating) </t>
  </si>
  <si>
    <t xml:space="preserve">Decline Bench Press </t>
  </si>
  <si>
    <t xml:space="preserve">Floor Press </t>
  </si>
  <si>
    <t xml:space="preserve">Incline Bench Press </t>
  </si>
  <si>
    <t xml:space="preserve">Push Ups (Narrow) </t>
  </si>
  <si>
    <t xml:space="preserve">Push Ups (Normal) </t>
  </si>
  <si>
    <t xml:space="preserve">Push Ups (Wide) </t>
  </si>
  <si>
    <t xml:space="preserve">Ring PushUps (Normal) </t>
  </si>
  <si>
    <t xml:space="preserve">Ring PushUps (Wide) </t>
  </si>
  <si>
    <t xml:space="preserve">Bench Throw </t>
  </si>
  <si>
    <t xml:space="preserve">Dips </t>
  </si>
  <si>
    <t>Push-Vertical</t>
  </si>
  <si>
    <t xml:space="preserve">Ring Dips </t>
  </si>
  <si>
    <t xml:space="preserve">1/2 Kneeling KB Press </t>
  </si>
  <si>
    <t>Military-Press</t>
  </si>
  <si>
    <t xml:space="preserve">1/2 Kneeling Land Mine Press </t>
  </si>
  <si>
    <t>DB Press 1-Arm</t>
  </si>
  <si>
    <t xml:space="preserve">DB Press 2-Arm </t>
  </si>
  <si>
    <t xml:space="preserve">DB Press 2-Arm (Alternating) </t>
  </si>
  <si>
    <t xml:space="preserve">DB Push Press 1-Arm </t>
  </si>
  <si>
    <t xml:space="preserve">DB Push Press 2-Arm </t>
  </si>
  <si>
    <t xml:space="preserve">KB Press 1-Arm </t>
  </si>
  <si>
    <t xml:space="preserve">KB Press 2-Arm </t>
  </si>
  <si>
    <t xml:space="preserve">KB Press 2-Arm (Alternating) </t>
  </si>
  <si>
    <t xml:space="preserve">KB Push Press 1-Arm </t>
  </si>
  <si>
    <t xml:space="preserve">KB Push Press 2-Arm </t>
  </si>
  <si>
    <t xml:space="preserve">Log Press </t>
  </si>
  <si>
    <t xml:space="preserve">Military Press </t>
  </si>
  <si>
    <t>Push Press</t>
  </si>
  <si>
    <t xml:space="preserve">Trap Bar Press </t>
  </si>
  <si>
    <t xml:space="preserve">Clean (Blocks) </t>
  </si>
  <si>
    <t>Olympic-Blocks</t>
  </si>
  <si>
    <t>Clean</t>
  </si>
  <si>
    <t xml:space="preserve">Clean High Pull (Blocks) </t>
  </si>
  <si>
    <t xml:space="preserve">Clean Pull (Blocks) </t>
  </si>
  <si>
    <t>Snatch (Blocks)</t>
  </si>
  <si>
    <t>Snatch</t>
  </si>
  <si>
    <t xml:space="preserve">Snatch High Pull (Blocks) </t>
  </si>
  <si>
    <t>Snatch Pull (Blocks)</t>
  </si>
  <si>
    <t xml:space="preserve">Clean </t>
  </si>
  <si>
    <t>Olympic-Ground</t>
  </si>
  <si>
    <t xml:space="preserve">Clean High Pull </t>
  </si>
  <si>
    <t xml:space="preserve">Deadlift </t>
  </si>
  <si>
    <t>Hinge-Double Leg</t>
  </si>
  <si>
    <t xml:space="preserve">Rack Pull </t>
  </si>
  <si>
    <t xml:space="preserve">Snatch Grip Deadlift </t>
  </si>
  <si>
    <t xml:space="preserve">Sumo Deadlift </t>
  </si>
  <si>
    <t xml:space="preserve">DB Romanian Deadlift </t>
  </si>
  <si>
    <t xml:space="preserve">Glute Bridge (Floor) </t>
  </si>
  <si>
    <t xml:space="preserve">Good Morning </t>
  </si>
  <si>
    <t xml:space="preserve">Hip Thrust (Bench) </t>
  </si>
  <si>
    <t xml:space="preserve">Romanian Deadlift </t>
  </si>
  <si>
    <t xml:space="preserve">Sumo Good Morning </t>
  </si>
  <si>
    <t xml:space="preserve">Sumo Romanian Deadlift </t>
  </si>
  <si>
    <t xml:space="preserve">Trap Bar Romania Deadlift </t>
  </si>
  <si>
    <t xml:space="preserve">Zercher Romanian Deadlift </t>
  </si>
  <si>
    <t>DB Romanian Deadlift 1-Arm/1-Leg (Contralateral)</t>
  </si>
  <si>
    <t>Hinge-Single Leg</t>
  </si>
  <si>
    <t>DB Romanian Deadlift 1-Arm/1-Leg (Ipsilateral)</t>
  </si>
  <si>
    <t xml:space="preserve">DB Romanian Deadlift 2-Arm/1-Leg </t>
  </si>
  <si>
    <t xml:space="preserve">Good Morning 1-Leg </t>
  </si>
  <si>
    <t>Plate Good Morning 1-Leg (Overhead)</t>
  </si>
  <si>
    <t xml:space="preserve">Romanian Deadlift 1-Leg </t>
  </si>
  <si>
    <t xml:space="preserve">Back Squat </t>
  </si>
  <si>
    <t>Squat-Double Leg</t>
  </si>
  <si>
    <t xml:space="preserve">Barbell Bulgarian Split Squat </t>
  </si>
  <si>
    <t xml:space="preserve">Barbell Lateral Split Squat </t>
  </si>
  <si>
    <t xml:space="preserve">Barbell Split Squat </t>
  </si>
  <si>
    <t xml:space="preserve">Belt Squat </t>
  </si>
  <si>
    <t xml:space="preserve">Box Squat </t>
  </si>
  <si>
    <t xml:space="preserve">Cable Lateral Lunges </t>
  </si>
  <si>
    <t xml:space="preserve">Cable Lateral Split Squat </t>
  </si>
  <si>
    <t xml:space="preserve">DB Bulgarian Split Squat </t>
  </si>
  <si>
    <t xml:space="preserve">DB Lateral Split Squat </t>
  </si>
  <si>
    <t xml:space="preserve">DB Split Squat </t>
  </si>
  <si>
    <t xml:space="preserve">DB Squat </t>
  </si>
  <si>
    <t>Front Squat</t>
  </si>
  <si>
    <t xml:space="preserve">Goblet Bulgarian Split Squat </t>
  </si>
  <si>
    <t xml:space="preserve">Goblet Lateral Split Squat </t>
  </si>
  <si>
    <t xml:space="preserve">Goblet Split Squat </t>
  </si>
  <si>
    <t xml:space="preserve">Goblet Squat </t>
  </si>
  <si>
    <t xml:space="preserve">Kettlebell Front Squat </t>
  </si>
  <si>
    <t xml:space="preserve">Leg Press </t>
  </si>
  <si>
    <t xml:space="preserve">Overhead Split Squat </t>
  </si>
  <si>
    <t xml:space="preserve">Overhead Squat </t>
  </si>
  <si>
    <t xml:space="preserve">Sumo Back Squat </t>
  </si>
  <si>
    <t xml:space="preserve">Trap Bar Squat </t>
  </si>
  <si>
    <t xml:space="preserve">Zercher Squat </t>
  </si>
  <si>
    <t xml:space="preserve">Trap Bar Jump </t>
  </si>
  <si>
    <t>#</t>
  </si>
  <si>
    <t>Pullup</t>
  </si>
  <si>
    <t>MilitaryPress</t>
  </si>
  <si>
    <t>BenchPress</t>
  </si>
  <si>
    <t>%2</t>
  </si>
  <si>
    <t>Weight3</t>
  </si>
  <si>
    <t>Reps4</t>
  </si>
  <si>
    <t>Done5</t>
  </si>
  <si>
    <t>%6</t>
  </si>
  <si>
    <t>Weight7</t>
  </si>
  <si>
    <t>Reps8</t>
  </si>
  <si>
    <t>Done9</t>
  </si>
  <si>
    <t>%10</t>
  </si>
  <si>
    <t>Weight11</t>
  </si>
  <si>
    <t>Reps12</t>
  </si>
  <si>
    <t>Done13</t>
  </si>
  <si>
    <t>O</t>
  </si>
  <si>
    <t>Tricep Extensions</t>
  </si>
  <si>
    <t>BelastFase</t>
  </si>
  <si>
    <t>BeweegFase</t>
  </si>
  <si>
    <t>Beweegfase</t>
  </si>
  <si>
    <t>BeproefFase</t>
  </si>
  <si>
    <t>Plateau Load</t>
  </si>
  <si>
    <t>Step Load</t>
  </si>
  <si>
    <t>Stable Heavy to Light</t>
  </si>
  <si>
    <t>Ascending Heavy to Light</t>
  </si>
  <si>
    <t>Descending Heavy to Light</t>
  </si>
  <si>
    <t>Cluster Sets</t>
  </si>
  <si>
    <t>Rest Pause/Myo Reps</t>
  </si>
  <si>
    <t>Daily Max plus Back Off</t>
  </si>
  <si>
    <t>One Set Special</t>
  </si>
  <si>
    <t>Progressive Load</t>
  </si>
  <si>
    <t>Joe Kenn Wave</t>
  </si>
  <si>
    <t>Joe Kenn Wave-3</t>
  </si>
  <si>
    <t>Step Load plus Back Off</t>
  </si>
  <si>
    <t>Reverse Step Load</t>
  </si>
  <si>
    <t>Traditional Pyramid</t>
  </si>
  <si>
    <t>Reverse Pyramid</t>
  </si>
  <si>
    <t>Ascending Half Pyramid L/H</t>
  </si>
  <si>
    <t>Descending Half Pyramid H/L</t>
  </si>
  <si>
    <t>Ascending Rep Pyramid</t>
  </si>
  <si>
    <t>Descending Rep Pyramid</t>
  </si>
  <si>
    <t>Standard Set Wave</t>
  </si>
  <si>
    <t>Ascending Half Pyramid Wave L/H</t>
  </si>
  <si>
    <t>Descending Half Pyramid wave H/L</t>
  </si>
  <si>
    <t>VerticalPlanningReps:</t>
  </si>
  <si>
    <t>Barbell Bicep Curl</t>
  </si>
  <si>
    <t>Curl-Double Arm</t>
  </si>
  <si>
    <t>Bicep Curl</t>
  </si>
  <si>
    <t>BicepCurl</t>
  </si>
  <si>
    <t>PlateauLoad</t>
  </si>
  <si>
    <t>Excercise 2:</t>
  </si>
  <si>
    <t>Excercise 1:</t>
  </si>
  <si>
    <t>Excercise 3:</t>
  </si>
  <si>
    <t>Excercise 4:</t>
  </si>
  <si>
    <t>VerticalPlanning</t>
  </si>
  <si>
    <t>Beginner</t>
  </si>
  <si>
    <t>Novice</t>
  </si>
  <si>
    <t>Advance</t>
  </si>
  <si>
    <t>Elite</t>
  </si>
  <si>
    <t>Client Level:</t>
  </si>
  <si>
    <t>ClientLevel</t>
  </si>
  <si>
    <t>HorizontalPlanning</t>
  </si>
  <si>
    <t>VerticalPlanning%</t>
  </si>
  <si>
    <t>Constant</t>
  </si>
  <si>
    <t>Traditional</t>
  </si>
  <si>
    <t>Rep Accumulation</t>
  </si>
  <si>
    <t>Linear</t>
  </si>
  <si>
    <t>Linear Decreasing</t>
  </si>
  <si>
    <t>Traditional &amp; Linear</t>
  </si>
  <si>
    <t>Constant with unload</t>
  </si>
  <si>
    <t>Linear with unload</t>
  </si>
  <si>
    <t>Undulating</t>
  </si>
  <si>
    <t>Traditional linear with exertion increase</t>
  </si>
  <si>
    <t>Linear with exertion increase</t>
  </si>
  <si>
    <t>Accumulation/Intsensification</t>
  </si>
  <si>
    <t>HorizontalPlanning%</t>
  </si>
  <si>
    <t>ClientLevel%</t>
  </si>
  <si>
    <t>MoreReps</t>
  </si>
  <si>
    <t>MoreLoad</t>
  </si>
  <si>
    <t>Amount Reps</t>
  </si>
  <si>
    <t>Amount Load</t>
  </si>
  <si>
    <t>Exercise 1</t>
  </si>
  <si>
    <t>Exercise 2</t>
  </si>
  <si>
    <t>Exercise 3</t>
  </si>
  <si>
    <t>Exercise 4</t>
  </si>
  <si>
    <t>Week 5</t>
  </si>
  <si>
    <t>Week 6</t>
  </si>
  <si>
    <t>Week 7</t>
  </si>
  <si>
    <t>Week 8</t>
  </si>
  <si>
    <t>Fases:</t>
  </si>
  <si>
    <t>More Reps</t>
  </si>
  <si>
    <t>More Load</t>
  </si>
  <si>
    <t>38 x 10</t>
  </si>
  <si>
    <t>43 x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</si>
</sst>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3" x14ac:knownFonts="1">
    <font>
      <sz val="12"/>
      <color theme="1"/>
      <name val="Aptos Narrow"/>
      <family val="2"/>
      <scheme val="minor"/>
    </font>
    <font>
      <sz val="12"/>
      <color theme="1"/>
      <name val="Aptos Narrow"/>
      <family val="2"/>
      <scheme val="minor"/>
    </font>
    <font>
      <sz val="12"/>
      <color rgb="FFFF0000"/>
      <name val="Aptos Narrow"/>
      <family val="2"/>
      <scheme val="minor"/>
    </font>
    <font>
      <b/>
      <i/>
      <sz val="62"/>
      <color theme="1"/>
      <name val="Calibri"/>
      <family val="2"/>
    </font>
    <font>
      <sz val="10"/>
      <color theme="1"/>
      <name val="Calibri"/>
      <family val="2"/>
    </font>
    <font>
      <b/>
      <i/>
      <sz val="14"/>
      <color theme="1"/>
      <name val="Calibri"/>
      <family val="2"/>
    </font>
    <font>
      <b/>
      <sz val="14"/>
      <color theme="0"/>
      <name val="Calibri"/>
      <family val="2"/>
    </font>
    <font>
      <b/>
      <sz val="10"/>
      <color theme="1"/>
      <name val="Calibri"/>
      <family val="2"/>
    </font>
    <font>
      <b/>
      <sz val="20"/>
      <color theme="1"/>
      <name val="Calibri"/>
      <family val="2"/>
    </font>
    <font>
      <b/>
      <sz val="14"/>
      <color theme="1"/>
      <name val="Calibri"/>
      <family val="2"/>
    </font>
    <font>
      <b/>
      <sz val="14"/>
      <color rgb="FFFE4918"/>
      <name val="Calibri"/>
      <family val="2"/>
    </font>
    <font>
      <b/>
      <sz val="12"/>
      <color theme="0"/>
      <name val="Calibri"/>
      <family val="2"/>
    </font>
    <font>
      <sz val="14"/>
      <color theme="1"/>
      <name val="Calibri"/>
      <family val="2"/>
    </font>
    <font>
      <b/>
      <sz val="12"/>
      <color theme="1"/>
      <name val="Calibri"/>
      <family val="2"/>
    </font>
    <font>
      <sz val="12"/>
      <color theme="1"/>
      <name val="Calibri"/>
      <family val="2"/>
    </font>
    <font>
      <b/>
      <sz val="11"/>
      <color theme="1"/>
      <name val="Aptos Narrow"/>
      <family val="2"/>
      <scheme val="minor"/>
    </font>
    <font>
      <sz val="11"/>
      <color rgb="FF000000"/>
      <name val="Helvetica"/>
      <family val="2"/>
    </font>
    <font>
      <b/>
      <i/>
      <sz val="12"/>
      <color theme="1"/>
      <name val="Calibri"/>
      <family val="2"/>
    </font>
    <font>
      <b/>
      <sz val="12"/>
      <color theme="1" tint="4.9989318521683403E-2"/>
      <name val="Calibri"/>
      <family val="2"/>
    </font>
    <font>
      <b/>
      <sz val="14"/>
      <color theme="1" tint="4.9989318521683403E-2"/>
      <name val="Calibri"/>
      <family val="2"/>
    </font>
    <font>
      <b/>
      <sz val="12"/>
      <color theme="1" tint="4.9989318521683403E-2"/>
      <name val="Aptos Narrow"/>
      <family val="2"/>
      <scheme val="minor"/>
    </font>
    <font>
      <b/>
      <sz val="12"/>
      <name val="Calibri"/>
      <family val="2"/>
    </font>
    <font>
      <sz val="11"/>
      <color rgb="FF343434"/>
      <name val="Tahoma"/>
      <family val="2"/>
    </font>
    <font>
      <sz val="14"/>
      <name val="Calibri"/>
      <family val="2"/>
    </font>
    <font>
      <i/>
      <sz val="62"/>
      <color theme="1"/>
      <name val="Calibri"/>
      <family val="2"/>
    </font>
    <font>
      <sz val="12"/>
      <color rgb="FFFF0000"/>
      <name val="Calibri"/>
      <family val="2"/>
    </font>
    <font>
      <sz val="12"/>
      <name val="Calibri"/>
      <family val="2"/>
    </font>
    <font>
      <sz val="20"/>
      <color theme="1"/>
      <name val="Calibri"/>
      <family val="2"/>
    </font>
    <font>
      <sz val="20"/>
      <color rgb="FFFF0000"/>
      <name val="Calibri"/>
      <family val="2"/>
    </font>
    <font>
      <sz val="12"/>
      <color theme="0"/>
      <name val="Aptos Narrow"/>
      <family val="2"/>
      <scheme val="minor"/>
    </font>
    <font>
      <sz val="12"/>
      <name val="Aptos Narrow"/>
      <family val="2"/>
      <scheme val="minor"/>
    </font>
    <font>
      <sz val="12"/>
      <name val="Aptos Narrow (Hoofdtekst)"/>
    </font>
    <font>
      <b/>
      <sz val="14"/>
      <name val="Calibri"/>
      <family val="2"/>
    </font>
  </fonts>
  <fills count="12">
    <fill>
      <patternFill patternType="none"/>
    </fill>
    <fill>
      <patternFill patternType="gray125"/>
    </fill>
    <fill>
      <patternFill patternType="solid">
        <fgColor theme="1"/>
        <bgColor indexed="64"/>
      </patternFill>
    </fill>
    <fill>
      <patternFill patternType="solid">
        <fgColor rgb="FF585455"/>
        <bgColor indexed="64"/>
      </patternFill>
    </fill>
    <fill>
      <patternFill patternType="solid">
        <fgColor rgb="FFEFEFEF"/>
        <bgColor indexed="64"/>
      </patternFill>
    </fill>
    <fill>
      <patternFill patternType="solid">
        <fgColor theme="9" tint="0.79998168889431442"/>
        <bgColor indexed="64"/>
      </patternFill>
    </fill>
    <fill>
      <patternFill patternType="solid">
        <fgColor rgb="FFDADADA"/>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249977111117893"/>
        <bgColor theme="5" tint="-0.249977111117893"/>
      </patternFill>
    </fill>
    <fill>
      <patternFill patternType="solid">
        <fgColor theme="5" tint="-0.249977111117893"/>
        <bgColor indexed="64"/>
      </patternFill>
    </fill>
    <fill>
      <patternFill patternType="solid">
        <fgColor theme="5"/>
        <bgColor theme="5"/>
      </patternFill>
    </fill>
  </fills>
  <borders count="58">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right style="dotted">
        <color auto="1"/>
      </right>
      <top/>
      <bottom/>
      <diagonal/>
    </border>
    <border>
      <left style="dotted">
        <color auto="1"/>
      </left>
      <right/>
      <top/>
      <bottom/>
      <diagonal/>
    </border>
    <border>
      <left style="dotted">
        <color auto="1"/>
      </left>
      <right style="dotted">
        <color auto="1"/>
      </right>
      <top/>
      <bottom/>
      <diagonal/>
    </border>
    <border>
      <left style="dotted">
        <color auto="1"/>
      </left>
      <right style="medium">
        <color auto="1"/>
      </right>
      <top/>
      <bottom/>
      <diagonal/>
    </border>
    <border>
      <left style="medium">
        <color auto="1"/>
      </left>
      <right/>
      <top/>
      <bottom style="medium">
        <color auto="1"/>
      </bottom>
      <diagonal/>
    </border>
    <border>
      <left/>
      <right style="dotted">
        <color auto="1"/>
      </right>
      <top/>
      <bottom style="medium">
        <color auto="1"/>
      </bottom>
      <diagonal/>
    </border>
    <border>
      <left style="dotted">
        <color auto="1"/>
      </left>
      <right/>
      <top/>
      <bottom style="medium">
        <color auto="1"/>
      </bottom>
      <diagonal/>
    </border>
    <border>
      <left style="dotted">
        <color auto="1"/>
      </left>
      <right style="dotted">
        <color auto="1"/>
      </right>
      <top/>
      <bottom style="medium">
        <color auto="1"/>
      </bottom>
      <diagonal/>
    </border>
    <border>
      <left style="dotted">
        <color auto="1"/>
      </left>
      <right style="medium">
        <color auto="1"/>
      </right>
      <top/>
      <bottom style="medium">
        <color auto="1"/>
      </bottom>
      <diagonal/>
    </border>
    <border>
      <left/>
      <right/>
      <top/>
      <bottom style="thick">
        <color auto="1"/>
      </bottom>
      <diagonal/>
    </border>
    <border>
      <left/>
      <right style="thick">
        <color auto="1"/>
      </right>
      <top/>
      <bottom style="thick">
        <color auto="1"/>
      </bottom>
      <diagonal/>
    </border>
    <border>
      <left/>
      <right/>
      <top style="thick">
        <color auto="1"/>
      </top>
      <bottom/>
      <diagonal/>
    </border>
    <border>
      <left style="thick">
        <color auto="1"/>
      </left>
      <right/>
      <top/>
      <bottom/>
      <diagonal/>
    </border>
    <border>
      <left/>
      <right style="thick">
        <color auto="1"/>
      </right>
      <top/>
      <bottom/>
      <diagonal/>
    </border>
    <border>
      <left style="thick">
        <color auto="1"/>
      </left>
      <right/>
      <top/>
      <bottom style="medium">
        <color auto="1"/>
      </bottom>
      <diagonal/>
    </border>
    <border>
      <left/>
      <right style="medium">
        <color auto="1"/>
      </right>
      <top/>
      <bottom style="medium">
        <color auto="1"/>
      </bottom>
      <diagonal/>
    </border>
    <border>
      <left style="thick">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thick">
        <color auto="1"/>
      </left>
      <right/>
      <top style="medium">
        <color auto="1"/>
      </top>
      <bottom/>
      <diagonal/>
    </border>
    <border>
      <left/>
      <right style="medium">
        <color auto="1"/>
      </right>
      <top style="medium">
        <color auto="1"/>
      </top>
      <bottom/>
      <diagonal/>
    </border>
    <border>
      <left style="medium">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thick">
        <color auto="1"/>
      </right>
      <top/>
      <bottom style="dotted">
        <color auto="1"/>
      </bottom>
      <diagonal/>
    </border>
    <border>
      <left style="thick">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dotted">
        <color auto="1"/>
      </top>
      <bottom/>
      <diagonal/>
    </border>
    <border>
      <left/>
      <right/>
      <top style="dotted">
        <color auto="1"/>
      </top>
      <bottom/>
      <diagonal/>
    </border>
    <border>
      <left style="dotted">
        <color auto="1"/>
      </left>
      <right/>
      <top style="dotted">
        <color auto="1"/>
      </top>
      <bottom/>
      <diagonal/>
    </border>
    <border>
      <left/>
      <right style="thick">
        <color auto="1"/>
      </right>
      <top style="dotted">
        <color auto="1"/>
      </top>
      <bottom/>
      <diagonal/>
    </border>
    <border>
      <left style="thick">
        <color auto="1"/>
      </left>
      <right/>
      <top/>
      <bottom style="thick">
        <color auto="1"/>
      </bottom>
      <diagonal/>
    </border>
    <border>
      <left/>
      <right style="medium">
        <color auto="1"/>
      </right>
      <top/>
      <bottom style="thick">
        <color auto="1"/>
      </bottom>
      <diagonal/>
    </border>
    <border>
      <left style="medium">
        <color auto="1"/>
      </left>
      <right/>
      <top/>
      <bottom style="thick">
        <color auto="1"/>
      </bottom>
      <diagonal/>
    </border>
    <border>
      <left style="dotted">
        <color auto="1"/>
      </left>
      <right/>
      <top/>
      <bottom style="thick">
        <color auto="1"/>
      </bottom>
      <diagonal/>
    </border>
    <border>
      <left/>
      <right style="dotted">
        <color auto="1"/>
      </right>
      <top style="dotted">
        <color auto="1"/>
      </top>
      <bottom/>
      <diagonal/>
    </border>
    <border>
      <left style="dotted">
        <color auto="1"/>
      </left>
      <right/>
      <top style="medium">
        <color auto="1"/>
      </top>
      <bottom style="medium">
        <color auto="1"/>
      </bottom>
      <diagonal/>
    </border>
    <border>
      <left/>
      <right/>
      <top style="medium">
        <color auto="1"/>
      </top>
      <bottom style="medium">
        <color auto="1"/>
      </bottom>
      <diagonal/>
    </border>
    <border>
      <left/>
      <right style="dotted">
        <color auto="1"/>
      </right>
      <top style="medium">
        <color indexed="64"/>
      </top>
      <bottom/>
      <diagonal/>
    </border>
    <border>
      <left style="thick">
        <color auto="1"/>
      </left>
      <right/>
      <top style="thick">
        <color auto="1"/>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1" fillId="0" borderId="0"/>
  </cellStyleXfs>
  <cellXfs count="325">
    <xf numFmtId="0" fontId="0" fillId="0" borderId="0" xfId="0"/>
    <xf numFmtId="0" fontId="4" fillId="0" borderId="0" xfId="0" applyFont="1"/>
    <xf numFmtId="0" fontId="4" fillId="0" borderId="0" xfId="0" applyFont="1" applyAlignment="1">
      <alignment horizontal="center" vertical="center"/>
    </xf>
    <xf numFmtId="0" fontId="11" fillId="2" borderId="17" xfId="0" applyFont="1" applyFill="1" applyBorder="1" applyAlignment="1">
      <alignment horizontal="center" vertical="center"/>
    </xf>
    <xf numFmtId="0" fontId="11" fillId="3" borderId="17" xfId="0" applyFont="1" applyFill="1" applyBorder="1" applyAlignment="1">
      <alignment horizontal="center" vertical="center"/>
    </xf>
    <xf numFmtId="0" fontId="4" fillId="0" borderId="18" xfId="0" applyFont="1" applyBorder="1"/>
    <xf numFmtId="9" fontId="12" fillId="5" borderId="5" xfId="1" applyFont="1" applyFill="1" applyBorder="1" applyAlignment="1">
      <alignment horizontal="center" vertical="center"/>
    </xf>
    <xf numFmtId="0" fontId="12" fillId="6" borderId="0" xfId="1" applyNumberFormat="1" applyFont="1" applyFill="1" applyBorder="1" applyAlignment="1">
      <alignment horizontal="center" vertical="center"/>
    </xf>
    <xf numFmtId="0" fontId="12" fillId="5" borderId="0" xfId="1" applyNumberFormat="1" applyFont="1" applyFill="1" applyBorder="1" applyAlignment="1">
      <alignment horizontal="center" vertical="center"/>
    </xf>
    <xf numFmtId="0" fontId="12" fillId="5" borderId="6" xfId="0" applyFont="1" applyFill="1" applyBorder="1" applyAlignment="1">
      <alignment horizontal="center" vertical="center"/>
    </xf>
    <xf numFmtId="9" fontId="12" fillId="5" borderId="7" xfId="1" applyFont="1" applyFill="1" applyBorder="1" applyAlignment="1">
      <alignment horizontal="center" vertical="center"/>
    </xf>
    <xf numFmtId="0" fontId="12" fillId="5" borderId="0" xfId="0" applyFont="1" applyFill="1" applyAlignment="1">
      <alignment horizontal="center" vertical="center"/>
    </xf>
    <xf numFmtId="0" fontId="12" fillId="5" borderId="19" xfId="0" applyFont="1" applyFill="1" applyBorder="1" applyAlignment="1">
      <alignment horizontal="center" vertical="center"/>
    </xf>
    <xf numFmtId="9" fontId="12" fillId="7" borderId="5" xfId="1" applyFont="1" applyFill="1" applyBorder="1" applyAlignment="1">
      <alignment horizontal="center" vertical="center"/>
    </xf>
    <xf numFmtId="0" fontId="12" fillId="7" borderId="0" xfId="1" applyNumberFormat="1" applyFont="1" applyFill="1" applyBorder="1" applyAlignment="1">
      <alignment horizontal="center" vertical="center"/>
    </xf>
    <xf numFmtId="0" fontId="12" fillId="7" borderId="6" xfId="0" applyFont="1" applyFill="1" applyBorder="1" applyAlignment="1">
      <alignment horizontal="center" vertical="center"/>
    </xf>
    <xf numFmtId="9" fontId="12" fillId="7" borderId="7" xfId="1" applyFont="1" applyFill="1" applyBorder="1" applyAlignment="1">
      <alignment horizontal="center" vertical="center"/>
    </xf>
    <xf numFmtId="0" fontId="12" fillId="7" borderId="0" xfId="0" applyFont="1" applyFill="1" applyAlignment="1">
      <alignment horizontal="center" vertical="center"/>
    </xf>
    <xf numFmtId="0" fontId="12" fillId="7" borderId="19"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9" fontId="12" fillId="6" borderId="5" xfId="1" applyFont="1" applyFill="1" applyBorder="1" applyAlignment="1">
      <alignment horizontal="center" vertical="center"/>
    </xf>
    <xf numFmtId="0" fontId="12" fillId="6" borderId="6" xfId="0" applyFont="1" applyFill="1" applyBorder="1" applyAlignment="1">
      <alignment horizontal="center" vertical="center"/>
    </xf>
    <xf numFmtId="9" fontId="12" fillId="6" borderId="7" xfId="1" applyFont="1" applyFill="1" applyBorder="1" applyAlignment="1">
      <alignment horizontal="center" vertical="center"/>
    </xf>
    <xf numFmtId="0" fontId="12" fillId="6" borderId="0" xfId="0" applyFont="1" applyFill="1" applyAlignment="1">
      <alignment horizontal="center" vertical="center"/>
    </xf>
    <xf numFmtId="0" fontId="12" fillId="6" borderId="19" xfId="0" applyFont="1" applyFill="1" applyBorder="1" applyAlignment="1">
      <alignment horizontal="center" vertical="center"/>
    </xf>
    <xf numFmtId="9" fontId="12" fillId="6" borderId="26" xfId="1" applyFont="1" applyFill="1" applyBorder="1" applyAlignment="1">
      <alignment horizontal="center" vertical="center"/>
    </xf>
    <xf numFmtId="0" fontId="12" fillId="6" borderId="27" xfId="1" applyNumberFormat="1" applyFont="1" applyFill="1" applyBorder="1" applyAlignment="1">
      <alignment horizontal="center" vertical="center"/>
    </xf>
    <xf numFmtId="0" fontId="12" fillId="6" borderId="28" xfId="0" applyFont="1" applyFill="1" applyBorder="1" applyAlignment="1">
      <alignment horizontal="center" vertical="center"/>
    </xf>
    <xf numFmtId="9" fontId="12" fillId="6" borderId="29" xfId="1" applyFont="1" applyFill="1" applyBorder="1" applyAlignment="1">
      <alignment horizontal="center" vertical="center"/>
    </xf>
    <xf numFmtId="0" fontId="12" fillId="6" borderId="27" xfId="0" applyFont="1" applyFill="1" applyBorder="1" applyAlignment="1">
      <alignment horizontal="center" vertical="center"/>
    </xf>
    <xf numFmtId="0" fontId="12" fillId="6" borderId="30" xfId="0" applyFont="1" applyFill="1" applyBorder="1" applyAlignment="1">
      <alignment horizontal="center" vertical="center"/>
    </xf>
    <xf numFmtId="0" fontId="2" fillId="0" borderId="0" xfId="0" applyFont="1"/>
    <xf numFmtId="0" fontId="15" fillId="0" borderId="0" xfId="0" applyFont="1"/>
    <xf numFmtId="0" fontId="16" fillId="0" borderId="0" xfId="0" applyFont="1"/>
    <xf numFmtId="9" fontId="0" fillId="0" borderId="0" xfId="1" applyFont="1"/>
    <xf numFmtId="0" fontId="14" fillId="0" borderId="24" xfId="0" applyFont="1" applyBorder="1" applyAlignment="1">
      <alignment vertical="center" wrapText="1"/>
    </xf>
    <xf numFmtId="0" fontId="14" fillId="0" borderId="25" xfId="0" applyFont="1" applyBorder="1" applyAlignment="1">
      <alignment vertical="center" wrapText="1"/>
    </xf>
    <xf numFmtId="0" fontId="3" fillId="0" borderId="0" xfId="0" applyFont="1" applyAlignment="1">
      <alignment vertical="center" wrapText="1"/>
    </xf>
    <xf numFmtId="0" fontId="6" fillId="0" borderId="5"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7" fillId="0" borderId="0" xfId="0" applyFont="1" applyAlignment="1">
      <alignment vertical="center" wrapText="1"/>
    </xf>
    <xf numFmtId="9" fontId="12" fillId="0" borderId="5" xfId="1" applyFont="1" applyFill="1" applyBorder="1" applyAlignment="1">
      <alignment horizontal="center" vertical="center"/>
    </xf>
    <xf numFmtId="0" fontId="12" fillId="0" borderId="0" xfId="1" applyNumberFormat="1" applyFont="1" applyFill="1" applyBorder="1" applyAlignment="1">
      <alignment horizontal="center" vertical="center"/>
    </xf>
    <xf numFmtId="0" fontId="12" fillId="0" borderId="6" xfId="0" applyFont="1" applyBorder="1" applyAlignment="1">
      <alignment horizontal="center" vertical="center"/>
    </xf>
    <xf numFmtId="9" fontId="12" fillId="0" borderId="7" xfId="1" applyFont="1" applyFill="1" applyBorder="1" applyAlignment="1">
      <alignment horizontal="center" vertical="center"/>
    </xf>
    <xf numFmtId="0" fontId="12" fillId="0" borderId="0" xfId="0" applyFont="1" applyAlignment="1">
      <alignment horizontal="center" vertical="center"/>
    </xf>
    <xf numFmtId="0" fontId="12" fillId="0" borderId="19" xfId="0" applyFont="1" applyBorder="1" applyAlignment="1">
      <alignment horizontal="center" vertical="center"/>
    </xf>
    <xf numFmtId="9" fontId="12" fillId="0" borderId="26" xfId="1" applyFont="1" applyFill="1" applyBorder="1" applyAlignment="1">
      <alignment horizontal="center" vertical="center"/>
    </xf>
    <xf numFmtId="0" fontId="12" fillId="0" borderId="27" xfId="1" applyNumberFormat="1" applyFont="1" applyFill="1" applyBorder="1" applyAlignment="1">
      <alignment horizontal="center" vertical="center"/>
    </xf>
    <xf numFmtId="0" fontId="12" fillId="0" borderId="28" xfId="0" applyFont="1" applyBorder="1" applyAlignment="1">
      <alignment horizontal="center" vertical="center"/>
    </xf>
    <xf numFmtId="9" fontId="12" fillId="0" borderId="29" xfId="1" applyFont="1" applyFill="1" applyBorder="1" applyAlignment="1">
      <alignment horizontal="center" vertical="center"/>
    </xf>
    <xf numFmtId="0" fontId="12" fillId="0" borderId="27" xfId="0" applyFont="1" applyBorder="1" applyAlignment="1">
      <alignment horizontal="center" vertical="center"/>
    </xf>
    <xf numFmtId="0" fontId="12" fillId="0" borderId="30" xfId="0" applyFont="1" applyBorder="1" applyAlignment="1">
      <alignment horizontal="center" vertical="center"/>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9" fontId="19" fillId="0" borderId="5" xfId="1" applyFont="1" applyFill="1" applyBorder="1" applyAlignment="1">
      <alignment horizontal="center" vertical="center"/>
    </xf>
    <xf numFmtId="0" fontId="19" fillId="0" borderId="0" xfId="1" applyNumberFormat="1" applyFont="1" applyFill="1" applyBorder="1" applyAlignment="1">
      <alignment horizontal="center" vertical="center"/>
    </xf>
    <xf numFmtId="0" fontId="19" fillId="0" borderId="6" xfId="0" applyFont="1" applyBorder="1" applyAlignment="1">
      <alignment horizontal="center" vertical="center"/>
    </xf>
    <xf numFmtId="9" fontId="19" fillId="0" borderId="7" xfId="1"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9" fontId="19" fillId="0" borderId="26" xfId="1" applyFont="1" applyFill="1" applyBorder="1" applyAlignment="1">
      <alignment horizontal="center" vertical="center"/>
    </xf>
    <xf numFmtId="0" fontId="19" fillId="0" borderId="27" xfId="1" applyNumberFormat="1" applyFont="1" applyFill="1" applyBorder="1" applyAlignment="1">
      <alignment horizontal="center" vertical="center"/>
    </xf>
    <xf numFmtId="0" fontId="19" fillId="0" borderId="28" xfId="0" applyFont="1" applyBorder="1" applyAlignment="1">
      <alignment horizontal="center" vertical="center"/>
    </xf>
    <xf numFmtId="9" fontId="19" fillId="0" borderId="29" xfId="1" applyFont="1" applyFill="1" applyBorder="1" applyAlignment="1">
      <alignment horizontal="center" vertical="center"/>
    </xf>
    <xf numFmtId="0" fontId="19" fillId="0" borderId="27" xfId="0" applyFont="1" applyBorder="1" applyAlignment="1">
      <alignment horizontal="center" vertical="center"/>
    </xf>
    <xf numFmtId="0" fontId="19" fillId="0" borderId="30" xfId="0" applyFont="1" applyBorder="1" applyAlignment="1">
      <alignment horizontal="center" vertical="center"/>
    </xf>
    <xf numFmtId="0" fontId="20" fillId="0" borderId="0" xfId="0" applyFont="1"/>
    <xf numFmtId="0" fontId="21" fillId="8" borderId="0" xfId="0" applyFont="1" applyFill="1" applyAlignment="1">
      <alignment horizontal="center" vertical="center"/>
    </xf>
    <xf numFmtId="0" fontId="18" fillId="8" borderId="0" xfId="0" applyFont="1" applyFill="1" applyAlignment="1">
      <alignment horizontal="center" vertical="center"/>
    </xf>
    <xf numFmtId="0" fontId="19" fillId="0" borderId="33"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35"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0" xfId="0" applyFont="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30" xfId="0" applyFont="1" applyBorder="1" applyAlignment="1">
      <alignment horizontal="center" vertical="center" wrapText="1"/>
    </xf>
    <xf numFmtId="0" fontId="2" fillId="0" borderId="0" xfId="0" applyFont="1" applyAlignment="1">
      <alignment vertical="center" wrapText="1"/>
    </xf>
    <xf numFmtId="0" fontId="22" fillId="0" borderId="0" xfId="0" applyFont="1"/>
    <xf numFmtId="0" fontId="23" fillId="0" borderId="6" xfId="0" applyFont="1" applyBorder="1" applyAlignment="1">
      <alignment horizontal="center" vertical="center" wrapText="1"/>
    </xf>
    <xf numFmtId="0" fontId="18" fillId="0" borderId="0" xfId="0" applyFont="1" applyAlignment="1">
      <alignment horizontal="center" vertical="center"/>
    </xf>
    <xf numFmtId="0" fontId="19" fillId="9" borderId="0" xfId="1" applyNumberFormat="1" applyFont="1" applyFill="1" applyBorder="1" applyAlignment="1">
      <alignment horizontal="center" vertical="center"/>
    </xf>
    <xf numFmtId="0" fontId="24" fillId="0" borderId="0" xfId="0" applyFont="1" applyAlignment="1">
      <alignment vertical="center" wrapText="1"/>
    </xf>
    <xf numFmtId="0" fontId="9" fillId="10" borderId="0" xfId="0" applyFont="1" applyFill="1" applyAlignment="1">
      <alignment horizontal="center" vertical="center"/>
    </xf>
    <xf numFmtId="164" fontId="0" fillId="0" borderId="0" xfId="1" applyNumberFormat="1" applyFont="1"/>
    <xf numFmtId="9" fontId="19" fillId="9" borderId="0" xfId="1" applyFont="1" applyFill="1" applyBorder="1" applyAlignment="1">
      <alignment horizontal="center" vertical="center"/>
    </xf>
    <xf numFmtId="0" fontId="13" fillId="0" borderId="0" xfId="0" applyFont="1"/>
    <xf numFmtId="0" fontId="14" fillId="0" borderId="0" xfId="0" applyFont="1"/>
    <xf numFmtId="0" fontId="25" fillId="0" borderId="0" xfId="0" applyFont="1"/>
    <xf numFmtId="0" fontId="26" fillId="0" borderId="0" xfId="0" applyFont="1"/>
    <xf numFmtId="9" fontId="14" fillId="0" borderId="0" xfId="1" applyFont="1"/>
    <xf numFmtId="9" fontId="26" fillId="0" borderId="0" xfId="1" applyFont="1" applyFill="1"/>
    <xf numFmtId="9" fontId="9" fillId="10" borderId="0" xfId="1" applyFont="1" applyFill="1" applyAlignment="1">
      <alignment horizontal="center" vertical="center"/>
    </xf>
    <xf numFmtId="0" fontId="0" fillId="0" borderId="0" xfId="1" applyNumberFormat="1" applyFont="1"/>
    <xf numFmtId="0" fontId="26" fillId="0" borderId="0" xfId="1" applyNumberFormat="1" applyFont="1" applyFill="1"/>
    <xf numFmtId="9" fontId="14" fillId="0" borderId="0" xfId="0" applyNumberFormat="1" applyFont="1"/>
    <xf numFmtId="165" fontId="19" fillId="0" borderId="0" xfId="1" applyNumberFormat="1" applyFont="1" applyFill="1" applyBorder="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6" fillId="2" borderId="20" xfId="0"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20" xfId="0" applyFont="1" applyBorder="1" applyAlignment="1">
      <alignment horizontal="center" vertical="center" wrapText="1"/>
    </xf>
    <xf numFmtId="0" fontId="6" fillId="2" borderId="31"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13" fillId="0" borderId="42" xfId="0" applyFont="1" applyBorder="1" applyAlignment="1">
      <alignment horizontal="center" vertical="center"/>
    </xf>
    <xf numFmtId="0" fontId="14" fillId="0" borderId="0" xfId="0" applyFont="1" applyAlignment="1">
      <alignment horizontal="center" vertical="center" wrapText="1"/>
    </xf>
    <xf numFmtId="0" fontId="14" fillId="0" borderId="1" xfId="0" applyFont="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43" xfId="0" applyFont="1" applyFill="1" applyBorder="1" applyAlignment="1">
      <alignment horizontal="center" vertical="center" wrapText="1"/>
    </xf>
    <xf numFmtId="0" fontId="14" fillId="0" borderId="3" xfId="0" applyFont="1" applyBorder="1" applyAlignment="1">
      <alignment vertical="center" wrapText="1"/>
    </xf>
    <xf numFmtId="0" fontId="6" fillId="2" borderId="0" xfId="0" applyFont="1" applyFill="1" applyAlignment="1">
      <alignment horizontal="center" vertical="center" wrapText="1"/>
    </xf>
    <xf numFmtId="0" fontId="6" fillId="2" borderId="15" xfId="0" applyFont="1" applyFill="1" applyBorder="1" applyAlignment="1">
      <alignment horizontal="center" vertical="center" wrapText="1"/>
    </xf>
    <xf numFmtId="9" fontId="19" fillId="0" borderId="0" xfId="1" applyFont="1" applyFill="1" applyBorder="1" applyAlignment="1">
      <alignment horizontal="center" vertical="center"/>
    </xf>
    <xf numFmtId="9" fontId="12" fillId="0" borderId="0" xfId="1" applyFont="1" applyFill="1" applyBorder="1" applyAlignment="1">
      <alignment horizontal="center" vertical="center"/>
    </xf>
    <xf numFmtId="0" fontId="0" fillId="0" borderId="5" xfId="0" applyBorder="1"/>
    <xf numFmtId="0" fontId="0" fillId="0" borderId="4" xfId="0" applyBorder="1"/>
    <xf numFmtId="9" fontId="19" fillId="0" borderId="2" xfId="1" applyFont="1" applyFill="1" applyBorder="1" applyAlignment="1">
      <alignment horizontal="center" vertical="center"/>
    </xf>
    <xf numFmtId="165" fontId="19" fillId="0" borderId="3" xfId="1" applyNumberFormat="1" applyFont="1" applyFill="1" applyBorder="1" applyAlignment="1">
      <alignment horizontal="center" vertical="center"/>
    </xf>
    <xf numFmtId="0" fontId="19" fillId="0" borderId="3" xfId="1" applyNumberFormat="1" applyFont="1" applyFill="1" applyBorder="1" applyAlignment="1">
      <alignment horizontal="center" vertical="center"/>
    </xf>
    <xf numFmtId="0" fontId="19" fillId="0" borderId="3" xfId="0" applyFont="1" applyBorder="1" applyAlignment="1">
      <alignment horizontal="center" vertical="center"/>
    </xf>
    <xf numFmtId="9" fontId="19" fillId="0" borderId="3" xfId="1" applyFont="1" applyFill="1" applyBorder="1" applyAlignment="1">
      <alignment horizontal="center" vertical="center"/>
    </xf>
    <xf numFmtId="0" fontId="19" fillId="0" borderId="25" xfId="0" applyFont="1" applyBorder="1" applyAlignment="1">
      <alignment horizontal="center" vertical="center"/>
    </xf>
    <xf numFmtId="0" fontId="19" fillId="0" borderId="4" xfId="0" applyFont="1" applyBorder="1" applyAlignment="1">
      <alignment horizontal="center" vertical="center"/>
    </xf>
    <xf numFmtId="9" fontId="19" fillId="0" borderId="10" xfId="1" applyFont="1" applyFill="1" applyBorder="1" applyAlignment="1">
      <alignment horizontal="center" vertical="center"/>
    </xf>
    <xf numFmtId="165" fontId="19" fillId="0" borderId="1"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19" fillId="0" borderId="1" xfId="0" applyFont="1" applyBorder="1" applyAlignment="1">
      <alignment horizontal="center" vertical="center"/>
    </xf>
    <xf numFmtId="9" fontId="19" fillId="0" borderId="1" xfId="1" applyFont="1" applyFill="1" applyBorder="1" applyAlignment="1">
      <alignment horizontal="center" vertical="center"/>
    </xf>
    <xf numFmtId="0" fontId="19" fillId="0" borderId="21" xfId="0" applyFont="1" applyBorder="1" applyAlignment="1">
      <alignment horizontal="center" vertical="center"/>
    </xf>
    <xf numFmtId="0" fontId="18" fillId="0" borderId="3" xfId="0" applyFont="1" applyBorder="1"/>
    <xf numFmtId="0" fontId="18" fillId="0" borderId="4" xfId="0" applyFont="1" applyBorder="1"/>
    <xf numFmtId="0" fontId="18" fillId="0" borderId="25" xfId="0" applyFont="1" applyBorder="1"/>
    <xf numFmtId="0" fontId="19" fillId="0" borderId="44" xfId="0" applyFont="1" applyBorder="1" applyAlignment="1">
      <alignment horizontal="center" vertical="center"/>
    </xf>
    <xf numFmtId="0" fontId="19" fillId="0" borderId="11" xfId="0" applyFont="1" applyBorder="1" applyAlignment="1">
      <alignment horizontal="center" vertical="center"/>
    </xf>
    <xf numFmtId="9" fontId="19" fillId="0" borderId="0" xfId="0" applyNumberFormat="1" applyFont="1" applyAlignment="1">
      <alignment horizontal="center" vertical="center" wrapText="1"/>
    </xf>
    <xf numFmtId="0" fontId="19" fillId="0" borderId="4"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 xfId="0" applyFont="1" applyBorder="1" applyAlignment="1">
      <alignment horizontal="center" vertical="center" wrapText="1"/>
    </xf>
    <xf numFmtId="9" fontId="19" fillId="0" borderId="1" xfId="0" applyNumberFormat="1" applyFont="1" applyBorder="1" applyAlignment="1">
      <alignment horizontal="center" vertical="center" wrapText="1"/>
    </xf>
    <xf numFmtId="0" fontId="19" fillId="0" borderId="21" xfId="0" applyFont="1" applyBorder="1" applyAlignment="1">
      <alignment horizontal="center" vertical="center" wrapText="1"/>
    </xf>
    <xf numFmtId="0" fontId="12" fillId="0" borderId="4" xfId="0" applyFont="1" applyBorder="1" applyAlignment="1">
      <alignment horizontal="center" vertical="center"/>
    </xf>
    <xf numFmtId="0" fontId="12" fillId="0" borderId="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1" xfId="0" applyFont="1" applyBorder="1" applyAlignment="1">
      <alignment horizontal="center" vertical="center" wrapText="1"/>
    </xf>
    <xf numFmtId="0" fontId="0" fillId="0" borderId="43" xfId="0" applyBorder="1"/>
    <xf numFmtId="0" fontId="0" fillId="0" borderId="32" xfId="0" applyBorder="1"/>
    <xf numFmtId="0" fontId="0" fillId="0" borderId="25" xfId="0" applyBorder="1"/>
    <xf numFmtId="0" fontId="0" fillId="0" borderId="21" xfId="0" applyBorder="1"/>
    <xf numFmtId="0" fontId="30" fillId="0" borderId="46" xfId="0" applyFont="1" applyBorder="1"/>
    <xf numFmtId="0" fontId="31" fillId="0" borderId="43" xfId="0" applyFont="1" applyBorder="1"/>
    <xf numFmtId="0" fontId="31" fillId="0" borderId="46" xfId="0" applyFont="1" applyBorder="1"/>
    <xf numFmtId="9" fontId="0" fillId="0" borderId="43" xfId="1" applyFont="1" applyBorder="1"/>
    <xf numFmtId="0" fontId="30" fillId="0" borderId="2" xfId="0" applyFont="1" applyBorder="1"/>
    <xf numFmtId="9" fontId="0" fillId="0" borderId="3" xfId="1" applyFont="1" applyBorder="1"/>
    <xf numFmtId="0" fontId="30" fillId="0" borderId="10" xfId="0" applyFont="1" applyBorder="1"/>
    <xf numFmtId="9" fontId="0" fillId="0" borderId="1" xfId="1" applyFont="1" applyBorder="1"/>
    <xf numFmtId="0" fontId="31" fillId="0" borderId="1" xfId="0" applyFont="1" applyBorder="1"/>
    <xf numFmtId="0" fontId="18" fillId="0" borderId="0" xfId="0" applyFont="1"/>
    <xf numFmtId="9" fontId="0" fillId="0" borderId="32" xfId="1" applyFont="1" applyBorder="1"/>
    <xf numFmtId="9" fontId="0" fillId="0" borderId="25" xfId="1" applyFont="1" applyBorder="1"/>
    <xf numFmtId="0" fontId="31" fillId="0" borderId="10" xfId="0" applyFont="1" applyBorder="1"/>
    <xf numFmtId="0" fontId="31" fillId="0" borderId="2" xfId="0" applyFont="1" applyBorder="1"/>
    <xf numFmtId="0" fontId="31" fillId="0" borderId="0" xfId="0" applyFont="1"/>
    <xf numFmtId="0" fontId="30" fillId="0" borderId="5" xfId="0" applyFont="1" applyBorder="1"/>
    <xf numFmtId="9" fontId="0" fillId="0" borderId="0" xfId="1" applyFont="1" applyBorder="1"/>
    <xf numFmtId="0" fontId="31" fillId="0" borderId="5" xfId="0" applyFont="1" applyBorder="1"/>
    <xf numFmtId="9" fontId="0" fillId="0" borderId="4" xfId="1" applyFont="1" applyBorder="1"/>
    <xf numFmtId="0" fontId="30" fillId="11" borderId="2" xfId="0" applyFont="1" applyFill="1" applyBorder="1"/>
    <xf numFmtId="9" fontId="29" fillId="11" borderId="3" xfId="1" applyFont="1" applyFill="1" applyBorder="1"/>
    <xf numFmtId="0" fontId="31" fillId="11" borderId="2" xfId="0" applyFont="1" applyFill="1" applyBorder="1"/>
    <xf numFmtId="0" fontId="29" fillId="11" borderId="25" xfId="0" applyFont="1" applyFill="1" applyBorder="1"/>
    <xf numFmtId="9" fontId="29" fillId="11" borderId="25" xfId="1" applyFont="1" applyFill="1" applyBorder="1"/>
    <xf numFmtId="0" fontId="29" fillId="11" borderId="3" xfId="0" applyFont="1" applyFill="1" applyBorder="1"/>
    <xf numFmtId="0" fontId="31" fillId="11" borderId="3" xfId="0" applyFont="1" applyFill="1" applyBorder="1"/>
    <xf numFmtId="9" fontId="30" fillId="0" borderId="43" xfId="1" applyFont="1" applyBorder="1"/>
    <xf numFmtId="0" fontId="30" fillId="0" borderId="32" xfId="0" applyFont="1" applyBorder="1"/>
    <xf numFmtId="9" fontId="30" fillId="0" borderId="32" xfId="1" applyFont="1" applyBorder="1"/>
    <xf numFmtId="0" fontId="25" fillId="0" borderId="52" xfId="0" applyFont="1" applyBorder="1"/>
    <xf numFmtId="0" fontId="25" fillId="0" borderId="53" xfId="0" applyFont="1" applyBorder="1"/>
    <xf numFmtId="0" fontId="25" fillId="0" borderId="54" xfId="0" applyFont="1" applyBorder="1"/>
    <xf numFmtId="0" fontId="26" fillId="0" borderId="55" xfId="0" applyFont="1" applyBorder="1"/>
    <xf numFmtId="0" fontId="25" fillId="0" borderId="56" xfId="0" applyFont="1" applyBorder="1" applyAlignment="1">
      <alignment vertical="center" wrapText="1"/>
    </xf>
    <xf numFmtId="0" fontId="26" fillId="0" borderId="57" xfId="0" applyFont="1" applyBorder="1" applyAlignment="1">
      <alignment vertical="center" wrapText="1"/>
    </xf>
    <xf numFmtId="0" fontId="4"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0" fontId="7" fillId="0" borderId="0" xfId="0" applyFont="1" applyAlignment="1">
      <alignment horizontal="right"/>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6" fillId="2" borderId="24" xfId="0" quotePrefix="1"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2" fillId="0" borderId="0" xfId="0" applyFont="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21" xfId="0" applyFont="1" applyBorder="1" applyAlignment="1">
      <alignment horizontal="center"/>
    </xf>
    <xf numFmtId="0" fontId="14" fillId="0" borderId="1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6" fillId="2" borderId="31"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6" fillId="2" borderId="24"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6" borderId="39"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35"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40" xfId="0" applyFont="1" applyFill="1" applyBorder="1" applyAlignment="1">
      <alignment horizontal="center" vertical="center" wrapText="1"/>
    </xf>
    <xf numFmtId="0" fontId="12" fillId="6" borderId="36"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5" borderId="34"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0" xfId="0" applyFont="1" applyFill="1" applyAlignment="1">
      <alignment horizontal="center" vertical="center" wrapText="1"/>
    </xf>
    <xf numFmtId="0" fontId="12" fillId="5" borderId="26" xfId="0" applyFont="1" applyFill="1" applyBorder="1" applyAlignment="1">
      <alignment horizontal="center" vertical="center" wrapText="1"/>
    </xf>
    <xf numFmtId="0" fontId="12" fillId="5" borderId="27" xfId="0" applyFont="1" applyFill="1" applyBorder="1" applyAlignment="1">
      <alignment horizontal="center" vertical="center" wrapText="1"/>
    </xf>
    <xf numFmtId="0" fontId="12" fillId="5" borderId="35"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29"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2" fillId="5" borderId="30" xfId="0" applyFont="1" applyFill="1" applyBorder="1" applyAlignment="1">
      <alignment horizontal="center" vertical="center" wrapText="1"/>
    </xf>
    <xf numFmtId="0" fontId="14" fillId="0" borderId="25" xfId="0" applyFont="1" applyBorder="1" applyAlignment="1">
      <alignment horizontal="center" vertical="center"/>
    </xf>
    <xf numFmtId="0" fontId="14" fillId="0" borderId="18" xfId="0" applyFont="1" applyBorder="1" applyAlignment="1">
      <alignment horizontal="center" vertical="center"/>
    </xf>
    <xf numFmtId="0" fontId="14" fillId="0" borderId="4"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4" fillId="4" borderId="5"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6"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6"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4" borderId="13"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3"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3" fillId="0" borderId="0" xfId="0" applyFont="1" applyAlignment="1">
      <alignment horizontal="center" vertical="center" wrapText="1"/>
    </xf>
    <xf numFmtId="0" fontId="5" fillId="0" borderId="1" xfId="0" applyFont="1" applyBorder="1" applyAlignment="1">
      <alignment horizontal="center" vertical="center"/>
    </xf>
    <xf numFmtId="0" fontId="4" fillId="4" borderId="7"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27" fillId="0" borderId="0" xfId="0" applyFont="1" applyAlignment="1">
      <alignment horizontal="center" vertical="center"/>
    </xf>
    <xf numFmtId="0" fontId="28"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9" fontId="27" fillId="0" borderId="0" xfId="1" applyFont="1" applyAlignment="1">
      <alignment horizontal="center" vertical="center"/>
    </xf>
    <xf numFmtId="0" fontId="9" fillId="0" borderId="48" xfId="0" applyFont="1" applyBorder="1" applyAlignment="1">
      <alignment horizontal="center" vertical="center"/>
    </xf>
    <xf numFmtId="0" fontId="9" fillId="0" borderId="49" xfId="0" applyFont="1" applyBorder="1" applyAlignment="1">
      <alignment horizontal="center" vertical="center"/>
    </xf>
    <xf numFmtId="0" fontId="9" fillId="0" borderId="51" xfId="0" applyFont="1" applyBorder="1" applyAlignment="1">
      <alignment horizontal="center" vertical="center"/>
    </xf>
    <xf numFmtId="0" fontId="6" fillId="2" borderId="45" xfId="0" quotePrefix="1" applyFont="1" applyFill="1" applyBorder="1" applyAlignment="1">
      <alignment horizontal="center" vertical="center" wrapText="1"/>
    </xf>
    <xf numFmtId="0" fontId="6" fillId="2" borderId="17" xfId="0" quotePrefix="1" applyFont="1" applyFill="1" applyBorder="1" applyAlignment="1">
      <alignment horizontal="center" vertical="center" wrapText="1"/>
    </xf>
    <xf numFmtId="0" fontId="6" fillId="2" borderId="20" xfId="0" quotePrefix="1" applyFont="1" applyFill="1" applyBorder="1" applyAlignment="1">
      <alignment horizontal="center" vertical="center" wrapText="1"/>
    </xf>
    <xf numFmtId="0" fontId="6" fillId="2" borderId="1" xfId="0" quotePrefix="1" applyFont="1" applyFill="1" applyBorder="1" applyAlignment="1">
      <alignment horizontal="center" vertical="center" wrapText="1"/>
    </xf>
    <xf numFmtId="0" fontId="25" fillId="0" borderId="0" xfId="0" applyFont="1" applyAlignment="1">
      <alignment horizontal="center"/>
    </xf>
    <xf numFmtId="0" fontId="25" fillId="0" borderId="1" xfId="0" applyFont="1" applyBorder="1" applyAlignment="1">
      <alignment horizontal="center"/>
    </xf>
    <xf numFmtId="0" fontId="6" fillId="2" borderId="3" xfId="0" quotePrefix="1" applyFont="1" applyFill="1" applyBorder="1" applyAlignment="1">
      <alignment horizontal="center" vertical="center" wrapText="1"/>
    </xf>
    <xf numFmtId="0" fontId="9" fillId="0" borderId="47" xfId="0" applyFont="1" applyBorder="1" applyAlignment="1">
      <alignment horizontal="center" vertical="center"/>
    </xf>
    <xf numFmtId="0" fontId="9" fillId="0" borderId="50" xfId="0" applyFont="1" applyBorder="1" applyAlignment="1">
      <alignment horizontal="center" vertical="center"/>
    </xf>
    <xf numFmtId="0" fontId="14" fillId="0" borderId="0" xfId="0" applyFont="1" applyAlignment="1">
      <alignment horizontal="center" vertical="center" wrapText="1"/>
    </xf>
    <xf numFmtId="0" fontId="14" fillId="0" borderId="1" xfId="0" applyFont="1" applyBorder="1" applyAlignment="1">
      <alignment horizontal="center" vertical="center" wrapText="1"/>
    </xf>
    <xf numFmtId="0" fontId="9" fillId="0" borderId="46" xfId="0" applyFont="1" applyBorder="1" applyAlignment="1">
      <alignment horizontal="center" vertical="center"/>
    </xf>
    <xf numFmtId="0" fontId="9" fillId="0" borderId="43" xfId="0" applyFont="1" applyBorder="1" applyAlignment="1">
      <alignment horizontal="center" vertical="center"/>
    </xf>
    <xf numFmtId="0" fontId="9" fillId="0" borderId="32" xfId="0" applyFont="1" applyBorder="1" applyAlignment="1">
      <alignment horizontal="center" vertical="center"/>
    </xf>
    <xf numFmtId="0" fontId="32" fillId="0" borderId="43" xfId="0" applyFont="1" applyBorder="1" applyAlignment="1">
      <alignment horizontal="center" vertical="center"/>
    </xf>
    <xf numFmtId="0" fontId="9" fillId="0" borderId="0" xfId="0" applyFont="1" applyAlignment="1">
      <alignment horizontal="center"/>
    </xf>
  </cellXfs>
  <cellStyles count="3">
    <cellStyle name="Procent" xfId="1" builtinId="5"/>
    <cellStyle name="Standaard" xfId="0" builtinId="0"/>
    <cellStyle name="Stijl 1" xfId="2" xr:uid="{75BCE0B6-42C1-B340-827A-3D5A3539A354}"/>
  </cellStyles>
  <dxfs count="1019">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rgb="FF000000"/>
          <bgColor rgb="FFFFFFFF"/>
        </patternFill>
      </fill>
    </dxf>
    <dxf>
      <border>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FF0000"/>
        <name val="Calibri"/>
        <family val="2"/>
        <scheme val="none"/>
      </font>
      <fill>
        <patternFill patternType="none">
          <fgColor rgb="FF000000"/>
          <bgColor rgb="FFFFFFFF"/>
        </patternFill>
      </fill>
    </dxf>
    <dxf>
      <border>
        <bottom style="thin">
          <color indexed="64"/>
        </bottom>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rgb="FF000000"/>
          <bgColor rgb="FFFFFFFF"/>
        </patternFill>
      </fill>
    </dxf>
    <dxf>
      <border>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strike val="0"/>
        <outline val="0"/>
        <shadow val="0"/>
        <u val="none"/>
        <vertAlign val="baseline"/>
        <color theme="1"/>
      </font>
    </dxf>
    <dxf>
      <border outline="0">
        <right style="thick">
          <color auto="1"/>
        </right>
        <top style="thick">
          <color auto="1"/>
        </top>
        <bottom style="thick">
          <color auto="1"/>
        </bottom>
      </border>
    </dxf>
    <dxf>
      <font>
        <strike val="0"/>
        <outline val="0"/>
        <shadow val="0"/>
        <u val="none"/>
        <vertAlign val="baseline"/>
        <color theme="1"/>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rgb="FF000000"/>
        <name val="Calibri"/>
        <family val="2"/>
        <scheme val="none"/>
      </font>
      <fill>
        <patternFill patternType="none">
          <fgColor rgb="FF000000"/>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rgb="FF000000"/>
        <name val="Calibri"/>
        <family val="2"/>
        <scheme val="none"/>
      </font>
      <fill>
        <patternFill patternType="none">
          <fgColor rgb="FF000000"/>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strike val="0"/>
        <outline val="0"/>
        <shadow val="0"/>
        <u val="none"/>
        <vertAlign val="baseline"/>
        <color rgb="FF000000"/>
      </font>
    </dxf>
    <dxf>
      <border outline="0">
        <right style="thick">
          <color auto="1"/>
        </right>
        <top style="thick">
          <color auto="1"/>
        </top>
        <bottom style="thick">
          <color auto="1"/>
        </bottom>
      </border>
    </dxf>
    <dxf>
      <font>
        <strike val="0"/>
        <outline val="0"/>
        <shadow val="0"/>
        <u val="none"/>
        <vertAlign val="baseline"/>
        <color rgb="FF000000"/>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2"/>
        <color rgb="FFFF0000"/>
        <name val="Aptos Narrow"/>
        <family val="2"/>
        <scheme val="none"/>
      </font>
      <fill>
        <patternFill patternType="none">
          <fgColor rgb="FF000000"/>
          <bgColor rgb="FFFFFFFF"/>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0000"/>
        <name val="Calibri"/>
        <family val="2"/>
        <scheme val="none"/>
      </font>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color rgb="FF000000"/>
        <name val="Calibri"/>
        <family val="2"/>
        <scheme val="none"/>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border>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border outline="0">
        <top style="thick">
          <color auto="1"/>
        </top>
        <bottom style="thick">
          <color auto="1"/>
        </bottom>
      </border>
    </dxf>
    <dxf>
      <font>
        <strike val="0"/>
        <outline val="0"/>
        <shadow val="0"/>
        <u val="none"/>
        <vertAlign val="baseline"/>
        <name val="Calibri"/>
        <family val="2"/>
        <scheme val="none"/>
      </font>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rgb="FF000000"/>
          <bgColor rgb="FFFFFFFF"/>
        </patternFill>
      </fill>
    </dxf>
    <dxf>
      <border>
        <bottom style="thin">
          <color rgb="FF000000"/>
        </bottom>
      </border>
    </dxf>
    <dxf>
      <font>
        <b val="0"/>
        <i val="0"/>
        <strike val="0"/>
        <condense val="0"/>
        <extend val="0"/>
        <outline val="0"/>
        <shadow val="0"/>
        <u val="none"/>
        <vertAlign val="baseline"/>
        <sz val="12"/>
        <color rgb="FFFF0000"/>
        <name val="Calibri"/>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rgb="FF000000"/>
        <name val="Calibri"/>
        <family val="2"/>
        <scheme val="none"/>
      </font>
      <fill>
        <patternFill patternType="none">
          <fgColor rgb="FF000000"/>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val="0"/>
        <i val="0"/>
        <strike val="0"/>
        <condense val="0"/>
        <extend val="0"/>
        <outline val="0"/>
        <shadow val="0"/>
        <u val="none"/>
        <vertAlign val="baseline"/>
        <sz val="14"/>
        <color rgb="FF000000"/>
        <name val="Calibri"/>
        <family val="2"/>
        <scheme val="none"/>
      </font>
      <fill>
        <patternFill patternType="none">
          <fgColor rgb="FF000000"/>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ck">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tted">
          <color auto="1"/>
        </left>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dotted">
          <color auto="1"/>
        </right>
        <top/>
        <bottom/>
        <vertical/>
        <horizontal/>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auto="1"/>
        </left>
        <right/>
        <top/>
        <bottom/>
        <vertical/>
        <horizontal/>
      </border>
    </dxf>
    <dxf>
      <border outline="0">
        <top style="thick">
          <color auto="1"/>
        </top>
        <bottom style="thick">
          <color auto="1"/>
        </bottom>
      </border>
    </dxf>
    <dxf>
      <font>
        <b/>
        <i val="0"/>
        <strike val="0"/>
        <condense val="0"/>
        <extend val="0"/>
        <outline val="0"/>
        <shadow val="0"/>
        <u val="none"/>
        <vertAlign val="baseline"/>
        <sz val="12"/>
        <color theme="0"/>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ck">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dotted">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dotted">
          <color auto="1"/>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auto="1"/>
        </left>
        <right/>
        <top/>
        <bottom/>
      </border>
    </dxf>
    <dxf>
      <font>
        <strike val="0"/>
        <outline val="0"/>
        <shadow val="0"/>
        <u val="none"/>
        <vertAlign val="baseline"/>
        <color rgb="FF000000"/>
      </font>
    </dxf>
    <dxf>
      <border outline="0">
        <right style="thick">
          <color auto="1"/>
        </right>
        <top style="thick">
          <color auto="1"/>
        </top>
        <bottom style="thick">
          <color auto="1"/>
        </bottom>
      </border>
    </dxf>
    <dxf>
      <font>
        <strike val="0"/>
        <outline val="0"/>
        <shadow val="0"/>
        <u val="none"/>
        <vertAlign val="baseline"/>
        <color rgb="FF000000"/>
      </font>
    </dxf>
    <dxf>
      <font>
        <b/>
        <i val="0"/>
        <strike val="0"/>
        <condense val="0"/>
        <extend val="0"/>
        <outline val="0"/>
        <shadow val="0"/>
        <u val="none"/>
        <vertAlign val="baseline"/>
        <sz val="12"/>
        <color auto="1"/>
        <name val="Calibri"/>
        <family val="2"/>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2"/>
        <color rgb="FFFF0000"/>
        <name val="Aptos Narrow"/>
        <family val="2"/>
        <scheme val="none"/>
      </font>
      <fill>
        <patternFill patternType="none">
          <fgColor rgb="FF000000"/>
          <bgColor rgb="FFFFFFFF"/>
        </patternFill>
      </fill>
    </dxf>
    <dxf>
      <font>
        <b val="0"/>
        <i val="0"/>
        <strike val="0"/>
        <condense val="0"/>
        <extend val="0"/>
        <outline val="0"/>
        <shadow val="0"/>
        <u val="none"/>
        <vertAlign val="baseline"/>
        <sz val="12"/>
        <color rgb="FFFF0000"/>
        <name val="Aptos Narrow"/>
        <family val="2"/>
        <scheme val="minor"/>
      </font>
      <fill>
        <patternFill patternType="none">
          <fgColor indexed="64"/>
          <bgColor indexed="65"/>
        </patternFill>
      </fill>
    </dxf>
  </dxfs>
  <tableStyles count="1" defaultTableStyle="TableStyleMedium2" defaultPivotStyle="PivotStyleLight16">
    <tableStyle name="Tabelstijl 1" pivot="0" count="0" xr9:uid="{ED5560F0-DC55-E248-9E2B-1821F0FE62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99F9524-CAA4-8747-BDD0-CA4F32359E3F}" name="Tabel217" displayName="Tabel217" ref="D1:E9" totalsRowShown="0" headerRowDxfId="1018" dataDxfId="1017">
  <autoFilter ref="D1:E9" xr:uid="{B27734DC-2E17-F14B-B494-15D8718CBFE2}"/>
  <sortState xmlns:xlrd2="http://schemas.microsoft.com/office/spreadsheetml/2017/richdata2" ref="D2:E8">
    <sortCondition sortBy="cellColor" ref="E2:E8" dxfId="1016"/>
  </sortState>
  <tableColumns count="2">
    <tableColumn id="1" xr3:uid="{D2BB7117-54C0-7C43-B8A6-7BC8563D7DB7}" name="Oefening" dataDxfId="1015"/>
    <tableColumn id="2" xr3:uid="{7A180155-FA66-904C-9F53-DBA494EBECEF}" name="PR" dataDxfId="101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E8E776-37A2-2F45-8822-40CCE080AF2D}" name="Tabel642328338" displayName="Tabel642328338" ref="C80:R121" headerRowCount="0" headerRowDxfId="791" dataDxfId="790" totalsRowDxfId="788" tableBorderDxfId="789">
  <tableColumns count="16">
    <tableColumn id="1" xr3:uid="{A116046F-01EA-FE48-B67F-1B4963BCAA8C}" name="%" totalsRowLabel="Totaal" headerRowDxfId="787" dataDxfId="786" totalsRowDxfId="785"/>
    <tableColumn id="2" xr3:uid="{2A662029-BD10-FB47-995D-C033B9E09D69}" name="%2" headerRowDxfId="784" dataDxfId="783" totalsRowDxfId="782"/>
    <tableColumn id="3" xr3:uid="{322A54D8-3D22-7C45-A251-E69E5DCBCDCD}" name="%3" headerRowDxfId="781" dataDxfId="780" totalsRowDxfId="779"/>
    <tableColumn id="4" xr3:uid="{76900FE5-8B56-2F40-B7BE-01C4506E772D}" name="%4" headerRowDxfId="778" dataDxfId="777" totalsRowDxfId="776"/>
    <tableColumn id="5" xr3:uid="{8B5D0037-1F0E-C649-A961-EB4C2C9B7C96}" name="%5" headerRowDxfId="775" dataDxfId="774" totalsRowDxfId="773"/>
    <tableColumn id="6" xr3:uid="{680B6CB0-6944-C34C-B49A-EEF4E5CB35A5}" name="%6" headerRowDxfId="772" dataDxfId="771" totalsRowDxfId="770"/>
    <tableColumn id="7" xr3:uid="{37713DE7-67BA-EB4C-9534-513601973389}" name="%7" headerRowDxfId="769" dataDxfId="768" totalsRowDxfId="767"/>
    <tableColumn id="8" xr3:uid="{30263F59-ECC2-4942-AA79-86EA243DF7E8}" name="%8" headerRowDxfId="766" dataDxfId="765" totalsRowDxfId="764"/>
    <tableColumn id="9" xr3:uid="{97052487-CDC1-F74A-990B-145FF022461E}" name="%9" headerRowDxfId="763" dataDxfId="762" totalsRowDxfId="761"/>
    <tableColumn id="10" xr3:uid="{2303F921-C8B4-2F4B-8550-B82C35EB2DDE}" name="%10" headerRowDxfId="760" dataDxfId="759" totalsRowDxfId="758"/>
    <tableColumn id="11" xr3:uid="{67974724-2880-B64E-BA3C-99BD5B3471DB}" name="%11" headerRowDxfId="757" dataDxfId="756" totalsRowDxfId="755"/>
    <tableColumn id="12" xr3:uid="{059B787A-962B-D848-991B-A29BF76F5125}" name="%12" headerRowDxfId="754" dataDxfId="753" totalsRowDxfId="752"/>
    <tableColumn id="13" xr3:uid="{E6CF4706-A2DF-DF46-A3AD-C0C5FA83897D}" name="%13" headerRowDxfId="751" dataDxfId="750" totalsRowDxfId="749"/>
    <tableColumn id="14" xr3:uid="{72500089-83EE-334A-B865-F04D691BE698}" name="%14" headerRowDxfId="748" dataDxfId="747" totalsRowDxfId="746"/>
    <tableColumn id="15" xr3:uid="{E983138C-0A39-654B-9D8F-1A90DA799422}" name="%15" headerRowDxfId="745" dataDxfId="744" totalsRowDxfId="743"/>
    <tableColumn id="16" xr3:uid="{0959205E-2A96-9845-84AD-A0F33A10D86E}" name="%16" totalsRowFunction="count" headerRowDxfId="742" dataDxfId="741" totalsRowDxfId="740"/>
  </tableColumns>
  <tableStyleInfo name="TableStyleDark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12B2871-DA76-DA42-A50A-6D656482F411}" name="Tabel2212" displayName="Tabel2212" ref="D1:E9" totalsRowShown="0" headerRowDxfId="739" dataDxfId="738">
  <autoFilter ref="D1:E9" xr:uid="{B27734DC-2E17-F14B-B494-15D8718CBFE2}"/>
  <sortState xmlns:xlrd2="http://schemas.microsoft.com/office/spreadsheetml/2017/richdata2" ref="D2:E8">
    <sortCondition sortBy="cellColor" ref="E2:E8" dxfId="737"/>
  </sortState>
  <tableColumns count="2">
    <tableColumn id="1" xr3:uid="{E4D977C1-AFE7-F641-87DA-0A7317AAEE9A}" name="Oefening" dataDxfId="736"/>
    <tableColumn id="2" xr3:uid="{8C660A9B-9558-1A43-9A75-ABAECFDE2133}" name="PR" dataDxfId="735"/>
  </tableColumns>
  <tableStyleInfo name="TableStyleMedium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5A0C800-4601-9642-80EA-32F7047674FD}" name="Tabel6413" displayName="Tabel6413" ref="C15:R57" headerRowDxfId="734" dataDxfId="733" totalsRowDxfId="731" tableBorderDxfId="732">
  <tableColumns count="16">
    <tableColumn id="1" xr3:uid="{B9F2D859-F251-5F43-86D4-5A6F3B0301EB}" name="%" totalsRowLabel="Totaal" dataDxfId="730" totalsRowDxfId="729"/>
    <tableColumn id="2" xr3:uid="{49D3B8AD-0628-FB4E-AC07-DDB6A96CD322}" name="Weight" dataDxfId="728" totalsRowDxfId="727"/>
    <tableColumn id="3" xr3:uid="{793D7034-22BA-604A-BC8A-ED5FB4CE2985}" name="Reps" dataDxfId="726" totalsRowDxfId="725"/>
    <tableColumn id="4" xr3:uid="{5B067F9F-197B-9243-992F-7DFE6C0A044D}" name="Done" dataDxfId="724" totalsRowDxfId="723"/>
    <tableColumn id="5" xr3:uid="{1B2A151E-B615-024C-B654-3D08AA8DAC01}" name="%2" dataDxfId="722" totalsRowDxfId="721"/>
    <tableColumn id="6" xr3:uid="{DD9071E5-52CD-054D-9437-E0987908FAD1}" name="Weight3" dataDxfId="720" totalsRowDxfId="719"/>
    <tableColumn id="7" xr3:uid="{6969C457-7E74-824B-8C8F-E089BE485A52}" name="Reps4" dataDxfId="718" totalsRowDxfId="717"/>
    <tableColumn id="8" xr3:uid="{DFF101B2-A9CA-8041-A6B0-870901C92AA6}" name="Done5" dataDxfId="716" totalsRowDxfId="715"/>
    <tableColumn id="9" xr3:uid="{BADE1789-1335-024B-80DB-004322594AAC}" name="%6" dataDxfId="714" totalsRowDxfId="713"/>
    <tableColumn id="10" xr3:uid="{09616513-E8ED-D249-A1CA-5DC3750F32E8}" name="Weight7" dataDxfId="712" totalsRowDxfId="711"/>
    <tableColumn id="11" xr3:uid="{FA041610-DC1C-F449-902F-253B34D033F2}" name="Reps8" dataDxfId="710" totalsRowDxfId="709"/>
    <tableColumn id="12" xr3:uid="{7AF15CD9-B49B-8840-9EA1-49570ACFFE12}" name="Done9" dataDxfId="708" totalsRowDxfId="707"/>
    <tableColumn id="13" xr3:uid="{5F3AA012-E88E-7C45-BA21-D3ED7782CB25}" name="%10" dataDxfId="706" totalsRowDxfId="705"/>
    <tableColumn id="14" xr3:uid="{C766CC34-FE5C-AA43-AF8B-4AC86E192603}" name="Weight11" dataDxfId="704" totalsRowDxfId="703"/>
    <tableColumn id="15" xr3:uid="{C4172E45-85A8-9543-A3DD-B03965099BD4}" name="Reps12" dataDxfId="702" totalsRowDxfId="701"/>
    <tableColumn id="16" xr3:uid="{9D525F8B-BE6D-3E4A-8D35-8C774FAD8215}" name="Done13" totalsRowFunction="count" dataDxfId="700" totalsRowDxfId="699"/>
  </tableColumns>
  <tableStyleInfo name="TableStyleDark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E62A15-5624-4842-A880-21D6E919F5EB}" name="Tabel8514" displayName="Tabel8514" ref="W15:AL57" totalsRowShown="0" headerRowDxfId="698" tableBorderDxfId="697">
  <tableColumns count="16">
    <tableColumn id="1" xr3:uid="{1BDC6176-1433-BF4D-A129-3F41F68C7C73}" name="%" dataDxfId="696"/>
    <tableColumn id="2" xr3:uid="{6EC804C0-4A7C-E349-B2C7-A8F62F1F3985}" name="Weight" dataDxfId="695"/>
    <tableColumn id="3" xr3:uid="{07AD70C7-23D4-2249-89F6-04127472F2FD}" name="Reps" dataDxfId="694"/>
    <tableColumn id="4" xr3:uid="{9FD8C387-4B30-124F-BC41-6787A1FCA4EB}" name="Done" dataDxfId="693"/>
    <tableColumn id="5" xr3:uid="{22D21264-B0D7-B24A-83CA-26060670CEE5}" name="%2" dataDxfId="692"/>
    <tableColumn id="6" xr3:uid="{DC37E7F5-3E0C-5C40-8970-A205169CDEAA}" name="Weight3" dataDxfId="691"/>
    <tableColumn id="7" xr3:uid="{0B085570-59BF-754A-89B0-37A1E38FE956}" name="Reps4" dataDxfId="690"/>
    <tableColumn id="8" xr3:uid="{95A2F5A4-A7D8-F74B-88A9-D2F0FDE68EF9}" name="Done5" dataDxfId="689"/>
    <tableColumn id="9" xr3:uid="{01D77075-6747-9D4D-9927-9EECD6B274D9}" name="%6" dataDxfId="688"/>
    <tableColumn id="10" xr3:uid="{0B714D27-61A9-8240-8EB8-A83FDEF64F82}" name="Weight7" dataDxfId="687"/>
    <tableColumn id="11" xr3:uid="{5F062914-01CF-8041-B401-7DA55F6BE3FF}" name="Reps8" dataDxfId="686"/>
    <tableColumn id="12" xr3:uid="{E4FA87A1-185E-6B45-886A-4F9FBBC38510}" name="Done9" dataDxfId="685"/>
    <tableColumn id="13" xr3:uid="{8245A944-18E2-B745-A041-88F3A2B66CC3}" name="%10" dataDxfId="684"/>
    <tableColumn id="14" xr3:uid="{A80F5C8B-F824-494A-BA8B-31D38E01E5FA}" name="Weight11" dataDxfId="683"/>
    <tableColumn id="15" xr3:uid="{3E2A3EAB-8D04-C348-8ECC-77D3BFECD726}" name="Reps12" dataDxfId="682"/>
    <tableColumn id="16" xr3:uid="{B6C2B414-4B20-074D-8A0A-A65019695E37}" name="Done13" dataDxfId="681"/>
  </tableColumns>
  <tableStyleInfo name="TableStyleDark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D2AC3D6-EC65-2A40-8EE0-FAC4E3C393EC}" name="Tabel9615" displayName="Tabel9615" ref="W73:AL116" totalsRowShown="0" headerRowDxfId="680" dataDxfId="679" tableBorderDxfId="678">
  <autoFilter ref="W73:AL116" xr:uid="{358CA5A0-97C5-A446-9425-ACB0B27D217C}"/>
  <tableColumns count="16">
    <tableColumn id="1" xr3:uid="{CCB70138-1912-8A44-A30B-B18A8CD5E543}" name="%" dataDxfId="677"/>
    <tableColumn id="2" xr3:uid="{F636D93E-F444-3F4E-AAE4-98087904ECB0}" name="Weight" dataDxfId="676"/>
    <tableColumn id="3" xr3:uid="{1D7B2827-DB48-CB46-8951-BE794120D0A9}" name="Reps" dataDxfId="675"/>
    <tableColumn id="4" xr3:uid="{3633190B-CA1B-C64D-B921-B67875700B37}" name="Done" dataDxfId="674"/>
    <tableColumn id="5" xr3:uid="{68BB0B36-F4E5-7E40-A1CF-F47BA412BC55}" name="%2" dataDxfId="673"/>
    <tableColumn id="6" xr3:uid="{1C43BFB1-F5C4-A043-97B2-1E0EAA7E28D2}" name="Weight3" dataDxfId="672"/>
    <tableColumn id="7" xr3:uid="{BB5A0304-12E7-FD44-BAEA-0EF8E15BEB2C}" name="Reps4" dataDxfId="671"/>
    <tableColumn id="8" xr3:uid="{C4622BB8-3FB7-D949-8088-6E2C06B366D8}" name="Done5" dataDxfId="670"/>
    <tableColumn id="9" xr3:uid="{147EA235-C8AC-BE4C-8FE2-7AC72620FA1A}" name="%6" dataDxfId="669"/>
    <tableColumn id="10" xr3:uid="{96B6B07E-1BAD-BD4D-ACE1-65BCE4CC9952}" name="Weight7" dataDxfId="668"/>
    <tableColumn id="11" xr3:uid="{F113B90B-A952-F445-A489-2A69098352B9}" name="Reps8" dataDxfId="667"/>
    <tableColumn id="12" xr3:uid="{9D4A007E-3BC7-F14D-8929-70A2938D94F7}" name="Done9" dataDxfId="666"/>
    <tableColumn id="13" xr3:uid="{1A61B59F-114F-3645-9157-BA5FAA6CA982}" name="%10" dataDxfId="665"/>
    <tableColumn id="14" xr3:uid="{852E10ED-36BC-9A44-9D9B-174E297AEADF}" name="Weight11" dataDxfId="664"/>
    <tableColumn id="15" xr3:uid="{C446DA82-F22F-DB45-B08A-8A590641E8C3}" name="Reps12" dataDxfId="663"/>
    <tableColumn id="16" xr3:uid="{535BE167-ECAD-E240-9ABE-432769E4099C}" name="Done13" dataDxfId="662"/>
  </tableColumns>
  <tableStyleInfo name="TableStyleDark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E41A50-2EB7-EB41-B3AB-564BF3C24064}" name="Tabel911816" displayName="Tabel911816" ref="C73:R116" totalsRowShown="0" headerRowDxfId="661" dataDxfId="660" tableBorderDxfId="659">
  <tableColumns count="16">
    <tableColumn id="1" xr3:uid="{CA82A6A2-8664-FE4D-9607-E9ABA830759F}" name="%" dataDxfId="658"/>
    <tableColumn id="2" xr3:uid="{610BDF38-ECEE-C54B-A15F-D561BD41DE6E}" name="Weight" dataDxfId="657"/>
    <tableColumn id="3" xr3:uid="{4003B69D-5958-BD42-8A3E-14696FAE0F65}" name="Reps" dataDxfId="656"/>
    <tableColumn id="4" xr3:uid="{2126CAE9-08EB-EB4C-826A-780290D2EEFE}" name="Done" dataDxfId="655"/>
    <tableColumn id="5" xr3:uid="{FC87CF63-49B0-0B4D-BF13-E4FF61F5D30F}" name="%2" dataDxfId="654"/>
    <tableColumn id="6" xr3:uid="{BDAEA2A3-0104-6747-9266-57D5A9DCD0E7}" name="Weight3" dataDxfId="653"/>
    <tableColumn id="7" xr3:uid="{D09E2BC0-A101-A247-904F-3313CAB2DCC4}" name="Reps4" dataDxfId="652"/>
    <tableColumn id="8" xr3:uid="{F6A67509-3A3B-394F-8A88-383CDACEDADA}" name="Done5" dataDxfId="651"/>
    <tableColumn id="9" xr3:uid="{C88B3A65-DD34-6D4E-B555-1D796F21CE17}" name="%6" dataDxfId="650"/>
    <tableColumn id="10" xr3:uid="{14F62736-A682-6544-8558-DC0F49D6C3D2}" name="Weight7" dataDxfId="649"/>
    <tableColumn id="11" xr3:uid="{2E464066-E125-A948-9C7A-8E15E0ADB871}" name="Reps8" dataDxfId="648"/>
    <tableColumn id="12" xr3:uid="{128FB2ED-D458-284B-8516-862D50EE953E}" name="Done9" dataDxfId="647"/>
    <tableColumn id="13" xr3:uid="{A0E6F4BE-01F5-2843-903A-F55BB616BC95}" name="%10" dataDxfId="646"/>
    <tableColumn id="14" xr3:uid="{366531EE-5F51-EA43-843D-DEF5DB5933AD}" name="Weight11" dataDxfId="645"/>
    <tableColumn id="15" xr3:uid="{8F1F2CC0-25CD-8340-B868-5065AE727763}" name="Reps12" dataDxfId="644"/>
    <tableColumn id="16" xr3:uid="{EADE10D8-EC5F-BF4B-905E-D20161C5E04E}" name="Done13" dataDxfId="643"/>
  </tableColumns>
  <tableStyleInfo name="TableStyleDark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7734DC-2E17-F14B-B494-15D8718CBFE2}" name="Tabel2" displayName="Tabel2" ref="D1:E9" totalsRowShown="0" headerRowDxfId="642" dataDxfId="641">
  <autoFilter ref="D1:E9" xr:uid="{B27734DC-2E17-F14B-B494-15D8718CBFE2}"/>
  <sortState xmlns:xlrd2="http://schemas.microsoft.com/office/spreadsheetml/2017/richdata2" ref="D2:E8">
    <sortCondition sortBy="cellColor" ref="E2:E8" dxfId="640"/>
  </sortState>
  <tableColumns count="2">
    <tableColumn id="1" xr3:uid="{1D65A2B5-A8F0-8F42-BC73-CE1E6D5CA5EE}" name="Oefening" dataDxfId="639"/>
    <tableColumn id="2" xr3:uid="{7A2708C5-EDBC-8640-96E1-50C57140D492}" name="PR" dataDxfId="638"/>
  </tableColumns>
  <tableStyleInfo name="TableStyleMedium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9BB31C-7A42-7D41-AB01-DA0E9DAAAEF8}" name="Tabel6" displayName="Tabel6" ref="C15:R57" headerRowDxfId="637" dataDxfId="636" totalsRowDxfId="634" tableBorderDxfId="635">
  <tableColumns count="16">
    <tableColumn id="1" xr3:uid="{B50EE239-8EFE-C649-8961-FE36BCC489AB}" name="%" totalsRowLabel="Totaal" dataDxfId="633" totalsRowDxfId="632"/>
    <tableColumn id="2" xr3:uid="{8DC6FF7F-36FD-E94F-8585-109C56518573}" name="Weight" dataDxfId="631" totalsRowDxfId="630"/>
    <tableColumn id="3" xr3:uid="{FD80DDE1-49D5-7545-ABC6-9B92944CD9B9}" name="Reps" dataDxfId="629" totalsRowDxfId="628"/>
    <tableColumn id="4" xr3:uid="{AB7C4185-B992-D644-B80C-4F39CB1A9E3B}" name="Done" dataDxfId="627" totalsRowDxfId="626"/>
    <tableColumn id="5" xr3:uid="{82720FE4-F90C-4244-9DDB-5417895ED2EB}" name="%2" dataDxfId="625" totalsRowDxfId="624"/>
    <tableColumn id="6" xr3:uid="{E2BB78B7-5AF5-7B4A-AA6C-DF4F99548E35}" name="Weight3" dataDxfId="623" totalsRowDxfId="622"/>
    <tableColumn id="7" xr3:uid="{211309F9-95AD-F34A-9812-FD703607386C}" name="Reps4" dataDxfId="621" totalsRowDxfId="620"/>
    <tableColumn id="8" xr3:uid="{74CA5029-48D4-6845-97A9-3C9B66C03EDC}" name="Done5" dataDxfId="619" totalsRowDxfId="618"/>
    <tableColumn id="9" xr3:uid="{90AB2E1E-918B-CC46-B32A-2411EDBC26EA}" name="%6" dataDxfId="617" totalsRowDxfId="616"/>
    <tableColumn id="10" xr3:uid="{B8C976CB-E3BF-1A45-9BE9-6C482A5D4F87}" name="Weight7" dataDxfId="615" totalsRowDxfId="614"/>
    <tableColumn id="11" xr3:uid="{6D5BDDF0-C3F5-C740-A794-14B9A5422A10}" name="Reps8" dataDxfId="613" totalsRowDxfId="612"/>
    <tableColumn id="12" xr3:uid="{B79C054B-D5BA-B74A-BC9C-E728FC4B11A8}" name="Done9" dataDxfId="611" totalsRowDxfId="610"/>
    <tableColumn id="13" xr3:uid="{8555FD54-44F5-E040-B233-8EE957B78F89}" name="%10" dataDxfId="609" totalsRowDxfId="608"/>
    <tableColumn id="14" xr3:uid="{A9BD5451-A049-7247-A6E8-57A19B067223}" name="Weight11" dataDxfId="607" totalsRowDxfId="606"/>
    <tableColumn id="15" xr3:uid="{857E8AA9-7936-AC45-8A6D-94FCF53CD70F}" name="Reps12" dataDxfId="605" totalsRowDxfId="604"/>
    <tableColumn id="16" xr3:uid="{EDE94D5B-906E-6A42-BDD9-676FA7EC5E45}" name="Done13" totalsRowFunction="count" dataDxfId="603" totalsRowDxfId="602"/>
  </tableColumns>
  <tableStyleInfo name="TableStyleDark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8690BA-B33D-1040-BA16-B690B61E043D}" name="Tabel8" displayName="Tabel8" ref="W15:AL57" totalsRowShown="0" headerRowDxfId="601" tableBorderDxfId="600">
  <tableColumns count="16">
    <tableColumn id="1" xr3:uid="{84C0A803-3834-7540-9837-E3C885955926}" name="%" dataDxfId="599"/>
    <tableColumn id="2" xr3:uid="{870B804C-7A34-3A4A-B25A-60226823E6CF}" name="Weight" dataDxfId="598"/>
    <tableColumn id="3" xr3:uid="{3159A722-714A-AF4F-97C7-DB21D4384C0C}" name="Reps" dataDxfId="597"/>
    <tableColumn id="4" xr3:uid="{6B1E6B3D-338E-2A4C-A1D5-9D9BA40BE1DE}" name="Done" dataDxfId="596"/>
    <tableColumn id="5" xr3:uid="{76AA054F-EE64-5C44-BE4E-3F94F36C0CE4}" name="%2" dataDxfId="595"/>
    <tableColumn id="6" xr3:uid="{36438DE7-7123-604E-AE86-4C4DEA38211B}" name="Weight3" dataDxfId="594"/>
    <tableColumn id="7" xr3:uid="{0E979E8C-1181-B547-8ABC-34902E05C559}" name="Reps4" dataDxfId="593"/>
    <tableColumn id="8" xr3:uid="{A8E2C8D6-18C8-874F-987B-48EF4A585A1B}" name="Done5" dataDxfId="592"/>
    <tableColumn id="9" xr3:uid="{5D95DB43-C6C0-7043-942F-676E71524D9B}" name="%6" dataDxfId="591"/>
    <tableColumn id="10" xr3:uid="{D50B61C0-4D9A-EB4B-94E1-2CE8B3EAEFB0}" name="Weight7" dataDxfId="590"/>
    <tableColumn id="11" xr3:uid="{5DB840B5-AD0C-064F-BFCC-3CCF667E4EBF}" name="Reps8" dataDxfId="589"/>
    <tableColumn id="12" xr3:uid="{FB48C0C0-C1FF-B644-ADCF-1024B6538681}" name="Done9" dataDxfId="588"/>
    <tableColumn id="13" xr3:uid="{62CF65E3-E880-AE4A-BFE6-1E8E6CA3C5AE}" name="%10" dataDxfId="587"/>
    <tableColumn id="14" xr3:uid="{906EB65D-6289-1E4D-9E0C-448367764B69}" name="Weight11" dataDxfId="586"/>
    <tableColumn id="15" xr3:uid="{74EA78E9-790B-EE43-A95D-69BF9C548A4D}" name="Reps12" dataDxfId="585"/>
    <tableColumn id="16" xr3:uid="{DB6B6D58-F9D9-8B4B-9FAA-DC4CFD311C08}" name="Done13" dataDxfId="584"/>
  </tableColumns>
  <tableStyleInfo name="TableStyleDark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8CA5A0-97C5-A446-9425-ACB0B27D217C}" name="Tabel9" displayName="Tabel9" ref="W73:AL116" totalsRowShown="0" headerRowDxfId="583" dataDxfId="582" tableBorderDxfId="581">
  <autoFilter ref="W73:AL116" xr:uid="{358CA5A0-97C5-A446-9425-ACB0B27D217C}"/>
  <tableColumns count="16">
    <tableColumn id="1" xr3:uid="{2FED28EB-8DDA-C645-A822-37BAA597760B}" name="%" dataDxfId="580"/>
    <tableColumn id="2" xr3:uid="{EFF7DDE9-ACFA-9E4E-9491-98CB73649AB1}" name="Weight" dataDxfId="579"/>
    <tableColumn id="3" xr3:uid="{C789C46C-DE9D-9C45-90AB-69123F2D0728}" name="Reps" dataDxfId="578"/>
    <tableColumn id="4" xr3:uid="{41C94715-A1BA-014C-8848-0BE55D98A6CB}" name="Done" dataDxfId="577"/>
    <tableColumn id="5" xr3:uid="{76F37B3A-C60E-3C48-B025-7AA1DDB5EA5A}" name="%2" dataDxfId="576"/>
    <tableColumn id="6" xr3:uid="{AE0CFB00-315B-9146-B6A2-C7B08F01F53F}" name="Weight3" dataDxfId="575"/>
    <tableColumn id="7" xr3:uid="{3FD55E29-B371-3C4D-BA9B-BFFC7F6727D4}" name="Reps4" dataDxfId="574"/>
    <tableColumn id="8" xr3:uid="{E4BAD4C5-91BD-F942-BD57-D973E97A8D16}" name="Done5" dataDxfId="573"/>
    <tableColumn id="9" xr3:uid="{2259FDBA-49E2-5642-A4FE-13530B8D9A8D}" name="%6" dataDxfId="572"/>
    <tableColumn id="10" xr3:uid="{59F29B60-D6FE-E940-B5D1-AD43D53D8B60}" name="Weight7" dataDxfId="571"/>
    <tableColumn id="11" xr3:uid="{4AE0C49E-9414-264C-8D77-6C2F77236F7A}" name="Reps8" dataDxfId="570"/>
    <tableColumn id="12" xr3:uid="{F57F40A8-0BAB-C646-ACE6-058FE6286A67}" name="Done9" dataDxfId="569"/>
    <tableColumn id="13" xr3:uid="{2DC2AB1C-9B53-3349-A885-A0B7F3315111}" name="%10" dataDxfId="568"/>
    <tableColumn id="14" xr3:uid="{927C0225-8909-484A-8C54-E9272249BB7A}" name="Weight11" dataDxfId="567"/>
    <tableColumn id="15" xr3:uid="{47061175-7ABD-FC49-A66C-57CF206E19D9}" name="Reps12" dataDxfId="566"/>
    <tableColumn id="16" xr3:uid="{B9176D3E-DD91-FF42-AEF0-DF0FE7511987}" name="Done13" dataDxfId="565"/>
  </tableColumns>
  <tableStyleInfo name="TableStyleDark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B59A8CB-5F5B-C549-8E0B-F2DAC2FFEB05}" name="Tabel618" displayName="Tabel618" ref="C15:R57" headerRowDxfId="1013" dataDxfId="1012" totalsRowDxfId="1010" tableBorderDxfId="1011">
  <tableColumns count="16">
    <tableColumn id="1" xr3:uid="{B29FF8DD-D456-B341-AC67-7025DA6F5C4F}" name="%" totalsRowLabel="Totaal" dataDxfId="1009" totalsRowDxfId="1008"/>
    <tableColumn id="2" xr3:uid="{58C0C1A0-E9B1-2A41-9BE6-A67F528789E8}" name="Weight" dataDxfId="1007" totalsRowDxfId="1006"/>
    <tableColumn id="3" xr3:uid="{28EBE210-364A-254B-94FA-72F8F3CFBA4C}" name="Reps" dataDxfId="1005" totalsRowDxfId="1004"/>
    <tableColumn id="4" xr3:uid="{A0BC7708-BA2C-B048-82FD-24F8DAD6166A}" name="Done" dataDxfId="1003" totalsRowDxfId="1002"/>
    <tableColumn id="5" xr3:uid="{93F11FCE-175B-8946-ABF7-D83C8CC91FE9}" name="%2" dataDxfId="1001" totalsRowDxfId="1000"/>
    <tableColumn id="6" xr3:uid="{0ED09E62-53A3-2146-AF13-1C8F0C6ECD16}" name="Weight3" dataDxfId="999" totalsRowDxfId="998"/>
    <tableColumn id="7" xr3:uid="{EB5BA3CD-369A-7C4D-94DB-7D4634FFAA1C}" name="Reps4" dataDxfId="997" totalsRowDxfId="996"/>
    <tableColumn id="8" xr3:uid="{D489B848-EB11-E84A-AE33-3BB813068ADC}" name="Done5" dataDxfId="995" totalsRowDxfId="994"/>
    <tableColumn id="9" xr3:uid="{138C3357-4FED-474F-B7CF-27DA741D6C4E}" name="%6" dataDxfId="993" totalsRowDxfId="992"/>
    <tableColumn id="10" xr3:uid="{84DFA475-F701-6040-A32B-013C1A10041F}" name="Weight7" dataDxfId="991" totalsRowDxfId="990"/>
    <tableColumn id="11" xr3:uid="{430C545B-D156-8B41-A8EF-A656BFB6DB81}" name="Reps8" dataDxfId="989" totalsRowDxfId="988"/>
    <tableColumn id="12" xr3:uid="{16053EA6-DA71-0846-8649-765B2F0542DC}" name="Done9" dataDxfId="987" totalsRowDxfId="986"/>
    <tableColumn id="13" xr3:uid="{1D09485C-D32D-FC45-80ED-4FA6F592FFCB}" name="%10" dataDxfId="985" totalsRowDxfId="984"/>
    <tableColumn id="14" xr3:uid="{1E50DD89-A620-F546-9D31-5AE3F7542DCC}" name="Weight11" dataDxfId="983" totalsRowDxfId="982"/>
    <tableColumn id="15" xr3:uid="{7E5AA8F1-CFE1-9A46-B327-ED0A09AFA504}" name="Reps12" dataDxfId="981" totalsRowDxfId="980"/>
    <tableColumn id="16" xr3:uid="{343A239E-767B-C141-897B-793C3F2B5329}" name="Done13" totalsRowFunction="count" dataDxfId="979" totalsRowDxfId="978"/>
  </tableColumns>
  <tableStyleInfo name="TableStyleDark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111B3AD-5A2A-5240-B924-EA7B242507D3}" name="Tabel911" displayName="Tabel911" ref="C73:R116" totalsRowShown="0" headerRowDxfId="564" dataDxfId="563" tableBorderDxfId="562">
  <tableColumns count="16">
    <tableColumn id="1" xr3:uid="{4C264A83-E9F6-EE4A-B08A-5D4C1B863801}" name="%" dataDxfId="561"/>
    <tableColumn id="2" xr3:uid="{823031A2-5BD8-8244-BE77-4D33E8648A59}" name="Weight" dataDxfId="560"/>
    <tableColumn id="3" xr3:uid="{673F3A03-002D-004A-B08C-52D48818678D}" name="Reps" dataDxfId="559"/>
    <tableColumn id="4" xr3:uid="{E8464C4A-14D7-E94C-9537-8F90A76FCA02}" name="Done" dataDxfId="558"/>
    <tableColumn id="5" xr3:uid="{EC9348C4-7205-2048-91C7-C0BDB6352BBF}" name="%2" dataDxfId="557"/>
    <tableColumn id="6" xr3:uid="{45CF145B-8943-4947-AA92-A2B613665BC2}" name="Weight3" dataDxfId="556"/>
    <tableColumn id="7" xr3:uid="{0F1BE11F-DD09-8040-9CE1-561C484FF8D0}" name="Reps4" dataDxfId="555"/>
    <tableColumn id="8" xr3:uid="{F31829A1-8732-724F-B179-8E5DA4587030}" name="Done5" dataDxfId="554"/>
    <tableColumn id="9" xr3:uid="{F2D8876E-06AE-9747-A973-065D3F7DC6D0}" name="%6" dataDxfId="553"/>
    <tableColumn id="10" xr3:uid="{5D94EEDC-FB65-FE40-9E87-12643BA28715}" name="Weight7" dataDxfId="552"/>
    <tableColumn id="11" xr3:uid="{8B5BB85F-0E70-0345-972E-5F6E438418B3}" name="Reps8" dataDxfId="551"/>
    <tableColumn id="12" xr3:uid="{492F75A5-9DE4-6B4E-BA38-A8F70B5B377A}" name="Done9" dataDxfId="550"/>
    <tableColumn id="13" xr3:uid="{ED0B4FB8-D5D9-F843-9291-7308C104CBEF}" name="%10" dataDxfId="549"/>
    <tableColumn id="14" xr3:uid="{EDCC4750-5BE3-7F4A-926F-7301B30960F6}" name="Weight11" dataDxfId="548"/>
    <tableColumn id="15" xr3:uid="{E2264416-60A3-2E41-A053-E843EDFE7E75}" name="Reps12" dataDxfId="547"/>
    <tableColumn id="16" xr3:uid="{49A53C3A-D257-1C41-A3C7-385F78662B56}" name="Done13" dataDxfId="546"/>
  </tableColumns>
  <tableStyleInfo name="TableStyleDark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086AE3F-1FC5-F542-A354-2A058A4C4DC7}" name="Tabel22222734" displayName="Tabel22222734" ref="A1:B9" totalsRowShown="0" headerRowDxfId="545" dataDxfId="543" headerRowBorderDxfId="544" tableBorderDxfId="542" totalsRowBorderDxfId="541">
  <autoFilter ref="A1:B9" xr:uid="{F15B6E74-07DD-184A-AC19-9EE9FFB1625B}">
    <filterColumn colId="0" hiddenButton="1"/>
    <filterColumn colId="1" hiddenButton="1"/>
  </autoFilter>
  <sortState xmlns:xlrd2="http://schemas.microsoft.com/office/spreadsheetml/2017/richdata2" ref="A2:B8">
    <sortCondition sortBy="cellColor" ref="B2:B8" dxfId="540"/>
  </sortState>
  <tableColumns count="2">
    <tableColumn id="1" xr3:uid="{16CED24F-3450-AF43-90C7-3527F33E0EB5}" name="Oefening" dataDxfId="539"/>
    <tableColumn id="2" xr3:uid="{85A7E236-834F-AC42-9A6F-5CF1A7429424}" name="PR" dataDxfId="538"/>
  </tableColumns>
  <tableStyleInfo name="TableStyleMedium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B8176E9-9532-EE4F-900A-10DD2DA18FC8}" name="Tabel85242935" displayName="Tabel85242935" ref="S16:AH57" headerRowCount="0" totalsRowShown="0" headerRowDxfId="537" dataDxfId="536" tableBorderDxfId="535">
  <tableColumns count="16">
    <tableColumn id="1" xr3:uid="{034E6B14-3BD0-454B-AA5E-68401A0262B5}" name="%" headerRowDxfId="534" dataDxfId="533"/>
    <tableColumn id="2" xr3:uid="{7AE3F65A-C0F6-8947-9F51-F2AD32B37F43}" name="%2" headerRowDxfId="532" dataDxfId="531"/>
    <tableColumn id="3" xr3:uid="{5B733BAB-AC98-8249-AA3A-0E4FE1A16F5B}" name="%3" headerRowDxfId="530" dataDxfId="529"/>
    <tableColumn id="4" xr3:uid="{D967747B-F20D-214C-9164-9F50AEADE374}" name="%4" headerRowDxfId="528" dataDxfId="527"/>
    <tableColumn id="5" xr3:uid="{0A32E887-7FE8-2048-BC72-E0C7CECC6814}" name="%5" headerRowDxfId="526" dataDxfId="525"/>
    <tableColumn id="6" xr3:uid="{C1B07D10-7C8C-1F43-A936-093C9356CC8B}" name="%6" headerRowDxfId="524" dataDxfId="523"/>
    <tableColumn id="7" xr3:uid="{8C700C74-75A4-D743-B2EB-6EB6763E781B}" name="%7" headerRowDxfId="522" dataDxfId="521"/>
    <tableColumn id="8" xr3:uid="{4BD17830-A3CA-FF4F-ABD0-9713034D85AA}" name="%8" headerRowDxfId="520" dataDxfId="519"/>
    <tableColumn id="9" xr3:uid="{7A7AFDC3-9170-274F-876B-C96A338F50AF}" name="%9" headerRowDxfId="518" dataDxfId="517">
      <calculatedColumnFormula>IF(AJ4=0,0,AJ4+AR14+AP4+AS4)</calculatedColumnFormula>
    </tableColumn>
    <tableColumn id="10" xr3:uid="{03CD7BC4-7570-F340-A6A3-E7A180B6299D}" name="%10" headerRowDxfId="516" dataDxfId="515"/>
    <tableColumn id="11" xr3:uid="{0CADB372-17DD-6645-9383-053CC35201C6}" name="%11" headerRowDxfId="514" dataDxfId="513">
      <calculatedColumnFormula>IF(AL4=0,0,AL4+AN4+AR24+AR4)</calculatedColumnFormula>
    </tableColumn>
    <tableColumn id="12" xr3:uid="{A641F49A-F6C6-CD4C-AB55-B92AB1979038}" name="%12" headerRowDxfId="512" dataDxfId="511"/>
    <tableColumn id="13" xr3:uid="{9AB18D9B-C4B3-8A4A-9900-6B72C8EBD44E}" name="%13" headerRowDxfId="510" dataDxfId="509">
      <calculatedColumnFormula>IF(AJ4=0,0,AJ4+AS14+AP4+AS4)</calculatedColumnFormula>
    </tableColumn>
    <tableColumn id="14" xr3:uid="{5199D44D-249B-DE45-9DFD-1AFF43406B43}" name="%14" headerRowDxfId="508" dataDxfId="507"/>
    <tableColumn id="15" xr3:uid="{938D92DE-567F-6340-A12E-556B664C0BB6}" name="%15" headerRowDxfId="506" dataDxfId="505">
      <calculatedColumnFormula>IF(AL4=0,0,AL4+AN4+AS24+AR4)</calculatedColumnFormula>
    </tableColumn>
    <tableColumn id="16" xr3:uid="{96CD6114-E0A6-FC4C-AE4A-A1E2792E96F1}" name="%16" headerRowDxfId="504" dataDxfId="503"/>
  </tableColumns>
  <tableStyleInfo name="TableStyleDark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1A06ACE0-022F-704D-97B7-41336713FF96}" name="Tabel64232836" displayName="Tabel64232836" ref="C16:R57" headerRowCount="0" headerRowDxfId="502" dataDxfId="501" totalsRowDxfId="499" tableBorderDxfId="500">
  <tableColumns count="16">
    <tableColumn id="1" xr3:uid="{B413BEC3-1A2C-6145-9163-D42F5EB6A585}" name="%" totalsRowLabel="Totaal" headerRowDxfId="498" dataDxfId="497" totalsRowDxfId="496"/>
    <tableColumn id="2" xr3:uid="{3BDAE492-D4F6-7146-958F-8D25C5C260C7}" name="%2" headerRowDxfId="495" dataDxfId="494" totalsRowDxfId="493"/>
    <tableColumn id="3" xr3:uid="{6875D6A5-EBA0-3947-8725-00C92425877B}" name="%3" headerRowDxfId="492" dataDxfId="491" totalsRowDxfId="490"/>
    <tableColumn id="4" xr3:uid="{C7471C56-75E5-B74E-85F7-3C8F491EAB9F}" name="%4" headerRowDxfId="489" dataDxfId="488" totalsRowDxfId="487"/>
    <tableColumn id="5" xr3:uid="{0629BFD2-2389-D842-92D1-D64DC81B9777}" name="%5" headerRowDxfId="486" dataDxfId="485" totalsRowDxfId="484"/>
    <tableColumn id="6" xr3:uid="{D60042C8-0543-174B-BEDB-F14606D6E88C}" name="%6" headerRowDxfId="483" dataDxfId="482" totalsRowDxfId="481"/>
    <tableColumn id="7" xr3:uid="{BC9BC87E-A377-5D40-90B6-A0C5306E3F2A}" name="%7" headerRowDxfId="480" dataDxfId="479" totalsRowDxfId="478"/>
    <tableColumn id="8" xr3:uid="{5A4A2396-7CD4-FC48-A06B-6CC526AC0B0D}" name="%8" headerRowDxfId="477" dataDxfId="476" totalsRowDxfId="475"/>
    <tableColumn id="9" xr3:uid="{140470CA-7BE7-EA4C-98A1-62456BB6BEA2}" name="%9" headerRowDxfId="474" dataDxfId="473" totalsRowDxfId="472"/>
    <tableColumn id="10" xr3:uid="{84C3F975-CC51-CB42-AF11-236BF2342A2E}" name="%10" headerRowDxfId="471" dataDxfId="470" totalsRowDxfId="469"/>
    <tableColumn id="11" xr3:uid="{68A98942-C360-8644-A33A-BD8CD903946A}" name="%11" headerRowDxfId="468" dataDxfId="467" totalsRowDxfId="466"/>
    <tableColumn id="12" xr3:uid="{E7483884-A11B-E44C-8E81-C8073D1190D9}" name="%12" headerRowDxfId="465" dataDxfId="464" totalsRowDxfId="463"/>
    <tableColumn id="13" xr3:uid="{7A802570-8C41-D34E-9040-9EA95475005F}" name="%13" headerRowDxfId="462" dataDxfId="461" totalsRowDxfId="460"/>
    <tableColumn id="14" xr3:uid="{E1745EC7-5190-9048-92AD-45BCC942A3ED}" name="%14" headerRowDxfId="459" dataDxfId="458" totalsRowDxfId="457"/>
    <tableColumn id="15" xr3:uid="{594857B4-5D4F-0D4D-84B0-F214495C709E}" name="%15" headerRowDxfId="456" dataDxfId="455" totalsRowDxfId="454"/>
    <tableColumn id="16" xr3:uid="{F7519C61-20C5-F242-8DFD-5F39DA73D6F7}" name="%16" totalsRowFunction="count" headerRowDxfId="453" dataDxfId="452" totalsRowDxfId="451"/>
  </tableColumns>
  <tableStyleInfo name="TableStyleDark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FF7A3AE0-F7C9-864A-ABD7-894F5A5BAC44}" name="Tabel8524293237" displayName="Tabel8524293237" ref="S80:AH121" headerRowCount="0" totalsRowShown="0" headerRowDxfId="450" dataDxfId="449" tableBorderDxfId="448">
  <tableColumns count="16">
    <tableColumn id="1" xr3:uid="{72D7AB59-CA8F-C94A-B897-5B74D33D4EF9}" name="%" headerRowDxfId="447" dataDxfId="446"/>
    <tableColumn id="2" xr3:uid="{040DF810-BA99-A349-A027-66EE7EBA5340}" name="%2" headerRowDxfId="445" dataDxfId="444"/>
    <tableColumn id="3" xr3:uid="{448FE585-1FA9-0B44-A063-6521D841C94B}" name="%3" headerRowDxfId="443" dataDxfId="442"/>
    <tableColumn id="4" xr3:uid="{6B2217EC-C492-4E4C-92CA-A87C2DB54675}" name="%4" headerRowDxfId="441" dataDxfId="440"/>
    <tableColumn id="5" xr3:uid="{DBBE6BFD-69D1-EF46-838B-2A3FADEDF71F}" name="%5" headerRowDxfId="439" dataDxfId="438"/>
    <tableColumn id="6" xr3:uid="{9F77D4AC-3D66-E246-901C-7BFBB7885D60}" name="%6" headerRowDxfId="437" dataDxfId="436"/>
    <tableColumn id="7" xr3:uid="{AB86C09D-93CD-5D49-8D3D-C53FECD9884B}" name="%7" headerRowDxfId="435" dataDxfId="434"/>
    <tableColumn id="8" xr3:uid="{5BAB5A9B-5E5F-5643-9CCB-AB02A654A5CA}" name="%8" headerRowDxfId="433" dataDxfId="432"/>
    <tableColumn id="9" xr3:uid="{854EBBB1-F0ED-1348-B480-EB39BAD6E2B8}" name="%9" headerRowDxfId="431" dataDxfId="430">
      <calculatedColumnFormula>IF(AJ68=0,0,AJ68+AR78+AP68+AS68)</calculatedColumnFormula>
    </tableColumn>
    <tableColumn id="10" xr3:uid="{0EC0D83D-7B9F-2C45-A266-020B3DFE5308}" name="%10" headerRowDxfId="429" dataDxfId="428"/>
    <tableColumn id="11" xr3:uid="{4B8FBB09-939F-DD49-A6FA-E8B634B748B4}" name="%11" headerRowDxfId="427" dataDxfId="426">
      <calculatedColumnFormula>IF(AL68=0,0,AL68+AN68+AR88+AR68)</calculatedColumnFormula>
    </tableColumn>
    <tableColumn id="12" xr3:uid="{B1751280-2338-304A-A84B-694BF3AF9155}" name="%12" headerRowDxfId="425" dataDxfId="424"/>
    <tableColumn id="13" xr3:uid="{0BBD51E7-F054-EE4F-BB10-74EEDBE8871E}" name="%13" headerRowDxfId="423" dataDxfId="422">
      <calculatedColumnFormula>IF(AJ68=0,0,AJ68+AS78+AP68+AS68)</calculatedColumnFormula>
    </tableColumn>
    <tableColumn id="14" xr3:uid="{ADA1143A-FB81-4E43-9B29-672629C55B4C}" name="%14" headerRowDxfId="421" dataDxfId="420"/>
    <tableColumn id="15" xr3:uid="{11099711-39F5-5C4C-8D4E-642C4DEDC2BF}" name="%15" headerRowDxfId="419" dataDxfId="418">
      <calculatedColumnFormula>IF(AL68=0,0,AL68+AN68+AS88+AR68)</calculatedColumnFormula>
    </tableColumn>
    <tableColumn id="16" xr3:uid="{CCC3667A-261E-794F-AD81-06547DF2ADCC}" name="%16" headerRowDxfId="417" dataDxfId="416"/>
  </tableColumns>
  <tableStyleInfo name="TableStyleDark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0DC485C-6B9B-6E4C-A2FF-09ADFC95F6C4}" name="Tabel6423283338" displayName="Tabel6423283338" ref="C80:R121" headerRowCount="0" headerRowDxfId="415" dataDxfId="414" totalsRowDxfId="412" tableBorderDxfId="413">
  <tableColumns count="16">
    <tableColumn id="1" xr3:uid="{39BDB297-2395-6949-8BBA-7A5B544A4FCB}" name="%" totalsRowLabel="Totaal" headerRowDxfId="411" dataDxfId="410" totalsRowDxfId="409"/>
    <tableColumn id="2" xr3:uid="{A948E705-3729-554D-ADCC-D3C45C84E36C}" name="%2" headerRowDxfId="408" dataDxfId="407" totalsRowDxfId="406"/>
    <tableColumn id="3" xr3:uid="{7531A5EF-CFBD-424D-AEAF-B66ABE5F7AC1}" name="%3" headerRowDxfId="405" dataDxfId="404" totalsRowDxfId="403"/>
    <tableColumn id="4" xr3:uid="{3E251815-F628-CF42-BC95-D8AC33649AC1}" name="%4" headerRowDxfId="402" dataDxfId="401" totalsRowDxfId="400"/>
    <tableColumn id="5" xr3:uid="{A44BCB6E-0C6C-4F47-887E-27C9FC0F68FF}" name="%5" headerRowDxfId="399" dataDxfId="398" totalsRowDxfId="397"/>
    <tableColumn id="6" xr3:uid="{36F96F51-FED7-074F-B08F-D920E63A1407}" name="%6" headerRowDxfId="396" dataDxfId="395" totalsRowDxfId="394"/>
    <tableColumn id="7" xr3:uid="{C5483F37-8CB3-7D4E-8786-F18143C5ECD1}" name="%7" headerRowDxfId="393" dataDxfId="392" totalsRowDxfId="391"/>
    <tableColumn id="8" xr3:uid="{EC4C9DEA-C7AF-DF48-902C-E7AF486B6951}" name="%8" headerRowDxfId="390" dataDxfId="389" totalsRowDxfId="388"/>
    <tableColumn id="9" xr3:uid="{9BD6EF1F-6FAF-4344-832C-49BCA3715F5D}" name="%9" headerRowDxfId="387" dataDxfId="386" totalsRowDxfId="385"/>
    <tableColumn id="10" xr3:uid="{C0F716C0-E8D8-9B42-A4C7-7004B097C675}" name="%10" headerRowDxfId="384" dataDxfId="383" totalsRowDxfId="382"/>
    <tableColumn id="11" xr3:uid="{708D24AF-A433-FC4F-BBCF-230714B7E9E4}" name="%11" headerRowDxfId="381" dataDxfId="380" totalsRowDxfId="379"/>
    <tableColumn id="12" xr3:uid="{3F4113AC-2809-7B49-BD5F-A5017D75935F}" name="%12" headerRowDxfId="378" dataDxfId="377" totalsRowDxfId="376"/>
    <tableColumn id="13" xr3:uid="{FAE47526-BCBA-394F-B296-8FB69C53FB65}" name="%13" headerRowDxfId="375" dataDxfId="374" totalsRowDxfId="373"/>
    <tableColumn id="14" xr3:uid="{540A44A3-10C7-914C-8A28-D2ECD716112F}" name="%14" headerRowDxfId="372" dataDxfId="371" totalsRowDxfId="370"/>
    <tableColumn id="15" xr3:uid="{BB37CEB8-4525-C944-8507-65DE285DEF31}" name="%15" headerRowDxfId="369" dataDxfId="368" totalsRowDxfId="367"/>
    <tableColumn id="16" xr3:uid="{D062E385-5F36-0344-9295-87F6FCD52C72}" name="%16" totalsRowFunction="count" headerRowDxfId="366" dataDxfId="365" totalsRowDxfId="364"/>
  </tableColumns>
  <tableStyleInfo name="TableStyleDark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15B6E74-07DD-184A-AC19-9EE9FFB1625B}" name="Tabel222227" displayName="Tabel222227" ref="A1:B9" totalsRowShown="0" headerRowDxfId="363" dataDxfId="361" headerRowBorderDxfId="362" tableBorderDxfId="360" totalsRowBorderDxfId="359">
  <autoFilter ref="A1:B9" xr:uid="{F15B6E74-07DD-184A-AC19-9EE9FFB1625B}">
    <filterColumn colId="0" hiddenButton="1"/>
    <filterColumn colId="1" hiddenButton="1"/>
  </autoFilter>
  <sortState xmlns:xlrd2="http://schemas.microsoft.com/office/spreadsheetml/2017/richdata2" ref="A2:B8">
    <sortCondition sortBy="cellColor" ref="B2:B8" dxfId="358"/>
  </sortState>
  <tableColumns count="2">
    <tableColumn id="1" xr3:uid="{FE600B29-25DB-9347-81DE-2C9CDCFABDFE}" name="Oefening" dataDxfId="357"/>
    <tableColumn id="2" xr3:uid="{7F12CB69-4603-F845-85BA-8CBBE62AD40E}" name="PR" dataDxfId="356"/>
  </tableColumns>
  <tableStyleInfo name="TableStyleMedium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173D22A-0124-764A-81E3-0FDD63FF674A}" name="Tabel852429" displayName="Tabel852429" ref="S16:AH57" headerRowCount="0" totalsRowShown="0" headerRowDxfId="355" dataDxfId="354" tableBorderDxfId="353">
  <tableColumns count="16">
    <tableColumn id="1" xr3:uid="{10842D34-79C6-534C-A964-C272C2C8D997}" name="%" headerRowDxfId="352" dataDxfId="351"/>
    <tableColumn id="2" xr3:uid="{101A99EC-11C3-474F-98A7-5988E1BCE524}" name="%2" headerRowDxfId="350" dataDxfId="349"/>
    <tableColumn id="3" xr3:uid="{457C24D5-47B8-C140-8619-2B87C04E8118}" name="%3" headerRowDxfId="348" dataDxfId="347"/>
    <tableColumn id="4" xr3:uid="{1137AE1E-1FDF-3A4C-A2DF-6BE154685927}" name="%4" headerRowDxfId="346" dataDxfId="345"/>
    <tableColumn id="5" xr3:uid="{E808ADF6-3C67-614C-B62A-B7104A0C4287}" name="%5" headerRowDxfId="344" dataDxfId="343"/>
    <tableColumn id="6" xr3:uid="{D75883DA-CF46-814E-87B1-106FEF5A8883}" name="%6" headerRowDxfId="342" dataDxfId="341"/>
    <tableColumn id="7" xr3:uid="{2CD58982-7D41-7146-B6A9-82DE8DA68C17}" name="%7" headerRowDxfId="340" dataDxfId="339"/>
    <tableColumn id="8" xr3:uid="{AAD80009-4936-4047-A745-857A372B6F03}" name="%8" headerRowDxfId="338" dataDxfId="337"/>
    <tableColumn id="9" xr3:uid="{6A95DDEA-8B37-7147-A922-BDCDA66EC3E8}" name="%9" headerRowDxfId="336" dataDxfId="335">
      <calculatedColumnFormula>IF(AJ4=0,0,AJ4+AR14+AP4+AS4)</calculatedColumnFormula>
    </tableColumn>
    <tableColumn id="10" xr3:uid="{D614DEC6-F79D-8B4A-947C-892014334BC6}" name="%10" headerRowDxfId="334" dataDxfId="333"/>
    <tableColumn id="11" xr3:uid="{137ED29C-8BE2-B447-AD80-FF1E524975DB}" name="%11" headerRowDxfId="332" dataDxfId="331">
      <calculatedColumnFormula>IF(AL4=0,0,AL4+AN4+AR24+AR4)</calculatedColumnFormula>
    </tableColumn>
    <tableColumn id="12" xr3:uid="{68210355-F25C-F249-8987-FCFBC8C4BBD8}" name="%12" headerRowDxfId="330" dataDxfId="329"/>
    <tableColumn id="13" xr3:uid="{0E13E986-303B-C24B-BBD1-77B14C91F370}" name="%13" headerRowDxfId="328" dataDxfId="327">
      <calculatedColumnFormula>IF(AJ4=0,0,AJ4+AS14+AP4+AS4)</calculatedColumnFormula>
    </tableColumn>
    <tableColumn id="14" xr3:uid="{C982B972-CAE6-014E-92A4-49DA5D706CA6}" name="%14" headerRowDxfId="326" dataDxfId="325"/>
    <tableColumn id="15" xr3:uid="{2A10B5F1-D24B-924F-BB4E-0B5585F56989}" name="%15" headerRowDxfId="324" dataDxfId="323">
      <calculatedColumnFormula>IF(AL4=0,0,AL4+AN4+AS24+AR4)</calculatedColumnFormula>
    </tableColumn>
    <tableColumn id="16" xr3:uid="{A8DF9885-E5FA-644D-8D75-0F2054BA42CA}" name="%16" headerRowDxfId="322" dataDxfId="321"/>
  </tableColumns>
  <tableStyleInfo name="TableStyleDark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5689CFE-8796-C94F-A422-8AE0C0ED78C8}" name="Tabel642328" displayName="Tabel642328" ref="C16:R57" headerRowCount="0" headerRowDxfId="320" dataDxfId="319" totalsRowDxfId="317" tableBorderDxfId="318">
  <tableColumns count="16">
    <tableColumn id="1" xr3:uid="{DE9FB4CE-17D1-A340-8143-6C96059D3009}" name="%" totalsRowLabel="Totaal" headerRowDxfId="316" dataDxfId="315" totalsRowDxfId="314"/>
    <tableColumn id="2" xr3:uid="{9E4693DB-2DAE-714E-9EBF-B836FFC1EB34}" name="%2" headerRowDxfId="313" dataDxfId="312" totalsRowDxfId="311"/>
    <tableColumn id="3" xr3:uid="{AFE015A7-3CAC-1141-9CD0-D8006066DD0F}" name="%3" headerRowDxfId="310" dataDxfId="309" totalsRowDxfId="308"/>
    <tableColumn id="4" xr3:uid="{01AD0770-3F67-B04A-B3CD-F6AC38D0FE1A}" name="%4" headerRowDxfId="307" dataDxfId="306" totalsRowDxfId="305"/>
    <tableColumn id="5" xr3:uid="{0EF484BA-6B0E-D841-B08E-537D1D95D84D}" name="%5" headerRowDxfId="304" dataDxfId="303" totalsRowDxfId="302"/>
    <tableColumn id="6" xr3:uid="{C0F68AAB-FFE8-7D4D-834F-335BA8A048D0}" name="%6" headerRowDxfId="301" dataDxfId="300" totalsRowDxfId="299"/>
    <tableColumn id="7" xr3:uid="{ED5139B5-6072-2D41-BEC6-92D8C145E7E2}" name="%7" headerRowDxfId="298" dataDxfId="297" totalsRowDxfId="296"/>
    <tableColumn id="8" xr3:uid="{B9B0FAFF-B1CA-FB49-9E29-EF01247AA6F1}" name="%8" headerRowDxfId="295" dataDxfId="294" totalsRowDxfId="293"/>
    <tableColumn id="9" xr3:uid="{AA85F190-A227-DE42-A202-6D4F465C8544}" name="%9" headerRowDxfId="292" dataDxfId="291" totalsRowDxfId="290"/>
    <tableColumn id="10" xr3:uid="{D81EF415-0DFC-0F4B-A99B-6E252CAF102A}" name="%10" headerRowDxfId="289" dataDxfId="288" totalsRowDxfId="287"/>
    <tableColumn id="11" xr3:uid="{1BBE7A83-996C-FA40-8212-90C1F5C40EEA}" name="%11" headerRowDxfId="286" dataDxfId="285" totalsRowDxfId="284"/>
    <tableColumn id="12" xr3:uid="{012C674B-C86E-2344-ADE8-DEEA4C93FA47}" name="%12" headerRowDxfId="283" dataDxfId="282" totalsRowDxfId="281"/>
    <tableColumn id="13" xr3:uid="{E7B3AB8E-BC1B-1A4C-9DB7-C40B69307B67}" name="%13" headerRowDxfId="280" dataDxfId="279" totalsRowDxfId="278"/>
    <tableColumn id="14" xr3:uid="{A2F591CD-04E3-584B-86D8-89983D06491C}" name="%14" headerRowDxfId="277" dataDxfId="276" totalsRowDxfId="275"/>
    <tableColumn id="15" xr3:uid="{06782951-D901-1148-A3F0-1DD00580FA55}" name="%15" headerRowDxfId="274" dataDxfId="273" totalsRowDxfId="272"/>
    <tableColumn id="16" xr3:uid="{3CAE4867-1932-984D-B8E1-7FF520ACAA17}" name="%16" totalsRowFunction="count" headerRowDxfId="271" dataDxfId="270" totalsRowDxfId="269"/>
  </tableColumns>
  <tableStyleInfo name="TableStyleDark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33651E4-A8E0-1B40-8740-40A8889D2F33}" name="Tabel85242932" displayName="Tabel85242932" ref="S80:AH121" headerRowCount="0" totalsRowShown="0" headerRowDxfId="268" dataDxfId="267" tableBorderDxfId="266">
  <tableColumns count="16">
    <tableColumn id="1" xr3:uid="{6A91E7A2-C181-C845-9F1D-FD667B6F8356}" name="%" headerRowDxfId="265" dataDxfId="264"/>
    <tableColumn id="2" xr3:uid="{3D1838EF-32EC-9C4E-B506-85980C92AA9C}" name="%2" headerRowDxfId="263" dataDxfId="262"/>
    <tableColumn id="3" xr3:uid="{ACE8CC1E-E026-0A45-9FB7-7477279E410E}" name="%3" headerRowDxfId="261" dataDxfId="260"/>
    <tableColumn id="4" xr3:uid="{7D99EA91-03B3-CC47-ADE2-B48588A5D083}" name="%4" headerRowDxfId="259" dataDxfId="258"/>
    <tableColumn id="5" xr3:uid="{F2E3DC89-0B00-8B4E-8CB5-EAF6D553FFCF}" name="%5" headerRowDxfId="257" dataDxfId="256"/>
    <tableColumn id="6" xr3:uid="{3ACC2C2D-7353-944A-A2D0-B9EC9EF5C2C0}" name="%6" headerRowDxfId="255" dataDxfId="254"/>
    <tableColumn id="7" xr3:uid="{49CF091B-4B7E-E644-B878-77D5C17CCE12}" name="%7" headerRowDxfId="253" dataDxfId="252"/>
    <tableColumn id="8" xr3:uid="{02DD488D-65F0-3641-AEA6-460B609FAC55}" name="%8" headerRowDxfId="251" dataDxfId="250"/>
    <tableColumn id="9" xr3:uid="{74F1C5FA-2ACE-934C-A291-0C24E6AAE46E}" name="%9" headerRowDxfId="249" dataDxfId="248">
      <calculatedColumnFormula>IF(AJ68=0,0,AJ68+AR78+AP68+AS68)</calculatedColumnFormula>
    </tableColumn>
    <tableColumn id="10" xr3:uid="{F48AE245-A030-AE49-9401-634A63B70AFC}" name="%10" headerRowDxfId="247" dataDxfId="246"/>
    <tableColumn id="11" xr3:uid="{2ED8E4AB-9766-AE4C-ABDB-4BCAD298E020}" name="%11" headerRowDxfId="245" dataDxfId="244">
      <calculatedColumnFormula>IF(AL68=0,0,AL68+AN68+AR88+AR68)</calculatedColumnFormula>
    </tableColumn>
    <tableColumn id="12" xr3:uid="{92C5CFE4-2F73-1941-B11C-1CAC144E2E63}" name="%12" headerRowDxfId="243" dataDxfId="242"/>
    <tableColumn id="13" xr3:uid="{038CBDB3-ECE7-A84E-85E2-75CE37B794C3}" name="%13" headerRowDxfId="241" dataDxfId="240">
      <calculatedColumnFormula>IF(AJ68=0,0,AJ68+AS78+AP68+AS68)</calculatedColumnFormula>
    </tableColumn>
    <tableColumn id="14" xr3:uid="{138FAB21-72BA-4344-A8C7-188C05D6A7B1}" name="%14" headerRowDxfId="239" dataDxfId="238"/>
    <tableColumn id="15" xr3:uid="{7F6927A9-5BBE-7C43-B21D-2A00FD7A376D}" name="%15" headerRowDxfId="237" dataDxfId="236">
      <calculatedColumnFormula>IF(AL68=0,0,AL68+AN68+AS88+AR68)</calculatedColumnFormula>
    </tableColumn>
    <tableColumn id="16" xr3:uid="{98F4CE2E-E2DF-E94C-97DF-F7DBFE34C874}" name="%16" headerRowDxfId="235" dataDxfId="234"/>
  </tableColumns>
  <tableStyleInfo name="TableStyleDark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2507091-780A-9B45-B771-855D574D5476}" name="Tabel819" displayName="Tabel819" ref="W15:AL57" totalsRowShown="0" headerRowDxfId="977" tableBorderDxfId="976">
  <tableColumns count="16">
    <tableColumn id="1" xr3:uid="{4C038513-0A72-134D-B1A2-0B4F59C6A4FC}" name="%" dataDxfId="975"/>
    <tableColumn id="2" xr3:uid="{0E3CC19F-DD7D-7E46-B78F-4E21D4128DDF}" name="Weight" dataDxfId="974"/>
    <tableColumn id="3" xr3:uid="{5F0451B0-16E8-CF41-BE05-A1970B35DA77}" name="Reps" dataDxfId="973"/>
    <tableColumn id="4" xr3:uid="{9FDA274D-39A1-1841-9143-B34CDD819310}" name="Done" dataDxfId="972"/>
    <tableColumn id="5" xr3:uid="{FB130C03-8BC1-0543-8BC1-07A7799AFAC1}" name="%2" dataDxfId="971"/>
    <tableColumn id="6" xr3:uid="{337AA9A8-93A7-8246-89D2-EEE27BB01EE4}" name="Weight3" dataDxfId="970"/>
    <tableColumn id="7" xr3:uid="{774657C2-95C9-2249-9930-DDECFEEA568F}" name="Reps4" dataDxfId="969"/>
    <tableColumn id="8" xr3:uid="{6C7B5E9B-5213-824A-9CEC-624FD0E81F1B}" name="Done5" dataDxfId="968"/>
    <tableColumn id="9" xr3:uid="{613E5FC0-2436-0245-B424-5E4F6DB52F79}" name="%6" dataDxfId="967"/>
    <tableColumn id="10" xr3:uid="{DBAED7F4-D527-5740-94B8-1E91449C3372}" name="Weight7" dataDxfId="966"/>
    <tableColumn id="11" xr3:uid="{2D187427-59F2-B447-9211-062768178886}" name="Reps8" dataDxfId="965"/>
    <tableColumn id="12" xr3:uid="{C8E796C0-4D68-4549-BD58-AB4651864BCA}" name="Done9" dataDxfId="964"/>
    <tableColumn id="13" xr3:uid="{BF1805B4-170F-BB43-86DF-9BA743E05C57}" name="%10" dataDxfId="963"/>
    <tableColumn id="14" xr3:uid="{C06E71D3-38AB-004E-B26B-20E3571CC23F}" name="Weight11" dataDxfId="962"/>
    <tableColumn id="15" xr3:uid="{230B1FFE-5585-6544-96EC-E78985412FFA}" name="Reps12" dataDxfId="961"/>
    <tableColumn id="16" xr3:uid="{0B046795-619F-2740-B829-29D86013E79C}" name="Done13" dataDxfId="960"/>
  </tableColumns>
  <tableStyleInfo name="TableStyleDark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980BA04-0EF8-1D4F-A218-FCD217C5FEF6}" name="Tabel64232833" displayName="Tabel64232833" ref="C80:R121" headerRowCount="0" headerRowDxfId="233" dataDxfId="232" totalsRowDxfId="230" tableBorderDxfId="231">
  <tableColumns count="16">
    <tableColumn id="1" xr3:uid="{55F99274-46B3-0D48-B7AB-EDD669DBBFAE}" name="%" totalsRowLabel="Totaal" headerRowDxfId="229" dataDxfId="228" totalsRowDxfId="227"/>
    <tableColumn id="2" xr3:uid="{3B9A2423-4614-5A4A-ADCF-CFF3CEE901BE}" name="%2" headerRowDxfId="226" dataDxfId="225" totalsRowDxfId="224"/>
    <tableColumn id="3" xr3:uid="{F93D309D-694A-3747-8272-BE57539B563E}" name="%3" headerRowDxfId="223" dataDxfId="222" totalsRowDxfId="221"/>
    <tableColumn id="4" xr3:uid="{2A852D7F-D685-BB4A-B507-E0EB6C74F8FB}" name="%4" headerRowDxfId="220" dataDxfId="219" totalsRowDxfId="218"/>
    <tableColumn id="5" xr3:uid="{58CEBE37-EA97-5B4E-8FEA-45A0944F8269}" name="%5" headerRowDxfId="217" dataDxfId="216" totalsRowDxfId="215"/>
    <tableColumn id="6" xr3:uid="{AA1B5086-331C-5F41-9214-CFE4C3E88032}" name="%6" headerRowDxfId="214" dataDxfId="213" totalsRowDxfId="212"/>
    <tableColumn id="7" xr3:uid="{667C89D9-1172-2148-AB58-3320A412FE97}" name="%7" headerRowDxfId="211" dataDxfId="210" totalsRowDxfId="209"/>
    <tableColumn id="8" xr3:uid="{1143ED5F-0678-B947-8FA0-8AAB2DC26983}" name="%8" headerRowDxfId="208" dataDxfId="207" totalsRowDxfId="206"/>
    <tableColumn id="9" xr3:uid="{CD478AB5-4DAA-2E4C-BB36-F17BE9C1E4BA}" name="%9" headerRowDxfId="205" dataDxfId="204" totalsRowDxfId="203"/>
    <tableColumn id="10" xr3:uid="{FAF6C38F-7103-E644-9B5E-025734767DE0}" name="%10" headerRowDxfId="202" dataDxfId="201" totalsRowDxfId="200"/>
    <tableColumn id="11" xr3:uid="{852BF57C-8BE3-5D4F-9BDB-1F5E5087D204}" name="%11" headerRowDxfId="199" dataDxfId="198" totalsRowDxfId="197"/>
    <tableColumn id="12" xr3:uid="{911476E9-1890-564C-B231-F17B6FF970A9}" name="%12" headerRowDxfId="196" dataDxfId="195" totalsRowDxfId="194"/>
    <tableColumn id="13" xr3:uid="{3DFD81DE-F11F-7346-BC04-9B42B300460A}" name="%13" headerRowDxfId="193" dataDxfId="192" totalsRowDxfId="191"/>
    <tableColumn id="14" xr3:uid="{F724A7A4-0EE6-9941-87EB-46A36C3A1CCA}" name="%14" headerRowDxfId="190" dataDxfId="189" totalsRowDxfId="188"/>
    <tableColumn id="15" xr3:uid="{5FB77805-5B0A-4243-8814-59E50863CC19}" name="%15" headerRowDxfId="187" dataDxfId="186" totalsRowDxfId="185"/>
    <tableColumn id="16" xr3:uid="{4BE66C8A-F54A-314C-9AD0-8F5D5ADD997C}" name="%16" totalsRowFunction="count" headerRowDxfId="184" dataDxfId="183" totalsRowDxfId="182"/>
  </tableColumns>
  <tableStyleInfo name="TableStyleDark3"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E6B3BB0-A5EB-D049-BEB4-81CB3BD2A0A5}" name="Tabel222227222" displayName="Tabel222227222" ref="A1:B9" totalsRowShown="0" headerRowDxfId="181" dataDxfId="179" headerRowBorderDxfId="180" tableBorderDxfId="178" totalsRowBorderDxfId="177">
  <autoFilter ref="A1:B9" xr:uid="{F15B6E74-07DD-184A-AC19-9EE9FFB1625B}">
    <filterColumn colId="0" hiddenButton="1"/>
    <filterColumn colId="1" hiddenButton="1"/>
  </autoFilter>
  <sortState xmlns:xlrd2="http://schemas.microsoft.com/office/spreadsheetml/2017/richdata2" ref="A2:B8">
    <sortCondition sortBy="cellColor" ref="B2:B8" dxfId="176"/>
  </sortState>
  <tableColumns count="2">
    <tableColumn id="1" xr3:uid="{B052CCAE-6838-F44F-8706-75D50F4EB477}" name="Oefening" dataDxfId="175"/>
    <tableColumn id="2" xr3:uid="{8E4CF7D8-E516-EB4C-AE51-A69A6F365338}" name="PR" dataDxfId="174"/>
  </tableColumns>
  <tableStyleInfo name="TableStyleMedium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3E720A2-8239-5647-8BB3-3610BC43D65C}" name="Tabel852429423" displayName="Tabel852429423" ref="S16:AH57" headerRowCount="0" totalsRowShown="0" headerRowDxfId="173" dataDxfId="172" tableBorderDxfId="171">
  <tableColumns count="16">
    <tableColumn id="1" xr3:uid="{0668CDE9-5081-DD49-92E1-D0915E6383A6}" name="%" headerRowDxfId="170" dataDxfId="169"/>
    <tableColumn id="2" xr3:uid="{9941CDF5-509F-BF4C-8E56-E42FAEFF113A}" name="%2" headerRowDxfId="168" dataDxfId="167"/>
    <tableColumn id="3" xr3:uid="{A2974B81-9134-3248-AC9F-DD3A860EB56D}" name="%3" headerRowDxfId="166" dataDxfId="165"/>
    <tableColumn id="4" xr3:uid="{F619C8CD-EA02-5646-8A95-52157DA61B86}" name="%4" headerRowDxfId="164" dataDxfId="163"/>
    <tableColumn id="5" xr3:uid="{C43744C2-E3A7-B84F-9ACC-E57593D8DAB0}" name="%5" headerRowDxfId="162" dataDxfId="161"/>
    <tableColumn id="6" xr3:uid="{AAFB5357-511A-EA41-B580-A75D50685E98}" name="%6" headerRowDxfId="160" dataDxfId="159"/>
    <tableColumn id="7" xr3:uid="{DB1859D9-2C19-C046-B76C-8EC7EC5AC548}" name="%7" headerRowDxfId="158" dataDxfId="157"/>
    <tableColumn id="8" xr3:uid="{7430318E-DCFC-1543-8F40-C4560335DEA9}" name="%8" headerRowDxfId="156" dataDxfId="155"/>
    <tableColumn id="9" xr3:uid="{EA3A1FD0-1CCB-7D4F-B82A-593C3B712D66}" name="%9" headerRowDxfId="154" dataDxfId="153">
      <calculatedColumnFormula>IF(AJ4=0,0,AJ4+AR14+AP4+AS4)</calculatedColumnFormula>
    </tableColumn>
    <tableColumn id="10" xr3:uid="{34F70A82-66D4-6844-A902-E3A545CC568F}" name="%10" headerRowDxfId="152" dataDxfId="151"/>
    <tableColumn id="11" xr3:uid="{7304F2F1-6A78-CB47-8155-8246E17B0304}" name="%11" headerRowDxfId="150" dataDxfId="149">
      <calculatedColumnFormula>IF(AL4=0,0,AL4+AN4+AR24+AR4)</calculatedColumnFormula>
    </tableColumn>
    <tableColumn id="12" xr3:uid="{7BABEDC0-4194-944C-BCEC-724C809B6BF3}" name="%12" headerRowDxfId="148" dataDxfId="147"/>
    <tableColumn id="13" xr3:uid="{07EC0BFC-A7DA-A542-9F78-0C4FD18442E2}" name="%13" headerRowDxfId="146" dataDxfId="145">
      <calculatedColumnFormula>IF(AJ4=0,0,AJ4+AS14+AP4+AS4)</calculatedColumnFormula>
    </tableColumn>
    <tableColumn id="14" xr3:uid="{124D2B42-90C3-3141-8C1D-2623EF22CAC5}" name="%14" headerRowDxfId="144" dataDxfId="143"/>
    <tableColumn id="15" xr3:uid="{06205408-7856-734E-9D23-EE27D7A5476D}" name="%15" headerRowDxfId="142" dataDxfId="141">
      <calculatedColumnFormula>IF(AL4=0,0,AL4+AN4+AS24+AR4)</calculatedColumnFormula>
    </tableColumn>
    <tableColumn id="16" xr3:uid="{22C9C454-70C6-FD41-AE0C-B8B4BA876D78}" name="%16" headerRowDxfId="140" dataDxfId="139"/>
  </tableColumns>
  <tableStyleInfo name="TableStyleDark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9E2BB8F-014B-294C-9353-7B9B3D98F5C2}" name="Tabel642328524" displayName="Tabel642328524" ref="C16:R57" headerRowCount="0" headerRowDxfId="138" dataDxfId="137" totalsRowDxfId="135" tableBorderDxfId="136">
  <tableColumns count="16">
    <tableColumn id="1" xr3:uid="{5DDA63EB-4BB5-284F-AE6D-ABB4C5112412}" name="%" totalsRowLabel="Totaal" headerRowDxfId="134" dataDxfId="133" totalsRowDxfId="132"/>
    <tableColumn id="2" xr3:uid="{8E58BBD7-593F-7247-9A2E-7AF6F56714C4}" name="%2" headerRowDxfId="131" dataDxfId="130" totalsRowDxfId="129"/>
    <tableColumn id="3" xr3:uid="{D657707F-CA31-2944-82D6-FB7F59C2A25C}" name="%3" headerRowDxfId="128" dataDxfId="127" totalsRowDxfId="126"/>
    <tableColumn id="4" xr3:uid="{C1790479-8D6A-3C4D-9A66-E6BFBC70ADAA}" name="%4" headerRowDxfId="125" dataDxfId="124" totalsRowDxfId="123"/>
    <tableColumn id="5" xr3:uid="{C488AA94-9562-B848-901C-5CB387D065A5}" name="%5" headerRowDxfId="122" dataDxfId="121" totalsRowDxfId="120"/>
    <tableColumn id="6" xr3:uid="{2DC5B0FD-7296-7C4E-BDF7-A8054545F3A0}" name="%6" headerRowDxfId="119" dataDxfId="118" totalsRowDxfId="117"/>
    <tableColumn id="7" xr3:uid="{B4A3644E-8F34-E54F-B272-30636B6F36D3}" name="%7" headerRowDxfId="116" dataDxfId="115" totalsRowDxfId="114"/>
    <tableColumn id="8" xr3:uid="{E4430E7B-800D-564F-A163-B37920AFA5A5}" name="%8" headerRowDxfId="113" dataDxfId="112" totalsRowDxfId="111"/>
    <tableColumn id="9" xr3:uid="{C3C073D5-A968-7D41-9FA1-D47CE0213558}" name="%9" headerRowDxfId="110" dataDxfId="109" totalsRowDxfId="108"/>
    <tableColumn id="10" xr3:uid="{4F28F4FD-F785-5246-9A8E-AF9FE291FE4E}" name="%10" headerRowDxfId="107" dataDxfId="106" totalsRowDxfId="105"/>
    <tableColumn id="11" xr3:uid="{624C7168-5FF1-5C49-B50F-8BDC24291A63}" name="%11" headerRowDxfId="104" dataDxfId="103" totalsRowDxfId="102"/>
    <tableColumn id="12" xr3:uid="{8A4AAFA1-04F5-564D-842A-8E4A47BC3F82}" name="%12" headerRowDxfId="101" dataDxfId="100" totalsRowDxfId="99"/>
    <tableColumn id="13" xr3:uid="{8AC50F8C-BDF5-9E4A-AADD-8A47F8AEBA2A}" name="%13" headerRowDxfId="98" dataDxfId="97" totalsRowDxfId="96"/>
    <tableColumn id="14" xr3:uid="{DD848295-882C-9740-8B6F-1755B716A0FA}" name="%14" headerRowDxfId="95" dataDxfId="94" totalsRowDxfId="93"/>
    <tableColumn id="15" xr3:uid="{FAD122ED-A62A-8847-9DDF-343F0EB16A3C}" name="%15" headerRowDxfId="92" dataDxfId="91" totalsRowDxfId="90"/>
    <tableColumn id="16" xr3:uid="{2193B275-CBA8-9C47-9401-4379DB285DC8}" name="%16" totalsRowFunction="count" headerRowDxfId="89" dataDxfId="88" totalsRowDxfId="87"/>
  </tableColumns>
  <tableStyleInfo name="TableStyleDark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A785AF-4D2E-924B-9358-4CF77FBDF2EF}" name="Tabel85242932625" displayName="Tabel85242932625" ref="S80:AH121" headerRowCount="0" totalsRowShown="0" headerRowDxfId="86" dataDxfId="85" tableBorderDxfId="84">
  <tableColumns count="16">
    <tableColumn id="1" xr3:uid="{65764B25-C87B-114A-9623-CDB4070F776C}" name="%" headerRowDxfId="83" dataDxfId="82"/>
    <tableColumn id="2" xr3:uid="{C322C74D-18BB-0648-9694-9898AD1A6754}" name="%2" headerRowDxfId="81" dataDxfId="80"/>
    <tableColumn id="3" xr3:uid="{83028745-E745-CC49-AA13-A64653E82C14}" name="%3" headerRowDxfId="79" dataDxfId="78"/>
    <tableColumn id="4" xr3:uid="{F6004A90-0C78-AB42-9719-C7D077A2DA47}" name="%4" headerRowDxfId="77" dataDxfId="76"/>
    <tableColumn id="5" xr3:uid="{1EBC7309-D47B-F647-B3D6-399F254F8B3E}" name="%5" headerRowDxfId="75" dataDxfId="74"/>
    <tableColumn id="6" xr3:uid="{0B26C028-5578-034B-BA3F-CA20189393F7}" name="%6" headerRowDxfId="73" dataDxfId="72"/>
    <tableColumn id="7" xr3:uid="{391EAE64-3177-E941-AAD9-95D525B0C591}" name="%7" headerRowDxfId="71" dataDxfId="70"/>
    <tableColumn id="8" xr3:uid="{28C4D69E-9CB8-A642-860A-8D0F4D5BBDB4}" name="%8" headerRowDxfId="69" dataDxfId="68"/>
    <tableColumn id="9" xr3:uid="{6ED00FDC-2B4B-3D46-9E36-268CF6B24259}" name="%9" headerRowDxfId="67" dataDxfId="66">
      <calculatedColumnFormula>IF(AJ68=0,0,AJ68+AR78+AP68+AS68)</calculatedColumnFormula>
    </tableColumn>
    <tableColumn id="10" xr3:uid="{42FDB339-F328-234C-8AE2-D2F3FED33BCE}" name="%10" headerRowDxfId="65" dataDxfId="64"/>
    <tableColumn id="11" xr3:uid="{5436E132-E490-6E49-9F60-4D570A9A646A}" name="%11" headerRowDxfId="63" dataDxfId="62">
      <calculatedColumnFormula>IF(AL68=0,0,AL68+AN68+AR88+AR68)</calculatedColumnFormula>
    </tableColumn>
    <tableColumn id="12" xr3:uid="{1EB67F87-AC1B-7E41-9987-12D19D643648}" name="%12" headerRowDxfId="61" dataDxfId="60"/>
    <tableColumn id="13" xr3:uid="{4DE0A71C-FA9F-6C44-9BE8-85FE625ED623}" name="%13" headerRowDxfId="59" dataDxfId="58">
      <calculatedColumnFormula>IF(AJ68=0,0,AJ68+AS78+AP68+AS68)</calculatedColumnFormula>
    </tableColumn>
    <tableColumn id="14" xr3:uid="{16F4D7CA-7BA4-3947-8119-757F810D443C}" name="%14" headerRowDxfId="57" dataDxfId="56"/>
    <tableColumn id="15" xr3:uid="{CD4A37C8-D760-354D-A861-ADEBD6D692B6}" name="%15" headerRowDxfId="55" dataDxfId="54">
      <calculatedColumnFormula>IF(AL68=0,0,AL68+AN68+AS88+AR68)</calculatedColumnFormula>
    </tableColumn>
    <tableColumn id="16" xr3:uid="{0DF95191-0804-AA41-B7C4-66022EC54702}" name="%16" headerRowDxfId="53" dataDxfId="52"/>
  </tableColumns>
  <tableStyleInfo name="TableStyleDark3"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9AFDDC0-A350-D047-90CA-C3E5B3556142}" name="Tabel64232833826" displayName="Tabel64232833826" ref="C80:R121" headerRowCount="0" headerRowDxfId="51" dataDxfId="50" totalsRowDxfId="48" tableBorderDxfId="49">
  <tableColumns count="16">
    <tableColumn id="1" xr3:uid="{89DF3ED8-4B46-014A-AF63-16BC1C87EB87}" name="%" totalsRowLabel="Totaal" headerRowDxfId="47" dataDxfId="46" totalsRowDxfId="45"/>
    <tableColumn id="2" xr3:uid="{FE5B6C86-C3F9-3C47-8D18-4DD2D638F155}" name="%2" headerRowDxfId="44" dataDxfId="43" totalsRowDxfId="42"/>
    <tableColumn id="3" xr3:uid="{8B20BC81-15DB-504E-B0BE-FB90A26F285C}" name="%3" headerRowDxfId="41" dataDxfId="40" totalsRowDxfId="39"/>
    <tableColumn id="4" xr3:uid="{93CC6F79-741B-2C48-9228-F153999DBC78}" name="%4" headerRowDxfId="38" dataDxfId="37" totalsRowDxfId="36"/>
    <tableColumn id="5" xr3:uid="{0D358687-E334-2F4C-9A66-2692A260B172}" name="%5" headerRowDxfId="35" dataDxfId="34" totalsRowDxfId="33"/>
    <tableColumn id="6" xr3:uid="{E42F95F6-E634-364D-9D7D-C962778D4F90}" name="%6" headerRowDxfId="32" dataDxfId="31" totalsRowDxfId="30"/>
    <tableColumn id="7" xr3:uid="{2D12E0C4-FB51-CB46-B579-5EEE4E9DA25C}" name="%7" headerRowDxfId="29" dataDxfId="28" totalsRowDxfId="27"/>
    <tableColumn id="8" xr3:uid="{A8F3836E-50D8-614B-910B-AA3E40FF0ED8}" name="%8" headerRowDxfId="26" dataDxfId="25" totalsRowDxfId="24"/>
    <tableColumn id="9" xr3:uid="{E963397F-DBE0-2349-8163-175E632DA21B}" name="%9" headerRowDxfId="23" dataDxfId="22" totalsRowDxfId="21"/>
    <tableColumn id="10" xr3:uid="{DA21762F-B1B1-4D41-BE97-3852EFBE4B8D}" name="%10" headerRowDxfId="20" dataDxfId="19" totalsRowDxfId="18"/>
    <tableColumn id="11" xr3:uid="{7DC72E26-9105-1D4D-9BEF-8FB95EE174C5}" name="%11" headerRowDxfId="17" dataDxfId="16" totalsRowDxfId="15"/>
    <tableColumn id="12" xr3:uid="{32C8B106-4DC7-294D-B581-8860238D894C}" name="%12" headerRowDxfId="14" dataDxfId="13" totalsRowDxfId="12"/>
    <tableColumn id="13" xr3:uid="{E50EC315-CFBC-AA42-A922-247E44C17BE5}" name="%13" headerRowDxfId="11" dataDxfId="10" totalsRowDxfId="9"/>
    <tableColumn id="14" xr3:uid="{26BF4E35-5C9D-6940-8101-DF39210F3C23}" name="%14" headerRowDxfId="8" dataDxfId="7" totalsRowDxfId="6"/>
    <tableColumn id="15" xr3:uid="{313EF57D-E065-6546-8D35-66EEC8EE743B}" name="%15" headerRowDxfId="5" dataDxfId="4" totalsRowDxfId="3"/>
    <tableColumn id="16" xr3:uid="{79CD8D37-D017-D448-A815-5A82F015CF2C}" name="%16" totalsRowFunction="count" headerRowDxfId="2" dataDxfId="1" totalsRowDxfId="0"/>
  </tableColumns>
  <tableStyleInfo name="TableStyleDark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471D3EF-710E-6249-87E1-8C634402680D}" name="Tabel920" displayName="Tabel920" ref="W73:AL116" totalsRowShown="0" headerRowDxfId="959" dataDxfId="958" tableBorderDxfId="957">
  <autoFilter ref="W73:AL116" xr:uid="{358CA5A0-97C5-A446-9425-ACB0B27D217C}"/>
  <tableColumns count="16">
    <tableColumn id="1" xr3:uid="{B4E454B3-A24D-4044-A187-75AABFC6DF3E}" name="%" dataDxfId="956"/>
    <tableColumn id="2" xr3:uid="{108B28FA-072E-D244-A013-B6D4CB3F8FE4}" name="Weight" dataDxfId="955"/>
    <tableColumn id="3" xr3:uid="{87DDBEBC-E472-BC47-8F99-1E1D7B986BA1}" name="Reps" dataDxfId="954"/>
    <tableColumn id="4" xr3:uid="{02BBF14C-EECF-D147-9B3E-ED69BB298DD7}" name="Done" dataDxfId="953"/>
    <tableColumn id="5" xr3:uid="{129FA18C-4418-8745-9EAB-83296B6C00B3}" name="%2" dataDxfId="952"/>
    <tableColumn id="6" xr3:uid="{E2FD6293-F7C4-AD4B-B4B6-1326F0B57439}" name="Weight3" dataDxfId="951"/>
    <tableColumn id="7" xr3:uid="{F7F71C51-070E-A24E-92B9-DB52C9A2087F}" name="Reps4" dataDxfId="950"/>
    <tableColumn id="8" xr3:uid="{64AF3CCC-18BF-7343-A818-675662F78E37}" name="Done5" dataDxfId="949"/>
    <tableColumn id="9" xr3:uid="{4E922C98-7B3D-2F45-95FB-7C05BF0CDBD5}" name="%6" dataDxfId="948"/>
    <tableColumn id="10" xr3:uid="{42FD87A8-B1C3-1544-972B-2171D9EF3D35}" name="Weight7" dataDxfId="947"/>
    <tableColumn id="11" xr3:uid="{87C8175E-74A2-D145-AC73-10F4011085D6}" name="Reps8" dataDxfId="946"/>
    <tableColumn id="12" xr3:uid="{B9450D7E-0A69-624E-BFB0-63B4CFC273D3}" name="Done9" dataDxfId="945"/>
    <tableColumn id="13" xr3:uid="{A46C511F-92A8-E447-A84F-6C702F4E65E0}" name="%10" dataDxfId="944"/>
    <tableColumn id="14" xr3:uid="{4776279E-DCC3-9642-99CB-47C7E9D56CBA}" name="Weight11" dataDxfId="943"/>
    <tableColumn id="15" xr3:uid="{0A2FC7C1-002F-384E-92C9-BB7A6E5FAE7F}" name="Reps12" dataDxfId="942"/>
    <tableColumn id="16" xr3:uid="{3A4722E0-57DE-0946-9B36-5192A4C2BCD1}" name="Done13" dataDxfId="941"/>
  </tableColumns>
  <tableStyleInfo name="TableStyleDark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C1B3454-D0DC-EF4D-B68B-7C6A1E5FFB2B}" name="Tabel91121" displayName="Tabel91121" ref="C73:R116" totalsRowShown="0" headerRowDxfId="940" dataDxfId="939" tableBorderDxfId="938">
  <tableColumns count="16">
    <tableColumn id="1" xr3:uid="{4DAF7D54-C1B0-4646-BD3D-9EA4463D5121}" name="%" dataDxfId="937"/>
    <tableColumn id="2" xr3:uid="{BF9F0E77-9EE4-F74C-9830-71D81E698D80}" name="Weight" dataDxfId="936"/>
    <tableColumn id="3" xr3:uid="{1AE84B4C-3F95-1E43-A2B8-D98134EEAB7C}" name="Reps" dataDxfId="935"/>
    <tableColumn id="4" xr3:uid="{5E9F29AB-14F4-F541-B53E-71ABF4E5F959}" name="Done" dataDxfId="934"/>
    <tableColumn id="5" xr3:uid="{0E88E06C-8952-ED4E-8945-80E0D7B1BF8C}" name="%2" dataDxfId="933"/>
    <tableColumn id="6" xr3:uid="{10043DF8-426F-A840-893D-9CC607D661BE}" name="Weight3" dataDxfId="932"/>
    <tableColumn id="7" xr3:uid="{DF6128AC-1D52-DA4C-BB68-D2EF0AA0C9DE}" name="Reps4" dataDxfId="931"/>
    <tableColumn id="8" xr3:uid="{5E72C6DD-C8AE-B740-83A7-D1AE53470CE3}" name="Done5" dataDxfId="930"/>
    <tableColumn id="9" xr3:uid="{34E5B7FA-BE3D-124F-A852-282B5548EB72}" name="%6" dataDxfId="929"/>
    <tableColumn id="10" xr3:uid="{179918D3-ABE5-CC45-A3A8-EC222D5933C1}" name="Weight7" dataDxfId="928"/>
    <tableColumn id="11" xr3:uid="{D51A22D0-B790-E749-8499-83F6A66EC3E9}" name="Reps8" dataDxfId="927"/>
    <tableColumn id="12" xr3:uid="{61B1055D-923A-3540-9785-595A7B368021}" name="Done9" dataDxfId="926"/>
    <tableColumn id="13" xr3:uid="{DA7E4175-BA7D-C344-8D1F-3B7615C495ED}" name="%10" dataDxfId="925"/>
    <tableColumn id="14" xr3:uid="{3310E4DF-23C5-4944-BF4A-ADBF7BD871D7}" name="Weight11" dataDxfId="924"/>
    <tableColumn id="15" xr3:uid="{BB25454A-7A15-C14B-B0EC-9F3CF31EFA52}" name="Reps12" dataDxfId="923"/>
    <tableColumn id="16" xr3:uid="{826026F4-AE38-6346-B953-7450982ABBA6}" name="Done13" dataDxfId="922"/>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3CCB2B-3569-D24E-AE38-A181BB7224A2}" name="Tabel2222272" displayName="Tabel2222272" ref="A1:B9" totalsRowShown="0" headerRowDxfId="921" dataDxfId="919" headerRowBorderDxfId="920" tableBorderDxfId="918" totalsRowBorderDxfId="917">
  <autoFilter ref="A1:B9" xr:uid="{F15B6E74-07DD-184A-AC19-9EE9FFB1625B}">
    <filterColumn colId="0" hiddenButton="1"/>
    <filterColumn colId="1" hiddenButton="1"/>
  </autoFilter>
  <sortState xmlns:xlrd2="http://schemas.microsoft.com/office/spreadsheetml/2017/richdata2" ref="A2:B8">
    <sortCondition sortBy="cellColor" ref="B2:B8" dxfId="916"/>
  </sortState>
  <tableColumns count="2">
    <tableColumn id="1" xr3:uid="{E8358078-A310-0A40-85D6-649D18B684F3}" name="Oefening" dataDxfId="915"/>
    <tableColumn id="2" xr3:uid="{E58497D8-E092-CB43-A341-7A9037866156}" name="PR" dataDxfId="914"/>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A6A1D9-0402-B34D-8B8B-6565D134E75F}" name="Tabel8524294" displayName="Tabel8524294" ref="S16:AH57" headerRowCount="0" totalsRowShown="0" headerRowDxfId="913" dataDxfId="912" tableBorderDxfId="911">
  <tableColumns count="16">
    <tableColumn id="1" xr3:uid="{B64FBD27-29ED-2948-BA3F-E6AD3F638824}" name="%" headerRowDxfId="910" dataDxfId="909"/>
    <tableColumn id="2" xr3:uid="{652504E2-F9F3-8240-AE1F-7F9CD03BB2F6}" name="%2" headerRowDxfId="908" dataDxfId="907"/>
    <tableColumn id="3" xr3:uid="{879A671E-A3DA-F640-8A8C-7BF21F733F6E}" name="%3" headerRowDxfId="906" dataDxfId="905"/>
    <tableColumn id="4" xr3:uid="{9104D550-6B88-954B-95B5-4EFD7CBB3887}" name="%4" headerRowDxfId="904" dataDxfId="903"/>
    <tableColumn id="5" xr3:uid="{6E27A0A0-513C-CF4B-86FF-48F77792A4E3}" name="%5" headerRowDxfId="902" dataDxfId="901"/>
    <tableColumn id="6" xr3:uid="{F4A71D05-34BC-7D41-A028-2EA07F1950EF}" name="%6" headerRowDxfId="900" dataDxfId="899"/>
    <tableColumn id="7" xr3:uid="{F31488B8-BF41-214E-905C-0BF481FBE663}" name="%7" headerRowDxfId="898" dataDxfId="897"/>
    <tableColumn id="8" xr3:uid="{E53BAB63-E550-A44D-89CE-2AB373FB5490}" name="%8" headerRowDxfId="896" dataDxfId="895"/>
    <tableColumn id="9" xr3:uid="{D712A89D-CE96-EF4E-B8A9-CC3A19B74FAD}" name="%9" headerRowDxfId="894" dataDxfId="893">
      <calculatedColumnFormula>IF(AJ4=0,0,AJ4+AR14+AP4+AS4)</calculatedColumnFormula>
    </tableColumn>
    <tableColumn id="10" xr3:uid="{E7E0FA6A-A630-1345-991A-6E0DB0FB653B}" name="%10" headerRowDxfId="892" dataDxfId="891"/>
    <tableColumn id="11" xr3:uid="{0822ADEB-E3FD-2540-B961-7A6A6075E842}" name="%11" headerRowDxfId="890" dataDxfId="889">
      <calculatedColumnFormula>IF(AL4=0,0,AL4+AN4+AR24+AR4)</calculatedColumnFormula>
    </tableColumn>
    <tableColumn id="12" xr3:uid="{940DF5F4-485E-3245-A457-89021D54FB1B}" name="%12" headerRowDxfId="888" dataDxfId="887"/>
    <tableColumn id="13" xr3:uid="{DE7014C0-713E-8447-B9F4-51C8FC5D017C}" name="%13" headerRowDxfId="886" dataDxfId="885">
      <calculatedColumnFormula>IF(AJ4=0,0,AJ4+AS14+AP4+AS4)</calculatedColumnFormula>
    </tableColumn>
    <tableColumn id="14" xr3:uid="{CCFFAE80-79B1-694E-A506-93C7C5066380}" name="%14" headerRowDxfId="884" dataDxfId="883"/>
    <tableColumn id="15" xr3:uid="{B29BA3D9-35B7-5548-A736-DE93E9B53776}" name="%15" headerRowDxfId="882" dataDxfId="881">
      <calculatedColumnFormula>IF(AL4=0,0,AL4+AN4+AS24+AR4)</calculatedColumnFormula>
    </tableColumn>
    <tableColumn id="16" xr3:uid="{1EB11F0B-A075-B04E-AA63-B36BA368F0B0}" name="%16" headerRowDxfId="880" dataDxfId="879"/>
  </tableColumns>
  <tableStyleInfo name="TableStyleDark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5D4FF7-EA5F-E24D-9D84-60D731485D5B}" name="Tabel6423285" displayName="Tabel6423285" ref="C16:R57" headerRowCount="0" headerRowDxfId="878" dataDxfId="877" totalsRowDxfId="875" tableBorderDxfId="876">
  <tableColumns count="16">
    <tableColumn id="1" xr3:uid="{3649D84D-D3BD-0243-BCB9-5BF6F0F19F23}" name="%" totalsRowLabel="Totaal" headerRowDxfId="874" dataDxfId="873" totalsRowDxfId="872"/>
    <tableColumn id="2" xr3:uid="{531E261E-9570-354B-9C0B-210859F061D3}" name="%2" headerRowDxfId="871" dataDxfId="870" totalsRowDxfId="869"/>
    <tableColumn id="3" xr3:uid="{C4AA1542-99D3-0C48-A5F7-2BBFFD752C58}" name="%3" headerRowDxfId="868" dataDxfId="867" totalsRowDxfId="866"/>
    <tableColumn id="4" xr3:uid="{8D1FE388-38F8-D44C-B4BE-7EB847D9CF8B}" name="%4" headerRowDxfId="865" dataDxfId="864" totalsRowDxfId="863"/>
    <tableColumn id="5" xr3:uid="{DC5AA256-03F7-E449-8296-F1084B8916BC}" name="%5" headerRowDxfId="862" dataDxfId="861" totalsRowDxfId="860"/>
    <tableColumn id="6" xr3:uid="{A4442CCC-C830-3549-BEC6-56607ADE376F}" name="%6" headerRowDxfId="859" dataDxfId="858" totalsRowDxfId="857"/>
    <tableColumn id="7" xr3:uid="{4A9FAEAF-5FFF-514B-B7C2-316ADA9D12D8}" name="%7" headerRowDxfId="856" dataDxfId="855" totalsRowDxfId="854"/>
    <tableColumn id="8" xr3:uid="{A4D9D6CA-5B08-F046-A25D-56D61642B734}" name="%8" headerRowDxfId="853" dataDxfId="852" totalsRowDxfId="851"/>
    <tableColumn id="9" xr3:uid="{050FF3CE-BC7F-5B4A-B30B-D93D92CAF260}" name="%9" headerRowDxfId="850" dataDxfId="849" totalsRowDxfId="848"/>
    <tableColumn id="10" xr3:uid="{E12EB193-9512-624E-8627-ACE1EF6B76F3}" name="%10" headerRowDxfId="847" dataDxfId="846" totalsRowDxfId="845"/>
    <tableColumn id="11" xr3:uid="{2A56951B-DC33-ED48-BBC7-14E20876EE99}" name="%11" headerRowDxfId="844" dataDxfId="843" totalsRowDxfId="842"/>
    <tableColumn id="12" xr3:uid="{C74CB7AF-CE1D-444A-B1B5-4D75E65E445A}" name="%12" headerRowDxfId="841" dataDxfId="840" totalsRowDxfId="839"/>
    <tableColumn id="13" xr3:uid="{B27AC0AE-8243-1A4F-A14C-B28337F6AD32}" name="%13" headerRowDxfId="838" dataDxfId="837" totalsRowDxfId="836"/>
    <tableColumn id="14" xr3:uid="{35D2998B-8BBF-9942-B451-244734FDB1E7}" name="%14" headerRowDxfId="835" dataDxfId="834" totalsRowDxfId="833"/>
    <tableColumn id="15" xr3:uid="{9E84D66E-58DA-FC45-9BA1-A18FAC653769}" name="%15" headerRowDxfId="832" dataDxfId="831" totalsRowDxfId="830"/>
    <tableColumn id="16" xr3:uid="{78428658-1DF3-B547-9206-7DC8C59C0BF3}" name="%16" totalsRowFunction="count" headerRowDxfId="829" dataDxfId="828" totalsRowDxfId="827"/>
  </tableColumns>
  <tableStyleInfo name="TableStyleDark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99D3B5-65C6-8742-A324-9A8CA406711C}" name="Tabel852429326" displayName="Tabel852429326" ref="S80:AH121" headerRowCount="0" totalsRowShown="0" headerRowDxfId="826" dataDxfId="825" tableBorderDxfId="824">
  <tableColumns count="16">
    <tableColumn id="1" xr3:uid="{49C1C027-C277-AC47-8B3B-23F5A9E5C948}" name="%" headerRowDxfId="823" dataDxfId="822"/>
    <tableColumn id="2" xr3:uid="{55DB7188-EF54-6B41-92B2-D8FD8C1B3038}" name="%2" headerRowDxfId="821" dataDxfId="820"/>
    <tableColumn id="3" xr3:uid="{FC520873-DAEC-E845-9B6E-25D4AAFBB279}" name="%3" headerRowDxfId="819" dataDxfId="818"/>
    <tableColumn id="4" xr3:uid="{B404ACFC-D436-4740-9609-A9151A574966}" name="%4" headerRowDxfId="817" dataDxfId="816"/>
    <tableColumn id="5" xr3:uid="{AEE15CAF-3EE5-E548-8F54-8193DFE93681}" name="%5" headerRowDxfId="815" dataDxfId="814"/>
    <tableColumn id="6" xr3:uid="{DF5939DE-3B07-8745-A3A4-FC493ACB56A8}" name="%6" headerRowDxfId="813" dataDxfId="812"/>
    <tableColumn id="7" xr3:uid="{88580D07-6D03-DD43-92B4-CACBCEDBEFC8}" name="%7" headerRowDxfId="811" dataDxfId="810"/>
    <tableColumn id="8" xr3:uid="{74F73585-923E-9940-A204-F0039022A56C}" name="%8" headerRowDxfId="809" dataDxfId="808"/>
    <tableColumn id="9" xr3:uid="{EA569C82-270A-6F41-A224-432646E6F04C}" name="%9" headerRowDxfId="807" dataDxfId="806">
      <calculatedColumnFormula>IF(AJ68=0,0,AJ68+AR78+AP68+AS68)</calculatedColumnFormula>
    </tableColumn>
    <tableColumn id="10" xr3:uid="{7A5A0866-1606-3B42-BA16-3AE02ECE0BFE}" name="%10" headerRowDxfId="805" dataDxfId="804"/>
    <tableColumn id="11" xr3:uid="{942893CA-9FAC-2F4F-834C-E369D32BBBF8}" name="%11" headerRowDxfId="803" dataDxfId="802">
      <calculatedColumnFormula>IF(AL68=0,0,AL68+AN68+AR88+AR68)</calculatedColumnFormula>
    </tableColumn>
    <tableColumn id="12" xr3:uid="{3817E3F2-300E-5A4E-806D-12F64D4EC559}" name="%12" headerRowDxfId="801" dataDxfId="800"/>
    <tableColumn id="13" xr3:uid="{E67B8631-14D6-8C4C-B9AB-61C225AB43F5}" name="%13" headerRowDxfId="799" dataDxfId="798">
      <calculatedColumnFormula>IF(AJ68=0,0,AJ68+AS78+AP68+AS68)</calculatedColumnFormula>
    </tableColumn>
    <tableColumn id="14" xr3:uid="{E1DB0B91-7B79-D547-A6C9-4416EE0BC513}" name="%14" headerRowDxfId="797" dataDxfId="796"/>
    <tableColumn id="15" xr3:uid="{9B14B304-123E-F84E-A09B-9941ACEF1088}" name="%15" headerRowDxfId="795" dataDxfId="794">
      <calculatedColumnFormula>IF(AL68=0,0,AL68+AN68+AS88+AR68)</calculatedColumnFormula>
    </tableColumn>
    <tableColumn id="16" xr3:uid="{A31296E1-552A-7047-BFB2-1C4476464CD6}" name="%16" headerRowDxfId="793" dataDxfId="792"/>
  </tableColumns>
  <tableStyleInfo name="TableStyleDark3"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 Id="rId5" Type="http://schemas.openxmlformats.org/officeDocument/2006/relationships/table" Target="../tables/table30.xml"/><Relationship Id="rId4" Type="http://schemas.openxmlformats.org/officeDocument/2006/relationships/table" Target="../tables/table29.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 Id="rId5" Type="http://schemas.openxmlformats.org/officeDocument/2006/relationships/table" Target="../tables/table35.xml"/><Relationship Id="rId4" Type="http://schemas.openxmlformats.org/officeDocument/2006/relationships/table" Target="../tables/table3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5" Type="http://schemas.openxmlformats.org/officeDocument/2006/relationships/table" Target="../tables/table10.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5" Type="http://schemas.openxmlformats.org/officeDocument/2006/relationships/table" Target="../tables/table15.xml"/><Relationship Id="rId4"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 Id="rId5" Type="http://schemas.openxmlformats.org/officeDocument/2006/relationships/table" Target="../tables/table20.xml"/><Relationship Id="rId4"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5" Type="http://schemas.openxmlformats.org/officeDocument/2006/relationships/table" Target="../tables/table25.xml"/><Relationship Id="rId4"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F586-4362-B44B-99B7-A047A737AA2F}">
  <dimension ref="A1:BA134"/>
  <sheetViews>
    <sheetView workbookViewId="0">
      <selection activeCell="O23" sqref="O23"/>
    </sheetView>
  </sheetViews>
  <sheetFormatPr baseColWidth="10" defaultRowHeight="16" x14ac:dyDescent="0.2"/>
  <cols>
    <col min="16" max="16" width="11.5" customWidth="1"/>
    <col min="36" max="36" width="11.5" customWidth="1"/>
  </cols>
  <sheetData>
    <row r="1" spans="1:53" ht="16" customHeight="1" x14ac:dyDescent="0.2">
      <c r="A1" s="38"/>
      <c r="B1" s="38"/>
      <c r="C1" s="38"/>
      <c r="D1" s="32" t="s">
        <v>14</v>
      </c>
      <c r="E1" s="32" t="s">
        <v>13</v>
      </c>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row>
    <row r="2" spans="1:53" ht="16" customHeight="1" x14ac:dyDescent="0.2">
      <c r="A2" s="38"/>
      <c r="B2" s="38"/>
      <c r="C2" s="38"/>
      <c r="D2" s="32" t="s">
        <v>21</v>
      </c>
      <c r="E2" s="32" t="s">
        <v>173</v>
      </c>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row>
    <row r="3" spans="1:53" ht="16" customHeight="1" x14ac:dyDescent="0.2">
      <c r="A3" s="38"/>
      <c r="B3" s="38"/>
      <c r="C3" s="38"/>
      <c r="D3" s="32" t="s">
        <v>174</v>
      </c>
      <c r="E3" s="32" t="s">
        <v>173</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row>
    <row r="4" spans="1:53" ht="16" customHeight="1" x14ac:dyDescent="0.2">
      <c r="A4" s="38"/>
      <c r="B4" s="38"/>
      <c r="C4" s="38"/>
      <c r="D4" s="32" t="s">
        <v>175</v>
      </c>
      <c r="E4" s="32" t="s">
        <v>173</v>
      </c>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row>
    <row r="5" spans="1:53" ht="16" customHeight="1" x14ac:dyDescent="0.2">
      <c r="A5" s="38"/>
      <c r="B5" s="38"/>
      <c r="C5" s="38"/>
      <c r="D5" s="32" t="s">
        <v>116</v>
      </c>
      <c r="E5" s="32" t="s">
        <v>173</v>
      </c>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row>
    <row r="6" spans="1:53" ht="16" customHeight="1" x14ac:dyDescent="0.2">
      <c r="A6" s="44"/>
      <c r="B6" s="44"/>
      <c r="C6" s="44"/>
      <c r="D6" s="32" t="s">
        <v>120</v>
      </c>
      <c r="E6" s="32" t="s">
        <v>173</v>
      </c>
      <c r="F6" s="44"/>
      <c r="G6" s="44"/>
      <c r="H6" s="44"/>
      <c r="I6" s="44"/>
      <c r="J6" s="44"/>
      <c r="K6" s="44"/>
      <c r="L6" s="44"/>
      <c r="M6" s="44"/>
      <c r="N6" s="44"/>
      <c r="O6" s="44"/>
      <c r="P6" s="44"/>
      <c r="Q6" s="44"/>
      <c r="R6" s="44"/>
      <c r="S6" s="44"/>
      <c r="T6" s="44"/>
      <c r="U6" s="44"/>
      <c r="V6" s="44"/>
      <c r="W6" s="44"/>
      <c r="X6" s="44"/>
      <c r="Y6" s="44"/>
      <c r="Z6" s="44"/>
      <c r="AA6" s="44"/>
      <c r="AB6" s="44"/>
      <c r="AC6" s="44"/>
      <c r="AD6" s="44"/>
      <c r="AE6" s="38"/>
      <c r="AF6" s="38"/>
      <c r="AG6" s="38"/>
      <c r="AH6" s="38"/>
      <c r="AI6" s="38"/>
      <c r="AJ6" s="38"/>
      <c r="AK6" s="38"/>
      <c r="AL6" s="38"/>
      <c r="AM6" s="38"/>
      <c r="AN6" s="38"/>
      <c r="AO6" s="38"/>
      <c r="AP6" s="38"/>
      <c r="AQ6" s="38"/>
      <c r="AR6" s="38"/>
      <c r="AS6" s="38"/>
      <c r="AT6" s="38"/>
      <c r="AU6" s="38"/>
      <c r="AV6" s="38"/>
      <c r="AW6" s="38"/>
      <c r="AX6" s="38"/>
      <c r="AY6" s="38"/>
      <c r="AZ6" s="38"/>
      <c r="BA6" s="38"/>
    </row>
    <row r="7" spans="1:53" ht="16" customHeight="1" x14ac:dyDescent="0.2">
      <c r="A7" s="38"/>
      <c r="B7" s="38"/>
      <c r="C7" s="38"/>
      <c r="D7" s="32" t="s">
        <v>12</v>
      </c>
      <c r="E7" t="s">
        <v>173</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row>
    <row r="8" spans="1:53" ht="19" customHeight="1" x14ac:dyDescent="0.2">
      <c r="A8" s="38"/>
      <c r="B8" s="38"/>
      <c r="C8" s="38"/>
      <c r="D8" s="32" t="s">
        <v>176</v>
      </c>
      <c r="E8">
        <v>90</v>
      </c>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row>
    <row r="9" spans="1:53" ht="16" customHeight="1" x14ac:dyDescent="0.2">
      <c r="A9" s="38"/>
      <c r="B9" s="38"/>
      <c r="C9" s="38"/>
      <c r="D9" s="102" t="s">
        <v>189</v>
      </c>
      <c r="E9" s="102">
        <v>0</v>
      </c>
      <c r="F9" s="38"/>
      <c r="G9" s="38"/>
      <c r="H9" s="38"/>
      <c r="I9" s="38"/>
      <c r="J9" s="38"/>
      <c r="K9" s="38"/>
      <c r="L9" s="38"/>
      <c r="M9" s="38"/>
      <c r="N9" s="38"/>
      <c r="O9" s="38"/>
      <c r="P9" s="38"/>
      <c r="Q9" s="38"/>
      <c r="R9" s="38"/>
      <c r="S9" s="38"/>
      <c r="T9" s="40"/>
      <c r="U9" s="41"/>
      <c r="V9" s="41"/>
      <c r="W9" s="41"/>
      <c r="X9" s="41"/>
      <c r="Y9" s="41"/>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row>
    <row r="10" spans="1:53" ht="16" customHeight="1" x14ac:dyDescent="0.2">
      <c r="A10" s="38"/>
      <c r="B10" s="38"/>
      <c r="C10" s="38"/>
      <c r="D10" s="38"/>
      <c r="E10" s="38"/>
      <c r="F10" s="38"/>
      <c r="G10" s="38"/>
      <c r="H10" s="38"/>
      <c r="I10" s="38"/>
      <c r="J10" s="38"/>
      <c r="K10" s="38"/>
      <c r="L10" s="38"/>
      <c r="M10" s="38"/>
      <c r="N10" s="38"/>
      <c r="O10" s="38"/>
      <c r="P10" s="38"/>
      <c r="Q10" s="38"/>
      <c r="R10" s="38"/>
      <c r="S10" s="38"/>
      <c r="T10" s="40"/>
      <c r="U10" s="41"/>
      <c r="V10" s="41"/>
      <c r="W10" s="41"/>
      <c r="X10" s="41"/>
      <c r="Y10" s="41"/>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row>
    <row r="11" spans="1:53"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41"/>
      <c r="AK11" s="41"/>
      <c r="AL11" s="42"/>
      <c r="AM11" s="43"/>
    </row>
    <row r="12" spans="1:53"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53" x14ac:dyDescent="0.2">
      <c r="A13" s="215"/>
      <c r="B13" s="215"/>
      <c r="C13" s="212"/>
      <c r="D13" s="212"/>
      <c r="E13" s="212"/>
      <c r="F13" s="212"/>
      <c r="G13" s="212"/>
      <c r="H13" s="212"/>
      <c r="I13" s="212"/>
      <c r="J13" s="212"/>
      <c r="K13" s="212"/>
      <c r="L13" s="212"/>
      <c r="M13" s="212"/>
      <c r="N13" s="212"/>
      <c r="O13" s="212"/>
      <c r="P13" s="212"/>
      <c r="Q13" s="212"/>
      <c r="R13" s="212"/>
      <c r="S13" s="1"/>
      <c r="T13" s="1"/>
      <c r="U13" s="215"/>
      <c r="V13" s="215"/>
      <c r="W13" s="212"/>
      <c r="X13" s="212"/>
      <c r="Y13" s="212"/>
      <c r="Z13" s="212"/>
      <c r="AA13" s="212"/>
      <c r="AB13" s="212"/>
      <c r="AC13" s="212"/>
      <c r="AD13" s="212"/>
      <c r="AE13" s="212"/>
      <c r="AF13" s="212"/>
      <c r="AG13" s="212"/>
      <c r="AH13" s="212"/>
      <c r="AI13" s="212"/>
      <c r="AJ13" s="212"/>
      <c r="AK13" s="212"/>
      <c r="AL13" s="212"/>
    </row>
    <row r="14" spans="1:53" ht="26" x14ac:dyDescent="0.2">
      <c r="A14" s="213"/>
      <c r="B14" s="213"/>
      <c r="C14" s="214" t="s">
        <v>2</v>
      </c>
      <c r="D14" s="214"/>
      <c r="E14" s="214"/>
      <c r="F14" s="214"/>
      <c r="G14" s="214" t="s">
        <v>3</v>
      </c>
      <c r="H14" s="214"/>
      <c r="I14" s="214"/>
      <c r="J14" s="214"/>
      <c r="K14" s="214" t="s">
        <v>4</v>
      </c>
      <c r="L14" s="214"/>
      <c r="M14" s="214"/>
      <c r="N14" s="214"/>
      <c r="O14" s="214" t="s">
        <v>5</v>
      </c>
      <c r="P14" s="214"/>
      <c r="Q14" s="214"/>
      <c r="R14" s="214"/>
      <c r="S14" s="1"/>
      <c r="T14" s="1"/>
      <c r="U14" s="213"/>
      <c r="V14" s="213"/>
      <c r="W14" s="214" t="s">
        <v>2</v>
      </c>
      <c r="X14" s="214"/>
      <c r="Y14" s="214"/>
      <c r="Z14" s="214"/>
      <c r="AA14" s="214" t="s">
        <v>3</v>
      </c>
      <c r="AB14" s="214"/>
      <c r="AC14" s="214"/>
      <c r="AD14" s="214"/>
      <c r="AE14" s="214" t="s">
        <v>4</v>
      </c>
      <c r="AF14" s="214"/>
      <c r="AG14" s="214"/>
      <c r="AH14" s="214"/>
      <c r="AI14" s="214" t="s">
        <v>5</v>
      </c>
      <c r="AJ14" s="214"/>
      <c r="AK14" s="214"/>
      <c r="AL14" s="214"/>
    </row>
    <row r="15" spans="1:53" ht="20" thickBot="1" x14ac:dyDescent="0.25">
      <c r="A15" s="216"/>
      <c r="B15" s="217"/>
      <c r="C15" s="85" t="s">
        <v>6</v>
      </c>
      <c r="D15" s="85" t="s">
        <v>7</v>
      </c>
      <c r="E15" s="85" t="s">
        <v>8</v>
      </c>
      <c r="F15" s="85" t="s">
        <v>9</v>
      </c>
      <c r="G15" s="85" t="s">
        <v>177</v>
      </c>
      <c r="H15" s="85" t="s">
        <v>178</v>
      </c>
      <c r="I15" s="85" t="s">
        <v>179</v>
      </c>
      <c r="J15" s="85" t="s">
        <v>180</v>
      </c>
      <c r="K15" s="85" t="s">
        <v>181</v>
      </c>
      <c r="L15" s="85" t="s">
        <v>182</v>
      </c>
      <c r="M15" s="85" t="s">
        <v>183</v>
      </c>
      <c r="N15" s="85" t="s">
        <v>184</v>
      </c>
      <c r="O15" s="85" t="s">
        <v>185</v>
      </c>
      <c r="P15" s="85" t="s">
        <v>186</v>
      </c>
      <c r="Q15" s="85" t="s">
        <v>187</v>
      </c>
      <c r="R15" s="85" t="s">
        <v>188</v>
      </c>
      <c r="S15" s="1"/>
      <c r="T15" s="1"/>
      <c r="U15" s="216"/>
      <c r="V15" s="217"/>
      <c r="W15" s="86" t="s">
        <v>6</v>
      </c>
      <c r="X15" s="86" t="s">
        <v>7</v>
      </c>
      <c r="Y15" s="86" t="s">
        <v>8</v>
      </c>
      <c r="Z15" s="86" t="s">
        <v>9</v>
      </c>
      <c r="AA15" s="86" t="s">
        <v>177</v>
      </c>
      <c r="AB15" s="86" t="s">
        <v>178</v>
      </c>
      <c r="AC15" s="86" t="s">
        <v>179</v>
      </c>
      <c r="AD15" s="86" t="s">
        <v>180</v>
      </c>
      <c r="AE15" s="86" t="s">
        <v>181</v>
      </c>
      <c r="AF15" s="86" t="s">
        <v>182</v>
      </c>
      <c r="AG15" s="86" t="s">
        <v>183</v>
      </c>
      <c r="AH15" s="86" t="s">
        <v>184</v>
      </c>
      <c r="AI15" s="86" t="s">
        <v>185</v>
      </c>
      <c r="AJ15" s="86" t="s">
        <v>186</v>
      </c>
      <c r="AK15" s="86" t="s">
        <v>187</v>
      </c>
      <c r="AL15" s="86" t="s">
        <v>188</v>
      </c>
    </row>
    <row r="16" spans="1:53" ht="20" customHeight="1" thickTop="1" x14ac:dyDescent="0.2">
      <c r="A16" s="218" t="s">
        <v>75</v>
      </c>
      <c r="B16" s="219"/>
      <c r="C16" s="72">
        <v>0.5</v>
      </c>
      <c r="D16" s="73">
        <f t="shared" ref="D16:D21" si="0">$B$19*C16</f>
        <v>45</v>
      </c>
      <c r="E16" s="73">
        <v>3</v>
      </c>
      <c r="F16" s="74">
        <v>3</v>
      </c>
      <c r="G16" s="72">
        <v>0.5</v>
      </c>
      <c r="H16" s="73">
        <f t="shared" ref="H16:H21" si="1">G16*$B$19</f>
        <v>45</v>
      </c>
      <c r="I16" s="73">
        <v>3</v>
      </c>
      <c r="J16" s="76">
        <v>3</v>
      </c>
      <c r="K16" s="72">
        <v>0.5</v>
      </c>
      <c r="L16" s="73">
        <f t="shared" ref="L16:L21" si="2">$B$19*K16</f>
        <v>45</v>
      </c>
      <c r="M16" s="73">
        <v>3</v>
      </c>
      <c r="N16" s="76"/>
      <c r="O16" s="72">
        <v>0.6</v>
      </c>
      <c r="P16" s="73">
        <f t="shared" ref="P16:P22" si="3">O16*$B$19</f>
        <v>54</v>
      </c>
      <c r="Q16" s="73">
        <v>3</v>
      </c>
      <c r="R16" s="77">
        <v>3</v>
      </c>
      <c r="S16" s="1"/>
      <c r="T16" s="1"/>
      <c r="U16" s="218" t="s">
        <v>189</v>
      </c>
      <c r="V16" s="219"/>
      <c r="W16" s="72"/>
      <c r="X16" s="73" t="e">
        <f>$V$19*W16</f>
        <v>#N/A</v>
      </c>
      <c r="Y16" s="73"/>
      <c r="Z16" s="74"/>
      <c r="AA16" s="72"/>
      <c r="AB16" s="73" t="e">
        <f>$V$19*AA16</f>
        <v>#N/A</v>
      </c>
      <c r="AC16" s="73"/>
      <c r="AD16" s="76"/>
      <c r="AE16" s="72"/>
      <c r="AF16" s="73" t="e">
        <f>$V$19*AE16</f>
        <v>#N/A</v>
      </c>
      <c r="AG16" s="73"/>
      <c r="AH16" s="76"/>
      <c r="AI16" s="72"/>
      <c r="AJ16" s="73" t="e">
        <f>$V$19*AI16</f>
        <v>#N/A</v>
      </c>
      <c r="AK16" s="73"/>
      <c r="AL16" s="77"/>
    </row>
    <row r="17" spans="1:38" ht="20" thickBot="1" x14ac:dyDescent="0.25">
      <c r="A17" s="220"/>
      <c r="B17" s="221"/>
      <c r="C17" s="72">
        <v>0.55000000000000004</v>
      </c>
      <c r="D17" s="73">
        <f t="shared" si="0"/>
        <v>49.500000000000007</v>
      </c>
      <c r="E17" s="73">
        <v>3</v>
      </c>
      <c r="F17" s="74">
        <v>3</v>
      </c>
      <c r="G17" s="72">
        <v>0.55000000000000004</v>
      </c>
      <c r="H17" s="73">
        <f t="shared" si="1"/>
        <v>49.500000000000007</v>
      </c>
      <c r="I17" s="73">
        <v>3</v>
      </c>
      <c r="J17" s="76">
        <v>3</v>
      </c>
      <c r="K17" s="72">
        <v>0.55000000000000004</v>
      </c>
      <c r="L17" s="73">
        <f t="shared" si="2"/>
        <v>49.500000000000007</v>
      </c>
      <c r="M17" s="73">
        <v>3</v>
      </c>
      <c r="N17" s="76"/>
      <c r="O17" s="72">
        <v>0.7</v>
      </c>
      <c r="P17" s="73">
        <f t="shared" si="3"/>
        <v>62.999999999999993</v>
      </c>
      <c r="Q17" s="73">
        <v>3</v>
      </c>
      <c r="R17" s="77">
        <v>3</v>
      </c>
      <c r="S17" s="1"/>
      <c r="T17" s="1"/>
      <c r="U17" s="220"/>
      <c r="V17" s="221"/>
      <c r="W17" s="72"/>
      <c r="X17" s="73" t="e">
        <f t="shared" ref="X17:X21" si="4">$V$19*W17</f>
        <v>#N/A</v>
      </c>
      <c r="Y17" s="73"/>
      <c r="Z17" s="74"/>
      <c r="AA17" s="72"/>
      <c r="AB17" s="73" t="e">
        <f t="shared" ref="AB17:AB21" si="5">$V$19*AA17</f>
        <v>#N/A</v>
      </c>
      <c r="AC17" s="73"/>
      <c r="AD17" s="76"/>
      <c r="AE17" s="72"/>
      <c r="AF17" s="73" t="e">
        <f t="shared" ref="AF17:AF21" si="6">$V$19*AE17</f>
        <v>#N/A</v>
      </c>
      <c r="AG17" s="73"/>
      <c r="AH17" s="76"/>
      <c r="AI17" s="72"/>
      <c r="AJ17" s="73" t="e">
        <f t="shared" ref="AJ17:AJ21" si="7">$V$19*AI17</f>
        <v>#N/A</v>
      </c>
      <c r="AK17" s="73"/>
      <c r="AL17" s="77"/>
    </row>
    <row r="18" spans="1:38" ht="20" thickBot="1" x14ac:dyDescent="0.25">
      <c r="A18" s="19" t="s">
        <v>176</v>
      </c>
      <c r="B18" s="20">
        <f>VLOOKUP(A18, Tabel217[], 2, FALSE)</f>
        <v>90</v>
      </c>
      <c r="C18" s="72">
        <v>0.6</v>
      </c>
      <c r="D18" s="73">
        <f t="shared" si="0"/>
        <v>54</v>
      </c>
      <c r="E18" s="73">
        <v>3</v>
      </c>
      <c r="F18" s="74">
        <v>3</v>
      </c>
      <c r="G18" s="72">
        <v>0.6</v>
      </c>
      <c r="H18" s="73">
        <f t="shared" si="1"/>
        <v>54</v>
      </c>
      <c r="I18" s="73">
        <v>3</v>
      </c>
      <c r="J18" s="76">
        <v>3</v>
      </c>
      <c r="K18" s="72">
        <v>0.6</v>
      </c>
      <c r="L18" s="73">
        <f t="shared" si="2"/>
        <v>54</v>
      </c>
      <c r="M18" s="73">
        <v>3</v>
      </c>
      <c r="N18" s="76"/>
      <c r="O18" s="72">
        <v>0.8</v>
      </c>
      <c r="P18" s="73">
        <f t="shared" si="3"/>
        <v>72</v>
      </c>
      <c r="Q18" s="73">
        <v>2</v>
      </c>
      <c r="R18" s="77">
        <v>2</v>
      </c>
      <c r="S18" s="1"/>
      <c r="T18" s="1"/>
      <c r="U18" s="19" t="s">
        <v>189</v>
      </c>
      <c r="V18" s="20">
        <f>VLOOKUP(U18, Tabel217[], 2, FALSE)</f>
        <v>0</v>
      </c>
      <c r="W18" s="72"/>
      <c r="X18" s="73" t="e">
        <f t="shared" si="4"/>
        <v>#N/A</v>
      </c>
      <c r="Y18" s="73"/>
      <c r="Z18" s="74"/>
      <c r="AA18" s="72"/>
      <c r="AB18" s="73" t="e">
        <f t="shared" si="5"/>
        <v>#N/A</v>
      </c>
      <c r="AC18" s="73"/>
      <c r="AD18" s="76"/>
      <c r="AE18" s="72"/>
      <c r="AF18" s="73" t="e">
        <f t="shared" si="6"/>
        <v>#N/A</v>
      </c>
      <c r="AG18" s="73"/>
      <c r="AH18" s="76"/>
      <c r="AI18" s="72"/>
      <c r="AJ18" s="73" t="e">
        <f t="shared" si="7"/>
        <v>#N/A</v>
      </c>
      <c r="AK18" s="73"/>
      <c r="AL18" s="77"/>
    </row>
    <row r="19" spans="1:38" ht="19" x14ac:dyDescent="0.2">
      <c r="A19" s="32"/>
      <c r="B19" s="32">
        <f>B18*VLOOKUP(A16, Exercises!A1:G159, 7, FALSE)</f>
        <v>90</v>
      </c>
      <c r="C19" s="72">
        <v>0.75</v>
      </c>
      <c r="D19" s="73">
        <f t="shared" si="0"/>
        <v>67.5</v>
      </c>
      <c r="E19" s="73">
        <v>4</v>
      </c>
      <c r="F19" s="74">
        <v>4</v>
      </c>
      <c r="G19" s="72">
        <v>0.81</v>
      </c>
      <c r="H19" s="73">
        <f t="shared" si="1"/>
        <v>72.900000000000006</v>
      </c>
      <c r="I19" s="73">
        <v>3</v>
      </c>
      <c r="J19" s="76">
        <v>3</v>
      </c>
      <c r="K19" s="72">
        <v>0.87</v>
      </c>
      <c r="L19" s="73">
        <f t="shared" si="2"/>
        <v>78.3</v>
      </c>
      <c r="M19" s="73">
        <v>2</v>
      </c>
      <c r="N19" s="76"/>
      <c r="O19" s="72">
        <v>0.9</v>
      </c>
      <c r="P19" s="73">
        <f t="shared" si="3"/>
        <v>81</v>
      </c>
      <c r="Q19" s="73">
        <v>1</v>
      </c>
      <c r="R19" s="77">
        <v>1</v>
      </c>
      <c r="S19" s="1"/>
      <c r="T19" s="1"/>
      <c r="U19" s="32"/>
      <c r="V19" s="32" t="e">
        <f>V18*VLOOKUP(U16, Exercises!A1:G159, 7, FALSE)</f>
        <v>#N/A</v>
      </c>
      <c r="W19" s="72"/>
      <c r="X19" s="73" t="e">
        <f t="shared" si="4"/>
        <v>#N/A</v>
      </c>
      <c r="Y19" s="73"/>
      <c r="Z19" s="74"/>
      <c r="AA19" s="72"/>
      <c r="AB19" s="73" t="e">
        <f t="shared" si="5"/>
        <v>#N/A</v>
      </c>
      <c r="AC19" s="73"/>
      <c r="AD19" s="76"/>
      <c r="AE19" s="72"/>
      <c r="AF19" s="73" t="e">
        <f t="shared" si="6"/>
        <v>#N/A</v>
      </c>
      <c r="AG19" s="73"/>
      <c r="AH19" s="76"/>
      <c r="AI19" s="72"/>
      <c r="AJ19" s="73" t="e">
        <f t="shared" si="7"/>
        <v>#N/A</v>
      </c>
      <c r="AK19" s="73"/>
      <c r="AL19" s="77"/>
    </row>
    <row r="20" spans="1:38" ht="19" x14ac:dyDescent="0.2">
      <c r="A20" s="222"/>
      <c r="B20" s="223"/>
      <c r="C20" s="72">
        <v>0.78</v>
      </c>
      <c r="D20" s="73">
        <f t="shared" si="0"/>
        <v>70.2</v>
      </c>
      <c r="E20" s="73">
        <v>4</v>
      </c>
      <c r="F20" s="74">
        <v>4</v>
      </c>
      <c r="G20" s="72">
        <v>0.84</v>
      </c>
      <c r="H20" s="73">
        <f t="shared" si="1"/>
        <v>75.599999999999994</v>
      </c>
      <c r="I20" s="73">
        <v>3</v>
      </c>
      <c r="J20" s="76">
        <v>3</v>
      </c>
      <c r="K20" s="72">
        <v>0.9</v>
      </c>
      <c r="L20" s="73">
        <f t="shared" si="2"/>
        <v>81</v>
      </c>
      <c r="M20" s="73">
        <v>2</v>
      </c>
      <c r="N20" s="76"/>
      <c r="O20" s="72">
        <v>1</v>
      </c>
      <c r="P20" s="73">
        <f t="shared" si="3"/>
        <v>90</v>
      </c>
      <c r="Q20" s="73">
        <v>1</v>
      </c>
      <c r="R20" s="77">
        <v>1</v>
      </c>
      <c r="S20" s="1"/>
      <c r="T20" s="1"/>
      <c r="U20" s="222"/>
      <c r="V20" s="223"/>
      <c r="W20" s="72"/>
      <c r="X20" s="73" t="e">
        <f t="shared" si="4"/>
        <v>#N/A</v>
      </c>
      <c r="Y20" s="73"/>
      <c r="Z20" s="74"/>
      <c r="AA20" s="72"/>
      <c r="AB20" s="73" t="e">
        <f t="shared" si="5"/>
        <v>#N/A</v>
      </c>
      <c r="AC20" s="73"/>
      <c r="AD20" s="84"/>
      <c r="AE20" s="72"/>
      <c r="AF20" s="73" t="e">
        <f t="shared" si="6"/>
        <v>#N/A</v>
      </c>
      <c r="AG20" s="73"/>
      <c r="AH20" s="76"/>
      <c r="AI20" s="72"/>
      <c r="AJ20" s="73" t="e">
        <f t="shared" si="7"/>
        <v>#N/A</v>
      </c>
      <c r="AK20" s="73"/>
      <c r="AL20" s="77"/>
    </row>
    <row r="21" spans="1:38" ht="19" x14ac:dyDescent="0.2">
      <c r="A21" s="222"/>
      <c r="B21" s="223"/>
      <c r="C21" s="72">
        <v>0.81</v>
      </c>
      <c r="D21" s="73">
        <f t="shared" si="0"/>
        <v>72.900000000000006</v>
      </c>
      <c r="E21" s="73">
        <v>4</v>
      </c>
      <c r="F21" s="74">
        <v>6</v>
      </c>
      <c r="G21" s="72">
        <v>0.87</v>
      </c>
      <c r="H21" s="73">
        <f t="shared" si="1"/>
        <v>78.3</v>
      </c>
      <c r="I21" s="73">
        <v>3</v>
      </c>
      <c r="J21" s="76">
        <v>6</v>
      </c>
      <c r="K21" s="72">
        <v>0.93</v>
      </c>
      <c r="L21" s="73">
        <f t="shared" si="2"/>
        <v>83.7</v>
      </c>
      <c r="M21" s="73">
        <v>2</v>
      </c>
      <c r="N21" s="76"/>
      <c r="O21" s="72">
        <v>1.05</v>
      </c>
      <c r="P21" s="73">
        <f t="shared" si="3"/>
        <v>94.5</v>
      </c>
      <c r="Q21" s="73">
        <v>1</v>
      </c>
      <c r="R21" s="77">
        <v>1</v>
      </c>
      <c r="S21" s="1"/>
      <c r="T21" s="1"/>
      <c r="U21" s="222"/>
      <c r="V21" s="223"/>
      <c r="W21" s="72"/>
      <c r="X21" s="73" t="e">
        <f t="shared" si="4"/>
        <v>#N/A</v>
      </c>
      <c r="Y21" s="73"/>
      <c r="Z21" s="74"/>
      <c r="AA21" s="72"/>
      <c r="AB21" s="73" t="e">
        <f t="shared" si="5"/>
        <v>#N/A</v>
      </c>
      <c r="AC21" s="73"/>
      <c r="AD21" s="76"/>
      <c r="AE21" s="72"/>
      <c r="AF21" s="73" t="e">
        <f t="shared" si="6"/>
        <v>#N/A</v>
      </c>
      <c r="AG21" s="73"/>
      <c r="AH21" s="76"/>
      <c r="AI21" s="72"/>
      <c r="AJ21" s="73" t="e">
        <f t="shared" si="7"/>
        <v>#N/A</v>
      </c>
      <c r="AK21" s="73"/>
      <c r="AL21" s="77"/>
    </row>
    <row r="22" spans="1:38" ht="19" x14ac:dyDescent="0.2">
      <c r="A22" s="222"/>
      <c r="B22" s="223"/>
      <c r="C22" s="72"/>
      <c r="D22" s="73"/>
      <c r="E22" s="73"/>
      <c r="F22" s="74"/>
      <c r="G22" s="75"/>
      <c r="H22" s="73"/>
      <c r="I22" s="73"/>
      <c r="J22" s="76"/>
      <c r="K22" s="75"/>
      <c r="L22" s="73"/>
      <c r="M22" s="73"/>
      <c r="N22" s="76"/>
      <c r="O22" s="75">
        <v>1.1100000000000001</v>
      </c>
      <c r="P22" s="73">
        <f t="shared" si="3"/>
        <v>99.9</v>
      </c>
      <c r="Q22" s="73">
        <v>1</v>
      </c>
      <c r="R22" s="77">
        <v>1</v>
      </c>
      <c r="S22" s="1"/>
      <c r="T22" s="1"/>
      <c r="U22" s="222"/>
      <c r="V22" s="223"/>
      <c r="W22" s="72"/>
      <c r="X22" s="73"/>
      <c r="Y22" s="73"/>
      <c r="Z22" s="74"/>
      <c r="AA22" s="75"/>
      <c r="AB22" s="73"/>
      <c r="AC22" s="73"/>
      <c r="AD22" s="76"/>
      <c r="AE22" s="75"/>
      <c r="AF22" s="73"/>
      <c r="AG22" s="73"/>
      <c r="AH22" s="76"/>
      <c r="AI22" s="75"/>
      <c r="AJ22" s="73"/>
      <c r="AK22" s="73"/>
      <c r="AL22" s="77"/>
    </row>
    <row r="23" spans="1:38" ht="20" thickBot="1" x14ac:dyDescent="0.25">
      <c r="A23" s="224"/>
      <c r="B23" s="225"/>
      <c r="C23" s="78"/>
      <c r="D23" s="79"/>
      <c r="E23" s="79"/>
      <c r="F23" s="80"/>
      <c r="G23" s="81"/>
      <c r="H23" s="79"/>
      <c r="I23" s="79"/>
      <c r="J23" s="82"/>
      <c r="K23" s="81"/>
      <c r="L23" s="79"/>
      <c r="M23" s="79"/>
      <c r="N23" s="82"/>
      <c r="O23" s="81"/>
      <c r="P23" s="79"/>
      <c r="Q23" s="79"/>
      <c r="R23" s="83"/>
      <c r="S23" s="1"/>
      <c r="T23" s="1"/>
      <c r="U23" s="224"/>
      <c r="V23" s="225"/>
      <c r="W23" s="78"/>
      <c r="X23" s="79"/>
      <c r="Y23" s="79"/>
      <c r="Z23" s="80"/>
      <c r="AA23" s="81"/>
      <c r="AB23" s="79"/>
      <c r="AC23" s="79"/>
      <c r="AD23" s="82"/>
      <c r="AE23" s="81"/>
      <c r="AF23" s="79"/>
      <c r="AG23" s="79"/>
      <c r="AH23" s="82"/>
      <c r="AI23" s="81"/>
      <c r="AJ23" s="79"/>
      <c r="AK23" s="79"/>
      <c r="AL23" s="83"/>
    </row>
    <row r="24" spans="1:38" ht="19" customHeight="1" x14ac:dyDescent="0.2">
      <c r="A24" s="218" t="s">
        <v>134</v>
      </c>
      <c r="B24" s="219"/>
      <c r="C24" s="72"/>
      <c r="D24" s="73">
        <f>B27*C24</f>
        <v>0</v>
      </c>
      <c r="E24" s="73"/>
      <c r="F24" s="74"/>
      <c r="G24" s="72"/>
      <c r="H24" s="73">
        <f>B27*G24</f>
        <v>0</v>
      </c>
      <c r="I24" s="73"/>
      <c r="J24" s="76"/>
      <c r="K24" s="72"/>
      <c r="L24" s="73">
        <f>B27*K24</f>
        <v>0</v>
      </c>
      <c r="M24" s="73"/>
      <c r="N24" s="76"/>
      <c r="O24" s="72"/>
      <c r="P24" s="73">
        <f>B27*O24</f>
        <v>0</v>
      </c>
      <c r="Q24" s="73"/>
      <c r="R24" s="77"/>
      <c r="S24" s="1"/>
      <c r="T24" s="1"/>
      <c r="U24" s="218" t="s">
        <v>189</v>
      </c>
      <c r="V24" s="219"/>
      <c r="W24" s="72"/>
      <c r="X24" s="73" t="e">
        <f>$V$27*W24</f>
        <v>#N/A</v>
      </c>
      <c r="Y24" s="73"/>
      <c r="Z24" s="74"/>
      <c r="AA24" s="72"/>
      <c r="AB24" s="73" t="e">
        <f>$V$27*AA24</f>
        <v>#N/A</v>
      </c>
      <c r="AC24" s="73"/>
      <c r="AD24" s="76"/>
      <c r="AE24" s="72"/>
      <c r="AF24" s="73" t="e">
        <f>$V$27*AE24</f>
        <v>#N/A</v>
      </c>
      <c r="AG24" s="73"/>
      <c r="AH24" s="76"/>
      <c r="AI24" s="72"/>
      <c r="AJ24" s="73" t="e">
        <f>$V$27*AI24</f>
        <v>#N/A</v>
      </c>
      <c r="AK24" s="73"/>
      <c r="AL24" s="77"/>
    </row>
    <row r="25" spans="1:38" ht="20" thickBot="1" x14ac:dyDescent="0.25">
      <c r="A25" s="220"/>
      <c r="B25" s="221"/>
      <c r="C25" s="72"/>
      <c r="D25" s="73">
        <f>$B$27*C25</f>
        <v>0</v>
      </c>
      <c r="E25" s="73"/>
      <c r="F25" s="74"/>
      <c r="G25" s="72"/>
      <c r="H25" s="73">
        <f>$B$27*G25</f>
        <v>0</v>
      </c>
      <c r="I25" s="73"/>
      <c r="J25" s="76"/>
      <c r="K25" s="72"/>
      <c r="L25" s="73">
        <f>$B$27*K25</f>
        <v>0</v>
      </c>
      <c r="M25" s="73"/>
      <c r="N25" s="76"/>
      <c r="O25" s="72"/>
      <c r="P25" s="73">
        <f>$B$27*O25</f>
        <v>0</v>
      </c>
      <c r="Q25" s="73"/>
      <c r="R25" s="77"/>
      <c r="S25" s="1"/>
      <c r="T25" s="1"/>
      <c r="U25" s="220"/>
      <c r="V25" s="221"/>
      <c r="W25" s="72"/>
      <c r="X25" s="73" t="e">
        <f t="shared" ref="X25:X29" si="8">$V$27*W25</f>
        <v>#N/A</v>
      </c>
      <c r="Y25" s="73"/>
      <c r="Z25" s="74"/>
      <c r="AA25" s="72"/>
      <c r="AB25" s="73" t="e">
        <f t="shared" ref="AB25:AB29" si="9">$V$27*AA25</f>
        <v>#N/A</v>
      </c>
      <c r="AC25" s="73"/>
      <c r="AD25" s="76"/>
      <c r="AE25" s="72"/>
      <c r="AF25" s="73" t="e">
        <f t="shared" ref="AF25:AF29" si="10">$V$27*AE25</f>
        <v>#N/A</v>
      </c>
      <c r="AG25" s="73"/>
      <c r="AH25" s="76"/>
      <c r="AI25" s="72"/>
      <c r="AJ25" s="73" t="e">
        <f t="shared" ref="AJ25:AJ29" si="11">$V$27*AI25</f>
        <v>#N/A</v>
      </c>
      <c r="AK25" s="73"/>
      <c r="AL25" s="77"/>
    </row>
    <row r="26" spans="1:38" ht="20" thickBot="1" x14ac:dyDescent="0.25">
      <c r="A26" s="19" t="s">
        <v>189</v>
      </c>
      <c r="B26" s="20">
        <f>VLOOKUP(A26, Tabel217[], 2, FALSE)</f>
        <v>0</v>
      </c>
      <c r="C26" s="72"/>
      <c r="D26" s="73">
        <f>$B$27*C26</f>
        <v>0</v>
      </c>
      <c r="E26" s="73"/>
      <c r="F26" s="104"/>
      <c r="G26" s="72"/>
      <c r="H26" s="73">
        <f>$B$27*G26</f>
        <v>0</v>
      </c>
      <c r="I26" s="73"/>
      <c r="J26" s="76"/>
      <c r="K26" s="72"/>
      <c r="L26" s="73">
        <f>$B$27*K26</f>
        <v>0</v>
      </c>
      <c r="M26" s="73"/>
      <c r="N26" s="76"/>
      <c r="O26" s="72"/>
      <c r="P26" s="73">
        <f>$B$27*O26</f>
        <v>0</v>
      </c>
      <c r="Q26" s="73"/>
      <c r="R26" s="77"/>
      <c r="S26" s="1"/>
      <c r="T26" s="1"/>
      <c r="U26" s="19" t="s">
        <v>189</v>
      </c>
      <c r="V26" s="20">
        <f>VLOOKUP(U26, Tabel217[], 2, FALSE)</f>
        <v>0</v>
      </c>
      <c r="W26" s="72"/>
      <c r="X26" s="73" t="e">
        <f t="shared" si="8"/>
        <v>#N/A</v>
      </c>
      <c r="Y26" s="73"/>
      <c r="Z26" s="74"/>
      <c r="AA26" s="72"/>
      <c r="AB26" s="73" t="e">
        <f t="shared" si="9"/>
        <v>#N/A</v>
      </c>
      <c r="AC26" s="73"/>
      <c r="AD26" s="76"/>
      <c r="AE26" s="72"/>
      <c r="AF26" s="73" t="e">
        <f t="shared" si="10"/>
        <v>#N/A</v>
      </c>
      <c r="AG26" s="73"/>
      <c r="AH26" s="76"/>
      <c r="AI26" s="72"/>
      <c r="AJ26" s="73" t="e">
        <f t="shared" si="11"/>
        <v>#N/A</v>
      </c>
      <c r="AK26" s="73"/>
      <c r="AL26" s="77"/>
    </row>
    <row r="27" spans="1:38" ht="19" x14ac:dyDescent="0.2">
      <c r="A27" s="32"/>
      <c r="B27" s="32">
        <f>B26*VLOOKUP(A24, Exercises!A1:G159, 7, FALSE)</f>
        <v>0</v>
      </c>
      <c r="C27" s="72"/>
      <c r="D27" s="73">
        <f>$B$27*C27</f>
        <v>0</v>
      </c>
      <c r="E27" s="73"/>
      <c r="F27" s="74"/>
      <c r="G27" s="72"/>
      <c r="H27" s="73">
        <f>$B$27*G27</f>
        <v>0</v>
      </c>
      <c r="I27" s="73"/>
      <c r="J27" s="76"/>
      <c r="K27" s="72"/>
      <c r="L27" s="73">
        <f>$B$27*K27</f>
        <v>0</v>
      </c>
      <c r="M27" s="73"/>
      <c r="N27" s="76"/>
      <c r="O27" s="72"/>
      <c r="P27" s="73">
        <f>$B$27*O27</f>
        <v>0</v>
      </c>
      <c r="Q27" s="73"/>
      <c r="R27" s="77"/>
      <c r="S27" s="1"/>
      <c r="T27" s="1"/>
      <c r="U27" s="32"/>
      <c r="V27" s="32" t="e">
        <f>V26*VLOOKUP(U24, Exercises!A1:G159, 7, FALSE)</f>
        <v>#N/A</v>
      </c>
      <c r="W27" s="72"/>
      <c r="X27" s="73" t="e">
        <f t="shared" si="8"/>
        <v>#N/A</v>
      </c>
      <c r="Y27" s="73"/>
      <c r="Z27" s="74"/>
      <c r="AA27" s="72"/>
      <c r="AB27" s="73" t="e">
        <f t="shared" si="9"/>
        <v>#N/A</v>
      </c>
      <c r="AC27" s="73"/>
      <c r="AD27" s="76"/>
      <c r="AE27" s="72"/>
      <c r="AF27" s="73" t="e">
        <f t="shared" si="10"/>
        <v>#N/A</v>
      </c>
      <c r="AG27" s="73"/>
      <c r="AH27" s="76"/>
      <c r="AI27" s="72"/>
      <c r="AJ27" s="73" t="e">
        <f t="shared" si="11"/>
        <v>#N/A</v>
      </c>
      <c r="AK27" s="73"/>
      <c r="AL27" s="77"/>
    </row>
    <row r="28" spans="1:38" ht="19" x14ac:dyDescent="0.2">
      <c r="A28" s="222"/>
      <c r="B28" s="223"/>
      <c r="C28" s="72"/>
      <c r="D28" s="73">
        <f>$B$27*C28</f>
        <v>0</v>
      </c>
      <c r="E28" s="73"/>
      <c r="F28" s="74"/>
      <c r="G28" s="72"/>
      <c r="H28" s="73">
        <f>$B$27*G28</f>
        <v>0</v>
      </c>
      <c r="I28" s="73"/>
      <c r="J28" s="105"/>
      <c r="K28" s="72"/>
      <c r="L28" s="73">
        <f>$B$27*K28</f>
        <v>0</v>
      </c>
      <c r="M28" s="73"/>
      <c r="N28" s="76"/>
      <c r="O28" s="72"/>
      <c r="P28" s="73">
        <f>$B$27*O28</f>
        <v>0</v>
      </c>
      <c r="Q28" s="73"/>
      <c r="R28" s="77"/>
      <c r="S28" s="1"/>
      <c r="T28" s="1"/>
      <c r="U28" s="222"/>
      <c r="V28" s="223"/>
      <c r="W28" s="72"/>
      <c r="X28" s="73" t="e">
        <f t="shared" si="8"/>
        <v>#N/A</v>
      </c>
      <c r="Y28" s="73"/>
      <c r="Z28" s="74"/>
      <c r="AA28" s="72"/>
      <c r="AB28" s="73" t="e">
        <f t="shared" si="9"/>
        <v>#N/A</v>
      </c>
      <c r="AC28" s="73"/>
      <c r="AD28" s="84"/>
      <c r="AE28" s="72"/>
      <c r="AF28" s="73" t="e">
        <f t="shared" si="10"/>
        <v>#N/A</v>
      </c>
      <c r="AG28" s="73"/>
      <c r="AH28" s="76"/>
      <c r="AI28" s="72"/>
      <c r="AJ28" s="73" t="e">
        <f t="shared" si="11"/>
        <v>#N/A</v>
      </c>
      <c r="AK28" s="73"/>
      <c r="AL28" s="77"/>
    </row>
    <row r="29" spans="1:38" ht="19" x14ac:dyDescent="0.2">
      <c r="A29" s="222"/>
      <c r="B29" s="223"/>
      <c r="C29" s="72"/>
      <c r="D29" s="73">
        <f>$B$27*C29</f>
        <v>0</v>
      </c>
      <c r="E29" s="73"/>
      <c r="F29" s="74"/>
      <c r="G29" s="72"/>
      <c r="H29" s="73">
        <f>$B$27*G29</f>
        <v>0</v>
      </c>
      <c r="I29" s="73"/>
      <c r="J29" s="76"/>
      <c r="K29" s="72"/>
      <c r="L29" s="73">
        <f>$B$27*K29</f>
        <v>0</v>
      </c>
      <c r="M29" s="73"/>
      <c r="N29" s="76"/>
      <c r="O29" s="72"/>
      <c r="P29" s="73">
        <f>$B$27*O29</f>
        <v>0</v>
      </c>
      <c r="Q29" s="73"/>
      <c r="R29" s="77"/>
      <c r="S29" s="1"/>
      <c r="T29" s="1"/>
      <c r="U29" s="222"/>
      <c r="V29" s="223"/>
      <c r="W29" s="72"/>
      <c r="X29" s="73" t="e">
        <f t="shared" si="8"/>
        <v>#N/A</v>
      </c>
      <c r="Y29" s="73"/>
      <c r="Z29" s="74"/>
      <c r="AA29" s="72"/>
      <c r="AB29" s="73" t="e">
        <f t="shared" si="9"/>
        <v>#N/A</v>
      </c>
      <c r="AC29" s="73"/>
      <c r="AD29" s="76"/>
      <c r="AE29" s="72"/>
      <c r="AF29" s="73" t="e">
        <f t="shared" si="10"/>
        <v>#N/A</v>
      </c>
      <c r="AG29" s="73"/>
      <c r="AH29" s="76"/>
      <c r="AI29" s="72"/>
      <c r="AJ29" s="73" t="e">
        <f t="shared" si="11"/>
        <v>#N/A</v>
      </c>
      <c r="AK29" s="73"/>
      <c r="AL29" s="77"/>
    </row>
    <row r="30" spans="1:38" ht="19" x14ac:dyDescent="0.2">
      <c r="A30" s="222"/>
      <c r="B30" s="223"/>
      <c r="C30" s="72"/>
      <c r="D30" s="73"/>
      <c r="E30" s="73"/>
      <c r="F30" s="74"/>
      <c r="G30" s="75"/>
      <c r="H30" s="73"/>
      <c r="I30" s="73"/>
      <c r="J30" s="76"/>
      <c r="K30" s="75"/>
      <c r="L30" s="73"/>
      <c r="M30" s="73"/>
      <c r="N30" s="76"/>
      <c r="O30" s="75"/>
      <c r="P30" s="73"/>
      <c r="Q30" s="73"/>
      <c r="R30" s="77"/>
      <c r="S30" s="1"/>
      <c r="T30" s="1"/>
      <c r="U30" s="222"/>
      <c r="V30" s="223"/>
      <c r="W30" s="72"/>
      <c r="X30" s="73"/>
      <c r="Y30" s="73"/>
      <c r="Z30" s="74"/>
      <c r="AA30" s="75"/>
      <c r="AB30" s="73"/>
      <c r="AC30" s="73"/>
      <c r="AD30" s="76"/>
      <c r="AE30" s="75"/>
      <c r="AF30" s="73"/>
      <c r="AG30" s="73"/>
      <c r="AH30" s="76"/>
      <c r="AI30" s="75"/>
      <c r="AJ30" s="73"/>
      <c r="AK30" s="73"/>
      <c r="AL30" s="77"/>
    </row>
    <row r="31" spans="1:38" ht="20" thickBot="1" x14ac:dyDescent="0.25">
      <c r="A31" s="224"/>
      <c r="B31" s="225"/>
      <c r="C31" s="78"/>
      <c r="D31" s="79"/>
      <c r="E31" s="79"/>
      <c r="F31" s="80"/>
      <c r="G31" s="81"/>
      <c r="H31" s="79"/>
      <c r="I31" s="79"/>
      <c r="J31" s="82"/>
      <c r="K31" s="81"/>
      <c r="L31" s="79"/>
      <c r="M31" s="79"/>
      <c r="N31" s="82"/>
      <c r="O31" s="81"/>
      <c r="P31" s="79"/>
      <c r="Q31" s="79"/>
      <c r="R31" s="83"/>
      <c r="S31" s="1"/>
      <c r="T31" s="1"/>
      <c r="U31" s="224"/>
      <c r="V31" s="225"/>
      <c r="W31" s="78"/>
      <c r="X31" s="79"/>
      <c r="Y31" s="79"/>
      <c r="Z31" s="80"/>
      <c r="AA31" s="81"/>
      <c r="AB31" s="79"/>
      <c r="AC31" s="79"/>
      <c r="AD31" s="82"/>
      <c r="AE31" s="81"/>
      <c r="AF31" s="79"/>
      <c r="AG31" s="79"/>
      <c r="AH31" s="82"/>
      <c r="AI31" s="81"/>
      <c r="AJ31" s="79"/>
      <c r="AK31" s="79"/>
      <c r="AL31" s="83"/>
    </row>
    <row r="32" spans="1:38" ht="19" customHeight="1" x14ac:dyDescent="0.2">
      <c r="A32" s="218" t="s">
        <v>131</v>
      </c>
      <c r="B32" s="219"/>
      <c r="C32" s="72"/>
      <c r="D32" s="73">
        <f t="shared" ref="D32:D37" si="12">$B$35*C32</f>
        <v>0</v>
      </c>
      <c r="E32" s="73"/>
      <c r="F32" s="74"/>
      <c r="G32" s="72"/>
      <c r="H32" s="73">
        <f t="shared" ref="H32:H37" si="13">$B$35*G32</f>
        <v>0</v>
      </c>
      <c r="I32" s="73"/>
      <c r="J32" s="76"/>
      <c r="K32" s="72"/>
      <c r="L32" s="73">
        <f t="shared" ref="L32:L37" si="14">$B$35*K32</f>
        <v>0</v>
      </c>
      <c r="M32" s="73"/>
      <c r="N32" s="76"/>
      <c r="O32" s="72"/>
      <c r="P32" s="73">
        <f t="shared" ref="P32:P37" si="15">$B$35*O32</f>
        <v>0</v>
      </c>
      <c r="Q32" s="73"/>
      <c r="R32" s="77"/>
      <c r="S32" s="1"/>
      <c r="T32" s="1"/>
      <c r="U32" s="218" t="s">
        <v>189</v>
      </c>
      <c r="V32" s="219"/>
      <c r="W32" s="72"/>
      <c r="X32" s="73" t="e">
        <f>$V$35*W32</f>
        <v>#N/A</v>
      </c>
      <c r="Y32" s="73"/>
      <c r="Z32" s="74"/>
      <c r="AA32" s="72"/>
      <c r="AB32" s="73" t="e">
        <f>$V$35*AA32</f>
        <v>#N/A</v>
      </c>
      <c r="AC32" s="73"/>
      <c r="AD32" s="76"/>
      <c r="AE32" s="72"/>
      <c r="AF32" s="73" t="e">
        <f>$V$35*AE32</f>
        <v>#N/A</v>
      </c>
      <c r="AG32" s="73"/>
      <c r="AH32" s="76"/>
      <c r="AI32" s="72"/>
      <c r="AJ32" s="73" t="e">
        <f>$V$35*AI32</f>
        <v>#N/A</v>
      </c>
      <c r="AK32" s="73"/>
      <c r="AL32" s="77"/>
    </row>
    <row r="33" spans="1:38" ht="20" thickBot="1" x14ac:dyDescent="0.25">
      <c r="A33" s="220"/>
      <c r="B33" s="221"/>
      <c r="C33" s="72"/>
      <c r="D33" s="73">
        <f t="shared" si="12"/>
        <v>0</v>
      </c>
      <c r="E33" s="73"/>
      <c r="F33" s="74"/>
      <c r="G33" s="72"/>
      <c r="H33" s="73">
        <f t="shared" si="13"/>
        <v>0</v>
      </c>
      <c r="I33" s="73"/>
      <c r="J33" s="76"/>
      <c r="K33" s="72"/>
      <c r="L33" s="73">
        <f t="shared" si="14"/>
        <v>0</v>
      </c>
      <c r="M33" s="73"/>
      <c r="N33" s="76"/>
      <c r="O33" s="72"/>
      <c r="P33" s="73">
        <f t="shared" si="15"/>
        <v>0</v>
      </c>
      <c r="Q33" s="73"/>
      <c r="R33" s="77"/>
      <c r="S33" s="1"/>
      <c r="T33" s="1"/>
      <c r="U33" s="220"/>
      <c r="V33" s="221"/>
      <c r="W33" s="72"/>
      <c r="X33" s="73" t="e">
        <f t="shared" ref="X33:X37" si="16">$V$35*W33</f>
        <v>#N/A</v>
      </c>
      <c r="Y33" s="73"/>
      <c r="Z33" s="74"/>
      <c r="AA33" s="72"/>
      <c r="AB33" s="73" t="e">
        <f t="shared" ref="AB33:AB37" si="17">$V$35*AA33</f>
        <v>#N/A</v>
      </c>
      <c r="AC33" s="73"/>
      <c r="AD33" s="76"/>
      <c r="AE33" s="72"/>
      <c r="AF33" s="73" t="e">
        <f t="shared" ref="AF33:AF37" si="18">$V$35*AE33</f>
        <v>#N/A</v>
      </c>
      <c r="AG33" s="73"/>
      <c r="AH33" s="76"/>
      <c r="AI33" s="72"/>
      <c r="AJ33" s="73" t="e">
        <f t="shared" ref="AJ33:AJ37" si="19">$V$35*AI33</f>
        <v>#N/A</v>
      </c>
      <c r="AK33" s="73"/>
      <c r="AL33" s="77"/>
    </row>
    <row r="34" spans="1:38" ht="20" thickBot="1" x14ac:dyDescent="0.25">
      <c r="A34" s="19" t="s">
        <v>189</v>
      </c>
      <c r="B34" s="20">
        <f>VLOOKUP(A34, Tabel217[], 2, FALSE)</f>
        <v>0</v>
      </c>
      <c r="C34" s="72"/>
      <c r="D34" s="73">
        <f t="shared" si="12"/>
        <v>0</v>
      </c>
      <c r="E34" s="73"/>
      <c r="F34" s="74"/>
      <c r="G34" s="72"/>
      <c r="H34" s="73">
        <f t="shared" si="13"/>
        <v>0</v>
      </c>
      <c r="I34" s="73"/>
      <c r="J34" s="76"/>
      <c r="K34" s="72"/>
      <c r="L34" s="73">
        <f t="shared" si="14"/>
        <v>0</v>
      </c>
      <c r="M34" s="73"/>
      <c r="N34" s="76"/>
      <c r="O34" s="72"/>
      <c r="P34" s="73">
        <f t="shared" si="15"/>
        <v>0</v>
      </c>
      <c r="Q34" s="73"/>
      <c r="R34" s="77"/>
      <c r="S34" s="1"/>
      <c r="T34" s="1"/>
      <c r="U34" s="19" t="s">
        <v>189</v>
      </c>
      <c r="V34" s="20">
        <f>VLOOKUP(U34, Tabel217[], 2, FALSE)</f>
        <v>0</v>
      </c>
      <c r="W34" s="72"/>
      <c r="X34" s="73" t="e">
        <f t="shared" si="16"/>
        <v>#N/A</v>
      </c>
      <c r="Y34" s="73"/>
      <c r="Z34" s="74"/>
      <c r="AA34" s="72"/>
      <c r="AB34" s="73" t="e">
        <f t="shared" si="17"/>
        <v>#N/A</v>
      </c>
      <c r="AC34" s="73"/>
      <c r="AD34" s="76"/>
      <c r="AE34" s="72"/>
      <c r="AF34" s="73" t="e">
        <f t="shared" si="18"/>
        <v>#N/A</v>
      </c>
      <c r="AG34" s="73"/>
      <c r="AH34" s="76"/>
      <c r="AI34" s="72"/>
      <c r="AJ34" s="73" t="e">
        <f t="shared" si="19"/>
        <v>#N/A</v>
      </c>
      <c r="AK34" s="73"/>
      <c r="AL34" s="77"/>
    </row>
    <row r="35" spans="1:38" ht="19" x14ac:dyDescent="0.2">
      <c r="A35" s="36"/>
      <c r="B35" s="32">
        <f>B34*VLOOKUP(A32, Exercises!A9:G208, 7, FALSE)</f>
        <v>0</v>
      </c>
      <c r="C35" s="72"/>
      <c r="D35" s="73">
        <f t="shared" si="12"/>
        <v>0</v>
      </c>
      <c r="E35" s="73"/>
      <c r="F35" s="74"/>
      <c r="G35" s="72"/>
      <c r="H35" s="73">
        <f t="shared" si="13"/>
        <v>0</v>
      </c>
      <c r="I35" s="73"/>
      <c r="J35" s="76"/>
      <c r="K35" s="72"/>
      <c r="L35" s="73">
        <f t="shared" si="14"/>
        <v>0</v>
      </c>
      <c r="M35" s="73"/>
      <c r="N35" s="76"/>
      <c r="O35" s="72"/>
      <c r="P35" s="73">
        <f t="shared" si="15"/>
        <v>0</v>
      </c>
      <c r="Q35" s="73"/>
      <c r="R35" s="77"/>
      <c r="S35" s="1"/>
      <c r="T35" s="1"/>
      <c r="U35" s="36"/>
      <c r="V35" s="32" t="e">
        <f>V34*VLOOKUP(U32, Exercises!A9:G208, 7, FALSE)</f>
        <v>#N/A</v>
      </c>
      <c r="W35" s="72"/>
      <c r="X35" s="73" t="e">
        <f t="shared" si="16"/>
        <v>#N/A</v>
      </c>
      <c r="Y35" s="73"/>
      <c r="Z35" s="74"/>
      <c r="AA35" s="72"/>
      <c r="AB35" s="73" t="e">
        <f t="shared" si="17"/>
        <v>#N/A</v>
      </c>
      <c r="AC35" s="73"/>
      <c r="AD35" s="76"/>
      <c r="AE35" s="72"/>
      <c r="AF35" s="73" t="e">
        <f t="shared" si="18"/>
        <v>#N/A</v>
      </c>
      <c r="AG35" s="73"/>
      <c r="AH35" s="76"/>
      <c r="AI35" s="72"/>
      <c r="AJ35" s="73" t="e">
        <f t="shared" si="19"/>
        <v>#N/A</v>
      </c>
      <c r="AK35" s="73"/>
      <c r="AL35" s="77"/>
    </row>
    <row r="36" spans="1:38" ht="19" x14ac:dyDescent="0.2">
      <c r="A36" s="226"/>
      <c r="B36" s="227"/>
      <c r="C36" s="72"/>
      <c r="D36" s="73">
        <f t="shared" si="12"/>
        <v>0</v>
      </c>
      <c r="E36" s="73"/>
      <c r="F36" s="74"/>
      <c r="G36" s="72"/>
      <c r="H36" s="73">
        <f t="shared" si="13"/>
        <v>0</v>
      </c>
      <c r="I36" s="73"/>
      <c r="J36" s="84"/>
      <c r="K36" s="72"/>
      <c r="L36" s="73">
        <f t="shared" si="14"/>
        <v>0</v>
      </c>
      <c r="M36" s="73"/>
      <c r="N36" s="76"/>
      <c r="O36" s="72"/>
      <c r="P36" s="73">
        <f t="shared" si="15"/>
        <v>0</v>
      </c>
      <c r="Q36" s="73"/>
      <c r="R36" s="77"/>
      <c r="S36" s="1"/>
      <c r="T36" s="1"/>
      <c r="U36" s="226"/>
      <c r="V36" s="227"/>
      <c r="W36" s="72"/>
      <c r="X36" s="73" t="e">
        <f t="shared" si="16"/>
        <v>#N/A</v>
      </c>
      <c r="Y36" s="73"/>
      <c r="Z36" s="74"/>
      <c r="AA36" s="72"/>
      <c r="AB36" s="73" t="e">
        <f t="shared" si="17"/>
        <v>#N/A</v>
      </c>
      <c r="AC36" s="73"/>
      <c r="AD36" s="84"/>
      <c r="AE36" s="72"/>
      <c r="AF36" s="73" t="e">
        <f t="shared" si="18"/>
        <v>#N/A</v>
      </c>
      <c r="AG36" s="73"/>
      <c r="AH36" s="76"/>
      <c r="AI36" s="72"/>
      <c r="AJ36" s="73" t="e">
        <f t="shared" si="19"/>
        <v>#N/A</v>
      </c>
      <c r="AK36" s="73"/>
      <c r="AL36" s="77"/>
    </row>
    <row r="37" spans="1:38" ht="20" thickBot="1" x14ac:dyDescent="0.25">
      <c r="A37" s="228"/>
      <c r="B37" s="229"/>
      <c r="C37" s="72"/>
      <c r="D37" s="73">
        <f t="shared" si="12"/>
        <v>0</v>
      </c>
      <c r="E37" s="73"/>
      <c r="F37" s="74"/>
      <c r="G37" s="72"/>
      <c r="H37" s="73">
        <f t="shared" si="13"/>
        <v>0</v>
      </c>
      <c r="I37" s="73"/>
      <c r="J37" s="76"/>
      <c r="K37" s="72"/>
      <c r="L37" s="73">
        <f t="shared" si="14"/>
        <v>0</v>
      </c>
      <c r="M37" s="73"/>
      <c r="N37" s="76"/>
      <c r="O37" s="72"/>
      <c r="P37" s="73">
        <f t="shared" si="15"/>
        <v>0</v>
      </c>
      <c r="Q37" s="73"/>
      <c r="R37" s="77"/>
      <c r="S37" s="1"/>
      <c r="T37" s="1"/>
      <c r="U37" s="228"/>
      <c r="V37" s="229"/>
      <c r="W37" s="72"/>
      <c r="X37" s="73" t="e">
        <f t="shared" si="16"/>
        <v>#N/A</v>
      </c>
      <c r="Y37" s="73"/>
      <c r="Z37" s="74"/>
      <c r="AA37" s="72"/>
      <c r="AB37" s="73" t="e">
        <f t="shared" si="17"/>
        <v>#N/A</v>
      </c>
      <c r="AC37" s="73"/>
      <c r="AD37" s="76"/>
      <c r="AE37" s="72"/>
      <c r="AF37" s="73" t="e">
        <f t="shared" si="18"/>
        <v>#N/A</v>
      </c>
      <c r="AG37" s="73"/>
      <c r="AH37" s="76"/>
      <c r="AI37" s="72"/>
      <c r="AJ37" s="73" t="e">
        <f t="shared" si="19"/>
        <v>#N/A</v>
      </c>
      <c r="AK37" s="73"/>
      <c r="AL37" s="77"/>
    </row>
    <row r="38" spans="1:38" ht="19" customHeight="1" x14ac:dyDescent="0.2">
      <c r="A38" s="218" t="s">
        <v>79</v>
      </c>
      <c r="B38" s="219"/>
      <c r="C38" s="72"/>
      <c r="D38" s="73"/>
      <c r="E38" s="73"/>
      <c r="F38" s="74"/>
      <c r="G38" s="75"/>
      <c r="H38" s="73"/>
      <c r="I38" s="73"/>
      <c r="J38" s="76"/>
      <c r="K38" s="75"/>
      <c r="L38" s="73"/>
      <c r="M38" s="73"/>
      <c r="N38" s="76"/>
      <c r="O38" s="75"/>
      <c r="P38" s="73"/>
      <c r="Q38" s="73"/>
      <c r="R38" s="77"/>
      <c r="S38" s="1"/>
      <c r="T38" s="1"/>
      <c r="U38" s="218" t="s">
        <v>189</v>
      </c>
      <c r="V38" s="219"/>
      <c r="W38" s="72"/>
      <c r="X38" s="73"/>
      <c r="Y38" s="73"/>
      <c r="Z38" s="74"/>
      <c r="AA38" s="75"/>
      <c r="AB38" s="73"/>
      <c r="AC38" s="73"/>
      <c r="AD38" s="76"/>
      <c r="AE38" s="75"/>
      <c r="AF38" s="73"/>
      <c r="AG38" s="73"/>
      <c r="AH38" s="76"/>
      <c r="AI38" s="75"/>
      <c r="AJ38" s="73"/>
      <c r="AK38" s="73"/>
      <c r="AL38" s="77"/>
    </row>
    <row r="39" spans="1:38" ht="20" thickBot="1" x14ac:dyDescent="0.25">
      <c r="A39" s="220"/>
      <c r="B39" s="221"/>
      <c r="C39" s="78"/>
      <c r="D39" s="79"/>
      <c r="E39" s="79"/>
      <c r="F39" s="80"/>
      <c r="G39" s="81"/>
      <c r="H39" s="79"/>
      <c r="I39" s="79"/>
      <c r="J39" s="82"/>
      <c r="K39" s="81"/>
      <c r="L39" s="79"/>
      <c r="M39" s="79"/>
      <c r="N39" s="82"/>
      <c r="O39" s="81"/>
      <c r="P39" s="79"/>
      <c r="Q39" s="79"/>
      <c r="R39" s="83"/>
      <c r="S39" s="1"/>
      <c r="T39" s="1"/>
      <c r="U39" s="220"/>
      <c r="V39" s="221"/>
      <c r="W39" s="78"/>
      <c r="X39" s="79"/>
      <c r="Y39" s="79"/>
      <c r="Z39" s="80"/>
      <c r="AA39" s="81"/>
      <c r="AB39" s="79"/>
      <c r="AC39" s="79"/>
      <c r="AD39" s="82"/>
      <c r="AE39" s="81"/>
      <c r="AF39" s="79"/>
      <c r="AG39" s="79"/>
      <c r="AH39" s="82"/>
      <c r="AI39" s="81"/>
      <c r="AJ39" s="79"/>
      <c r="AK39" s="79"/>
      <c r="AL39" s="83"/>
    </row>
    <row r="40" spans="1:38" ht="20" thickBot="1" x14ac:dyDescent="0.25">
      <c r="A40" s="19" t="s">
        <v>189</v>
      </c>
      <c r="B40" s="20">
        <f>VLOOKUP(A40, Tabel217[], 2, FALSE)</f>
        <v>0</v>
      </c>
      <c r="C40" s="72"/>
      <c r="D40" s="73">
        <f t="shared" ref="D40:D45" si="20">$B$41*C40</f>
        <v>0</v>
      </c>
      <c r="E40" s="73"/>
      <c r="F40" s="74"/>
      <c r="G40" s="72"/>
      <c r="H40" s="73">
        <f t="shared" ref="H40:H45" si="21">$B$41*G40</f>
        <v>0</v>
      </c>
      <c r="I40" s="73"/>
      <c r="J40" s="76"/>
      <c r="K40" s="72"/>
      <c r="L40" s="73">
        <f t="shared" ref="L40:L45" si="22">$B$41*K40</f>
        <v>0</v>
      </c>
      <c r="M40" s="73"/>
      <c r="N40" s="76"/>
      <c r="O40" s="72"/>
      <c r="P40" s="73">
        <f t="shared" ref="P40:P45" si="23">$B$41*O40</f>
        <v>0</v>
      </c>
      <c r="Q40" s="73"/>
      <c r="R40" s="77"/>
      <c r="S40" s="1"/>
      <c r="T40" s="1"/>
      <c r="U40" s="19" t="s">
        <v>189</v>
      </c>
      <c r="V40" s="20">
        <f>VLOOKUP(U40, Tabel217[], 2, FALSE)</f>
        <v>0</v>
      </c>
      <c r="W40" s="72"/>
      <c r="X40" s="73" t="e">
        <f>$V$41*W40</f>
        <v>#N/A</v>
      </c>
      <c r="Y40" s="73"/>
      <c r="Z40" s="74"/>
      <c r="AA40" s="72"/>
      <c r="AB40" s="73" t="e">
        <f>$V$41*AA40</f>
        <v>#N/A</v>
      </c>
      <c r="AC40" s="73"/>
      <c r="AD40" s="76"/>
      <c r="AE40" s="72"/>
      <c r="AF40" s="73" t="e">
        <f>$V$41*AE40</f>
        <v>#N/A</v>
      </c>
      <c r="AG40" s="73"/>
      <c r="AH40" s="76"/>
      <c r="AI40" s="72"/>
      <c r="AJ40" s="73" t="e">
        <f>$V$41*AI40</f>
        <v>#N/A</v>
      </c>
      <c r="AK40" s="73"/>
      <c r="AL40" s="77"/>
    </row>
    <row r="41" spans="1:38" ht="19" x14ac:dyDescent="0.2">
      <c r="A41" s="36"/>
      <c r="B41" s="32">
        <f>B40*VLOOKUP(A38, Exercises!A15:G214, 7, FALSE)</f>
        <v>0</v>
      </c>
      <c r="C41" s="72"/>
      <c r="D41" s="73">
        <f t="shared" si="20"/>
        <v>0</v>
      </c>
      <c r="E41" s="73"/>
      <c r="F41" s="74"/>
      <c r="G41" s="72"/>
      <c r="H41" s="73">
        <f t="shared" si="21"/>
        <v>0</v>
      </c>
      <c r="I41" s="73"/>
      <c r="J41" s="76"/>
      <c r="K41" s="72"/>
      <c r="L41" s="73">
        <f t="shared" si="22"/>
        <v>0</v>
      </c>
      <c r="M41" s="73"/>
      <c r="N41" s="76"/>
      <c r="O41" s="72"/>
      <c r="P41" s="73">
        <f t="shared" si="23"/>
        <v>0</v>
      </c>
      <c r="Q41" s="73"/>
      <c r="R41" s="77"/>
      <c r="S41" s="1"/>
      <c r="T41" s="1"/>
      <c r="U41" s="36"/>
      <c r="V41" s="32" t="e">
        <f>V40*VLOOKUP(U38, Exercises!A15:G214, 7, FALSE)</f>
        <v>#N/A</v>
      </c>
      <c r="W41" s="72"/>
      <c r="X41" s="73" t="e">
        <f t="shared" ref="X41:X45" si="24">$V$41*W41</f>
        <v>#N/A</v>
      </c>
      <c r="Y41" s="73"/>
      <c r="Z41" s="74"/>
      <c r="AA41" s="72"/>
      <c r="AB41" s="73" t="e">
        <f t="shared" ref="AB41:AB45" si="25">$V$41*AA41</f>
        <v>#N/A</v>
      </c>
      <c r="AC41" s="73"/>
      <c r="AD41" s="76"/>
      <c r="AE41" s="72"/>
      <c r="AF41" s="73" t="e">
        <f t="shared" ref="AF41:AF45" si="26">$V$41*AE41</f>
        <v>#N/A</v>
      </c>
      <c r="AG41" s="73"/>
      <c r="AH41" s="76"/>
      <c r="AI41" s="72"/>
      <c r="AJ41" s="73" t="e">
        <f t="shared" ref="AJ41:AJ45" si="27">$V$41*AI41</f>
        <v>#N/A</v>
      </c>
      <c r="AK41" s="73"/>
      <c r="AL41" s="77"/>
    </row>
    <row r="42" spans="1:38" ht="19" x14ac:dyDescent="0.2">
      <c r="A42" s="226"/>
      <c r="B42" s="227"/>
      <c r="C42" s="72"/>
      <c r="D42" s="73">
        <f t="shared" si="20"/>
        <v>0</v>
      </c>
      <c r="E42" s="73"/>
      <c r="F42" s="74"/>
      <c r="G42" s="72"/>
      <c r="H42" s="73">
        <f t="shared" si="21"/>
        <v>0</v>
      </c>
      <c r="I42" s="73"/>
      <c r="J42" s="76"/>
      <c r="K42" s="72"/>
      <c r="L42" s="73">
        <f t="shared" si="22"/>
        <v>0</v>
      </c>
      <c r="M42" s="73"/>
      <c r="N42" s="76"/>
      <c r="O42" s="72"/>
      <c r="P42" s="73">
        <f t="shared" si="23"/>
        <v>0</v>
      </c>
      <c r="Q42" s="73"/>
      <c r="R42" s="77"/>
      <c r="S42" s="1"/>
      <c r="T42" s="1"/>
      <c r="U42" s="226"/>
      <c r="V42" s="227"/>
      <c r="W42" s="72"/>
      <c r="X42" s="73" t="e">
        <f t="shared" si="24"/>
        <v>#N/A</v>
      </c>
      <c r="Y42" s="73"/>
      <c r="Z42" s="74"/>
      <c r="AA42" s="72"/>
      <c r="AB42" s="73" t="e">
        <f t="shared" si="25"/>
        <v>#N/A</v>
      </c>
      <c r="AC42" s="73"/>
      <c r="AD42" s="76"/>
      <c r="AE42" s="72"/>
      <c r="AF42" s="73" t="e">
        <f t="shared" si="26"/>
        <v>#N/A</v>
      </c>
      <c r="AG42" s="73"/>
      <c r="AH42" s="76"/>
      <c r="AI42" s="72"/>
      <c r="AJ42" s="73" t="e">
        <f t="shared" si="27"/>
        <v>#N/A</v>
      </c>
      <c r="AK42" s="73"/>
      <c r="AL42" s="77"/>
    </row>
    <row r="43" spans="1:38" ht="20" thickBot="1" x14ac:dyDescent="0.25">
      <c r="A43" s="228"/>
      <c r="B43" s="229"/>
      <c r="C43" s="72"/>
      <c r="D43" s="73">
        <f t="shared" si="20"/>
        <v>0</v>
      </c>
      <c r="E43" s="73"/>
      <c r="F43" s="74"/>
      <c r="G43" s="72"/>
      <c r="H43" s="73">
        <f t="shared" si="21"/>
        <v>0</v>
      </c>
      <c r="I43" s="73"/>
      <c r="J43" s="76"/>
      <c r="K43" s="72"/>
      <c r="L43" s="73">
        <f t="shared" si="22"/>
        <v>0</v>
      </c>
      <c r="M43" s="73"/>
      <c r="N43" s="76"/>
      <c r="O43" s="72"/>
      <c r="P43" s="73">
        <f t="shared" si="23"/>
        <v>0</v>
      </c>
      <c r="Q43" s="73"/>
      <c r="R43" s="77"/>
      <c r="S43" s="1"/>
      <c r="T43" s="1"/>
      <c r="U43" s="228"/>
      <c r="V43" s="229"/>
      <c r="W43" s="72"/>
      <c r="X43" s="73" t="e">
        <f t="shared" si="24"/>
        <v>#N/A</v>
      </c>
      <c r="Y43" s="73"/>
      <c r="Z43" s="74"/>
      <c r="AA43" s="72"/>
      <c r="AB43" s="73" t="e">
        <f t="shared" si="25"/>
        <v>#N/A</v>
      </c>
      <c r="AC43" s="73"/>
      <c r="AD43" s="76"/>
      <c r="AE43" s="72"/>
      <c r="AF43" s="73" t="e">
        <f t="shared" si="26"/>
        <v>#N/A</v>
      </c>
      <c r="AG43" s="73"/>
      <c r="AH43" s="76"/>
      <c r="AI43" s="72"/>
      <c r="AJ43" s="73" t="e">
        <f t="shared" si="27"/>
        <v>#N/A</v>
      </c>
      <c r="AK43" s="73"/>
      <c r="AL43" s="77"/>
    </row>
    <row r="44" spans="1:38" ht="20" customHeight="1" thickBot="1" x14ac:dyDescent="0.25">
      <c r="A44" s="230"/>
      <c r="B44" s="231"/>
      <c r="C44" s="72"/>
      <c r="D44" s="73">
        <f t="shared" si="20"/>
        <v>0</v>
      </c>
      <c r="E44" s="73"/>
      <c r="F44" s="74"/>
      <c r="G44" s="72"/>
      <c r="H44" s="73">
        <f t="shared" si="21"/>
        <v>0</v>
      </c>
      <c r="I44" s="73"/>
      <c r="J44" s="84"/>
      <c r="K44" s="72"/>
      <c r="L44" s="73">
        <f t="shared" si="22"/>
        <v>0</v>
      </c>
      <c r="M44" s="73"/>
      <c r="N44" s="76"/>
      <c r="O44" s="72"/>
      <c r="P44" s="73">
        <f t="shared" si="23"/>
        <v>0</v>
      </c>
      <c r="Q44" s="73"/>
      <c r="R44" s="77"/>
      <c r="S44" s="1"/>
      <c r="T44" s="1"/>
      <c r="U44" s="230"/>
      <c r="V44" s="231"/>
      <c r="W44" s="72"/>
      <c r="X44" s="73" t="e">
        <f t="shared" si="24"/>
        <v>#N/A</v>
      </c>
      <c r="Y44" s="73"/>
      <c r="Z44" s="74"/>
      <c r="AA44" s="72"/>
      <c r="AB44" s="73" t="e">
        <f t="shared" si="25"/>
        <v>#N/A</v>
      </c>
      <c r="AC44" s="73"/>
      <c r="AD44" s="84"/>
      <c r="AE44" s="72"/>
      <c r="AF44" s="73" t="e">
        <f t="shared" si="26"/>
        <v>#N/A</v>
      </c>
      <c r="AG44" s="73"/>
      <c r="AH44" s="76"/>
      <c r="AI44" s="72"/>
      <c r="AJ44" s="73" t="e">
        <f t="shared" si="27"/>
        <v>#N/A</v>
      </c>
      <c r="AK44" s="73"/>
      <c r="AL44" s="77"/>
    </row>
    <row r="45" spans="1:38" ht="19" x14ac:dyDescent="0.2">
      <c r="A45" s="36"/>
      <c r="B45" s="37"/>
      <c r="C45" s="72"/>
      <c r="D45" s="73">
        <f t="shared" si="20"/>
        <v>0</v>
      </c>
      <c r="E45" s="73"/>
      <c r="F45" s="74"/>
      <c r="G45" s="72"/>
      <c r="H45" s="73">
        <f t="shared" si="21"/>
        <v>0</v>
      </c>
      <c r="I45" s="73"/>
      <c r="J45" s="76"/>
      <c r="K45" s="72"/>
      <c r="L45" s="73">
        <f t="shared" si="22"/>
        <v>0</v>
      </c>
      <c r="M45" s="73"/>
      <c r="N45" s="76"/>
      <c r="O45" s="72"/>
      <c r="P45" s="73">
        <f t="shared" si="23"/>
        <v>0</v>
      </c>
      <c r="Q45" s="73"/>
      <c r="R45" s="77"/>
      <c r="S45" s="1"/>
      <c r="T45" s="1"/>
      <c r="U45" s="232"/>
      <c r="V45" s="233"/>
      <c r="W45" s="72"/>
      <c r="X45" s="73" t="e">
        <f t="shared" si="24"/>
        <v>#N/A</v>
      </c>
      <c r="Y45" s="73"/>
      <c r="Z45" s="74"/>
      <c r="AA45" s="72"/>
      <c r="AB45" s="73" t="e">
        <f t="shared" si="25"/>
        <v>#N/A</v>
      </c>
      <c r="AC45" s="73"/>
      <c r="AD45" s="76"/>
      <c r="AE45" s="72"/>
      <c r="AF45" s="73" t="e">
        <f t="shared" si="26"/>
        <v>#N/A</v>
      </c>
      <c r="AG45" s="73"/>
      <c r="AH45" s="76"/>
      <c r="AI45" s="72"/>
      <c r="AJ45" s="73" t="e">
        <f t="shared" si="27"/>
        <v>#N/A</v>
      </c>
      <c r="AK45" s="73"/>
      <c r="AL45" s="77"/>
    </row>
    <row r="46" spans="1:38" ht="19" x14ac:dyDescent="0.2">
      <c r="A46" s="226"/>
      <c r="B46" s="227"/>
      <c r="C46" s="72"/>
      <c r="D46" s="73"/>
      <c r="E46" s="73"/>
      <c r="F46" s="74"/>
      <c r="G46" s="75"/>
      <c r="H46" s="73"/>
      <c r="I46" s="73"/>
      <c r="J46" s="76"/>
      <c r="K46" s="75"/>
      <c r="L46" s="73"/>
      <c r="M46" s="73"/>
      <c r="N46" s="76"/>
      <c r="O46" s="75"/>
      <c r="P46" s="73"/>
      <c r="Q46" s="73"/>
      <c r="R46" s="77"/>
      <c r="S46" s="1"/>
      <c r="T46" s="1"/>
      <c r="U46" s="226"/>
      <c r="V46" s="227"/>
      <c r="W46" s="72"/>
      <c r="X46" s="73"/>
      <c r="Y46" s="73"/>
      <c r="Z46" s="74"/>
      <c r="AA46" s="75"/>
      <c r="AB46" s="73"/>
      <c r="AC46" s="73"/>
      <c r="AD46" s="76"/>
      <c r="AE46" s="75"/>
      <c r="AF46" s="73"/>
      <c r="AG46" s="73"/>
      <c r="AH46" s="76"/>
      <c r="AI46" s="75"/>
      <c r="AJ46" s="73"/>
      <c r="AK46" s="73"/>
      <c r="AL46" s="77"/>
    </row>
    <row r="47" spans="1:38" ht="20" thickBot="1" x14ac:dyDescent="0.25">
      <c r="A47" s="228"/>
      <c r="B47" s="229"/>
      <c r="C47" s="78"/>
      <c r="D47" s="79"/>
      <c r="E47" s="79"/>
      <c r="F47" s="80"/>
      <c r="G47" s="81"/>
      <c r="H47" s="79"/>
      <c r="I47" s="79"/>
      <c r="J47" s="82"/>
      <c r="K47" s="81"/>
      <c r="L47" s="79"/>
      <c r="M47" s="79"/>
      <c r="N47" s="82"/>
      <c r="O47" s="81"/>
      <c r="P47" s="79"/>
      <c r="Q47" s="79"/>
      <c r="R47" s="83"/>
      <c r="S47" s="1"/>
      <c r="T47" s="1"/>
      <c r="U47" s="228"/>
      <c r="V47" s="229"/>
      <c r="W47" s="78"/>
      <c r="X47" s="79"/>
      <c r="Y47" s="79"/>
      <c r="Z47" s="80"/>
      <c r="AA47" s="81"/>
      <c r="AB47" s="79"/>
      <c r="AC47" s="79"/>
      <c r="AD47" s="82"/>
      <c r="AE47" s="81"/>
      <c r="AF47" s="79"/>
      <c r="AG47" s="79"/>
      <c r="AH47" s="82"/>
      <c r="AI47" s="81"/>
      <c r="AJ47" s="79"/>
      <c r="AK47" s="79"/>
      <c r="AL47" s="83"/>
    </row>
    <row r="48" spans="1:38" ht="20" customHeight="1" thickBot="1" x14ac:dyDescent="0.25">
      <c r="A48" s="230"/>
      <c r="B48" s="231"/>
      <c r="C48" s="72"/>
      <c r="D48" s="73"/>
      <c r="E48" s="73"/>
      <c r="F48" s="74"/>
      <c r="G48" s="75"/>
      <c r="H48" s="73"/>
      <c r="I48" s="73"/>
      <c r="J48" s="76"/>
      <c r="K48" s="75"/>
      <c r="L48" s="73"/>
      <c r="M48" s="73"/>
      <c r="N48" s="76"/>
      <c r="O48" s="75"/>
      <c r="P48" s="73"/>
      <c r="Q48" s="73"/>
      <c r="R48" s="77"/>
      <c r="S48" s="1"/>
      <c r="T48" s="1"/>
      <c r="U48" s="230"/>
      <c r="V48" s="231"/>
      <c r="W48" s="72"/>
      <c r="X48" s="73"/>
      <c r="Y48" s="73"/>
      <c r="Z48" s="74"/>
      <c r="AA48" s="75"/>
      <c r="AB48" s="73"/>
      <c r="AC48" s="73"/>
      <c r="AD48" s="76"/>
      <c r="AE48" s="75"/>
      <c r="AF48" s="73"/>
      <c r="AG48" s="73"/>
      <c r="AH48" s="76"/>
      <c r="AI48" s="75"/>
      <c r="AJ48" s="73"/>
      <c r="AK48" s="73"/>
      <c r="AL48" s="77"/>
    </row>
    <row r="49" spans="1:38" ht="19" x14ac:dyDescent="0.2">
      <c r="A49" s="36"/>
      <c r="B49" s="37"/>
      <c r="C49" s="45"/>
      <c r="D49" s="46"/>
      <c r="E49" s="46"/>
      <c r="F49" s="47"/>
      <c r="G49" s="48"/>
      <c r="H49" s="46"/>
      <c r="I49" s="46"/>
      <c r="J49" s="49"/>
      <c r="K49" s="48"/>
      <c r="L49" s="46"/>
      <c r="M49" s="46"/>
      <c r="N49" s="49"/>
      <c r="O49" s="48"/>
      <c r="P49" s="46"/>
      <c r="Q49" s="46"/>
      <c r="R49" s="50"/>
      <c r="S49" s="1"/>
      <c r="T49" s="1"/>
      <c r="U49" s="226"/>
      <c r="V49" s="227"/>
      <c r="W49" s="72"/>
      <c r="X49" s="73"/>
      <c r="Y49" s="73"/>
      <c r="Z49" s="74"/>
      <c r="AA49" s="75"/>
      <c r="AB49" s="73"/>
      <c r="AC49" s="73"/>
      <c r="AD49" s="76"/>
      <c r="AE49" s="75"/>
      <c r="AF49" s="73"/>
      <c r="AG49" s="73"/>
      <c r="AH49" s="76"/>
      <c r="AI49" s="75"/>
      <c r="AJ49" s="73"/>
      <c r="AK49" s="73"/>
      <c r="AL49" s="77"/>
    </row>
    <row r="50" spans="1:38" ht="19" x14ac:dyDescent="0.2">
      <c r="A50" s="226"/>
      <c r="B50" s="227"/>
      <c r="C50" s="45"/>
      <c r="D50" s="46"/>
      <c r="E50" s="46"/>
      <c r="F50" s="47"/>
      <c r="G50" s="48"/>
      <c r="H50" s="46"/>
      <c r="I50" s="46"/>
      <c r="J50" s="49"/>
      <c r="K50" s="48"/>
      <c r="L50" s="46"/>
      <c r="M50" s="46"/>
      <c r="N50" s="49"/>
      <c r="O50" s="48"/>
      <c r="P50" s="46"/>
      <c r="Q50" s="46"/>
      <c r="R50" s="50"/>
      <c r="S50" s="1"/>
      <c r="T50" s="1"/>
      <c r="U50" s="226"/>
      <c r="V50" s="227"/>
      <c r="W50" s="72"/>
      <c r="X50" s="73"/>
      <c r="Y50" s="73"/>
      <c r="Z50" s="74"/>
      <c r="AA50" s="75"/>
      <c r="AB50" s="73"/>
      <c r="AC50" s="73"/>
      <c r="AD50" s="76"/>
      <c r="AE50" s="75"/>
      <c r="AF50" s="73"/>
      <c r="AG50" s="73"/>
      <c r="AH50" s="76"/>
      <c r="AI50" s="75"/>
      <c r="AJ50" s="73"/>
      <c r="AK50" s="73"/>
      <c r="AL50" s="77"/>
    </row>
    <row r="51" spans="1:38" ht="20" thickBot="1" x14ac:dyDescent="0.25">
      <c r="A51" s="228"/>
      <c r="B51" s="229"/>
      <c r="C51" s="51"/>
      <c r="D51" s="52"/>
      <c r="E51" s="52"/>
      <c r="F51" s="53"/>
      <c r="G51" s="54"/>
      <c r="H51" s="52"/>
      <c r="I51" s="52"/>
      <c r="J51" s="55"/>
      <c r="K51" s="54"/>
      <c r="L51" s="52"/>
      <c r="M51" s="52"/>
      <c r="N51" s="55"/>
      <c r="O51" s="54"/>
      <c r="P51" s="52"/>
      <c r="Q51" s="52"/>
      <c r="R51" s="56"/>
      <c r="S51" s="1"/>
      <c r="T51" s="1"/>
      <c r="U51" s="228"/>
      <c r="V51" s="229"/>
      <c r="W51" s="78"/>
      <c r="X51" s="79"/>
      <c r="Y51" s="79"/>
      <c r="Z51" s="80"/>
      <c r="AA51" s="81"/>
      <c r="AB51" s="79"/>
      <c r="AC51" s="79"/>
      <c r="AD51" s="82"/>
      <c r="AE51" s="81"/>
      <c r="AF51" s="79"/>
      <c r="AG51" s="79"/>
      <c r="AH51" s="82"/>
      <c r="AI51" s="81"/>
      <c r="AJ51" s="79"/>
      <c r="AK51" s="79"/>
      <c r="AL51" s="83"/>
    </row>
    <row r="52" spans="1:38" ht="16" customHeight="1" x14ac:dyDescent="0.2">
      <c r="A52" s="234"/>
      <c r="B52" s="219"/>
      <c r="C52" s="57"/>
      <c r="D52" s="58"/>
      <c r="E52" s="58"/>
      <c r="F52" s="59"/>
      <c r="G52" s="60"/>
      <c r="H52" s="58"/>
      <c r="I52" s="58"/>
      <c r="J52" s="59"/>
      <c r="K52" s="60"/>
      <c r="L52" s="58"/>
      <c r="M52" s="58"/>
      <c r="N52" s="59"/>
      <c r="O52" s="60"/>
      <c r="P52" s="58"/>
      <c r="Q52" s="58"/>
      <c r="R52" s="61"/>
      <c r="S52" s="1"/>
      <c r="T52" s="2"/>
      <c r="U52" s="234"/>
      <c r="V52" s="219"/>
      <c r="W52" s="87"/>
      <c r="X52" s="88"/>
      <c r="Y52" s="88"/>
      <c r="Z52" s="89"/>
      <c r="AA52" s="90"/>
      <c r="AB52" s="88"/>
      <c r="AC52" s="88"/>
      <c r="AD52" s="89"/>
      <c r="AE52" s="90"/>
      <c r="AF52" s="88"/>
      <c r="AG52" s="88"/>
      <c r="AH52" s="89"/>
      <c r="AI52" s="90"/>
      <c r="AJ52" s="88"/>
      <c r="AK52" s="88"/>
      <c r="AL52" s="91"/>
    </row>
    <row r="53" spans="1:38" ht="16" customHeight="1" x14ac:dyDescent="0.2">
      <c r="A53" s="235"/>
      <c r="B53" s="236"/>
      <c r="C53" s="62"/>
      <c r="D53" s="63"/>
      <c r="E53" s="63"/>
      <c r="F53" s="64"/>
      <c r="G53" s="65"/>
      <c r="H53" s="63"/>
      <c r="I53" s="63"/>
      <c r="J53" s="64"/>
      <c r="K53" s="65"/>
      <c r="L53" s="63"/>
      <c r="M53" s="63"/>
      <c r="N53" s="64"/>
      <c r="O53" s="65"/>
      <c r="P53" s="63"/>
      <c r="Q53" s="63"/>
      <c r="R53" s="66"/>
      <c r="S53" s="1"/>
      <c r="T53" s="2"/>
      <c r="U53" s="235"/>
      <c r="V53" s="236"/>
      <c r="W53" s="92"/>
      <c r="X53" s="93"/>
      <c r="Y53" s="93"/>
      <c r="Z53" s="94"/>
      <c r="AA53" s="95"/>
      <c r="AB53" s="93"/>
      <c r="AC53" s="93"/>
      <c r="AD53" s="94"/>
      <c r="AE53" s="95"/>
      <c r="AF53" s="93"/>
      <c r="AG53" s="93"/>
      <c r="AH53" s="94"/>
      <c r="AI53" s="95"/>
      <c r="AJ53" s="93"/>
      <c r="AK53" s="93"/>
      <c r="AL53" s="96"/>
    </row>
    <row r="54" spans="1:38" ht="17" customHeight="1" thickBot="1" x14ac:dyDescent="0.25">
      <c r="A54" s="220"/>
      <c r="B54" s="221"/>
      <c r="C54" s="67"/>
      <c r="D54" s="68"/>
      <c r="E54" s="68"/>
      <c r="F54" s="69"/>
      <c r="G54" s="70"/>
      <c r="H54" s="68"/>
      <c r="I54" s="68"/>
      <c r="J54" s="69"/>
      <c r="K54" s="70"/>
      <c r="L54" s="68"/>
      <c r="M54" s="68"/>
      <c r="N54" s="69"/>
      <c r="O54" s="70"/>
      <c r="P54" s="68"/>
      <c r="Q54" s="68"/>
      <c r="R54" s="71"/>
      <c r="S54" s="1"/>
      <c r="T54" s="2"/>
      <c r="U54" s="220"/>
      <c r="V54" s="221"/>
      <c r="W54" s="97"/>
      <c r="X54" s="98"/>
      <c r="Y54" s="98"/>
      <c r="Z54" s="99"/>
      <c r="AA54" s="100"/>
      <c r="AB54" s="98"/>
      <c r="AC54" s="98"/>
      <c r="AD54" s="99"/>
      <c r="AE54" s="100"/>
      <c r="AF54" s="98"/>
      <c r="AG54" s="98"/>
      <c r="AH54" s="99"/>
      <c r="AI54" s="100"/>
      <c r="AJ54" s="98"/>
      <c r="AK54" s="98"/>
      <c r="AL54" s="101"/>
    </row>
    <row r="55" spans="1:38" ht="16" customHeight="1" x14ac:dyDescent="0.2">
      <c r="A55" s="234"/>
      <c r="B55" s="219"/>
      <c r="C55" s="57"/>
      <c r="D55" s="58"/>
      <c r="E55" s="58"/>
      <c r="F55" s="59"/>
      <c r="G55" s="60"/>
      <c r="H55" s="58"/>
      <c r="I55" s="58"/>
      <c r="J55" s="59"/>
      <c r="K55" s="60"/>
      <c r="L55" s="58"/>
      <c r="M55" s="58"/>
      <c r="N55" s="59"/>
      <c r="O55" s="60"/>
      <c r="P55" s="58"/>
      <c r="Q55" s="58"/>
      <c r="R55" s="61"/>
      <c r="S55" s="1"/>
      <c r="T55" s="1"/>
      <c r="U55" s="234"/>
      <c r="V55" s="219"/>
      <c r="W55" s="87"/>
      <c r="X55" s="88"/>
      <c r="Y55" s="88"/>
      <c r="Z55" s="89"/>
      <c r="AA55" s="90"/>
      <c r="AB55" s="88"/>
      <c r="AC55" s="88"/>
      <c r="AD55" s="89"/>
      <c r="AE55" s="90"/>
      <c r="AF55" s="88"/>
      <c r="AG55" s="88"/>
      <c r="AH55" s="89"/>
      <c r="AI55" s="90"/>
      <c r="AJ55" s="88"/>
      <c r="AK55" s="88"/>
      <c r="AL55" s="91"/>
    </row>
    <row r="56" spans="1:38" ht="16" customHeight="1" x14ac:dyDescent="0.2">
      <c r="A56" s="235"/>
      <c r="B56" s="236"/>
      <c r="C56" s="62"/>
      <c r="D56" s="63"/>
      <c r="E56" s="63"/>
      <c r="F56" s="64"/>
      <c r="G56" s="65"/>
      <c r="H56" s="63"/>
      <c r="I56" s="63"/>
      <c r="J56" s="64"/>
      <c r="K56" s="65"/>
      <c r="L56" s="63"/>
      <c r="M56" s="63"/>
      <c r="N56" s="64"/>
      <c r="O56" s="65"/>
      <c r="P56" s="63"/>
      <c r="Q56" s="63"/>
      <c r="R56" s="66"/>
      <c r="S56" s="1"/>
      <c r="T56" s="1"/>
      <c r="U56" s="235"/>
      <c r="V56" s="236"/>
      <c r="W56" s="92"/>
      <c r="X56" s="93"/>
      <c r="Y56" s="93"/>
      <c r="Z56" s="94"/>
      <c r="AA56" s="95"/>
      <c r="AB56" s="93"/>
      <c r="AC56" s="93"/>
      <c r="AD56" s="94"/>
      <c r="AE56" s="95"/>
      <c r="AF56" s="93"/>
      <c r="AG56" s="93"/>
      <c r="AH56" s="94"/>
      <c r="AI56" s="95"/>
      <c r="AJ56" s="93"/>
      <c r="AK56" s="93"/>
      <c r="AL56" s="96"/>
    </row>
    <row r="57" spans="1:38" ht="17" customHeight="1" thickBot="1" x14ac:dyDescent="0.25">
      <c r="A57" s="237"/>
      <c r="B57" s="238"/>
      <c r="C57" s="62"/>
      <c r="D57" s="63"/>
      <c r="E57" s="63"/>
      <c r="F57" s="64"/>
      <c r="G57" s="65"/>
      <c r="H57" s="63"/>
      <c r="I57" s="63"/>
      <c r="J57" s="64"/>
      <c r="K57" s="65"/>
      <c r="L57" s="63"/>
      <c r="M57" s="63"/>
      <c r="N57" s="64"/>
      <c r="O57" s="65"/>
      <c r="P57" s="63"/>
      <c r="Q57" s="63"/>
      <c r="R57" s="66"/>
      <c r="S57" s="1"/>
      <c r="T57" s="1"/>
      <c r="U57" s="237"/>
      <c r="V57" s="238"/>
      <c r="W57" s="92"/>
      <c r="X57" s="93"/>
      <c r="Y57" s="93"/>
      <c r="Z57" s="94"/>
      <c r="AA57" s="95"/>
      <c r="AB57" s="93"/>
      <c r="AC57" s="93"/>
      <c r="AD57" s="94"/>
      <c r="AE57" s="95"/>
      <c r="AF57" s="93"/>
      <c r="AG57" s="93"/>
      <c r="AH57" s="94"/>
      <c r="AI57" s="95"/>
      <c r="AJ57" s="93"/>
      <c r="AK57" s="93"/>
      <c r="AL57" s="96"/>
    </row>
    <row r="58" spans="1:38" ht="16" customHeight="1" thickTop="1" x14ac:dyDescent="0.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row>
    <row r="59" spans="1:38" ht="16" customHeight="1" x14ac:dyDescent="0.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row>
    <row r="60" spans="1:38" ht="16" customHeight="1"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row>
    <row r="61" spans="1:38" ht="16" customHeight="1" x14ac:dyDescent="0.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row>
    <row r="62" spans="1:38" ht="16" customHeight="1" x14ac:dyDescent="0.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row>
    <row r="63" spans="1:38" ht="16" customHeight="1" x14ac:dyDescent="0.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38"/>
      <c r="AF63" s="38"/>
      <c r="AG63" s="38"/>
      <c r="AH63" s="38"/>
      <c r="AI63" s="38"/>
      <c r="AJ63" s="38"/>
      <c r="AK63" s="38"/>
      <c r="AL63" s="38"/>
    </row>
    <row r="64" spans="1:38" ht="16" customHeight="1" x14ac:dyDescent="0.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row>
    <row r="65" spans="1:38" ht="16" customHeight="1" x14ac:dyDescent="0.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row>
    <row r="66" spans="1:38" ht="16" customHeight="1" x14ac:dyDescent="0.2">
      <c r="A66" s="38"/>
      <c r="B66" s="38"/>
      <c r="C66" s="38"/>
      <c r="D66" s="38"/>
      <c r="E66" s="38"/>
      <c r="F66" s="38"/>
      <c r="G66" s="38"/>
      <c r="H66" s="38"/>
      <c r="I66" s="38"/>
      <c r="J66" s="38"/>
      <c r="K66" s="38"/>
      <c r="L66" s="38"/>
      <c r="M66" s="38"/>
      <c r="N66" s="38"/>
      <c r="O66" s="38"/>
      <c r="P66" s="38"/>
      <c r="Q66" s="38"/>
      <c r="R66" s="38"/>
      <c r="S66" s="38"/>
      <c r="T66" s="40"/>
      <c r="U66" s="41"/>
      <c r="V66" s="41"/>
      <c r="W66" s="41"/>
      <c r="X66" s="41"/>
      <c r="Y66" s="41"/>
      <c r="Z66" s="38"/>
      <c r="AA66" s="38"/>
      <c r="AB66" s="38"/>
      <c r="AC66" s="38"/>
      <c r="AD66" s="38"/>
      <c r="AE66" s="38"/>
      <c r="AF66" s="38"/>
      <c r="AG66" s="38"/>
      <c r="AH66" s="38"/>
      <c r="AI66" s="38"/>
      <c r="AJ66" s="38"/>
      <c r="AK66" s="38"/>
      <c r="AL66" s="38"/>
    </row>
    <row r="67" spans="1:38" ht="16" customHeight="1" x14ac:dyDescent="0.2">
      <c r="A67" s="38"/>
      <c r="B67" s="38"/>
      <c r="C67" s="38"/>
      <c r="D67" s="38"/>
      <c r="E67" s="38"/>
      <c r="F67" s="38"/>
      <c r="G67" s="38"/>
      <c r="H67" s="38"/>
      <c r="I67" s="38"/>
      <c r="J67" s="38"/>
      <c r="K67" s="38"/>
      <c r="L67" s="38"/>
      <c r="M67" s="38"/>
      <c r="N67" s="38"/>
      <c r="O67" s="38"/>
      <c r="P67" s="38"/>
      <c r="Q67" s="38"/>
      <c r="R67" s="38"/>
      <c r="S67" s="38"/>
      <c r="T67" s="40"/>
      <c r="U67" s="41"/>
      <c r="V67" s="41"/>
      <c r="W67" s="41"/>
      <c r="X67" s="41"/>
      <c r="Y67" s="41"/>
      <c r="Z67" s="38"/>
      <c r="AA67" s="38"/>
      <c r="AB67" s="38"/>
      <c r="AC67" s="38"/>
      <c r="AD67" s="38"/>
      <c r="AE67" s="38"/>
      <c r="AF67" s="38"/>
      <c r="AG67" s="38"/>
      <c r="AH67" s="38"/>
      <c r="AI67" s="38"/>
      <c r="AJ67" s="38"/>
      <c r="AK67" s="38"/>
      <c r="AL67" s="38"/>
    </row>
    <row r="68" spans="1:38" ht="19" x14ac:dyDescent="0.2">
      <c r="A68" s="39"/>
      <c r="B68" s="40"/>
      <c r="C68" s="40"/>
      <c r="D68" s="40"/>
      <c r="E68" s="40"/>
      <c r="F68" s="40"/>
      <c r="G68" s="40"/>
      <c r="H68" s="40"/>
      <c r="I68" s="40"/>
      <c r="J68" s="40"/>
      <c r="K68" s="40"/>
      <c r="L68" s="40"/>
      <c r="M68" s="40"/>
      <c r="N68" s="40"/>
      <c r="O68" s="40"/>
      <c r="P68" s="40"/>
      <c r="Q68" s="40"/>
      <c r="R68" s="40"/>
      <c r="S68" s="40"/>
      <c r="T68" s="40"/>
      <c r="U68" s="41"/>
      <c r="V68" s="41"/>
      <c r="W68" s="41"/>
      <c r="X68" s="41"/>
      <c r="Y68" s="41"/>
      <c r="Z68" s="41"/>
      <c r="AA68" s="41"/>
      <c r="AB68" s="41"/>
      <c r="AC68" s="41"/>
      <c r="AD68" s="41"/>
      <c r="AE68" s="41"/>
      <c r="AF68" s="41"/>
      <c r="AG68" s="41"/>
      <c r="AH68" s="41"/>
      <c r="AI68" s="41"/>
      <c r="AJ68" s="41"/>
      <c r="AK68" s="41"/>
      <c r="AL68" s="42"/>
    </row>
    <row r="69" spans="1:3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
      <c r="A71" s="215"/>
      <c r="B71" s="215"/>
      <c r="C71" s="212"/>
      <c r="D71" s="212"/>
      <c r="E71" s="212"/>
      <c r="F71" s="212"/>
      <c r="G71" s="212"/>
      <c r="H71" s="212"/>
      <c r="I71" s="212"/>
      <c r="J71" s="212"/>
      <c r="K71" s="212"/>
      <c r="L71" s="212"/>
      <c r="M71" s="212"/>
      <c r="N71" s="212"/>
      <c r="O71" s="212"/>
      <c r="P71" s="212"/>
      <c r="Q71" s="212"/>
      <c r="R71" s="212"/>
      <c r="S71" s="1"/>
      <c r="T71" s="1"/>
      <c r="U71" s="215"/>
      <c r="V71" s="215"/>
      <c r="W71" s="212"/>
      <c r="X71" s="212"/>
      <c r="Y71" s="212"/>
      <c r="Z71" s="212"/>
      <c r="AA71" s="212"/>
      <c r="AB71" s="212"/>
      <c r="AC71" s="212"/>
      <c r="AD71" s="212"/>
      <c r="AE71" s="212"/>
      <c r="AF71" s="212"/>
      <c r="AG71" s="212"/>
      <c r="AH71" s="212"/>
      <c r="AI71" s="212"/>
      <c r="AJ71" s="212"/>
      <c r="AK71" s="212"/>
      <c r="AL71" s="212"/>
    </row>
    <row r="72" spans="1:38" ht="26" x14ac:dyDescent="0.2">
      <c r="A72" s="213"/>
      <c r="B72" s="213"/>
      <c r="C72" s="214" t="s">
        <v>2</v>
      </c>
      <c r="D72" s="214"/>
      <c r="E72" s="214"/>
      <c r="F72" s="214"/>
      <c r="G72" s="214" t="s">
        <v>3</v>
      </c>
      <c r="H72" s="214"/>
      <c r="I72" s="214"/>
      <c r="J72" s="214"/>
      <c r="K72" s="214" t="s">
        <v>4</v>
      </c>
      <c r="L72" s="214"/>
      <c r="M72" s="214"/>
      <c r="N72" s="214"/>
      <c r="O72" s="214" t="s">
        <v>5</v>
      </c>
      <c r="P72" s="214"/>
      <c r="Q72" s="214"/>
      <c r="R72" s="214"/>
      <c r="S72" s="1"/>
      <c r="T72" s="1"/>
      <c r="U72" s="213"/>
      <c r="V72" s="213"/>
      <c r="W72" s="214" t="s">
        <v>2</v>
      </c>
      <c r="X72" s="214"/>
      <c r="Y72" s="214"/>
      <c r="Z72" s="214"/>
      <c r="AA72" s="214" t="s">
        <v>3</v>
      </c>
      <c r="AB72" s="214"/>
      <c r="AC72" s="214"/>
      <c r="AD72" s="214"/>
      <c r="AE72" s="214" t="s">
        <v>4</v>
      </c>
      <c r="AF72" s="214"/>
      <c r="AG72" s="214"/>
      <c r="AH72" s="214"/>
      <c r="AI72" s="214" t="s">
        <v>5</v>
      </c>
      <c r="AJ72" s="214"/>
      <c r="AK72" s="214"/>
      <c r="AL72" s="214"/>
    </row>
    <row r="73" spans="1:38" ht="20" thickBot="1" x14ac:dyDescent="0.25">
      <c r="A73" s="216"/>
      <c r="B73" s="217"/>
      <c r="C73" s="85" t="s">
        <v>6</v>
      </c>
      <c r="D73" s="85" t="s">
        <v>7</v>
      </c>
      <c r="E73" s="85" t="s">
        <v>8</v>
      </c>
      <c r="F73" s="85" t="s">
        <v>9</v>
      </c>
      <c r="G73" s="85" t="s">
        <v>177</v>
      </c>
      <c r="H73" s="85" t="s">
        <v>178</v>
      </c>
      <c r="I73" s="85" t="s">
        <v>179</v>
      </c>
      <c r="J73" s="85" t="s">
        <v>180</v>
      </c>
      <c r="K73" s="85" t="s">
        <v>181</v>
      </c>
      <c r="L73" s="85" t="s">
        <v>182</v>
      </c>
      <c r="M73" s="85" t="s">
        <v>183</v>
      </c>
      <c r="N73" s="85" t="s">
        <v>184</v>
      </c>
      <c r="O73" s="85" t="s">
        <v>185</v>
      </c>
      <c r="P73" s="85" t="s">
        <v>186</v>
      </c>
      <c r="Q73" s="85" t="s">
        <v>187</v>
      </c>
      <c r="R73" s="85" t="s">
        <v>188</v>
      </c>
      <c r="S73" s="5"/>
      <c r="T73" s="1"/>
      <c r="U73" s="216"/>
      <c r="V73" s="217"/>
      <c r="W73" s="85" t="s">
        <v>6</v>
      </c>
      <c r="X73" s="85" t="s">
        <v>7</v>
      </c>
      <c r="Y73" s="85" t="s">
        <v>8</v>
      </c>
      <c r="Z73" s="85" t="s">
        <v>9</v>
      </c>
      <c r="AA73" s="85" t="s">
        <v>177</v>
      </c>
      <c r="AB73" s="85" t="s">
        <v>178</v>
      </c>
      <c r="AC73" s="85" t="s">
        <v>179</v>
      </c>
      <c r="AD73" s="85" t="s">
        <v>180</v>
      </c>
      <c r="AE73" s="85" t="s">
        <v>181</v>
      </c>
      <c r="AF73" s="85" t="s">
        <v>182</v>
      </c>
      <c r="AG73" s="85" t="s">
        <v>183</v>
      </c>
      <c r="AH73" s="85" t="s">
        <v>184</v>
      </c>
      <c r="AI73" s="85" t="s">
        <v>185</v>
      </c>
      <c r="AJ73" s="85" t="s">
        <v>186</v>
      </c>
      <c r="AK73" s="85" t="s">
        <v>187</v>
      </c>
      <c r="AL73" s="85" t="s">
        <v>188</v>
      </c>
    </row>
    <row r="74" spans="1:38" ht="20" thickTop="1" x14ac:dyDescent="0.2">
      <c r="A74" s="218" t="s">
        <v>189</v>
      </c>
      <c r="B74" s="219"/>
      <c r="C74" s="72"/>
      <c r="D74" s="73">
        <f t="shared" ref="D74:D79" si="28">$B$19*C74</f>
        <v>0</v>
      </c>
      <c r="E74" s="73"/>
      <c r="F74" s="74"/>
      <c r="G74" s="75"/>
      <c r="H74" s="73">
        <f t="shared" ref="H74:H79" si="29">G74*$B$19</f>
        <v>0</v>
      </c>
      <c r="I74" s="73"/>
      <c r="J74" s="76"/>
      <c r="K74" s="75"/>
      <c r="L74" s="73">
        <f t="shared" ref="L74:L79" si="30">$B$19*K74</f>
        <v>0</v>
      </c>
      <c r="M74" s="73"/>
      <c r="N74" s="76"/>
      <c r="O74" s="75"/>
      <c r="P74" s="73">
        <f t="shared" ref="P74:P79" si="31">O74*$B$19</f>
        <v>0</v>
      </c>
      <c r="Q74" s="73"/>
      <c r="R74" s="77"/>
      <c r="S74" s="5"/>
      <c r="T74" s="1"/>
      <c r="U74" s="218" t="s">
        <v>189</v>
      </c>
      <c r="V74" s="219"/>
      <c r="W74" s="72"/>
      <c r="X74" s="73">
        <f t="shared" ref="X74:X79" si="32">$B$19*W74</f>
        <v>0</v>
      </c>
      <c r="Y74" s="73"/>
      <c r="Z74" s="74"/>
      <c r="AA74" s="75"/>
      <c r="AB74" s="73">
        <f t="shared" ref="AB74:AB79" si="33">AA74*$B$19</f>
        <v>0</v>
      </c>
      <c r="AC74" s="73"/>
      <c r="AD74" s="76"/>
      <c r="AE74" s="75"/>
      <c r="AF74" s="73">
        <f t="shared" ref="AF74:AF79" si="34">$B$19*AE74</f>
        <v>0</v>
      </c>
      <c r="AG74" s="73"/>
      <c r="AH74" s="76"/>
      <c r="AI74" s="75"/>
      <c r="AJ74" s="73">
        <f t="shared" ref="AJ74:AJ79" si="35">AI74*$B$19</f>
        <v>0</v>
      </c>
      <c r="AK74" s="73"/>
      <c r="AL74" s="77"/>
    </row>
    <row r="75" spans="1:38" ht="20" thickBot="1" x14ac:dyDescent="0.25">
      <c r="A75" s="220"/>
      <c r="B75" s="221"/>
      <c r="C75" s="72"/>
      <c r="D75" s="73">
        <f t="shared" si="28"/>
        <v>0</v>
      </c>
      <c r="E75" s="73"/>
      <c r="F75" s="74"/>
      <c r="G75" s="75"/>
      <c r="H75" s="73">
        <f t="shared" si="29"/>
        <v>0</v>
      </c>
      <c r="I75" s="73"/>
      <c r="J75" s="76"/>
      <c r="K75" s="75"/>
      <c r="L75" s="73">
        <f t="shared" si="30"/>
        <v>0</v>
      </c>
      <c r="M75" s="73"/>
      <c r="N75" s="76"/>
      <c r="O75" s="75"/>
      <c r="P75" s="73">
        <f t="shared" si="31"/>
        <v>0</v>
      </c>
      <c r="Q75" s="73"/>
      <c r="R75" s="77"/>
      <c r="S75" s="5"/>
      <c r="T75" s="1"/>
      <c r="U75" s="220"/>
      <c r="V75" s="221"/>
      <c r="W75" s="72"/>
      <c r="X75" s="73">
        <f t="shared" si="32"/>
        <v>0</v>
      </c>
      <c r="Y75" s="73"/>
      <c r="Z75" s="74"/>
      <c r="AA75" s="75"/>
      <c r="AB75" s="73">
        <f t="shared" si="33"/>
        <v>0</v>
      </c>
      <c r="AC75" s="73"/>
      <c r="AD75" s="76"/>
      <c r="AE75" s="75"/>
      <c r="AF75" s="73">
        <f t="shared" si="34"/>
        <v>0</v>
      </c>
      <c r="AG75" s="73"/>
      <c r="AH75" s="76"/>
      <c r="AI75" s="75"/>
      <c r="AJ75" s="73">
        <f t="shared" si="35"/>
        <v>0</v>
      </c>
      <c r="AK75" s="73"/>
      <c r="AL75" s="77"/>
    </row>
    <row r="76" spans="1:38" ht="20" thickBot="1" x14ac:dyDescent="0.25">
      <c r="A76" s="19" t="s">
        <v>189</v>
      </c>
      <c r="B76" s="20">
        <f>VLOOKUP(A76, Tabel217[], 2, FALSE)</f>
        <v>0</v>
      </c>
      <c r="C76" s="72"/>
      <c r="D76" s="73">
        <f t="shared" si="28"/>
        <v>0</v>
      </c>
      <c r="E76" s="73"/>
      <c r="F76" s="74"/>
      <c r="G76" s="75"/>
      <c r="H76" s="73">
        <f t="shared" si="29"/>
        <v>0</v>
      </c>
      <c r="I76" s="73"/>
      <c r="J76" s="76"/>
      <c r="K76" s="75"/>
      <c r="L76" s="73">
        <f t="shared" si="30"/>
        <v>0</v>
      </c>
      <c r="M76" s="73"/>
      <c r="N76" s="76"/>
      <c r="O76" s="75"/>
      <c r="P76" s="73">
        <f t="shared" si="31"/>
        <v>0</v>
      </c>
      <c r="Q76" s="73"/>
      <c r="R76" s="77"/>
      <c r="S76" s="5"/>
      <c r="T76" s="1"/>
      <c r="U76" s="19" t="s">
        <v>189</v>
      </c>
      <c r="V76" s="20">
        <f>VLOOKUP(U76, Tabel217[], 2, FALSE)</f>
        <v>0</v>
      </c>
      <c r="W76" s="72"/>
      <c r="X76" s="73">
        <f t="shared" si="32"/>
        <v>0</v>
      </c>
      <c r="Y76" s="73"/>
      <c r="Z76" s="74"/>
      <c r="AA76" s="75"/>
      <c r="AB76" s="73">
        <f t="shared" si="33"/>
        <v>0</v>
      </c>
      <c r="AC76" s="73"/>
      <c r="AD76" s="76"/>
      <c r="AE76" s="75"/>
      <c r="AF76" s="73">
        <f t="shared" si="34"/>
        <v>0</v>
      </c>
      <c r="AG76" s="73"/>
      <c r="AH76" s="76"/>
      <c r="AI76" s="75"/>
      <c r="AJ76" s="73">
        <f t="shared" si="35"/>
        <v>0</v>
      </c>
      <c r="AK76" s="73"/>
      <c r="AL76" s="77"/>
    </row>
    <row r="77" spans="1:38" ht="19" x14ac:dyDescent="0.2">
      <c r="A77" s="32"/>
      <c r="B77" s="32">
        <f>B76*VLOOKUP(A74, Exercises!A86:G258, 7, FALSE)</f>
        <v>0</v>
      </c>
      <c r="C77" s="72"/>
      <c r="D77" s="73">
        <f t="shared" si="28"/>
        <v>0</v>
      </c>
      <c r="E77" s="73"/>
      <c r="F77" s="74"/>
      <c r="G77" s="75"/>
      <c r="H77" s="73">
        <f t="shared" si="29"/>
        <v>0</v>
      </c>
      <c r="I77" s="73"/>
      <c r="J77" s="76"/>
      <c r="K77" s="75"/>
      <c r="L77" s="73">
        <f t="shared" si="30"/>
        <v>0</v>
      </c>
      <c r="M77" s="73"/>
      <c r="N77" s="76"/>
      <c r="O77" s="75"/>
      <c r="P77" s="73">
        <f t="shared" si="31"/>
        <v>0</v>
      </c>
      <c r="Q77" s="73"/>
      <c r="R77" s="77"/>
      <c r="S77" s="5"/>
      <c r="T77" s="1"/>
      <c r="U77" s="32"/>
      <c r="V77" s="32" t="e">
        <f>V76*VLOOKUP(U74, Exercises!U59:AA258, 7, FALSE)</f>
        <v>#N/A</v>
      </c>
      <c r="W77" s="72"/>
      <c r="X77" s="73">
        <f t="shared" si="32"/>
        <v>0</v>
      </c>
      <c r="Y77" s="73"/>
      <c r="Z77" s="74"/>
      <c r="AA77" s="75"/>
      <c r="AB77" s="73">
        <f t="shared" si="33"/>
        <v>0</v>
      </c>
      <c r="AC77" s="73"/>
      <c r="AD77" s="76"/>
      <c r="AE77" s="75"/>
      <c r="AF77" s="73">
        <f t="shared" si="34"/>
        <v>0</v>
      </c>
      <c r="AG77" s="73"/>
      <c r="AH77" s="76"/>
      <c r="AI77" s="75"/>
      <c r="AJ77" s="73">
        <f t="shared" si="35"/>
        <v>0</v>
      </c>
      <c r="AK77" s="73"/>
      <c r="AL77" s="77"/>
    </row>
    <row r="78" spans="1:38" ht="19" x14ac:dyDescent="0.2">
      <c r="A78" s="222"/>
      <c r="B78" s="223"/>
      <c r="C78" s="72"/>
      <c r="D78" s="73">
        <f t="shared" si="28"/>
        <v>0</v>
      </c>
      <c r="E78" s="73"/>
      <c r="F78" s="74"/>
      <c r="G78" s="75"/>
      <c r="H78" s="73">
        <f t="shared" si="29"/>
        <v>0</v>
      </c>
      <c r="I78" s="73"/>
      <c r="J78" s="76"/>
      <c r="K78" s="75"/>
      <c r="L78" s="73">
        <f t="shared" si="30"/>
        <v>0</v>
      </c>
      <c r="M78" s="73"/>
      <c r="N78" s="76"/>
      <c r="O78" s="75"/>
      <c r="P78" s="73">
        <f t="shared" si="31"/>
        <v>0</v>
      </c>
      <c r="Q78" s="73"/>
      <c r="R78" s="77"/>
      <c r="S78" s="5"/>
      <c r="T78" s="1"/>
      <c r="U78" s="222"/>
      <c r="V78" s="223"/>
      <c r="W78" s="72"/>
      <c r="X78" s="73">
        <f t="shared" si="32"/>
        <v>0</v>
      </c>
      <c r="Y78" s="73"/>
      <c r="Z78" s="74"/>
      <c r="AA78" s="75"/>
      <c r="AB78" s="73">
        <f t="shared" si="33"/>
        <v>0</v>
      </c>
      <c r="AC78" s="73"/>
      <c r="AD78" s="76"/>
      <c r="AE78" s="75"/>
      <c r="AF78" s="73">
        <f t="shared" si="34"/>
        <v>0</v>
      </c>
      <c r="AG78" s="73"/>
      <c r="AH78" s="76"/>
      <c r="AI78" s="75"/>
      <c r="AJ78" s="73">
        <f t="shared" si="35"/>
        <v>0</v>
      </c>
      <c r="AK78" s="73"/>
      <c r="AL78" s="77"/>
    </row>
    <row r="79" spans="1:38" ht="19" x14ac:dyDescent="0.2">
      <c r="A79" s="222"/>
      <c r="B79" s="223"/>
      <c r="C79" s="72"/>
      <c r="D79" s="73">
        <f t="shared" si="28"/>
        <v>0</v>
      </c>
      <c r="E79" s="73"/>
      <c r="F79" s="74"/>
      <c r="G79" s="75"/>
      <c r="H79" s="73">
        <f t="shared" si="29"/>
        <v>0</v>
      </c>
      <c r="I79" s="73"/>
      <c r="J79" s="76"/>
      <c r="K79" s="75"/>
      <c r="L79" s="73">
        <f t="shared" si="30"/>
        <v>0</v>
      </c>
      <c r="M79" s="73"/>
      <c r="N79" s="76"/>
      <c r="O79" s="75"/>
      <c r="P79" s="73">
        <f t="shared" si="31"/>
        <v>0</v>
      </c>
      <c r="Q79" s="73"/>
      <c r="R79" s="77"/>
      <c r="S79" s="5"/>
      <c r="T79" s="1"/>
      <c r="U79" s="222"/>
      <c r="V79" s="223"/>
      <c r="W79" s="72"/>
      <c r="X79" s="73">
        <f t="shared" si="32"/>
        <v>0</v>
      </c>
      <c r="Y79" s="73"/>
      <c r="Z79" s="74"/>
      <c r="AA79" s="75"/>
      <c r="AB79" s="73">
        <f t="shared" si="33"/>
        <v>0</v>
      </c>
      <c r="AC79" s="73"/>
      <c r="AD79" s="76"/>
      <c r="AE79" s="75"/>
      <c r="AF79" s="73">
        <f t="shared" si="34"/>
        <v>0</v>
      </c>
      <c r="AG79" s="73"/>
      <c r="AH79" s="76"/>
      <c r="AI79" s="75"/>
      <c r="AJ79" s="73">
        <f t="shared" si="35"/>
        <v>0</v>
      </c>
      <c r="AK79" s="73"/>
      <c r="AL79" s="77"/>
    </row>
    <row r="80" spans="1:38" ht="19" x14ac:dyDescent="0.2">
      <c r="A80" s="222"/>
      <c r="B80" s="223"/>
      <c r="C80" s="72"/>
      <c r="D80" s="73"/>
      <c r="E80" s="73"/>
      <c r="F80" s="74"/>
      <c r="G80" s="75"/>
      <c r="H80" s="73"/>
      <c r="I80" s="73"/>
      <c r="J80" s="76"/>
      <c r="K80" s="75"/>
      <c r="L80" s="73"/>
      <c r="M80" s="73"/>
      <c r="N80" s="76"/>
      <c r="O80" s="75"/>
      <c r="P80" s="73"/>
      <c r="Q80" s="73"/>
      <c r="R80" s="77"/>
      <c r="S80" s="5"/>
      <c r="T80" s="1"/>
      <c r="U80" s="222"/>
      <c r="V80" s="223"/>
      <c r="W80" s="72"/>
      <c r="X80" s="73"/>
      <c r="Y80" s="73"/>
      <c r="Z80" s="74"/>
      <c r="AA80" s="75"/>
      <c r="AB80" s="73"/>
      <c r="AC80" s="73"/>
      <c r="AD80" s="76"/>
      <c r="AE80" s="75"/>
      <c r="AF80" s="73"/>
      <c r="AG80" s="73"/>
      <c r="AH80" s="76"/>
      <c r="AI80" s="75"/>
      <c r="AJ80" s="73"/>
      <c r="AK80" s="73"/>
      <c r="AL80" s="77"/>
    </row>
    <row r="81" spans="1:38" ht="20" thickBot="1" x14ac:dyDescent="0.25">
      <c r="A81" s="224"/>
      <c r="B81" s="225"/>
      <c r="C81" s="78"/>
      <c r="D81" s="79"/>
      <c r="E81" s="79"/>
      <c r="F81" s="80"/>
      <c r="G81" s="81"/>
      <c r="H81" s="79"/>
      <c r="I81" s="79"/>
      <c r="J81" s="82"/>
      <c r="K81" s="81"/>
      <c r="L81" s="79"/>
      <c r="M81" s="79"/>
      <c r="N81" s="82"/>
      <c r="O81" s="81"/>
      <c r="P81" s="79"/>
      <c r="Q81" s="79"/>
      <c r="R81" s="83"/>
      <c r="S81" s="5"/>
      <c r="T81" s="1"/>
      <c r="U81" s="224"/>
      <c r="V81" s="225"/>
      <c r="W81" s="78"/>
      <c r="X81" s="79"/>
      <c r="Y81" s="79"/>
      <c r="Z81" s="80"/>
      <c r="AA81" s="81"/>
      <c r="AB81" s="79"/>
      <c r="AC81" s="79"/>
      <c r="AD81" s="82"/>
      <c r="AE81" s="81"/>
      <c r="AF81" s="79"/>
      <c r="AG81" s="79"/>
      <c r="AH81" s="82"/>
      <c r="AI81" s="81"/>
      <c r="AJ81" s="79"/>
      <c r="AK81" s="79"/>
      <c r="AL81" s="83"/>
    </row>
    <row r="82" spans="1:38" ht="19" x14ac:dyDescent="0.2">
      <c r="A82" s="218" t="s">
        <v>189</v>
      </c>
      <c r="B82" s="219"/>
      <c r="C82" s="72"/>
      <c r="D82" s="73">
        <f>B85*C82</f>
        <v>0</v>
      </c>
      <c r="E82" s="73"/>
      <c r="F82" s="74"/>
      <c r="G82" s="72"/>
      <c r="H82" s="73">
        <f>B85*G82</f>
        <v>0</v>
      </c>
      <c r="I82" s="73"/>
      <c r="J82" s="76"/>
      <c r="K82" s="72"/>
      <c r="L82" s="73">
        <f>B85*K82</f>
        <v>0</v>
      </c>
      <c r="M82" s="73"/>
      <c r="N82" s="76"/>
      <c r="O82" s="72"/>
      <c r="P82" s="73">
        <f>B85*O82</f>
        <v>0</v>
      </c>
      <c r="Q82" s="73"/>
      <c r="R82" s="77"/>
      <c r="S82" s="5"/>
      <c r="T82" s="1"/>
      <c r="U82" s="218" t="s">
        <v>189</v>
      </c>
      <c r="V82" s="219"/>
      <c r="W82" s="72"/>
      <c r="X82" s="73" t="e">
        <f>V85*W82</f>
        <v>#N/A</v>
      </c>
      <c r="Y82" s="73"/>
      <c r="Z82" s="74"/>
      <c r="AA82" s="72"/>
      <c r="AB82" s="73" t="e">
        <f>V85*AA82</f>
        <v>#N/A</v>
      </c>
      <c r="AC82" s="73"/>
      <c r="AD82" s="76"/>
      <c r="AE82" s="72"/>
      <c r="AF82" s="73" t="e">
        <f>V85*AE82</f>
        <v>#N/A</v>
      </c>
      <c r="AG82" s="73"/>
      <c r="AH82" s="76"/>
      <c r="AI82" s="72"/>
      <c r="AJ82" s="73" t="e">
        <f>V85*AI82</f>
        <v>#N/A</v>
      </c>
      <c r="AK82" s="73"/>
      <c r="AL82" s="77"/>
    </row>
    <row r="83" spans="1:38" ht="20" thickBot="1" x14ac:dyDescent="0.25">
      <c r="A83" s="220"/>
      <c r="B83" s="221"/>
      <c r="C83" s="72"/>
      <c r="D83" s="73">
        <f>$B$27*C83</f>
        <v>0</v>
      </c>
      <c r="E83" s="73"/>
      <c r="F83" s="74"/>
      <c r="G83" s="72"/>
      <c r="H83" s="73">
        <f>$B$27*G83</f>
        <v>0</v>
      </c>
      <c r="I83" s="73"/>
      <c r="J83" s="76"/>
      <c r="K83" s="72"/>
      <c r="L83" s="73">
        <f>$B$27*K83</f>
        <v>0</v>
      </c>
      <c r="M83" s="73"/>
      <c r="N83" s="76"/>
      <c r="O83" s="72"/>
      <c r="P83" s="73">
        <f>$B$27*O83</f>
        <v>0</v>
      </c>
      <c r="Q83" s="73"/>
      <c r="R83" s="77"/>
      <c r="S83" s="5"/>
      <c r="T83" s="1"/>
      <c r="U83" s="220"/>
      <c r="V83" s="221"/>
      <c r="W83" s="72"/>
      <c r="X83" s="73">
        <f>$B$27*W83</f>
        <v>0</v>
      </c>
      <c r="Y83" s="73"/>
      <c r="Z83" s="74"/>
      <c r="AA83" s="72"/>
      <c r="AB83" s="73">
        <f>$B$27*AA83</f>
        <v>0</v>
      </c>
      <c r="AC83" s="73"/>
      <c r="AD83" s="76"/>
      <c r="AE83" s="72"/>
      <c r="AF83" s="73">
        <f>$B$27*AE83</f>
        <v>0</v>
      </c>
      <c r="AG83" s="73"/>
      <c r="AH83" s="76"/>
      <c r="AI83" s="72"/>
      <c r="AJ83" s="73">
        <f>$B$27*AI83</f>
        <v>0</v>
      </c>
      <c r="AK83" s="73"/>
      <c r="AL83" s="77"/>
    </row>
    <row r="84" spans="1:38" ht="20" thickBot="1" x14ac:dyDescent="0.25">
      <c r="A84" s="19" t="s">
        <v>189</v>
      </c>
      <c r="B84" s="20">
        <f>VLOOKUP(A84, Tabel217[], 2, FALSE)</f>
        <v>0</v>
      </c>
      <c r="C84" s="72"/>
      <c r="D84" s="73">
        <f>$B$27*C84</f>
        <v>0</v>
      </c>
      <c r="E84" s="73"/>
      <c r="F84" s="74"/>
      <c r="G84" s="72"/>
      <c r="H84" s="73">
        <f>$B$27*G84</f>
        <v>0</v>
      </c>
      <c r="I84" s="73"/>
      <c r="J84" s="76"/>
      <c r="K84" s="72"/>
      <c r="L84" s="73">
        <f>$B$27*K84</f>
        <v>0</v>
      </c>
      <c r="M84" s="73"/>
      <c r="N84" s="76"/>
      <c r="O84" s="72"/>
      <c r="P84" s="73">
        <f>$B$27*O84</f>
        <v>0</v>
      </c>
      <c r="Q84" s="73"/>
      <c r="R84" s="77"/>
      <c r="S84" s="5"/>
      <c r="T84" s="1"/>
      <c r="U84" s="19" t="s">
        <v>189</v>
      </c>
      <c r="V84" s="20">
        <f>VLOOKUP(U84, Tabel217[], 2, FALSE)</f>
        <v>0</v>
      </c>
      <c r="W84" s="72"/>
      <c r="X84" s="73">
        <f>$B$27*W84</f>
        <v>0</v>
      </c>
      <c r="Y84" s="73"/>
      <c r="Z84" s="74"/>
      <c r="AA84" s="72"/>
      <c r="AB84" s="73">
        <f>$B$27*AA84</f>
        <v>0</v>
      </c>
      <c r="AC84" s="73"/>
      <c r="AD84" s="76"/>
      <c r="AE84" s="72"/>
      <c r="AF84" s="73">
        <f>$B$27*AE84</f>
        <v>0</v>
      </c>
      <c r="AG84" s="73"/>
      <c r="AH84" s="76"/>
      <c r="AI84" s="72"/>
      <c r="AJ84" s="73">
        <f>$B$27*AI84</f>
        <v>0</v>
      </c>
      <c r="AK84" s="73"/>
      <c r="AL84" s="77"/>
    </row>
    <row r="85" spans="1:38" ht="19" x14ac:dyDescent="0.2">
      <c r="A85" s="32"/>
      <c r="B85" s="32">
        <f>B84*VLOOKUP(A82, Exercises!A86:G258, 7, FALSE)</f>
        <v>0</v>
      </c>
      <c r="C85" s="72"/>
      <c r="D85" s="73">
        <f>$B$27*C85</f>
        <v>0</v>
      </c>
      <c r="E85" s="73"/>
      <c r="F85" s="74"/>
      <c r="G85" s="72"/>
      <c r="H85" s="73">
        <f>$B$27*G85</f>
        <v>0</v>
      </c>
      <c r="I85" s="73"/>
      <c r="J85" s="76"/>
      <c r="K85" s="72"/>
      <c r="L85" s="73">
        <f>$B$27*K85</f>
        <v>0</v>
      </c>
      <c r="M85" s="73"/>
      <c r="N85" s="76"/>
      <c r="O85" s="72"/>
      <c r="P85" s="73">
        <f>$B$27*O85</f>
        <v>0</v>
      </c>
      <c r="Q85" s="73"/>
      <c r="R85" s="77"/>
      <c r="S85" s="5"/>
      <c r="T85" s="1"/>
      <c r="U85" s="32"/>
      <c r="V85" s="32" t="e">
        <f>V84*VLOOKUP(U82, Exercises!U59:AA258, 7, FALSE)</f>
        <v>#N/A</v>
      </c>
      <c r="W85" s="72"/>
      <c r="X85" s="73">
        <f>$B$27*W85</f>
        <v>0</v>
      </c>
      <c r="Y85" s="73"/>
      <c r="Z85" s="74"/>
      <c r="AA85" s="72"/>
      <c r="AB85" s="73">
        <f>$B$27*AA85</f>
        <v>0</v>
      </c>
      <c r="AC85" s="73"/>
      <c r="AD85" s="76"/>
      <c r="AE85" s="72"/>
      <c r="AF85" s="73">
        <f>$B$27*AE85</f>
        <v>0</v>
      </c>
      <c r="AG85" s="73"/>
      <c r="AH85" s="76"/>
      <c r="AI85" s="72"/>
      <c r="AJ85" s="73">
        <f>$B$27*AI85</f>
        <v>0</v>
      </c>
      <c r="AK85" s="73"/>
      <c r="AL85" s="77"/>
    </row>
    <row r="86" spans="1:38" ht="19" x14ac:dyDescent="0.2">
      <c r="A86" s="222"/>
      <c r="B86" s="223"/>
      <c r="C86" s="72"/>
      <c r="D86" s="73">
        <f>$B$27*C86</f>
        <v>0</v>
      </c>
      <c r="E86" s="73"/>
      <c r="F86" s="74"/>
      <c r="G86" s="72"/>
      <c r="H86" s="73">
        <f>$B$27*G86</f>
        <v>0</v>
      </c>
      <c r="I86" s="73"/>
      <c r="J86" s="84"/>
      <c r="K86" s="72"/>
      <c r="L86" s="73">
        <f>$B$27*K86</f>
        <v>0</v>
      </c>
      <c r="M86" s="73"/>
      <c r="N86" s="76"/>
      <c r="O86" s="72"/>
      <c r="P86" s="73">
        <f>$B$27*O86</f>
        <v>0</v>
      </c>
      <c r="Q86" s="73"/>
      <c r="R86" s="77"/>
      <c r="S86" s="5"/>
      <c r="T86" s="1"/>
      <c r="U86" s="222"/>
      <c r="V86" s="223"/>
      <c r="W86" s="72"/>
      <c r="X86" s="73">
        <f>$B$27*W86</f>
        <v>0</v>
      </c>
      <c r="Y86" s="73"/>
      <c r="Z86" s="74"/>
      <c r="AA86" s="72"/>
      <c r="AB86" s="73">
        <f>$B$27*AA86</f>
        <v>0</v>
      </c>
      <c r="AC86" s="73"/>
      <c r="AD86" s="84"/>
      <c r="AE86" s="72"/>
      <c r="AF86" s="73">
        <f>$B$27*AE86</f>
        <v>0</v>
      </c>
      <c r="AG86" s="73"/>
      <c r="AH86" s="76"/>
      <c r="AI86" s="72"/>
      <c r="AJ86" s="73">
        <f>$B$27*AI86</f>
        <v>0</v>
      </c>
      <c r="AK86" s="73"/>
      <c r="AL86" s="77"/>
    </row>
    <row r="87" spans="1:38" ht="19" x14ac:dyDescent="0.2">
      <c r="A87" s="222"/>
      <c r="B87" s="223"/>
      <c r="C87" s="72"/>
      <c r="D87" s="73">
        <f>$B$27*C87</f>
        <v>0</v>
      </c>
      <c r="E87" s="73"/>
      <c r="F87" s="74"/>
      <c r="G87" s="72"/>
      <c r="H87" s="73">
        <f>$B$27*G87</f>
        <v>0</v>
      </c>
      <c r="I87" s="73"/>
      <c r="J87" s="76"/>
      <c r="K87" s="72"/>
      <c r="L87" s="73">
        <f>$B$27*K87</f>
        <v>0</v>
      </c>
      <c r="M87" s="73"/>
      <c r="N87" s="76"/>
      <c r="O87" s="72"/>
      <c r="P87" s="73">
        <f>$B$27*O87</f>
        <v>0</v>
      </c>
      <c r="Q87" s="73"/>
      <c r="R87" s="77"/>
      <c r="S87" s="5"/>
      <c r="T87" s="1"/>
      <c r="U87" s="222"/>
      <c r="V87" s="223"/>
      <c r="W87" s="72"/>
      <c r="X87" s="73">
        <f>$B$27*W87</f>
        <v>0</v>
      </c>
      <c r="Y87" s="73"/>
      <c r="Z87" s="74"/>
      <c r="AA87" s="72"/>
      <c r="AB87" s="73">
        <f>$B$27*AA87</f>
        <v>0</v>
      </c>
      <c r="AC87" s="73"/>
      <c r="AD87" s="76"/>
      <c r="AE87" s="72"/>
      <c r="AF87" s="73">
        <f>$B$27*AE87</f>
        <v>0</v>
      </c>
      <c r="AG87" s="73"/>
      <c r="AH87" s="76"/>
      <c r="AI87" s="72"/>
      <c r="AJ87" s="73">
        <f>$B$27*AI87</f>
        <v>0</v>
      </c>
      <c r="AK87" s="73"/>
      <c r="AL87" s="77"/>
    </row>
    <row r="88" spans="1:38" ht="19" x14ac:dyDescent="0.2">
      <c r="A88" s="222"/>
      <c r="B88" s="223"/>
      <c r="C88" s="72"/>
      <c r="D88" s="73"/>
      <c r="E88" s="73"/>
      <c r="F88" s="74"/>
      <c r="G88" s="75"/>
      <c r="H88" s="73"/>
      <c r="I88" s="73"/>
      <c r="J88" s="76"/>
      <c r="K88" s="75"/>
      <c r="L88" s="73"/>
      <c r="M88" s="73"/>
      <c r="N88" s="76"/>
      <c r="O88" s="75"/>
      <c r="P88" s="73"/>
      <c r="Q88" s="73"/>
      <c r="R88" s="77"/>
      <c r="S88" s="5"/>
      <c r="T88" s="1"/>
      <c r="U88" s="222"/>
      <c r="V88" s="223"/>
      <c r="W88" s="72"/>
      <c r="X88" s="73"/>
      <c r="Y88" s="73"/>
      <c r="Z88" s="74"/>
      <c r="AA88" s="75"/>
      <c r="AB88" s="73"/>
      <c r="AC88" s="73"/>
      <c r="AD88" s="76"/>
      <c r="AE88" s="75"/>
      <c r="AF88" s="73"/>
      <c r="AG88" s="73"/>
      <c r="AH88" s="76"/>
      <c r="AI88" s="75"/>
      <c r="AJ88" s="73"/>
      <c r="AK88" s="73"/>
      <c r="AL88" s="77"/>
    </row>
    <row r="89" spans="1:38" ht="20" thickBot="1" x14ac:dyDescent="0.25">
      <c r="A89" s="224"/>
      <c r="B89" s="225"/>
      <c r="C89" s="78"/>
      <c r="D89" s="79"/>
      <c r="E89" s="79"/>
      <c r="F89" s="80"/>
      <c r="G89" s="81"/>
      <c r="H89" s="79"/>
      <c r="I89" s="79"/>
      <c r="J89" s="82"/>
      <c r="K89" s="81"/>
      <c r="L89" s="79"/>
      <c r="M89" s="79"/>
      <c r="N89" s="82"/>
      <c r="O89" s="81"/>
      <c r="P89" s="79"/>
      <c r="Q89" s="79"/>
      <c r="R89" s="83"/>
      <c r="S89" s="5"/>
      <c r="T89" s="1"/>
      <c r="U89" s="224"/>
      <c r="V89" s="225"/>
      <c r="W89" s="78"/>
      <c r="X89" s="79"/>
      <c r="Y89" s="79"/>
      <c r="Z89" s="80"/>
      <c r="AA89" s="81"/>
      <c r="AB89" s="79"/>
      <c r="AC89" s="79"/>
      <c r="AD89" s="82"/>
      <c r="AE89" s="81"/>
      <c r="AF89" s="79"/>
      <c r="AG89" s="79"/>
      <c r="AH89" s="82"/>
      <c r="AI89" s="81"/>
      <c r="AJ89" s="79"/>
      <c r="AK89" s="79"/>
      <c r="AL89" s="83"/>
    </row>
    <row r="90" spans="1:38" ht="19" x14ac:dyDescent="0.2">
      <c r="A90" s="218" t="s">
        <v>189</v>
      </c>
      <c r="B90" s="219"/>
      <c r="C90" s="72"/>
      <c r="D90" s="73">
        <f t="shared" ref="D90:D95" si="36">$B$35*C90</f>
        <v>0</v>
      </c>
      <c r="E90" s="73"/>
      <c r="F90" s="74"/>
      <c r="G90" s="72"/>
      <c r="H90" s="73">
        <f t="shared" ref="H90:H95" si="37">$B$35*G90</f>
        <v>0</v>
      </c>
      <c r="I90" s="73"/>
      <c r="J90" s="76"/>
      <c r="K90" s="72"/>
      <c r="L90" s="73">
        <f t="shared" ref="L90:L95" si="38">$B$35*K90</f>
        <v>0</v>
      </c>
      <c r="M90" s="73"/>
      <c r="N90" s="76"/>
      <c r="O90" s="72"/>
      <c r="P90" s="73">
        <f t="shared" ref="P90:P95" si="39">$B$35*O90</f>
        <v>0</v>
      </c>
      <c r="Q90" s="73"/>
      <c r="R90" s="77"/>
      <c r="S90" s="5"/>
      <c r="T90" s="1"/>
      <c r="U90" s="218" t="s">
        <v>189</v>
      </c>
      <c r="V90" s="219"/>
      <c r="W90" s="72"/>
      <c r="X90" s="73">
        <f t="shared" ref="X90:X95" si="40">$B$35*W90</f>
        <v>0</v>
      </c>
      <c r="Y90" s="73"/>
      <c r="Z90" s="74"/>
      <c r="AA90" s="72"/>
      <c r="AB90" s="73">
        <f t="shared" ref="AB90:AB95" si="41">$B$35*AA90</f>
        <v>0</v>
      </c>
      <c r="AC90" s="73"/>
      <c r="AD90" s="76"/>
      <c r="AE90" s="72"/>
      <c r="AF90" s="73">
        <f t="shared" ref="AF90:AF95" si="42">$B$35*AE90</f>
        <v>0</v>
      </c>
      <c r="AG90" s="73"/>
      <c r="AH90" s="76"/>
      <c r="AI90" s="72"/>
      <c r="AJ90" s="73">
        <f t="shared" ref="AJ90:AJ95" si="43">$B$35*AI90</f>
        <v>0</v>
      </c>
      <c r="AK90" s="73"/>
      <c r="AL90" s="77"/>
    </row>
    <row r="91" spans="1:38" ht="20" thickBot="1" x14ac:dyDescent="0.25">
      <c r="A91" s="220"/>
      <c r="B91" s="221"/>
      <c r="C91" s="72"/>
      <c r="D91" s="73">
        <f t="shared" si="36"/>
        <v>0</v>
      </c>
      <c r="E91" s="73"/>
      <c r="F91" s="74"/>
      <c r="G91" s="72"/>
      <c r="H91" s="73">
        <f t="shared" si="37"/>
        <v>0</v>
      </c>
      <c r="I91" s="73"/>
      <c r="J91" s="76"/>
      <c r="K91" s="72"/>
      <c r="L91" s="73">
        <f t="shared" si="38"/>
        <v>0</v>
      </c>
      <c r="M91" s="73"/>
      <c r="N91" s="76"/>
      <c r="O91" s="72"/>
      <c r="P91" s="73">
        <f t="shared" si="39"/>
        <v>0</v>
      </c>
      <c r="Q91" s="73"/>
      <c r="R91" s="77"/>
      <c r="S91" s="5"/>
      <c r="T91" s="1"/>
      <c r="U91" s="220"/>
      <c r="V91" s="221"/>
      <c r="W91" s="72"/>
      <c r="X91" s="73">
        <f t="shared" si="40"/>
        <v>0</v>
      </c>
      <c r="Y91" s="73"/>
      <c r="Z91" s="74"/>
      <c r="AA91" s="72"/>
      <c r="AB91" s="73">
        <f t="shared" si="41"/>
        <v>0</v>
      </c>
      <c r="AC91" s="73"/>
      <c r="AD91" s="76"/>
      <c r="AE91" s="72"/>
      <c r="AF91" s="73">
        <f t="shared" si="42"/>
        <v>0</v>
      </c>
      <c r="AG91" s="73"/>
      <c r="AH91" s="76"/>
      <c r="AI91" s="72"/>
      <c r="AJ91" s="73">
        <f t="shared" si="43"/>
        <v>0</v>
      </c>
      <c r="AK91" s="73"/>
      <c r="AL91" s="77"/>
    </row>
    <row r="92" spans="1:38" ht="20" thickBot="1" x14ac:dyDescent="0.25">
      <c r="A92" s="19" t="s">
        <v>189</v>
      </c>
      <c r="B92" s="20">
        <f>VLOOKUP(A92, Tabel217[], 2, FALSE)</f>
        <v>0</v>
      </c>
      <c r="C92" s="72"/>
      <c r="D92" s="73">
        <f t="shared" si="36"/>
        <v>0</v>
      </c>
      <c r="E92" s="73"/>
      <c r="F92" s="74"/>
      <c r="G92" s="72"/>
      <c r="H92" s="73">
        <f t="shared" si="37"/>
        <v>0</v>
      </c>
      <c r="I92" s="73"/>
      <c r="J92" s="76"/>
      <c r="K92" s="72"/>
      <c r="L92" s="73">
        <f t="shared" si="38"/>
        <v>0</v>
      </c>
      <c r="M92" s="73"/>
      <c r="N92" s="76"/>
      <c r="O92" s="72"/>
      <c r="P92" s="73">
        <f t="shared" si="39"/>
        <v>0</v>
      </c>
      <c r="Q92" s="73"/>
      <c r="R92" s="77"/>
      <c r="S92" s="5"/>
      <c r="T92" s="1"/>
      <c r="U92" s="19" t="s">
        <v>189</v>
      </c>
      <c r="V92" s="20">
        <f>VLOOKUP(U92, Tabel217[], 2, FALSE)</f>
        <v>0</v>
      </c>
      <c r="W92" s="72"/>
      <c r="X92" s="73">
        <f t="shared" si="40"/>
        <v>0</v>
      </c>
      <c r="Y92" s="73"/>
      <c r="Z92" s="74"/>
      <c r="AA92" s="72"/>
      <c r="AB92" s="73">
        <f t="shared" si="41"/>
        <v>0</v>
      </c>
      <c r="AC92" s="73"/>
      <c r="AD92" s="76"/>
      <c r="AE92" s="72"/>
      <c r="AF92" s="73">
        <f t="shared" si="42"/>
        <v>0</v>
      </c>
      <c r="AG92" s="73"/>
      <c r="AH92" s="76"/>
      <c r="AI92" s="72"/>
      <c r="AJ92" s="73">
        <f t="shared" si="43"/>
        <v>0</v>
      </c>
      <c r="AK92" s="73"/>
      <c r="AL92" s="77"/>
    </row>
    <row r="93" spans="1:38" ht="19" x14ac:dyDescent="0.2">
      <c r="A93" s="36"/>
      <c r="B93" s="32">
        <f>B92*VLOOKUP(A90, Exercises!A86:G266, 7, FALSE)</f>
        <v>0</v>
      </c>
      <c r="C93" s="72"/>
      <c r="D93" s="73">
        <f t="shared" si="36"/>
        <v>0</v>
      </c>
      <c r="E93" s="73"/>
      <c r="F93" s="74"/>
      <c r="G93" s="72"/>
      <c r="H93" s="73">
        <f t="shared" si="37"/>
        <v>0</v>
      </c>
      <c r="I93" s="73"/>
      <c r="J93" s="76"/>
      <c r="K93" s="72"/>
      <c r="L93" s="73">
        <f t="shared" si="38"/>
        <v>0</v>
      </c>
      <c r="M93" s="73"/>
      <c r="N93" s="76"/>
      <c r="O93" s="72"/>
      <c r="P93" s="73">
        <f t="shared" si="39"/>
        <v>0</v>
      </c>
      <c r="Q93" s="73"/>
      <c r="R93" s="77"/>
      <c r="S93" s="5"/>
      <c r="T93" s="1"/>
      <c r="U93" s="36"/>
      <c r="V93" s="32" t="e">
        <f>V92*VLOOKUP(U90, Exercises!U67:AA266, 7, FALSE)</f>
        <v>#N/A</v>
      </c>
      <c r="W93" s="72"/>
      <c r="X93" s="73">
        <f t="shared" si="40"/>
        <v>0</v>
      </c>
      <c r="Y93" s="73"/>
      <c r="Z93" s="74"/>
      <c r="AA93" s="72"/>
      <c r="AB93" s="73">
        <f t="shared" si="41"/>
        <v>0</v>
      </c>
      <c r="AC93" s="73"/>
      <c r="AD93" s="76"/>
      <c r="AE93" s="72"/>
      <c r="AF93" s="73">
        <f t="shared" si="42"/>
        <v>0</v>
      </c>
      <c r="AG93" s="73"/>
      <c r="AH93" s="76"/>
      <c r="AI93" s="72"/>
      <c r="AJ93" s="73">
        <f t="shared" si="43"/>
        <v>0</v>
      </c>
      <c r="AK93" s="73"/>
      <c r="AL93" s="77"/>
    </row>
    <row r="94" spans="1:38" ht="19" x14ac:dyDescent="0.2">
      <c r="A94" s="226"/>
      <c r="B94" s="227"/>
      <c r="C94" s="72"/>
      <c r="D94" s="73">
        <f t="shared" si="36"/>
        <v>0</v>
      </c>
      <c r="E94" s="73"/>
      <c r="F94" s="74"/>
      <c r="G94" s="72"/>
      <c r="H94" s="73">
        <f t="shared" si="37"/>
        <v>0</v>
      </c>
      <c r="I94" s="73"/>
      <c r="J94" s="84"/>
      <c r="K94" s="72"/>
      <c r="L94" s="73">
        <f t="shared" si="38"/>
        <v>0</v>
      </c>
      <c r="M94" s="73"/>
      <c r="N94" s="76"/>
      <c r="O94" s="72"/>
      <c r="P94" s="73">
        <f t="shared" si="39"/>
        <v>0</v>
      </c>
      <c r="Q94" s="73"/>
      <c r="R94" s="77"/>
      <c r="S94" s="5"/>
      <c r="T94" s="1"/>
      <c r="U94" s="226"/>
      <c r="V94" s="227"/>
      <c r="W94" s="72"/>
      <c r="X94" s="73">
        <f t="shared" si="40"/>
        <v>0</v>
      </c>
      <c r="Y94" s="73"/>
      <c r="Z94" s="74"/>
      <c r="AA94" s="72"/>
      <c r="AB94" s="73">
        <f t="shared" si="41"/>
        <v>0</v>
      </c>
      <c r="AC94" s="73"/>
      <c r="AD94" s="84"/>
      <c r="AE94" s="72"/>
      <c r="AF94" s="73">
        <f t="shared" si="42"/>
        <v>0</v>
      </c>
      <c r="AG94" s="73"/>
      <c r="AH94" s="76"/>
      <c r="AI94" s="72"/>
      <c r="AJ94" s="73">
        <f t="shared" si="43"/>
        <v>0</v>
      </c>
      <c r="AK94" s="73"/>
      <c r="AL94" s="77"/>
    </row>
    <row r="95" spans="1:38" ht="20" thickBot="1" x14ac:dyDescent="0.25">
      <c r="A95" s="228"/>
      <c r="B95" s="229"/>
      <c r="C95" s="72"/>
      <c r="D95" s="73">
        <f t="shared" si="36"/>
        <v>0</v>
      </c>
      <c r="E95" s="73"/>
      <c r="F95" s="74"/>
      <c r="G95" s="72"/>
      <c r="H95" s="73">
        <f t="shared" si="37"/>
        <v>0</v>
      </c>
      <c r="I95" s="73"/>
      <c r="J95" s="76"/>
      <c r="K95" s="72"/>
      <c r="L95" s="73">
        <f t="shared" si="38"/>
        <v>0</v>
      </c>
      <c r="M95" s="73"/>
      <c r="N95" s="76"/>
      <c r="O95" s="72"/>
      <c r="P95" s="73">
        <f t="shared" si="39"/>
        <v>0</v>
      </c>
      <c r="Q95" s="73"/>
      <c r="R95" s="77"/>
      <c r="S95" s="5"/>
      <c r="T95" s="1"/>
      <c r="U95" s="228"/>
      <c r="V95" s="229"/>
      <c r="W95" s="72"/>
      <c r="X95" s="73">
        <f t="shared" si="40"/>
        <v>0</v>
      </c>
      <c r="Y95" s="73"/>
      <c r="Z95" s="74"/>
      <c r="AA95" s="72"/>
      <c r="AB95" s="73">
        <f t="shared" si="41"/>
        <v>0</v>
      </c>
      <c r="AC95" s="73"/>
      <c r="AD95" s="76"/>
      <c r="AE95" s="72"/>
      <c r="AF95" s="73">
        <f t="shared" si="42"/>
        <v>0</v>
      </c>
      <c r="AG95" s="73"/>
      <c r="AH95" s="76"/>
      <c r="AI95" s="72"/>
      <c r="AJ95" s="73">
        <f t="shared" si="43"/>
        <v>0</v>
      </c>
      <c r="AK95" s="73"/>
      <c r="AL95" s="77"/>
    </row>
    <row r="96" spans="1:38" ht="19" x14ac:dyDescent="0.2">
      <c r="A96" s="218" t="s">
        <v>189</v>
      </c>
      <c r="B96" s="219"/>
      <c r="C96" s="72"/>
      <c r="D96" s="73"/>
      <c r="E96" s="73"/>
      <c r="F96" s="74"/>
      <c r="G96" s="75"/>
      <c r="H96" s="73"/>
      <c r="I96" s="73"/>
      <c r="J96" s="76"/>
      <c r="K96" s="75"/>
      <c r="L96" s="73"/>
      <c r="M96" s="73"/>
      <c r="N96" s="76"/>
      <c r="O96" s="75"/>
      <c r="P96" s="73"/>
      <c r="Q96" s="73"/>
      <c r="R96" s="77"/>
      <c r="S96" s="5"/>
      <c r="T96" s="1"/>
      <c r="U96" s="218" t="s">
        <v>189</v>
      </c>
      <c r="V96" s="219"/>
      <c r="W96" s="72"/>
      <c r="X96" s="73"/>
      <c r="Y96" s="73"/>
      <c r="Z96" s="74"/>
      <c r="AA96" s="75"/>
      <c r="AB96" s="73"/>
      <c r="AC96" s="73"/>
      <c r="AD96" s="76"/>
      <c r="AE96" s="75"/>
      <c r="AF96" s="73"/>
      <c r="AG96" s="73"/>
      <c r="AH96" s="76"/>
      <c r="AI96" s="75"/>
      <c r="AJ96" s="73"/>
      <c r="AK96" s="73"/>
      <c r="AL96" s="77"/>
    </row>
    <row r="97" spans="1:38" ht="20" thickBot="1" x14ac:dyDescent="0.25">
      <c r="A97" s="220"/>
      <c r="B97" s="221"/>
      <c r="C97" s="78"/>
      <c r="D97" s="79"/>
      <c r="E97" s="79"/>
      <c r="F97" s="80"/>
      <c r="G97" s="81"/>
      <c r="H97" s="79"/>
      <c r="I97" s="79"/>
      <c r="J97" s="82"/>
      <c r="K97" s="81"/>
      <c r="L97" s="79"/>
      <c r="M97" s="79"/>
      <c r="N97" s="82"/>
      <c r="O97" s="81"/>
      <c r="P97" s="79"/>
      <c r="Q97" s="79"/>
      <c r="R97" s="83"/>
      <c r="S97" s="5"/>
      <c r="T97" s="1"/>
      <c r="U97" s="220"/>
      <c r="V97" s="221"/>
      <c r="W97" s="78"/>
      <c r="X97" s="79"/>
      <c r="Y97" s="79"/>
      <c r="Z97" s="80"/>
      <c r="AA97" s="81"/>
      <c r="AB97" s="79"/>
      <c r="AC97" s="79"/>
      <c r="AD97" s="82"/>
      <c r="AE97" s="81"/>
      <c r="AF97" s="79"/>
      <c r="AG97" s="79"/>
      <c r="AH97" s="82"/>
      <c r="AI97" s="81"/>
      <c r="AJ97" s="79"/>
      <c r="AK97" s="79"/>
      <c r="AL97" s="83"/>
    </row>
    <row r="98" spans="1:38" ht="20" thickBot="1" x14ac:dyDescent="0.25">
      <c r="A98" s="19" t="s">
        <v>189</v>
      </c>
      <c r="B98" s="20">
        <f>VLOOKUP(A98, Tabel217[], 2, FALSE)</f>
        <v>0</v>
      </c>
      <c r="C98" s="72"/>
      <c r="D98" s="73">
        <f t="shared" ref="D98:D103" si="44">$B$41*C98</f>
        <v>0</v>
      </c>
      <c r="E98" s="73"/>
      <c r="F98" s="74"/>
      <c r="G98" s="72"/>
      <c r="H98" s="73">
        <f t="shared" ref="H98:H103" si="45">$B$41*G98</f>
        <v>0</v>
      </c>
      <c r="I98" s="73"/>
      <c r="J98" s="76"/>
      <c r="K98" s="72"/>
      <c r="L98" s="73">
        <f t="shared" ref="L98:L103" si="46">$B$41*K98</f>
        <v>0</v>
      </c>
      <c r="M98" s="73"/>
      <c r="N98" s="76"/>
      <c r="O98" s="72"/>
      <c r="P98" s="73">
        <f t="shared" ref="P98:P103" si="47">$B$41*O98</f>
        <v>0</v>
      </c>
      <c r="Q98" s="73"/>
      <c r="R98" s="77"/>
      <c r="S98" s="5"/>
      <c r="T98" s="1"/>
      <c r="U98" s="19" t="s">
        <v>189</v>
      </c>
      <c r="V98" s="20">
        <f>VLOOKUP(U98, Tabel217[], 2, FALSE)</f>
        <v>0</v>
      </c>
      <c r="W98" s="72"/>
      <c r="X98" s="73">
        <f t="shared" ref="X98:X103" si="48">$B$41*W98</f>
        <v>0</v>
      </c>
      <c r="Y98" s="73"/>
      <c r="Z98" s="74"/>
      <c r="AA98" s="72"/>
      <c r="AB98" s="73">
        <f t="shared" ref="AB98:AB103" si="49">$B$41*AA98</f>
        <v>0</v>
      </c>
      <c r="AC98" s="73"/>
      <c r="AD98" s="76"/>
      <c r="AE98" s="72"/>
      <c r="AF98" s="73">
        <f t="shared" ref="AF98:AF103" si="50">$B$41*AE98</f>
        <v>0</v>
      </c>
      <c r="AG98" s="73"/>
      <c r="AH98" s="76"/>
      <c r="AI98" s="72"/>
      <c r="AJ98" s="73">
        <f t="shared" ref="AJ98:AJ103" si="51">$B$41*AI98</f>
        <v>0</v>
      </c>
      <c r="AK98" s="73"/>
      <c r="AL98" s="77"/>
    </row>
    <row r="99" spans="1:38" ht="19" x14ac:dyDescent="0.2">
      <c r="A99" s="36"/>
      <c r="B99" s="32">
        <f>B98*VLOOKUP(A96, Exercises!A86:G272, 7, FALSE)</f>
        <v>0</v>
      </c>
      <c r="C99" s="72"/>
      <c r="D99" s="73">
        <f t="shared" si="44"/>
        <v>0</v>
      </c>
      <c r="E99" s="73"/>
      <c r="F99" s="74"/>
      <c r="G99" s="72"/>
      <c r="H99" s="73">
        <f t="shared" si="45"/>
        <v>0</v>
      </c>
      <c r="I99" s="73"/>
      <c r="J99" s="76"/>
      <c r="K99" s="72"/>
      <c r="L99" s="73">
        <f t="shared" si="46"/>
        <v>0</v>
      </c>
      <c r="M99" s="73"/>
      <c r="N99" s="76"/>
      <c r="O99" s="72"/>
      <c r="P99" s="73">
        <f t="shared" si="47"/>
        <v>0</v>
      </c>
      <c r="Q99" s="73"/>
      <c r="R99" s="77"/>
      <c r="S99" s="5"/>
      <c r="T99" s="1"/>
      <c r="U99" s="36"/>
      <c r="V99" s="32" t="e">
        <f>V98*VLOOKUP(U96, Exercises!U73:AA272, 7, FALSE)</f>
        <v>#N/A</v>
      </c>
      <c r="W99" s="72"/>
      <c r="X99" s="73">
        <f t="shared" si="48"/>
        <v>0</v>
      </c>
      <c r="Y99" s="73"/>
      <c r="Z99" s="74"/>
      <c r="AA99" s="72"/>
      <c r="AB99" s="73">
        <f t="shared" si="49"/>
        <v>0</v>
      </c>
      <c r="AC99" s="73"/>
      <c r="AD99" s="76"/>
      <c r="AE99" s="72"/>
      <c r="AF99" s="73">
        <f t="shared" si="50"/>
        <v>0</v>
      </c>
      <c r="AG99" s="73"/>
      <c r="AH99" s="76"/>
      <c r="AI99" s="72"/>
      <c r="AJ99" s="73">
        <f t="shared" si="51"/>
        <v>0</v>
      </c>
      <c r="AK99" s="73"/>
      <c r="AL99" s="77"/>
    </row>
    <row r="100" spans="1:38" ht="19" x14ac:dyDescent="0.2">
      <c r="A100" s="226"/>
      <c r="B100" s="227"/>
      <c r="C100" s="72"/>
      <c r="D100" s="73">
        <f t="shared" si="44"/>
        <v>0</v>
      </c>
      <c r="E100" s="73"/>
      <c r="F100" s="74"/>
      <c r="G100" s="72"/>
      <c r="H100" s="73">
        <f t="shared" si="45"/>
        <v>0</v>
      </c>
      <c r="I100" s="73"/>
      <c r="J100" s="76"/>
      <c r="K100" s="72"/>
      <c r="L100" s="73">
        <f t="shared" si="46"/>
        <v>0</v>
      </c>
      <c r="M100" s="73"/>
      <c r="N100" s="76"/>
      <c r="O100" s="72"/>
      <c r="P100" s="73">
        <f t="shared" si="47"/>
        <v>0</v>
      </c>
      <c r="Q100" s="73"/>
      <c r="R100" s="77"/>
      <c r="S100" s="5"/>
      <c r="T100" s="1"/>
      <c r="U100" s="226"/>
      <c r="V100" s="227"/>
      <c r="W100" s="72"/>
      <c r="X100" s="73">
        <f t="shared" si="48"/>
        <v>0</v>
      </c>
      <c r="Y100" s="73"/>
      <c r="Z100" s="74"/>
      <c r="AA100" s="72"/>
      <c r="AB100" s="73">
        <f t="shared" si="49"/>
        <v>0</v>
      </c>
      <c r="AC100" s="73"/>
      <c r="AD100" s="76"/>
      <c r="AE100" s="72"/>
      <c r="AF100" s="73">
        <f t="shared" si="50"/>
        <v>0</v>
      </c>
      <c r="AG100" s="73"/>
      <c r="AH100" s="76"/>
      <c r="AI100" s="72"/>
      <c r="AJ100" s="73">
        <f t="shared" si="51"/>
        <v>0</v>
      </c>
      <c r="AK100" s="73"/>
      <c r="AL100" s="77"/>
    </row>
    <row r="101" spans="1:38" ht="20" thickBot="1" x14ac:dyDescent="0.25">
      <c r="A101" s="228"/>
      <c r="B101" s="229"/>
      <c r="C101" s="72"/>
      <c r="D101" s="73">
        <f t="shared" si="44"/>
        <v>0</v>
      </c>
      <c r="E101" s="73"/>
      <c r="F101" s="74"/>
      <c r="G101" s="72"/>
      <c r="H101" s="73">
        <f t="shared" si="45"/>
        <v>0</v>
      </c>
      <c r="I101" s="73"/>
      <c r="J101" s="76"/>
      <c r="K101" s="72"/>
      <c r="L101" s="73">
        <f t="shared" si="46"/>
        <v>0</v>
      </c>
      <c r="M101" s="73"/>
      <c r="N101" s="76"/>
      <c r="O101" s="72"/>
      <c r="P101" s="73">
        <f t="shared" si="47"/>
        <v>0</v>
      </c>
      <c r="Q101" s="73"/>
      <c r="R101" s="77"/>
      <c r="S101" s="5"/>
      <c r="T101" s="1"/>
      <c r="U101" s="228"/>
      <c r="V101" s="229"/>
      <c r="W101" s="72"/>
      <c r="X101" s="73">
        <f t="shared" si="48"/>
        <v>0</v>
      </c>
      <c r="Y101" s="73"/>
      <c r="Z101" s="74"/>
      <c r="AA101" s="72"/>
      <c r="AB101" s="73">
        <f t="shared" si="49"/>
        <v>0</v>
      </c>
      <c r="AC101" s="73"/>
      <c r="AD101" s="76"/>
      <c r="AE101" s="72"/>
      <c r="AF101" s="73">
        <f t="shared" si="50"/>
        <v>0</v>
      </c>
      <c r="AG101" s="73"/>
      <c r="AH101" s="76"/>
      <c r="AI101" s="72"/>
      <c r="AJ101" s="73">
        <f t="shared" si="51"/>
        <v>0</v>
      </c>
      <c r="AK101" s="73"/>
      <c r="AL101" s="77"/>
    </row>
    <row r="102" spans="1:38" ht="20" thickBot="1" x14ac:dyDescent="0.25">
      <c r="A102" s="230"/>
      <c r="B102" s="231"/>
      <c r="C102" s="72"/>
      <c r="D102" s="73">
        <f t="shared" si="44"/>
        <v>0</v>
      </c>
      <c r="E102" s="73"/>
      <c r="F102" s="74"/>
      <c r="G102" s="72"/>
      <c r="H102" s="73">
        <f t="shared" si="45"/>
        <v>0</v>
      </c>
      <c r="I102" s="73"/>
      <c r="J102" s="84"/>
      <c r="K102" s="72"/>
      <c r="L102" s="73">
        <f t="shared" si="46"/>
        <v>0</v>
      </c>
      <c r="M102" s="73"/>
      <c r="N102" s="76"/>
      <c r="O102" s="72"/>
      <c r="P102" s="73">
        <f t="shared" si="47"/>
        <v>0</v>
      </c>
      <c r="Q102" s="73"/>
      <c r="R102" s="77"/>
      <c r="S102" s="5"/>
      <c r="T102" s="1"/>
      <c r="U102" s="230"/>
      <c r="V102" s="231"/>
      <c r="W102" s="72"/>
      <c r="X102" s="73">
        <f t="shared" si="48"/>
        <v>0</v>
      </c>
      <c r="Y102" s="73"/>
      <c r="Z102" s="74"/>
      <c r="AA102" s="72"/>
      <c r="AB102" s="73">
        <f t="shared" si="49"/>
        <v>0</v>
      </c>
      <c r="AC102" s="73"/>
      <c r="AD102" s="84"/>
      <c r="AE102" s="72"/>
      <c r="AF102" s="73">
        <f t="shared" si="50"/>
        <v>0</v>
      </c>
      <c r="AG102" s="73"/>
      <c r="AH102" s="76"/>
      <c r="AI102" s="72"/>
      <c r="AJ102" s="73">
        <f t="shared" si="51"/>
        <v>0</v>
      </c>
      <c r="AK102" s="73"/>
      <c r="AL102" s="77"/>
    </row>
    <row r="103" spans="1:38" ht="19" x14ac:dyDescent="0.2">
      <c r="A103" s="36"/>
      <c r="B103" s="37"/>
      <c r="C103" s="72"/>
      <c r="D103" s="73">
        <f t="shared" si="44"/>
        <v>0</v>
      </c>
      <c r="E103" s="73"/>
      <c r="F103" s="74"/>
      <c r="G103" s="72"/>
      <c r="H103" s="73">
        <f t="shared" si="45"/>
        <v>0</v>
      </c>
      <c r="I103" s="73"/>
      <c r="J103" s="76"/>
      <c r="K103" s="72"/>
      <c r="L103" s="73">
        <f t="shared" si="46"/>
        <v>0</v>
      </c>
      <c r="M103" s="73"/>
      <c r="N103" s="76"/>
      <c r="O103" s="72"/>
      <c r="P103" s="73">
        <f t="shared" si="47"/>
        <v>0</v>
      </c>
      <c r="Q103" s="73"/>
      <c r="R103" s="77"/>
      <c r="S103" s="5"/>
      <c r="T103" s="1"/>
      <c r="U103" s="36"/>
      <c r="V103" s="37"/>
      <c r="W103" s="72"/>
      <c r="X103" s="73">
        <f t="shared" si="48"/>
        <v>0</v>
      </c>
      <c r="Y103" s="73"/>
      <c r="Z103" s="74"/>
      <c r="AA103" s="72"/>
      <c r="AB103" s="73">
        <f t="shared" si="49"/>
        <v>0</v>
      </c>
      <c r="AC103" s="73"/>
      <c r="AD103" s="76"/>
      <c r="AE103" s="72"/>
      <c r="AF103" s="73">
        <f t="shared" si="50"/>
        <v>0</v>
      </c>
      <c r="AG103" s="73"/>
      <c r="AH103" s="76"/>
      <c r="AI103" s="72"/>
      <c r="AJ103" s="73">
        <f t="shared" si="51"/>
        <v>0</v>
      </c>
      <c r="AK103" s="73"/>
      <c r="AL103" s="77"/>
    </row>
    <row r="104" spans="1:38" ht="19" x14ac:dyDescent="0.2">
      <c r="A104" s="226"/>
      <c r="B104" s="227"/>
      <c r="C104" s="72"/>
      <c r="D104" s="73"/>
      <c r="E104" s="73"/>
      <c r="F104" s="74"/>
      <c r="G104" s="75"/>
      <c r="H104" s="73"/>
      <c r="I104" s="73"/>
      <c r="J104" s="76"/>
      <c r="K104" s="75"/>
      <c r="L104" s="73"/>
      <c r="M104" s="73"/>
      <c r="N104" s="76"/>
      <c r="O104" s="75"/>
      <c r="P104" s="73"/>
      <c r="Q104" s="73"/>
      <c r="R104" s="77"/>
      <c r="S104" s="5"/>
      <c r="T104" s="1"/>
      <c r="U104" s="226"/>
      <c r="V104" s="227"/>
      <c r="W104" s="72"/>
      <c r="X104" s="73"/>
      <c r="Y104" s="73"/>
      <c r="Z104" s="74"/>
      <c r="AA104" s="75"/>
      <c r="AB104" s="73"/>
      <c r="AC104" s="73"/>
      <c r="AD104" s="76"/>
      <c r="AE104" s="75"/>
      <c r="AF104" s="73"/>
      <c r="AG104" s="73"/>
      <c r="AH104" s="76"/>
      <c r="AI104" s="75"/>
      <c r="AJ104" s="73"/>
      <c r="AK104" s="73"/>
      <c r="AL104" s="77"/>
    </row>
    <row r="105" spans="1:38" ht="20" thickBot="1" x14ac:dyDescent="0.25">
      <c r="A105" s="228"/>
      <c r="B105" s="229"/>
      <c r="C105" s="78"/>
      <c r="D105" s="79"/>
      <c r="E105" s="79"/>
      <c r="F105" s="80"/>
      <c r="G105" s="81"/>
      <c r="H105" s="79"/>
      <c r="I105" s="79"/>
      <c r="J105" s="82"/>
      <c r="K105" s="81"/>
      <c r="L105" s="79"/>
      <c r="M105" s="79"/>
      <c r="N105" s="82"/>
      <c r="O105" s="81"/>
      <c r="P105" s="79"/>
      <c r="Q105" s="79"/>
      <c r="R105" s="83"/>
      <c r="S105" s="5"/>
      <c r="T105" s="1"/>
      <c r="U105" s="228"/>
      <c r="V105" s="229"/>
      <c r="W105" s="78"/>
      <c r="X105" s="79"/>
      <c r="Y105" s="79"/>
      <c r="Z105" s="80"/>
      <c r="AA105" s="81"/>
      <c r="AB105" s="79"/>
      <c r="AC105" s="79"/>
      <c r="AD105" s="82"/>
      <c r="AE105" s="81"/>
      <c r="AF105" s="79"/>
      <c r="AG105" s="79"/>
      <c r="AH105" s="82"/>
      <c r="AI105" s="81"/>
      <c r="AJ105" s="79"/>
      <c r="AK105" s="79"/>
      <c r="AL105" s="83"/>
    </row>
    <row r="106" spans="1:38" ht="20" thickBot="1" x14ac:dyDescent="0.25">
      <c r="A106" s="230"/>
      <c r="B106" s="231"/>
      <c r="C106" s="72"/>
      <c r="D106" s="73"/>
      <c r="E106" s="73"/>
      <c r="F106" s="74"/>
      <c r="G106" s="75"/>
      <c r="H106" s="73"/>
      <c r="I106" s="73"/>
      <c r="J106" s="76"/>
      <c r="K106" s="75"/>
      <c r="L106" s="73"/>
      <c r="M106" s="73"/>
      <c r="N106" s="76"/>
      <c r="O106" s="75"/>
      <c r="P106" s="73"/>
      <c r="Q106" s="73"/>
      <c r="R106" s="77"/>
      <c r="S106" s="5"/>
      <c r="T106" s="1"/>
      <c r="U106" s="230"/>
      <c r="V106" s="231"/>
      <c r="W106" s="72"/>
      <c r="X106" s="73"/>
      <c r="Y106" s="73"/>
      <c r="Z106" s="74"/>
      <c r="AA106" s="75"/>
      <c r="AB106" s="73"/>
      <c r="AC106" s="73"/>
      <c r="AD106" s="76"/>
      <c r="AE106" s="75"/>
      <c r="AF106" s="73"/>
      <c r="AG106" s="73"/>
      <c r="AH106" s="76"/>
      <c r="AI106" s="75"/>
      <c r="AJ106" s="73"/>
      <c r="AK106" s="73"/>
      <c r="AL106" s="77"/>
    </row>
    <row r="107" spans="1:38" ht="19" x14ac:dyDescent="0.2">
      <c r="A107" s="36"/>
      <c r="B107" s="37"/>
      <c r="C107" s="45"/>
      <c r="D107" s="46"/>
      <c r="E107" s="46"/>
      <c r="F107" s="47"/>
      <c r="G107" s="48"/>
      <c r="H107" s="46"/>
      <c r="I107" s="46"/>
      <c r="J107" s="49"/>
      <c r="K107" s="48"/>
      <c r="L107" s="46"/>
      <c r="M107" s="46"/>
      <c r="N107" s="49"/>
      <c r="O107" s="48"/>
      <c r="P107" s="46"/>
      <c r="Q107" s="46"/>
      <c r="R107" s="50"/>
      <c r="S107" s="5"/>
      <c r="T107" s="1"/>
      <c r="U107" s="36"/>
      <c r="V107" s="37"/>
      <c r="W107" s="45"/>
      <c r="X107" s="46"/>
      <c r="Y107" s="46"/>
      <c r="Z107" s="47"/>
      <c r="AA107" s="48"/>
      <c r="AB107" s="46"/>
      <c r="AC107" s="46"/>
      <c r="AD107" s="49"/>
      <c r="AE107" s="48"/>
      <c r="AF107" s="46"/>
      <c r="AG107" s="46"/>
      <c r="AH107" s="49"/>
      <c r="AI107" s="48"/>
      <c r="AJ107" s="46"/>
      <c r="AK107" s="46"/>
      <c r="AL107" s="50"/>
    </row>
    <row r="108" spans="1:38" ht="19" x14ac:dyDescent="0.2">
      <c r="A108" s="226"/>
      <c r="B108" s="227"/>
      <c r="C108" s="45"/>
      <c r="D108" s="46"/>
      <c r="E108" s="46"/>
      <c r="F108" s="47"/>
      <c r="G108" s="48"/>
      <c r="H108" s="46"/>
      <c r="I108" s="46"/>
      <c r="J108" s="49"/>
      <c r="K108" s="48"/>
      <c r="L108" s="46"/>
      <c r="M108" s="46"/>
      <c r="N108" s="49"/>
      <c r="O108" s="48"/>
      <c r="P108" s="46"/>
      <c r="Q108" s="46"/>
      <c r="R108" s="50"/>
      <c r="S108" s="5"/>
      <c r="T108" s="1"/>
      <c r="U108" s="226"/>
      <c r="V108" s="227"/>
      <c r="W108" s="45"/>
      <c r="X108" s="46"/>
      <c r="Y108" s="46"/>
      <c r="Z108" s="47"/>
      <c r="AA108" s="48"/>
      <c r="AB108" s="46"/>
      <c r="AC108" s="46"/>
      <c r="AD108" s="49"/>
      <c r="AE108" s="48"/>
      <c r="AF108" s="46"/>
      <c r="AG108" s="46"/>
      <c r="AH108" s="49"/>
      <c r="AI108" s="48"/>
      <c r="AJ108" s="46"/>
      <c r="AK108" s="46"/>
      <c r="AL108" s="50"/>
    </row>
    <row r="109" spans="1:38" ht="20" thickBot="1" x14ac:dyDescent="0.25">
      <c r="A109" s="228"/>
      <c r="B109" s="229"/>
      <c r="C109" s="51"/>
      <c r="D109" s="52"/>
      <c r="E109" s="52"/>
      <c r="F109" s="53"/>
      <c r="G109" s="54"/>
      <c r="H109" s="52"/>
      <c r="I109" s="52"/>
      <c r="J109" s="55"/>
      <c r="K109" s="54"/>
      <c r="L109" s="52"/>
      <c r="M109" s="52"/>
      <c r="N109" s="55"/>
      <c r="O109" s="54"/>
      <c r="P109" s="52"/>
      <c r="Q109" s="52"/>
      <c r="R109" s="56"/>
      <c r="S109" s="5"/>
      <c r="T109" s="1"/>
      <c r="U109" s="228"/>
      <c r="V109" s="229"/>
      <c r="W109" s="51"/>
      <c r="X109" s="52"/>
      <c r="Y109" s="52"/>
      <c r="Z109" s="53"/>
      <c r="AA109" s="54"/>
      <c r="AB109" s="52"/>
      <c r="AC109" s="52"/>
      <c r="AD109" s="55"/>
      <c r="AE109" s="54"/>
      <c r="AF109" s="52"/>
      <c r="AG109" s="52"/>
      <c r="AH109" s="55"/>
      <c r="AI109" s="54"/>
      <c r="AJ109" s="52"/>
      <c r="AK109" s="52"/>
      <c r="AL109" s="56"/>
    </row>
    <row r="110" spans="1:38" ht="19" x14ac:dyDescent="0.2">
      <c r="A110" s="234"/>
      <c r="B110" s="219"/>
      <c r="C110" s="57"/>
      <c r="D110" s="58"/>
      <c r="E110" s="58"/>
      <c r="F110" s="59"/>
      <c r="G110" s="60"/>
      <c r="H110" s="58"/>
      <c r="I110" s="58"/>
      <c r="J110" s="59"/>
      <c r="K110" s="60"/>
      <c r="L110" s="58"/>
      <c r="M110" s="58"/>
      <c r="N110" s="59"/>
      <c r="O110" s="60"/>
      <c r="P110" s="58"/>
      <c r="Q110" s="58"/>
      <c r="R110" s="61"/>
      <c r="S110" s="5"/>
      <c r="T110" s="2"/>
      <c r="U110" s="234"/>
      <c r="V110" s="219"/>
      <c r="W110" s="57"/>
      <c r="X110" s="58"/>
      <c r="Y110" s="58"/>
      <c r="Z110" s="59"/>
      <c r="AA110" s="60"/>
      <c r="AB110" s="58"/>
      <c r="AC110" s="58"/>
      <c r="AD110" s="59"/>
      <c r="AE110" s="60"/>
      <c r="AF110" s="58"/>
      <c r="AG110" s="58"/>
      <c r="AH110" s="59"/>
      <c r="AI110" s="60"/>
      <c r="AJ110" s="58"/>
      <c r="AK110" s="58"/>
      <c r="AL110" s="61"/>
    </row>
    <row r="111" spans="1:38" ht="19" x14ac:dyDescent="0.2">
      <c r="A111" s="235"/>
      <c r="B111" s="236"/>
      <c r="C111" s="62"/>
      <c r="D111" s="63"/>
      <c r="E111" s="63"/>
      <c r="F111" s="64"/>
      <c r="G111" s="65"/>
      <c r="H111" s="63"/>
      <c r="I111" s="63"/>
      <c r="J111" s="64"/>
      <c r="K111" s="65"/>
      <c r="L111" s="63"/>
      <c r="M111" s="63"/>
      <c r="N111" s="64"/>
      <c r="O111" s="65"/>
      <c r="P111" s="63"/>
      <c r="Q111" s="63"/>
      <c r="R111" s="66"/>
      <c r="S111" s="5"/>
      <c r="T111" s="2"/>
      <c r="U111" s="235"/>
      <c r="V111" s="236"/>
      <c r="W111" s="62"/>
      <c r="X111" s="63"/>
      <c r="Y111" s="63"/>
      <c r="Z111" s="64"/>
      <c r="AA111" s="65"/>
      <c r="AB111" s="63"/>
      <c r="AC111" s="63"/>
      <c r="AD111" s="64"/>
      <c r="AE111" s="65"/>
      <c r="AF111" s="63"/>
      <c r="AG111" s="63"/>
      <c r="AH111" s="64"/>
      <c r="AI111" s="65"/>
      <c r="AJ111" s="63"/>
      <c r="AK111" s="63"/>
      <c r="AL111" s="66"/>
    </row>
    <row r="112" spans="1:38" ht="20" thickBot="1" x14ac:dyDescent="0.25">
      <c r="A112" s="220"/>
      <c r="B112" s="221"/>
      <c r="C112" s="67"/>
      <c r="D112" s="68"/>
      <c r="E112" s="68"/>
      <c r="F112" s="69"/>
      <c r="G112" s="70"/>
      <c r="H112" s="68"/>
      <c r="I112" s="68"/>
      <c r="J112" s="69"/>
      <c r="K112" s="70"/>
      <c r="L112" s="68"/>
      <c r="M112" s="68"/>
      <c r="N112" s="69"/>
      <c r="O112" s="70"/>
      <c r="P112" s="68"/>
      <c r="Q112" s="68"/>
      <c r="R112" s="71"/>
      <c r="S112" s="5"/>
      <c r="T112" s="2"/>
      <c r="U112" s="220"/>
      <c r="V112" s="221"/>
      <c r="W112" s="67"/>
      <c r="X112" s="68"/>
      <c r="Y112" s="68"/>
      <c r="Z112" s="69"/>
      <c r="AA112" s="70"/>
      <c r="AB112" s="68"/>
      <c r="AC112" s="68"/>
      <c r="AD112" s="69"/>
      <c r="AE112" s="70"/>
      <c r="AF112" s="68"/>
      <c r="AG112" s="68"/>
      <c r="AH112" s="69"/>
      <c r="AI112" s="70"/>
      <c r="AJ112" s="68"/>
      <c r="AK112" s="68"/>
      <c r="AL112" s="71"/>
    </row>
    <row r="113" spans="1:38" ht="19" x14ac:dyDescent="0.2">
      <c r="A113" s="234"/>
      <c r="B113" s="219"/>
      <c r="C113" s="57"/>
      <c r="D113" s="58"/>
      <c r="E113" s="58"/>
      <c r="F113" s="59"/>
      <c r="G113" s="60"/>
      <c r="H113" s="58"/>
      <c r="I113" s="58"/>
      <c r="J113" s="59"/>
      <c r="K113" s="60"/>
      <c r="L113" s="58"/>
      <c r="M113" s="58"/>
      <c r="N113" s="59"/>
      <c r="O113" s="60"/>
      <c r="P113" s="58"/>
      <c r="Q113" s="58"/>
      <c r="R113" s="61"/>
      <c r="S113" s="5"/>
      <c r="T113" s="2"/>
      <c r="U113" s="234"/>
      <c r="V113" s="219"/>
      <c r="W113" s="57"/>
      <c r="X113" s="58"/>
      <c r="Y113" s="58"/>
      <c r="Z113" s="59"/>
      <c r="AA113" s="60"/>
      <c r="AB113" s="58"/>
      <c r="AC113" s="58"/>
      <c r="AD113" s="59"/>
      <c r="AE113" s="60"/>
      <c r="AF113" s="58"/>
      <c r="AG113" s="58"/>
      <c r="AH113" s="59"/>
      <c r="AI113" s="60"/>
      <c r="AJ113" s="58"/>
      <c r="AK113" s="58"/>
      <c r="AL113" s="61"/>
    </row>
    <row r="114" spans="1:38" ht="19" x14ac:dyDescent="0.2">
      <c r="A114" s="235"/>
      <c r="B114" s="236"/>
      <c r="C114" s="62"/>
      <c r="D114" s="63"/>
      <c r="E114" s="63"/>
      <c r="F114" s="64"/>
      <c r="G114" s="65"/>
      <c r="H114" s="63"/>
      <c r="I114" s="63"/>
      <c r="J114" s="64"/>
      <c r="K114" s="65"/>
      <c r="L114" s="63"/>
      <c r="M114" s="63"/>
      <c r="N114" s="64"/>
      <c r="O114" s="65"/>
      <c r="P114" s="63"/>
      <c r="Q114" s="63"/>
      <c r="R114" s="66"/>
      <c r="S114" s="5"/>
      <c r="T114" s="2"/>
      <c r="U114" s="235"/>
      <c r="V114" s="236"/>
      <c r="W114" s="62"/>
      <c r="X114" s="63"/>
      <c r="Y114" s="63"/>
      <c r="Z114" s="64"/>
      <c r="AA114" s="65"/>
      <c r="AB114" s="63"/>
      <c r="AC114" s="63"/>
      <c r="AD114" s="64"/>
      <c r="AE114" s="65"/>
      <c r="AF114" s="63"/>
      <c r="AG114" s="63"/>
      <c r="AH114" s="64"/>
      <c r="AI114" s="65"/>
      <c r="AJ114" s="63"/>
      <c r="AK114" s="63"/>
      <c r="AL114" s="66"/>
    </row>
    <row r="115" spans="1:38" ht="20" thickBot="1" x14ac:dyDescent="0.25">
      <c r="A115" s="237"/>
      <c r="B115" s="238"/>
      <c r="C115" s="62"/>
      <c r="D115" s="63"/>
      <c r="E115" s="63"/>
      <c r="F115" s="64"/>
      <c r="G115" s="65"/>
      <c r="H115" s="63"/>
      <c r="I115" s="63"/>
      <c r="J115" s="64"/>
      <c r="K115" s="65"/>
      <c r="L115" s="63"/>
      <c r="M115" s="63"/>
      <c r="N115" s="64"/>
      <c r="O115" s="65"/>
      <c r="P115" s="63"/>
      <c r="Q115" s="63"/>
      <c r="R115" s="66"/>
      <c r="S115" s="5"/>
      <c r="T115" s="2"/>
      <c r="U115" s="237"/>
      <c r="V115" s="238"/>
      <c r="W115" s="62"/>
      <c r="X115" s="63"/>
      <c r="Y115" s="63"/>
      <c r="Z115" s="64"/>
      <c r="AA115" s="65"/>
      <c r="AB115" s="63"/>
      <c r="AC115" s="63"/>
      <c r="AD115" s="64"/>
      <c r="AE115" s="65"/>
      <c r="AF115" s="63"/>
      <c r="AG115" s="63"/>
      <c r="AH115" s="64"/>
      <c r="AI115" s="65"/>
      <c r="AJ115" s="63"/>
      <c r="AK115" s="63"/>
      <c r="AL115" s="66"/>
    </row>
    <row r="116" spans="1:38" ht="20" thickTop="1" x14ac:dyDescent="0.2">
      <c r="C116" s="62"/>
      <c r="D116" s="63"/>
      <c r="E116" s="63"/>
      <c r="F116" s="63"/>
      <c r="G116" s="65"/>
      <c r="H116" s="63"/>
      <c r="I116" s="63"/>
      <c r="J116" s="63"/>
      <c r="K116" s="65"/>
      <c r="L116" s="63"/>
      <c r="M116" s="63"/>
      <c r="N116" s="63"/>
      <c r="O116" s="65"/>
      <c r="P116" s="63"/>
      <c r="Q116" s="63"/>
      <c r="R116" s="66"/>
      <c r="W116" s="62"/>
      <c r="X116" s="63"/>
      <c r="Y116" s="63"/>
      <c r="Z116" s="63"/>
      <c r="AA116" s="65"/>
      <c r="AB116" s="63"/>
      <c r="AC116" s="63"/>
      <c r="AD116" s="63"/>
      <c r="AE116" s="65"/>
      <c r="AF116" s="63"/>
      <c r="AG116" s="63"/>
      <c r="AH116" s="63"/>
      <c r="AI116" s="65"/>
      <c r="AJ116" s="63"/>
      <c r="AK116" s="63"/>
      <c r="AL116" s="66"/>
    </row>
    <row r="117" spans="1:38" x14ac:dyDescent="0.2">
      <c r="C117" s="32"/>
      <c r="D117" s="32"/>
      <c r="E117" s="32"/>
      <c r="F117" s="32"/>
    </row>
    <row r="118" spans="1:38" x14ac:dyDescent="0.2">
      <c r="C118" s="32"/>
      <c r="D118" s="32"/>
      <c r="E118" s="32"/>
      <c r="F118" s="32"/>
    </row>
    <row r="119" spans="1:38" x14ac:dyDescent="0.2">
      <c r="C119" s="32"/>
      <c r="D119" s="32"/>
      <c r="E119" s="32"/>
      <c r="F119" s="32"/>
    </row>
    <row r="120" spans="1:38" x14ac:dyDescent="0.2">
      <c r="C120" s="32"/>
      <c r="D120" s="32"/>
      <c r="E120" s="32"/>
      <c r="F120" s="32"/>
    </row>
    <row r="121" spans="1:38" x14ac:dyDescent="0.2">
      <c r="C121" s="32"/>
      <c r="D121" s="32"/>
      <c r="E121" s="32"/>
      <c r="F121" s="32"/>
    </row>
    <row r="122" spans="1:38" x14ac:dyDescent="0.2">
      <c r="C122" s="32"/>
      <c r="D122" s="32"/>
      <c r="E122" s="32"/>
      <c r="F122" s="32"/>
    </row>
    <row r="123" spans="1:38" x14ac:dyDescent="0.2">
      <c r="C123" s="32"/>
      <c r="D123" s="32"/>
      <c r="E123" s="32"/>
      <c r="F123" s="32"/>
    </row>
    <row r="124" spans="1:38" x14ac:dyDescent="0.2">
      <c r="C124" s="32"/>
      <c r="D124" s="32"/>
      <c r="E124" s="32"/>
      <c r="F124" s="32"/>
    </row>
    <row r="125" spans="1:38" x14ac:dyDescent="0.2">
      <c r="A125" s="32"/>
      <c r="B125" s="32"/>
      <c r="C125" s="32"/>
      <c r="D125" s="32"/>
      <c r="E125" s="32"/>
      <c r="F125" s="32"/>
    </row>
    <row r="126" spans="1:38" x14ac:dyDescent="0.2">
      <c r="A126" s="32"/>
      <c r="B126" s="32"/>
      <c r="C126" s="32"/>
      <c r="D126" s="32"/>
      <c r="E126" s="32"/>
      <c r="F126" s="32"/>
    </row>
    <row r="127" spans="1:38" x14ac:dyDescent="0.2">
      <c r="A127" s="32"/>
      <c r="B127" s="32"/>
      <c r="C127" s="32"/>
      <c r="D127" s="32"/>
      <c r="E127" s="32"/>
      <c r="F127" s="32"/>
    </row>
    <row r="128" spans="1:38" x14ac:dyDescent="0.2">
      <c r="A128" s="32"/>
      <c r="B128" s="32"/>
      <c r="C128" s="32"/>
      <c r="D128" s="32"/>
      <c r="E128" s="32"/>
      <c r="F128" s="32"/>
    </row>
    <row r="129" spans="1:6" x14ac:dyDescent="0.2">
      <c r="A129" s="32"/>
      <c r="B129" s="32"/>
      <c r="C129" s="32"/>
      <c r="D129" s="32"/>
      <c r="E129" s="32"/>
      <c r="F129" s="32"/>
    </row>
    <row r="130" spans="1:6" x14ac:dyDescent="0.2">
      <c r="A130" s="32"/>
      <c r="B130" s="32"/>
      <c r="C130" s="32"/>
      <c r="D130" s="32"/>
      <c r="E130" s="32"/>
      <c r="F130" s="32"/>
    </row>
    <row r="131" spans="1:6" x14ac:dyDescent="0.2">
      <c r="A131" s="32"/>
      <c r="B131" s="32"/>
      <c r="C131" s="32"/>
      <c r="D131" s="32"/>
      <c r="E131" s="32"/>
      <c r="F131" s="32"/>
    </row>
    <row r="132" spans="1:6" x14ac:dyDescent="0.2">
      <c r="A132" s="32"/>
      <c r="B132" s="32"/>
      <c r="C132" s="32"/>
      <c r="D132" s="32"/>
      <c r="E132" s="32"/>
      <c r="F132" s="32"/>
    </row>
    <row r="133" spans="1:6" x14ac:dyDescent="0.2">
      <c r="A133" s="32"/>
      <c r="B133" s="32"/>
      <c r="C133" s="32"/>
      <c r="D133" s="32"/>
      <c r="E133" s="32"/>
      <c r="F133" s="32"/>
    </row>
    <row r="134" spans="1:6" x14ac:dyDescent="0.2">
      <c r="A134" s="32"/>
      <c r="B134" s="32"/>
    </row>
  </sheetData>
  <mergeCells count="100">
    <mergeCell ref="A102:B102"/>
    <mergeCell ref="U102:V102"/>
    <mergeCell ref="A110:B112"/>
    <mergeCell ref="U110:V112"/>
    <mergeCell ref="A113:B115"/>
    <mergeCell ref="U113:V115"/>
    <mergeCell ref="A104:B105"/>
    <mergeCell ref="U104:V105"/>
    <mergeCell ref="A106:B106"/>
    <mergeCell ref="U106:V106"/>
    <mergeCell ref="A108:B109"/>
    <mergeCell ref="U108:V109"/>
    <mergeCell ref="A94:B95"/>
    <mergeCell ref="U94:V95"/>
    <mergeCell ref="A96:B97"/>
    <mergeCell ref="U96:V97"/>
    <mergeCell ref="A100:B101"/>
    <mergeCell ref="U100:V101"/>
    <mergeCell ref="A82:B83"/>
    <mergeCell ref="U82:V83"/>
    <mergeCell ref="A86:B89"/>
    <mergeCell ref="U86:V89"/>
    <mergeCell ref="A90:B91"/>
    <mergeCell ref="U90:V91"/>
    <mergeCell ref="A73:B73"/>
    <mergeCell ref="U73:V73"/>
    <mergeCell ref="A74:B75"/>
    <mergeCell ref="U74:V75"/>
    <mergeCell ref="A78:B81"/>
    <mergeCell ref="U78:V81"/>
    <mergeCell ref="W71:Z71"/>
    <mergeCell ref="AA71:AD71"/>
    <mergeCell ref="AE71:AH71"/>
    <mergeCell ref="AI71:AL71"/>
    <mergeCell ref="A72:B72"/>
    <mergeCell ref="C72:F72"/>
    <mergeCell ref="G72:J72"/>
    <mergeCell ref="K72:N72"/>
    <mergeCell ref="O72:R72"/>
    <mergeCell ref="U72:V72"/>
    <mergeCell ref="W72:Z72"/>
    <mergeCell ref="AA72:AD72"/>
    <mergeCell ref="AE72:AH72"/>
    <mergeCell ref="AI72:AL72"/>
    <mergeCell ref="A52:B54"/>
    <mergeCell ref="U52:V54"/>
    <mergeCell ref="A55:B57"/>
    <mergeCell ref="U55:V57"/>
    <mergeCell ref="A71:B71"/>
    <mergeCell ref="C71:F71"/>
    <mergeCell ref="G71:J71"/>
    <mergeCell ref="K71:N71"/>
    <mergeCell ref="O71:R71"/>
    <mergeCell ref="U71:V71"/>
    <mergeCell ref="U45:V47"/>
    <mergeCell ref="A46:B47"/>
    <mergeCell ref="A48:B48"/>
    <mergeCell ref="U48:V48"/>
    <mergeCell ref="U49:V51"/>
    <mergeCell ref="A50:B51"/>
    <mergeCell ref="A38:B39"/>
    <mergeCell ref="U38:V39"/>
    <mergeCell ref="A42:B43"/>
    <mergeCell ref="U42:V43"/>
    <mergeCell ref="A44:B44"/>
    <mergeCell ref="U44:V44"/>
    <mergeCell ref="A28:B31"/>
    <mergeCell ref="U28:V31"/>
    <mergeCell ref="A32:B33"/>
    <mergeCell ref="U32:V33"/>
    <mergeCell ref="A36:B37"/>
    <mergeCell ref="U36:V37"/>
    <mergeCell ref="A16:B17"/>
    <mergeCell ref="U16:V17"/>
    <mergeCell ref="A20:B23"/>
    <mergeCell ref="U20:V23"/>
    <mergeCell ref="A24:B25"/>
    <mergeCell ref="U24:V25"/>
    <mergeCell ref="W14:Z14"/>
    <mergeCell ref="AA14:AD14"/>
    <mergeCell ref="AE14:AH14"/>
    <mergeCell ref="AI14:AL14"/>
    <mergeCell ref="A15:B15"/>
    <mergeCell ref="U15:V15"/>
    <mergeCell ref="W13:Z13"/>
    <mergeCell ref="AA13:AD13"/>
    <mergeCell ref="AE13:AH13"/>
    <mergeCell ref="AI13:AL13"/>
    <mergeCell ref="A14:B14"/>
    <mergeCell ref="C14:F14"/>
    <mergeCell ref="G14:J14"/>
    <mergeCell ref="K14:N14"/>
    <mergeCell ref="O14:R14"/>
    <mergeCell ref="U14:V14"/>
    <mergeCell ref="A13:B13"/>
    <mergeCell ref="C13:F13"/>
    <mergeCell ref="G13:J13"/>
    <mergeCell ref="K13:N13"/>
    <mergeCell ref="O13:R13"/>
    <mergeCell ref="U13:V13"/>
  </mergeCells>
  <conditionalFormatting sqref="A19:A20">
    <cfRule type="colorScale" priority="42">
      <colorScale>
        <cfvo type="min"/>
        <cfvo type="max"/>
        <color rgb="FF63BE7B"/>
        <color rgb="FFFCFCFF"/>
      </colorScale>
    </cfRule>
    <cfRule type="colorScale" priority="41">
      <colorScale>
        <cfvo type="min"/>
        <cfvo type="percentile" val="50"/>
        <cfvo type="max"/>
        <color rgb="FF63BE7B"/>
        <color rgb="FFFFEB84"/>
        <color rgb="FFF8696B"/>
      </colorScale>
    </cfRule>
  </conditionalFormatting>
  <conditionalFormatting sqref="A77:A78">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27:B27 A28">
    <cfRule type="colorScale" priority="40">
      <colorScale>
        <cfvo type="min"/>
        <cfvo type="max"/>
        <color rgb="FF63BE7B"/>
        <color rgb="FFFCFCFF"/>
      </colorScale>
    </cfRule>
    <cfRule type="colorScale" priority="39">
      <colorScale>
        <cfvo type="min"/>
        <cfvo type="percentile" val="50"/>
        <cfvo type="max"/>
        <color rgb="FF63BE7B"/>
        <color rgb="FFFFEB84"/>
        <color rgb="FFF8696B"/>
      </colorScale>
    </cfRule>
  </conditionalFormatting>
  <conditionalFormatting sqref="A85:B85 A86">
    <cfRule type="colorScale" priority="17">
      <colorScale>
        <cfvo type="min"/>
        <cfvo type="percentile" val="50"/>
        <cfvo type="max"/>
        <color rgb="FF63BE7B"/>
        <color rgb="FFFFEB84"/>
        <color rgb="FFF8696B"/>
      </colorScale>
    </cfRule>
    <cfRule type="colorScale" priority="18">
      <colorScale>
        <cfvo type="min"/>
        <cfvo type="max"/>
        <color rgb="FF63BE7B"/>
        <color rgb="FFFCFCFF"/>
      </colorScale>
    </cfRule>
  </conditionalFormatting>
  <conditionalFormatting sqref="A125:B134 D2:E9 C117:F133">
    <cfRule type="colorScale" priority="45">
      <colorScale>
        <cfvo type="min"/>
        <cfvo type="percentile" val="50"/>
        <cfvo type="max"/>
        <color rgb="FF63BE7B"/>
        <color rgb="FFFFEB84"/>
        <color rgb="FFF8696B"/>
      </colorScale>
    </cfRule>
    <cfRule type="colorScale" priority="46">
      <colorScale>
        <cfvo type="min"/>
        <cfvo type="max"/>
        <color rgb="FF63BE7B"/>
        <color rgb="FFFCFCFF"/>
      </colorScale>
    </cfRule>
  </conditionalFormatting>
  <conditionalFormatting sqref="B19">
    <cfRule type="colorScale" priority="22">
      <colorScale>
        <cfvo type="min"/>
        <cfvo type="max"/>
        <color rgb="FF63BE7B"/>
        <color rgb="FFFCFCFF"/>
      </colorScale>
    </cfRule>
    <cfRule type="colorScale" priority="21">
      <colorScale>
        <cfvo type="min"/>
        <cfvo type="percentile" val="50"/>
        <cfvo type="max"/>
        <color rgb="FF63BE7B"/>
        <color rgb="FFFFEB84"/>
        <color rgb="FFF8696B"/>
      </colorScale>
    </cfRule>
  </conditionalFormatting>
  <conditionalFormatting sqref="B35">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41">
    <cfRule type="colorScale" priority="24">
      <colorScale>
        <cfvo type="min"/>
        <cfvo type="max"/>
        <color rgb="FF63BE7B"/>
        <color rgb="FFFCFCFF"/>
      </colorScale>
    </cfRule>
    <cfRule type="colorScale" priority="23">
      <colorScale>
        <cfvo type="min"/>
        <cfvo type="percentile" val="50"/>
        <cfvo type="max"/>
        <color rgb="FF63BE7B"/>
        <color rgb="FFFFEB84"/>
        <color rgb="FFF8696B"/>
      </colorScale>
    </cfRule>
  </conditionalFormatting>
  <conditionalFormatting sqref="B77">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B93">
    <cfRule type="colorScale" priority="15">
      <colorScale>
        <cfvo type="min"/>
        <cfvo type="percentile" val="50"/>
        <cfvo type="max"/>
        <color rgb="FF63BE7B"/>
        <color rgb="FFFFEB84"/>
        <color rgb="FFF8696B"/>
      </colorScale>
    </cfRule>
    <cfRule type="colorScale" priority="16">
      <colorScale>
        <cfvo type="min"/>
        <cfvo type="max"/>
        <color rgb="FF63BE7B"/>
        <color rgb="FFFCFCFF"/>
      </colorScale>
    </cfRule>
  </conditionalFormatting>
  <conditionalFormatting sqref="B99">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D1:E1">
    <cfRule type="colorScale" priority="44">
      <colorScale>
        <cfvo type="min"/>
        <cfvo type="max"/>
        <color rgb="FF63BE7B"/>
        <color rgb="FFFCFCFF"/>
      </colorScale>
    </cfRule>
    <cfRule type="colorScale" priority="43">
      <colorScale>
        <cfvo type="min"/>
        <cfvo type="percentile" val="50"/>
        <cfvo type="max"/>
        <color rgb="FF63BE7B"/>
        <color rgb="FFFFEB84"/>
        <color rgb="FFF8696B"/>
      </colorScale>
    </cfRule>
  </conditionalFormatting>
  <conditionalFormatting sqref="U19:U20">
    <cfRule type="colorScale" priority="35">
      <colorScale>
        <cfvo type="min"/>
        <cfvo type="percentile" val="50"/>
        <cfvo type="max"/>
        <color rgb="FF63BE7B"/>
        <color rgb="FFFFEB84"/>
        <color rgb="FFF8696B"/>
      </colorScale>
    </cfRule>
    <cfRule type="colorScale" priority="36">
      <colorScale>
        <cfvo type="min"/>
        <cfvo type="max"/>
        <color rgb="FF63BE7B"/>
        <color rgb="FFFCFCFF"/>
      </colorScale>
    </cfRule>
  </conditionalFormatting>
  <conditionalFormatting sqref="U27:U28">
    <cfRule type="colorScale" priority="38">
      <colorScale>
        <cfvo type="min"/>
        <cfvo type="max"/>
        <color rgb="FF63BE7B"/>
        <color rgb="FFFCFCFF"/>
      </colorScale>
    </cfRule>
    <cfRule type="colorScale" priority="37">
      <colorScale>
        <cfvo type="min"/>
        <cfvo type="percentile" val="50"/>
        <cfvo type="max"/>
        <color rgb="FF63BE7B"/>
        <color rgb="FFFFEB84"/>
        <color rgb="FFF8696B"/>
      </colorScale>
    </cfRule>
  </conditionalFormatting>
  <conditionalFormatting sqref="U77:U7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U85:V85 U86">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V19">
    <cfRule type="colorScale" priority="31">
      <colorScale>
        <cfvo type="min"/>
        <cfvo type="percentile" val="50"/>
        <cfvo type="max"/>
        <color rgb="FF63BE7B"/>
        <color rgb="FFFFEB84"/>
        <color rgb="FFF8696B"/>
      </colorScale>
    </cfRule>
    <cfRule type="colorScale" priority="32">
      <colorScale>
        <cfvo type="min"/>
        <cfvo type="max"/>
        <color rgb="FF63BE7B"/>
        <color rgb="FFFCFCFF"/>
      </colorScale>
    </cfRule>
  </conditionalFormatting>
  <conditionalFormatting sqref="V27">
    <cfRule type="colorScale" priority="34">
      <colorScale>
        <cfvo type="min"/>
        <cfvo type="max"/>
        <color rgb="FF63BE7B"/>
        <color rgb="FFFCFCFF"/>
      </colorScale>
    </cfRule>
    <cfRule type="colorScale" priority="33">
      <colorScale>
        <cfvo type="min"/>
        <cfvo type="percentile" val="50"/>
        <cfvo type="max"/>
        <color rgb="FF63BE7B"/>
        <color rgb="FFFFEB84"/>
        <color rgb="FFF8696B"/>
      </colorScale>
    </cfRule>
  </conditionalFormatting>
  <conditionalFormatting sqref="V35">
    <cfRule type="colorScale" priority="30">
      <colorScale>
        <cfvo type="min"/>
        <cfvo type="max"/>
        <color rgb="FF63BE7B"/>
        <color rgb="FFFCFCFF"/>
      </colorScale>
    </cfRule>
    <cfRule type="colorScale" priority="29">
      <colorScale>
        <cfvo type="min"/>
        <cfvo type="percentile" val="50"/>
        <cfvo type="max"/>
        <color rgb="FF63BE7B"/>
        <color rgb="FFFFEB84"/>
        <color rgb="FFF8696B"/>
      </colorScale>
    </cfRule>
  </conditionalFormatting>
  <conditionalFormatting sqref="V41">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V7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conditionalFormatting sqref="V93">
    <cfRule type="colorScale" priority="6">
      <colorScale>
        <cfvo type="min"/>
        <cfvo type="max"/>
        <color rgb="FF63BE7B"/>
        <color rgb="FFFCFCFF"/>
      </colorScale>
    </cfRule>
    <cfRule type="colorScale" priority="5">
      <colorScale>
        <cfvo type="min"/>
        <cfvo type="percentile" val="50"/>
        <cfvo type="max"/>
        <color rgb="FF63BE7B"/>
        <color rgb="FFFFEB84"/>
        <color rgb="FFF8696B"/>
      </colorScale>
    </cfRule>
  </conditionalFormatting>
  <conditionalFormatting sqref="V99">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dataValidations count="3">
    <dataValidation type="list" allowBlank="1" showInputMessage="1" showErrorMessage="1" sqref="A52:B54 U110:V112 A110:B112 U52:V54" xr:uid="{D1844BFF-CD8D-7641-9A4A-F7146D6E3D19}">
      <formula1>$D$2:$D$9</formula1>
    </dataValidation>
    <dataValidation type="list" allowBlank="1" showInputMessage="1" showErrorMessage="1" sqref="A96:B97 A24:B25 A16:B17 A32:B33 A38:B39 U16:V17 U24:V25 U32:V33 U38:V39 U74:V75 U82:V83 U90:V91 U96:V97 A74:B75 A82:B83 A90:B91" xr:uid="{7C423F5F-C842-1C41-A9E4-4991BAB49F07}">
      <formula1>INDIRECT("Exercises!" &amp; A18)</formula1>
    </dataValidation>
    <dataValidation type="list" allowBlank="1" showInputMessage="1" showErrorMessage="1" sqref="A34 A26 A18 A40 U40 U34 U26 U18 A92 A84 A76 A98 U92 U84 U76 U98" xr:uid="{4D8E1C96-232B-984D-809E-7086AB8879F6}">
      <formula1>RMOefeningen</formula1>
    </dataValidation>
  </dataValidations>
  <pageMargins left="0.7" right="0.7" top="0.75" bottom="0.75" header="0.3" footer="0.3"/>
  <tableParts count="5">
    <tablePart r:id="rId1"/>
    <tablePart r:id="rId2"/>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9CC93-8FC9-1041-8CC5-278D83A197C5}">
  <dimension ref="A1:AG25"/>
  <sheetViews>
    <sheetView workbookViewId="0">
      <selection activeCell="AF22" sqref="AF22"/>
    </sheetView>
  </sheetViews>
  <sheetFormatPr baseColWidth="10" defaultRowHeight="16" x14ac:dyDescent="0.2"/>
  <sheetData>
    <row r="1" spans="1:33" x14ac:dyDescent="0.2">
      <c r="A1" t="s">
        <v>218</v>
      </c>
      <c r="I1" s="103" t="s">
        <v>195</v>
      </c>
      <c r="J1" s="103" t="s">
        <v>196</v>
      </c>
      <c r="K1" s="103" t="s">
        <v>207</v>
      </c>
      <c r="L1" s="103" t="s">
        <v>208</v>
      </c>
      <c r="M1" s="103" t="s">
        <v>209</v>
      </c>
      <c r="N1" s="103" t="s">
        <v>210</v>
      </c>
      <c r="O1" s="103" t="s">
        <v>211</v>
      </c>
      <c r="P1" s="103" t="s">
        <v>212</v>
      </c>
      <c r="Q1" s="103" t="s">
        <v>213</v>
      </c>
      <c r="R1" s="103" t="s">
        <v>214</v>
      </c>
      <c r="S1" s="103" t="s">
        <v>215</v>
      </c>
      <c r="T1" s="103" t="s">
        <v>216</v>
      </c>
      <c r="U1" s="103" t="s">
        <v>217</v>
      </c>
      <c r="V1" s="103" t="s">
        <v>197</v>
      </c>
      <c r="W1" s="103" t="s">
        <v>198</v>
      </c>
      <c r="X1" s="103" t="s">
        <v>199</v>
      </c>
      <c r="Y1" s="103" t="s">
        <v>200</v>
      </c>
      <c r="Z1" s="103" t="s">
        <v>201</v>
      </c>
      <c r="AA1" s="103" t="s">
        <v>202</v>
      </c>
      <c r="AB1" s="103" t="s">
        <v>203</v>
      </c>
      <c r="AC1" s="103" t="s">
        <v>204</v>
      </c>
      <c r="AD1" s="103" t="s">
        <v>205</v>
      </c>
      <c r="AE1" s="103" t="s">
        <v>206</v>
      </c>
      <c r="AF1" s="103" t="s">
        <v>189</v>
      </c>
      <c r="AG1" s="103"/>
    </row>
    <row r="2" spans="1:33" x14ac:dyDescent="0.2">
      <c r="A2" s="103" t="s">
        <v>195</v>
      </c>
      <c r="I2">
        <v>5</v>
      </c>
      <c r="J2">
        <v>5</v>
      </c>
      <c r="K2">
        <v>5</v>
      </c>
      <c r="L2">
        <v>5</v>
      </c>
      <c r="M2">
        <v>10</v>
      </c>
      <c r="N2">
        <v>6</v>
      </c>
      <c r="O2">
        <v>10</v>
      </c>
      <c r="P2">
        <v>6</v>
      </c>
      <c r="Q2">
        <v>4</v>
      </c>
      <c r="R2">
        <v>10</v>
      </c>
      <c r="S2">
        <v>10</v>
      </c>
      <c r="T2">
        <v>10</v>
      </c>
      <c r="U2">
        <v>6</v>
      </c>
      <c r="V2">
        <v>1</v>
      </c>
      <c r="W2">
        <v>1</v>
      </c>
      <c r="X2">
        <v>1</v>
      </c>
      <c r="Y2">
        <v>1</v>
      </c>
      <c r="Z2">
        <v>20</v>
      </c>
      <c r="AA2">
        <v>5</v>
      </c>
      <c r="AB2">
        <v>5</v>
      </c>
      <c r="AC2">
        <v>2</v>
      </c>
      <c r="AD2">
        <v>2</v>
      </c>
      <c r="AE2">
        <v>2</v>
      </c>
      <c r="AF2">
        <v>0</v>
      </c>
    </row>
    <row r="3" spans="1:33" x14ac:dyDescent="0.2">
      <c r="A3" s="103" t="s">
        <v>196</v>
      </c>
      <c r="I3">
        <v>5</v>
      </c>
      <c r="J3">
        <v>5</v>
      </c>
      <c r="K3">
        <v>5</v>
      </c>
      <c r="L3">
        <v>5</v>
      </c>
      <c r="M3">
        <v>8</v>
      </c>
      <c r="N3">
        <v>8</v>
      </c>
      <c r="O3">
        <v>8</v>
      </c>
      <c r="P3">
        <v>8</v>
      </c>
      <c r="Q3">
        <v>5</v>
      </c>
      <c r="R3">
        <v>9</v>
      </c>
      <c r="S3">
        <v>10</v>
      </c>
      <c r="T3">
        <v>8</v>
      </c>
      <c r="U3">
        <v>8</v>
      </c>
      <c r="V3">
        <v>6</v>
      </c>
      <c r="W3">
        <v>6</v>
      </c>
      <c r="X3">
        <v>6</v>
      </c>
      <c r="Y3">
        <v>1</v>
      </c>
      <c r="Z3">
        <v>5</v>
      </c>
      <c r="AA3">
        <v>3</v>
      </c>
      <c r="AB3">
        <v>4</v>
      </c>
      <c r="AC3">
        <v>2</v>
      </c>
      <c r="AD3">
        <v>4</v>
      </c>
      <c r="AE3">
        <v>2</v>
      </c>
      <c r="AF3">
        <v>0</v>
      </c>
    </row>
    <row r="4" spans="1:33" x14ac:dyDescent="0.2">
      <c r="A4" s="103" t="s">
        <v>207</v>
      </c>
      <c r="I4">
        <v>5</v>
      </c>
      <c r="J4">
        <v>5</v>
      </c>
      <c r="K4">
        <v>5</v>
      </c>
      <c r="L4">
        <v>5</v>
      </c>
      <c r="M4">
        <v>6</v>
      </c>
      <c r="N4">
        <v>10</v>
      </c>
      <c r="O4">
        <v>6</v>
      </c>
      <c r="P4">
        <v>10</v>
      </c>
      <c r="Q4">
        <v>6</v>
      </c>
      <c r="R4">
        <v>8</v>
      </c>
      <c r="S4">
        <v>10</v>
      </c>
      <c r="T4">
        <v>6</v>
      </c>
      <c r="U4">
        <v>10</v>
      </c>
      <c r="V4">
        <v>1</v>
      </c>
      <c r="W4">
        <v>1</v>
      </c>
      <c r="X4">
        <v>1</v>
      </c>
      <c r="Y4">
        <v>1</v>
      </c>
      <c r="Z4">
        <v>5</v>
      </c>
      <c r="AA4">
        <v>2</v>
      </c>
      <c r="AB4">
        <v>3</v>
      </c>
      <c r="AC4">
        <v>2</v>
      </c>
      <c r="AD4">
        <v>2</v>
      </c>
      <c r="AE4">
        <v>4</v>
      </c>
      <c r="AF4">
        <v>0</v>
      </c>
    </row>
    <row r="5" spans="1:33" x14ac:dyDescent="0.2">
      <c r="A5" s="103" t="s">
        <v>208</v>
      </c>
      <c r="I5">
        <v>5</v>
      </c>
      <c r="J5">
        <v>5</v>
      </c>
      <c r="K5">
        <v>5</v>
      </c>
      <c r="L5">
        <v>5</v>
      </c>
      <c r="M5">
        <v>8</v>
      </c>
      <c r="N5">
        <v>8</v>
      </c>
      <c r="Q5">
        <v>7</v>
      </c>
      <c r="R5">
        <v>7</v>
      </c>
      <c r="S5">
        <v>10</v>
      </c>
      <c r="T5">
        <v>10</v>
      </c>
      <c r="U5">
        <v>6</v>
      </c>
      <c r="V5">
        <v>6</v>
      </c>
      <c r="W5">
        <v>6</v>
      </c>
      <c r="X5">
        <v>6</v>
      </c>
      <c r="Y5">
        <v>1</v>
      </c>
      <c r="Z5">
        <v>5</v>
      </c>
      <c r="AA5">
        <v>1</v>
      </c>
      <c r="AB5">
        <v>2</v>
      </c>
      <c r="AC5">
        <v>4</v>
      </c>
      <c r="AD5">
        <v>4</v>
      </c>
      <c r="AE5">
        <v>2</v>
      </c>
      <c r="AF5">
        <v>0</v>
      </c>
    </row>
    <row r="6" spans="1:33" x14ac:dyDescent="0.2">
      <c r="A6" s="103" t="s">
        <v>209</v>
      </c>
      <c r="I6">
        <v>5</v>
      </c>
      <c r="J6">
        <v>5</v>
      </c>
      <c r="K6">
        <v>5</v>
      </c>
      <c r="L6">
        <v>5</v>
      </c>
      <c r="M6">
        <v>10</v>
      </c>
      <c r="N6">
        <v>6</v>
      </c>
      <c r="Q6">
        <v>8</v>
      </c>
      <c r="R6">
        <v>6</v>
      </c>
      <c r="T6">
        <v>8</v>
      </c>
      <c r="U6">
        <v>8</v>
      </c>
      <c r="Y6">
        <v>1</v>
      </c>
      <c r="Z6">
        <v>5</v>
      </c>
      <c r="AA6">
        <v>1</v>
      </c>
      <c r="AB6">
        <v>3</v>
      </c>
      <c r="AC6">
        <v>4</v>
      </c>
      <c r="AE6">
        <v>2</v>
      </c>
      <c r="AF6">
        <v>0</v>
      </c>
    </row>
    <row r="7" spans="1:33" x14ac:dyDescent="0.2">
      <c r="A7" s="103" t="s">
        <v>210</v>
      </c>
      <c r="K7">
        <v>5</v>
      </c>
      <c r="T7">
        <v>6</v>
      </c>
      <c r="U7">
        <v>10</v>
      </c>
      <c r="Z7">
        <v>5</v>
      </c>
      <c r="AA7">
        <v>3</v>
      </c>
      <c r="AC7">
        <v>4</v>
      </c>
      <c r="AE7">
        <v>4</v>
      </c>
      <c r="AF7">
        <v>0</v>
      </c>
    </row>
    <row r="8" spans="1:33" x14ac:dyDescent="0.2">
      <c r="A8" s="103" t="s">
        <v>211</v>
      </c>
      <c r="K8">
        <v>5</v>
      </c>
      <c r="AA8">
        <v>3</v>
      </c>
      <c r="AF8">
        <v>0</v>
      </c>
    </row>
    <row r="9" spans="1:33" x14ac:dyDescent="0.2">
      <c r="A9" s="103" t="s">
        <v>212</v>
      </c>
      <c r="K9">
        <v>5</v>
      </c>
      <c r="AA9">
        <v>3</v>
      </c>
      <c r="AF9">
        <v>0</v>
      </c>
    </row>
    <row r="10" spans="1:33" x14ac:dyDescent="0.2">
      <c r="A10" s="103" t="s">
        <v>213</v>
      </c>
    </row>
    <row r="11" spans="1:33" x14ac:dyDescent="0.2">
      <c r="A11" s="103" t="s">
        <v>214</v>
      </c>
    </row>
    <row r="12" spans="1:33" x14ac:dyDescent="0.2">
      <c r="A12" s="103" t="s">
        <v>215</v>
      </c>
    </row>
    <row r="13" spans="1:33" x14ac:dyDescent="0.2">
      <c r="A13" s="103" t="s">
        <v>216</v>
      </c>
      <c r="I13" s="103" t="s">
        <v>195</v>
      </c>
      <c r="J13" s="103" t="s">
        <v>196</v>
      </c>
      <c r="K13" s="103" t="s">
        <v>207</v>
      </c>
      <c r="L13" s="103" t="s">
        <v>208</v>
      </c>
      <c r="M13" s="103" t="s">
        <v>209</v>
      </c>
      <c r="N13" s="103" t="s">
        <v>210</v>
      </c>
      <c r="O13" s="103" t="s">
        <v>211</v>
      </c>
      <c r="P13" s="103" t="s">
        <v>212</v>
      </c>
      <c r="Q13" s="103" t="s">
        <v>213</v>
      </c>
      <c r="R13" s="103" t="s">
        <v>214</v>
      </c>
      <c r="S13" s="103" t="s">
        <v>215</v>
      </c>
      <c r="T13" s="103" t="s">
        <v>216</v>
      </c>
      <c r="U13" s="103" t="s">
        <v>217</v>
      </c>
      <c r="V13" s="103" t="s">
        <v>197</v>
      </c>
      <c r="W13" s="103" t="s">
        <v>198</v>
      </c>
      <c r="X13" s="103" t="s">
        <v>199</v>
      </c>
      <c r="Y13" s="103" t="s">
        <v>200</v>
      </c>
      <c r="Z13" s="103" t="s">
        <v>201</v>
      </c>
      <c r="AA13" s="103" t="s">
        <v>202</v>
      </c>
      <c r="AB13" s="103" t="s">
        <v>203</v>
      </c>
      <c r="AC13" s="103" t="s">
        <v>204</v>
      </c>
      <c r="AD13" s="103" t="s">
        <v>205</v>
      </c>
      <c r="AE13" s="103" t="s">
        <v>206</v>
      </c>
      <c r="AF13" s="103" t="s">
        <v>189</v>
      </c>
    </row>
    <row r="14" spans="1:33" x14ac:dyDescent="0.2">
      <c r="A14" s="103" t="s">
        <v>217</v>
      </c>
      <c r="I14" s="109">
        <v>0.75</v>
      </c>
      <c r="J14" s="109">
        <v>0.65</v>
      </c>
      <c r="K14" s="109">
        <v>0.65</v>
      </c>
      <c r="L14" s="109">
        <v>0.85</v>
      </c>
      <c r="M14" s="109">
        <v>0.7</v>
      </c>
      <c r="N14" s="109">
        <v>0.8</v>
      </c>
      <c r="O14" s="109">
        <v>0.7</v>
      </c>
      <c r="P14" s="109">
        <v>0.8</v>
      </c>
      <c r="Q14" s="109">
        <v>0.7</v>
      </c>
      <c r="R14" s="109">
        <v>0.7</v>
      </c>
      <c r="S14" s="109">
        <v>0.6</v>
      </c>
      <c r="T14" s="109">
        <v>0.7</v>
      </c>
      <c r="U14" s="109">
        <v>0.8</v>
      </c>
      <c r="V14" s="109">
        <v>0.9</v>
      </c>
      <c r="W14" s="109">
        <v>0.9</v>
      </c>
      <c r="X14" s="109">
        <v>0.95</v>
      </c>
      <c r="Y14" s="109">
        <v>0.93</v>
      </c>
      <c r="Z14" s="109">
        <v>0.5</v>
      </c>
      <c r="AA14" s="109">
        <v>0.6</v>
      </c>
      <c r="AB14" s="109">
        <v>0.5</v>
      </c>
      <c r="AC14" s="109">
        <v>0.7</v>
      </c>
      <c r="AD14" s="109">
        <v>0.75</v>
      </c>
      <c r="AE14" s="109">
        <v>0.75</v>
      </c>
      <c r="AF14" s="109">
        <v>0</v>
      </c>
    </row>
    <row r="15" spans="1:33" x14ac:dyDescent="0.2">
      <c r="A15" s="103" t="s">
        <v>197</v>
      </c>
      <c r="I15" s="109">
        <v>0.75</v>
      </c>
      <c r="J15" s="109">
        <v>0.7</v>
      </c>
      <c r="K15" s="109">
        <v>0.7</v>
      </c>
      <c r="L15" s="109">
        <v>0.8</v>
      </c>
      <c r="M15" s="109">
        <v>0.75</v>
      </c>
      <c r="N15" s="109">
        <v>0.75</v>
      </c>
      <c r="O15" s="109">
        <v>0.75</v>
      </c>
      <c r="P15" s="109">
        <v>0.75</v>
      </c>
      <c r="Q15" s="109">
        <v>0.7</v>
      </c>
      <c r="R15" s="109">
        <v>0.7</v>
      </c>
      <c r="S15" s="109">
        <v>0.67500000000000004</v>
      </c>
      <c r="T15" s="109">
        <v>0.75</v>
      </c>
      <c r="U15" s="109">
        <v>0.75</v>
      </c>
      <c r="V15" s="109">
        <v>0.75</v>
      </c>
      <c r="W15" s="109">
        <v>0.75</v>
      </c>
      <c r="X15" s="109">
        <v>0.8</v>
      </c>
      <c r="Y15" s="109">
        <v>0.93</v>
      </c>
      <c r="Z15" s="109">
        <v>0.5</v>
      </c>
      <c r="AA15" s="109">
        <v>0.7</v>
      </c>
      <c r="AB15" s="109">
        <v>0.6</v>
      </c>
      <c r="AC15" s="109">
        <v>0.75</v>
      </c>
      <c r="AD15" s="109">
        <v>0.85</v>
      </c>
      <c r="AE15" s="109">
        <v>0.8</v>
      </c>
      <c r="AF15" s="109">
        <v>0</v>
      </c>
    </row>
    <row r="16" spans="1:33" x14ac:dyDescent="0.2">
      <c r="A16" s="103" t="s">
        <v>198</v>
      </c>
      <c r="I16" s="109">
        <v>0.75</v>
      </c>
      <c r="J16" s="109">
        <v>0.75</v>
      </c>
      <c r="K16" s="109">
        <v>0.75</v>
      </c>
      <c r="L16" s="109">
        <v>0.75</v>
      </c>
      <c r="M16" s="109">
        <v>0.8</v>
      </c>
      <c r="N16" s="109">
        <v>0.7</v>
      </c>
      <c r="O16" s="109">
        <v>0.8</v>
      </c>
      <c r="P16" s="109">
        <v>0.7</v>
      </c>
      <c r="Q16" s="109">
        <v>0.7</v>
      </c>
      <c r="R16" s="109">
        <v>0.7</v>
      </c>
      <c r="S16" s="109">
        <v>0.65</v>
      </c>
      <c r="T16" s="109">
        <v>0.8</v>
      </c>
      <c r="U16" s="109">
        <v>0.7</v>
      </c>
      <c r="V16" s="109">
        <v>0.9</v>
      </c>
      <c r="W16" s="109">
        <v>0.95</v>
      </c>
      <c r="X16" s="109">
        <v>0.9</v>
      </c>
      <c r="Y16" s="109">
        <v>0.93</v>
      </c>
      <c r="Z16" s="109">
        <v>0.5</v>
      </c>
      <c r="AA16" s="109">
        <v>0.8</v>
      </c>
      <c r="AB16" s="109">
        <v>0.7</v>
      </c>
      <c r="AC16" s="109">
        <v>0.8</v>
      </c>
      <c r="AD16" s="109">
        <v>0.75</v>
      </c>
      <c r="AE16" s="109">
        <v>0.85</v>
      </c>
      <c r="AF16" s="109">
        <v>0</v>
      </c>
    </row>
    <row r="17" spans="1:32" x14ac:dyDescent="0.2">
      <c r="A17" s="103" t="s">
        <v>199</v>
      </c>
      <c r="I17" s="109">
        <v>0.75</v>
      </c>
      <c r="J17" s="109">
        <v>0.8</v>
      </c>
      <c r="K17" s="109">
        <v>0.8</v>
      </c>
      <c r="L17" s="109">
        <v>0.7</v>
      </c>
      <c r="M17" s="109">
        <v>0.75</v>
      </c>
      <c r="N17" s="109">
        <v>0.75</v>
      </c>
      <c r="O17" s="109"/>
      <c r="P17" s="109"/>
      <c r="Q17" s="109">
        <v>0.7</v>
      </c>
      <c r="R17" s="109">
        <v>0.7</v>
      </c>
      <c r="S17" s="109">
        <v>0.72499999999999998</v>
      </c>
      <c r="T17" s="109">
        <v>0.72499999999999998</v>
      </c>
      <c r="U17" s="109">
        <v>0.82499999999999996</v>
      </c>
      <c r="V17" s="109">
        <v>0.75</v>
      </c>
      <c r="W17" s="109">
        <v>0.8</v>
      </c>
      <c r="X17" s="109">
        <v>0.75</v>
      </c>
      <c r="Y17" s="109">
        <v>0.93</v>
      </c>
      <c r="Z17" s="109">
        <v>0.5</v>
      </c>
      <c r="AA17" s="109">
        <v>0.9</v>
      </c>
      <c r="AB17" s="109">
        <v>0.8</v>
      </c>
      <c r="AC17" s="109">
        <v>0.85</v>
      </c>
      <c r="AD17" s="109">
        <v>0.85</v>
      </c>
      <c r="AE17" s="109">
        <v>0.75</v>
      </c>
      <c r="AF17" s="109">
        <v>0</v>
      </c>
    </row>
    <row r="18" spans="1:32" x14ac:dyDescent="0.2">
      <c r="A18" s="103" t="s">
        <v>200</v>
      </c>
      <c r="I18" s="109">
        <v>0.75</v>
      </c>
      <c r="J18" s="109">
        <v>0.85</v>
      </c>
      <c r="K18" s="109">
        <v>0.85</v>
      </c>
      <c r="L18" s="109">
        <v>0.65</v>
      </c>
      <c r="M18" s="109">
        <v>0.7</v>
      </c>
      <c r="N18" s="109">
        <v>0.8</v>
      </c>
      <c r="O18" s="109"/>
      <c r="P18" s="109"/>
      <c r="Q18" s="109">
        <v>0.7</v>
      </c>
      <c r="R18" s="109">
        <v>0.7</v>
      </c>
      <c r="S18" s="109"/>
      <c r="T18" s="109">
        <v>0.77500000000000002</v>
      </c>
      <c r="U18" s="109">
        <v>0.77500000000000002</v>
      </c>
      <c r="V18" s="109"/>
      <c r="W18" s="109"/>
      <c r="X18" s="109"/>
      <c r="Y18" s="109">
        <v>0.93</v>
      </c>
      <c r="Z18" s="109">
        <v>0.5</v>
      </c>
      <c r="AA18" s="109">
        <v>1</v>
      </c>
      <c r="AB18" s="109">
        <v>0.9</v>
      </c>
      <c r="AC18" s="109">
        <v>0.85</v>
      </c>
      <c r="AD18" s="109"/>
      <c r="AE18" s="109">
        <v>0.8</v>
      </c>
      <c r="AF18" s="109">
        <v>0</v>
      </c>
    </row>
    <row r="19" spans="1:32" x14ac:dyDescent="0.2">
      <c r="A19" s="103" t="s">
        <v>201</v>
      </c>
      <c r="I19" s="109"/>
      <c r="J19" s="109"/>
      <c r="K19" s="109">
        <v>0.65</v>
      </c>
      <c r="L19" s="109"/>
      <c r="M19" s="109"/>
      <c r="N19" s="109"/>
      <c r="O19" s="109"/>
      <c r="P19" s="109"/>
      <c r="Q19" s="109"/>
      <c r="R19" s="109"/>
      <c r="S19" s="109"/>
      <c r="T19" s="109">
        <v>0.82499999999999996</v>
      </c>
      <c r="U19" s="109">
        <v>0.72499999999999998</v>
      </c>
      <c r="V19" s="109"/>
      <c r="W19" s="109"/>
      <c r="X19" s="109"/>
      <c r="Y19" s="109"/>
      <c r="Z19" s="109">
        <v>0.5</v>
      </c>
      <c r="AA19" s="109">
        <v>0.85</v>
      </c>
      <c r="AB19" s="109"/>
      <c r="AC19" s="109">
        <v>0.85</v>
      </c>
      <c r="AD19" s="109"/>
      <c r="AE19" s="109">
        <v>0.85</v>
      </c>
      <c r="AF19" s="109">
        <v>0</v>
      </c>
    </row>
    <row r="20" spans="1:32" x14ac:dyDescent="0.2">
      <c r="A20" s="103" t="s">
        <v>202</v>
      </c>
      <c r="I20" s="109"/>
      <c r="J20" s="109"/>
      <c r="K20" s="109">
        <v>0.65</v>
      </c>
      <c r="L20" s="109"/>
      <c r="M20" s="109"/>
      <c r="N20" s="109"/>
      <c r="O20" s="109"/>
      <c r="P20" s="109"/>
      <c r="Q20" s="109"/>
      <c r="R20" s="109"/>
      <c r="S20" s="109"/>
      <c r="T20" s="109"/>
      <c r="U20" s="109"/>
      <c r="V20" s="109"/>
      <c r="W20" s="109"/>
      <c r="X20" s="109"/>
      <c r="Y20" s="109"/>
      <c r="Z20" s="109"/>
      <c r="AA20" s="109">
        <v>0.85</v>
      </c>
      <c r="AB20" s="109"/>
      <c r="AC20" s="109"/>
      <c r="AD20" s="109"/>
      <c r="AE20" s="109"/>
      <c r="AF20" s="109">
        <v>0</v>
      </c>
    </row>
    <row r="21" spans="1:32" x14ac:dyDescent="0.2">
      <c r="A21" s="103" t="s">
        <v>203</v>
      </c>
      <c r="I21" s="109"/>
      <c r="J21" s="109"/>
      <c r="K21" s="109">
        <v>0.65</v>
      </c>
      <c r="L21" s="109"/>
      <c r="M21" s="109"/>
      <c r="N21" s="109"/>
      <c r="O21" s="109"/>
      <c r="P21" s="109"/>
      <c r="Q21" s="109"/>
      <c r="R21" s="109"/>
      <c r="S21" s="109"/>
      <c r="T21" s="109"/>
      <c r="U21" s="109"/>
      <c r="V21" s="109"/>
      <c r="W21" s="109"/>
      <c r="X21" s="109"/>
      <c r="Y21" s="109"/>
      <c r="Z21" s="109"/>
      <c r="AA21" s="109">
        <v>0.85</v>
      </c>
      <c r="AB21" s="109"/>
      <c r="AC21" s="109"/>
      <c r="AD21" s="109"/>
      <c r="AE21" s="109"/>
      <c r="AF21" s="109">
        <v>0</v>
      </c>
    </row>
    <row r="22" spans="1:32" x14ac:dyDescent="0.2">
      <c r="A22" s="103" t="s">
        <v>204</v>
      </c>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row>
    <row r="23" spans="1:32" x14ac:dyDescent="0.2">
      <c r="A23" s="103" t="s">
        <v>205</v>
      </c>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row>
    <row r="24" spans="1:32" x14ac:dyDescent="0.2">
      <c r="A24" s="103" t="s">
        <v>206</v>
      </c>
    </row>
    <row r="25" spans="1:32" x14ac:dyDescent="0.2">
      <c r="A25" s="103" t="s">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255-40B9-594B-A929-1A835D06AFCE}">
  <dimension ref="A1:C4"/>
  <sheetViews>
    <sheetView workbookViewId="0">
      <selection activeCell="C5" sqref="C5"/>
    </sheetView>
  </sheetViews>
  <sheetFormatPr baseColWidth="10" defaultRowHeight="16" x14ac:dyDescent="0.2"/>
  <sheetData>
    <row r="1" spans="1:3" x14ac:dyDescent="0.2">
      <c r="A1" t="s">
        <v>229</v>
      </c>
      <c r="B1">
        <v>4</v>
      </c>
      <c r="C1" s="35">
        <v>-0.13</v>
      </c>
    </row>
    <row r="2" spans="1:3" x14ac:dyDescent="0.2">
      <c r="A2" t="s">
        <v>230</v>
      </c>
      <c r="B2">
        <v>2</v>
      </c>
      <c r="C2" s="35">
        <v>-7.0000000000000007E-2</v>
      </c>
    </row>
    <row r="3" spans="1:3" x14ac:dyDescent="0.2">
      <c r="A3" t="s">
        <v>231</v>
      </c>
      <c r="B3">
        <v>1</v>
      </c>
      <c r="C3" s="35">
        <v>-0.04</v>
      </c>
    </row>
    <row r="4" spans="1:3" x14ac:dyDescent="0.2">
      <c r="A4" t="s">
        <v>232</v>
      </c>
      <c r="B4">
        <v>0</v>
      </c>
      <c r="C4" s="3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A54A-CB76-1841-BC30-2E98F7C1618F}">
  <dimension ref="A1:R221"/>
  <sheetViews>
    <sheetView topLeftCell="A189" workbookViewId="0">
      <selection activeCell="H221" sqref="H221"/>
    </sheetView>
  </sheetViews>
  <sheetFormatPr baseColWidth="10" defaultRowHeight="16" x14ac:dyDescent="0.2"/>
  <sheetData>
    <row r="1" spans="1:8" x14ac:dyDescent="0.2">
      <c r="A1" s="33" t="s">
        <v>15</v>
      </c>
      <c r="E1" s="33" t="s">
        <v>16</v>
      </c>
      <c r="G1" s="33" t="s">
        <v>17</v>
      </c>
      <c r="H1" s="33" t="s">
        <v>18</v>
      </c>
    </row>
    <row r="2" spans="1:8" x14ac:dyDescent="0.2">
      <c r="A2" s="34" t="s">
        <v>38</v>
      </c>
      <c r="E2" t="s">
        <v>39</v>
      </c>
      <c r="G2" s="35">
        <v>0.35</v>
      </c>
      <c r="H2" t="s">
        <v>40</v>
      </c>
    </row>
    <row r="3" spans="1:8" x14ac:dyDescent="0.2">
      <c r="A3" s="34" t="s">
        <v>41</v>
      </c>
      <c r="E3" t="s">
        <v>39</v>
      </c>
      <c r="G3" s="35">
        <v>0.2</v>
      </c>
      <c r="H3" t="s">
        <v>40</v>
      </c>
    </row>
    <row r="4" spans="1:8" x14ac:dyDescent="0.2">
      <c r="A4" s="34" t="s">
        <v>42</v>
      </c>
      <c r="E4" t="s">
        <v>43</v>
      </c>
      <c r="G4" s="35">
        <v>0.25</v>
      </c>
      <c r="H4" t="s">
        <v>40</v>
      </c>
    </row>
    <row r="5" spans="1:8" x14ac:dyDescent="0.2">
      <c r="A5" s="34" t="s">
        <v>44</v>
      </c>
      <c r="E5" t="s">
        <v>43</v>
      </c>
      <c r="G5" s="35">
        <v>0.25</v>
      </c>
      <c r="H5" t="s">
        <v>40</v>
      </c>
    </row>
    <row r="6" spans="1:8" x14ac:dyDescent="0.2">
      <c r="A6" s="34" t="s">
        <v>45</v>
      </c>
      <c r="E6" t="s">
        <v>43</v>
      </c>
      <c r="G6" s="35">
        <v>0.7</v>
      </c>
      <c r="H6" t="s">
        <v>40</v>
      </c>
    </row>
    <row r="7" spans="1:8" x14ac:dyDescent="0.2">
      <c r="A7" s="34" t="s">
        <v>46</v>
      </c>
      <c r="E7" t="s">
        <v>43</v>
      </c>
      <c r="G7" s="35">
        <v>0.65</v>
      </c>
      <c r="H7" t="s">
        <v>40</v>
      </c>
    </row>
    <row r="8" spans="1:8" x14ac:dyDescent="0.2">
      <c r="A8" s="34" t="s">
        <v>47</v>
      </c>
      <c r="E8" t="s">
        <v>43</v>
      </c>
      <c r="G8" s="35">
        <v>0.6</v>
      </c>
      <c r="H8" t="s">
        <v>40</v>
      </c>
    </row>
    <row r="9" spans="1:8" x14ac:dyDescent="0.2">
      <c r="A9" s="34" t="s">
        <v>48</v>
      </c>
      <c r="E9" t="s">
        <v>43</v>
      </c>
      <c r="G9" s="35">
        <v>0.6</v>
      </c>
      <c r="H9" t="s">
        <v>40</v>
      </c>
    </row>
    <row r="10" spans="1:8" x14ac:dyDescent="0.2">
      <c r="A10" s="34" t="s">
        <v>49</v>
      </c>
      <c r="E10" t="s">
        <v>43</v>
      </c>
      <c r="G10" s="35">
        <v>0.6</v>
      </c>
      <c r="H10" t="s">
        <v>40</v>
      </c>
    </row>
    <row r="11" spans="1:8" x14ac:dyDescent="0.2">
      <c r="A11" s="34" t="s">
        <v>50</v>
      </c>
      <c r="E11" t="s">
        <v>43</v>
      </c>
      <c r="G11" s="35">
        <v>0.6</v>
      </c>
      <c r="H11" t="s">
        <v>40</v>
      </c>
    </row>
    <row r="12" spans="1:8" x14ac:dyDescent="0.2">
      <c r="A12" s="34" t="s">
        <v>51</v>
      </c>
      <c r="E12" t="s">
        <v>43</v>
      </c>
      <c r="G12" s="35">
        <v>0.7</v>
      </c>
      <c r="H12" t="s">
        <v>40</v>
      </c>
    </row>
    <row r="13" spans="1:8" x14ac:dyDescent="0.2">
      <c r="A13" s="34" t="s">
        <v>52</v>
      </c>
      <c r="E13" t="s">
        <v>43</v>
      </c>
      <c r="G13" s="35">
        <v>0.35</v>
      </c>
      <c r="H13" t="s">
        <v>40</v>
      </c>
    </row>
    <row r="14" spans="1:8" x14ac:dyDescent="0.2">
      <c r="A14" s="34" t="s">
        <v>53</v>
      </c>
      <c r="E14" t="s">
        <v>43</v>
      </c>
      <c r="G14" s="35">
        <v>0.3</v>
      </c>
      <c r="H14" t="s">
        <v>40</v>
      </c>
    </row>
    <row r="15" spans="1:8" x14ac:dyDescent="0.2">
      <c r="A15" s="34" t="s">
        <v>54</v>
      </c>
      <c r="E15" t="s">
        <v>43</v>
      </c>
      <c r="G15" s="35">
        <v>0.35</v>
      </c>
      <c r="H15" t="s">
        <v>40</v>
      </c>
    </row>
    <row r="16" spans="1:8" x14ac:dyDescent="0.2">
      <c r="A16" s="34" t="s">
        <v>55</v>
      </c>
      <c r="E16" t="s">
        <v>43</v>
      </c>
      <c r="G16" s="35">
        <v>0.3</v>
      </c>
      <c r="H16" t="s">
        <v>40</v>
      </c>
    </row>
    <row r="17" spans="1:8" x14ac:dyDescent="0.2">
      <c r="A17" s="34" t="s">
        <v>56</v>
      </c>
      <c r="E17" t="s">
        <v>43</v>
      </c>
      <c r="G17" s="35">
        <v>0.3</v>
      </c>
      <c r="H17" t="s">
        <v>40</v>
      </c>
    </row>
    <row r="18" spans="1:8" x14ac:dyDescent="0.2">
      <c r="A18" s="34" t="s">
        <v>57</v>
      </c>
      <c r="E18" t="s">
        <v>43</v>
      </c>
      <c r="G18" s="35">
        <v>0.35</v>
      </c>
      <c r="H18" t="s">
        <v>40</v>
      </c>
    </row>
    <row r="19" spans="1:8" x14ac:dyDescent="0.2">
      <c r="A19" s="34" t="s">
        <v>58</v>
      </c>
      <c r="E19" t="s">
        <v>43</v>
      </c>
      <c r="G19" s="35">
        <v>0.3</v>
      </c>
      <c r="H19" t="s">
        <v>40</v>
      </c>
    </row>
    <row r="20" spans="1:8" x14ac:dyDescent="0.2">
      <c r="A20" s="34" t="s">
        <v>59</v>
      </c>
      <c r="E20" t="s">
        <v>43</v>
      </c>
      <c r="G20" s="35">
        <v>0.7</v>
      </c>
      <c r="H20" t="s">
        <v>40</v>
      </c>
    </row>
    <row r="21" spans="1:8" x14ac:dyDescent="0.2">
      <c r="A21" s="34" t="s">
        <v>60</v>
      </c>
      <c r="E21" t="s">
        <v>43</v>
      </c>
      <c r="G21" s="35">
        <v>0.7</v>
      </c>
      <c r="H21" t="s">
        <v>40</v>
      </c>
    </row>
    <row r="22" spans="1:8" x14ac:dyDescent="0.2">
      <c r="A22" s="34" t="s">
        <v>61</v>
      </c>
      <c r="E22" t="s">
        <v>43</v>
      </c>
      <c r="G22" s="35">
        <v>0.65</v>
      </c>
      <c r="H22" t="s">
        <v>40</v>
      </c>
    </row>
    <row r="23" spans="1:8" x14ac:dyDescent="0.2">
      <c r="A23" s="34" t="s">
        <v>62</v>
      </c>
      <c r="E23" t="s">
        <v>43</v>
      </c>
      <c r="G23" s="35">
        <v>1</v>
      </c>
      <c r="H23" t="s">
        <v>40</v>
      </c>
    </row>
    <row r="24" spans="1:8" x14ac:dyDescent="0.2">
      <c r="A24" s="34" t="s">
        <v>63</v>
      </c>
      <c r="E24" t="s">
        <v>43</v>
      </c>
      <c r="G24" s="35">
        <v>1</v>
      </c>
      <c r="H24" t="s">
        <v>40</v>
      </c>
    </row>
    <row r="25" spans="1:8" x14ac:dyDescent="0.2">
      <c r="A25" s="34" t="s">
        <v>64</v>
      </c>
      <c r="E25" t="s">
        <v>43</v>
      </c>
      <c r="G25" s="35">
        <v>1.05</v>
      </c>
      <c r="H25" t="s">
        <v>40</v>
      </c>
    </row>
    <row r="26" spans="1:8" x14ac:dyDescent="0.2">
      <c r="A26" s="34" t="s">
        <v>65</v>
      </c>
      <c r="E26" t="s">
        <v>43</v>
      </c>
      <c r="G26" s="35">
        <v>0.9</v>
      </c>
      <c r="H26" t="s">
        <v>40</v>
      </c>
    </row>
    <row r="27" spans="1:8" x14ac:dyDescent="0.2">
      <c r="A27" s="34" t="s">
        <v>66</v>
      </c>
      <c r="E27" t="s">
        <v>43</v>
      </c>
      <c r="G27" s="35">
        <v>0.9</v>
      </c>
      <c r="H27" t="s">
        <v>40</v>
      </c>
    </row>
    <row r="28" spans="1:8" x14ac:dyDescent="0.2">
      <c r="A28" s="34" t="s">
        <v>67</v>
      </c>
      <c r="E28" t="s">
        <v>43</v>
      </c>
      <c r="G28" s="35">
        <v>0.95</v>
      </c>
      <c r="H28" t="s">
        <v>40</v>
      </c>
    </row>
    <row r="29" spans="1:8" x14ac:dyDescent="0.2">
      <c r="A29" s="34" t="s">
        <v>68</v>
      </c>
      <c r="E29" t="s">
        <v>43</v>
      </c>
      <c r="G29" s="35">
        <v>0.85</v>
      </c>
      <c r="H29" t="s">
        <v>40</v>
      </c>
    </row>
    <row r="30" spans="1:8" x14ac:dyDescent="0.2">
      <c r="A30" s="34" t="s">
        <v>69</v>
      </c>
      <c r="E30" t="s">
        <v>43</v>
      </c>
      <c r="G30" s="35">
        <v>0.95</v>
      </c>
      <c r="H30" t="s">
        <v>40</v>
      </c>
    </row>
    <row r="31" spans="1:8" x14ac:dyDescent="0.2">
      <c r="A31" s="34" t="s">
        <v>70</v>
      </c>
      <c r="E31" t="s">
        <v>43</v>
      </c>
      <c r="G31" s="35">
        <v>0.9</v>
      </c>
      <c r="H31" t="s">
        <v>40</v>
      </c>
    </row>
    <row r="32" spans="1:8" x14ac:dyDescent="0.2">
      <c r="A32" s="34" t="s">
        <v>71</v>
      </c>
      <c r="E32" t="s">
        <v>43</v>
      </c>
      <c r="G32" s="35">
        <v>0.95</v>
      </c>
      <c r="H32" t="s">
        <v>40</v>
      </c>
    </row>
    <row r="33" spans="1:8" x14ac:dyDescent="0.2">
      <c r="A33" s="34" t="s">
        <v>72</v>
      </c>
      <c r="E33" t="s">
        <v>43</v>
      </c>
      <c r="G33" s="35">
        <v>0.85</v>
      </c>
      <c r="H33" t="s">
        <v>40</v>
      </c>
    </row>
    <row r="34" spans="1:8" x14ac:dyDescent="0.2">
      <c r="A34" s="34" t="s">
        <v>73</v>
      </c>
      <c r="E34" t="s">
        <v>43</v>
      </c>
      <c r="G34" s="35">
        <v>0.9</v>
      </c>
      <c r="H34" t="s">
        <v>40</v>
      </c>
    </row>
    <row r="35" spans="1:8" x14ac:dyDescent="0.2">
      <c r="A35" s="34" t="s">
        <v>74</v>
      </c>
      <c r="E35" t="s">
        <v>43</v>
      </c>
      <c r="G35" s="35">
        <v>0.9</v>
      </c>
      <c r="H35" t="s">
        <v>40</v>
      </c>
    </row>
    <row r="36" spans="1:8" x14ac:dyDescent="0.2">
      <c r="G36" s="35"/>
    </row>
    <row r="37" spans="1:8" x14ac:dyDescent="0.2">
      <c r="G37" s="35"/>
    </row>
    <row r="38" spans="1:8" x14ac:dyDescent="0.2">
      <c r="G38" s="35"/>
    </row>
    <row r="39" spans="1:8" x14ac:dyDescent="0.2">
      <c r="G39" s="35"/>
    </row>
    <row r="40" spans="1:8" x14ac:dyDescent="0.2">
      <c r="G40" s="35"/>
    </row>
    <row r="41" spans="1:8" x14ac:dyDescent="0.2">
      <c r="G41" s="35"/>
    </row>
    <row r="42" spans="1:8" x14ac:dyDescent="0.2">
      <c r="G42" s="35"/>
    </row>
    <row r="43" spans="1:8" x14ac:dyDescent="0.2">
      <c r="G43" s="35"/>
    </row>
    <row r="44" spans="1:8" x14ac:dyDescent="0.2">
      <c r="G44" s="35"/>
    </row>
    <row r="45" spans="1:8" x14ac:dyDescent="0.2">
      <c r="G45" s="35"/>
    </row>
    <row r="46" spans="1:8" x14ac:dyDescent="0.2">
      <c r="G46" s="35"/>
    </row>
    <row r="47" spans="1:8" x14ac:dyDescent="0.2">
      <c r="G47" s="35"/>
    </row>
    <row r="48" spans="1:8" x14ac:dyDescent="0.2">
      <c r="A48" s="34" t="s">
        <v>114</v>
      </c>
      <c r="E48" t="s">
        <v>115</v>
      </c>
      <c r="G48" s="35">
        <v>0.95</v>
      </c>
      <c r="H48" t="s">
        <v>116</v>
      </c>
    </row>
    <row r="49" spans="1:8" x14ac:dyDescent="0.2">
      <c r="A49" s="34" t="s">
        <v>117</v>
      </c>
      <c r="E49" t="s">
        <v>115</v>
      </c>
      <c r="G49" s="35">
        <v>0.75</v>
      </c>
      <c r="H49" t="s">
        <v>116</v>
      </c>
    </row>
    <row r="50" spans="1:8" x14ac:dyDescent="0.2">
      <c r="A50" s="34" t="s">
        <v>118</v>
      </c>
      <c r="E50" t="s">
        <v>115</v>
      </c>
      <c r="G50" s="35">
        <v>1.05</v>
      </c>
      <c r="H50" t="s">
        <v>116</v>
      </c>
    </row>
    <row r="51" spans="1:8" x14ac:dyDescent="0.2">
      <c r="A51" s="34" t="s">
        <v>123</v>
      </c>
      <c r="E51" t="s">
        <v>124</v>
      </c>
      <c r="G51" s="35">
        <v>1</v>
      </c>
      <c r="H51" t="s">
        <v>116</v>
      </c>
    </row>
    <row r="52" spans="1:8" x14ac:dyDescent="0.2">
      <c r="A52" s="34" t="s">
        <v>125</v>
      </c>
      <c r="E52" t="s">
        <v>124</v>
      </c>
      <c r="G52" s="35">
        <v>0.8</v>
      </c>
      <c r="H52" t="s">
        <v>116</v>
      </c>
    </row>
    <row r="53" spans="1:8" x14ac:dyDescent="0.2">
      <c r="G53" s="35"/>
    </row>
    <row r="54" spans="1:8" x14ac:dyDescent="0.2">
      <c r="G54" s="35"/>
    </row>
    <row r="55" spans="1:8" x14ac:dyDescent="0.2">
      <c r="G55" s="35"/>
    </row>
    <row r="56" spans="1:8" x14ac:dyDescent="0.2">
      <c r="G56" s="35"/>
    </row>
    <row r="57" spans="1:8" x14ac:dyDescent="0.2">
      <c r="G57" s="35"/>
    </row>
    <row r="58" spans="1:8" x14ac:dyDescent="0.2">
      <c r="G58" s="35"/>
    </row>
    <row r="59" spans="1:8" x14ac:dyDescent="0.2">
      <c r="G59" s="35"/>
    </row>
    <row r="60" spans="1:8" x14ac:dyDescent="0.2">
      <c r="G60" s="35"/>
    </row>
    <row r="61" spans="1:8" x14ac:dyDescent="0.2">
      <c r="G61" s="35"/>
    </row>
    <row r="62" spans="1:8" x14ac:dyDescent="0.2">
      <c r="G62" s="35"/>
    </row>
    <row r="63" spans="1:8" x14ac:dyDescent="0.2">
      <c r="A63" s="34" t="s">
        <v>75</v>
      </c>
      <c r="E63" t="s">
        <v>76</v>
      </c>
      <c r="G63" s="35">
        <v>1</v>
      </c>
      <c r="H63" t="s">
        <v>77</v>
      </c>
    </row>
    <row r="64" spans="1:8" x14ac:dyDescent="0.2">
      <c r="A64" s="34" t="s">
        <v>78</v>
      </c>
      <c r="E64" t="s">
        <v>76</v>
      </c>
      <c r="G64" s="35">
        <v>0.3</v>
      </c>
      <c r="H64" t="s">
        <v>77</v>
      </c>
    </row>
    <row r="65" spans="1:18" x14ac:dyDescent="0.2">
      <c r="A65" s="34" t="s">
        <v>79</v>
      </c>
      <c r="E65" t="s">
        <v>76</v>
      </c>
      <c r="G65" s="35">
        <v>0.35</v>
      </c>
      <c r="H65" t="s">
        <v>77</v>
      </c>
    </row>
    <row r="66" spans="1:18" x14ac:dyDescent="0.2">
      <c r="A66" s="34" t="s">
        <v>80</v>
      </c>
      <c r="E66" t="s">
        <v>76</v>
      </c>
      <c r="G66" s="35">
        <v>0.3</v>
      </c>
      <c r="H66" t="s">
        <v>77</v>
      </c>
    </row>
    <row r="67" spans="1:18" x14ac:dyDescent="0.2">
      <c r="A67" s="34" t="s">
        <v>81</v>
      </c>
      <c r="E67" t="s">
        <v>76</v>
      </c>
      <c r="G67" s="35">
        <v>0.3</v>
      </c>
      <c r="H67" t="s">
        <v>77</v>
      </c>
    </row>
    <row r="68" spans="1:18" x14ac:dyDescent="0.2">
      <c r="A68" s="34" t="s">
        <v>82</v>
      </c>
      <c r="E68" t="s">
        <v>76</v>
      </c>
      <c r="G68" s="35">
        <v>0.25</v>
      </c>
      <c r="H68" t="s">
        <v>77</v>
      </c>
    </row>
    <row r="69" spans="1:18" x14ac:dyDescent="0.2">
      <c r="A69" s="34" t="s">
        <v>83</v>
      </c>
      <c r="E69" t="s">
        <v>76</v>
      </c>
      <c r="G69" s="35">
        <v>0.3</v>
      </c>
      <c r="H69" t="s">
        <v>77</v>
      </c>
    </row>
    <row r="70" spans="1:18" x14ac:dyDescent="0.2">
      <c r="A70" s="34" t="s">
        <v>84</v>
      </c>
      <c r="E70" t="s">
        <v>76</v>
      </c>
      <c r="G70" s="35">
        <v>0.25</v>
      </c>
      <c r="H70" t="s">
        <v>77</v>
      </c>
    </row>
    <row r="71" spans="1:18" x14ac:dyDescent="0.2">
      <c r="A71" s="34" t="s">
        <v>85</v>
      </c>
      <c r="E71" t="s">
        <v>76</v>
      </c>
      <c r="G71" s="35">
        <v>1.05</v>
      </c>
      <c r="H71" t="s">
        <v>77</v>
      </c>
      <c r="L71" s="34"/>
      <c r="R71" s="35"/>
    </row>
    <row r="72" spans="1:18" x14ac:dyDescent="0.2">
      <c r="A72" s="34" t="s">
        <v>86</v>
      </c>
      <c r="E72" t="s">
        <v>76</v>
      </c>
      <c r="G72" s="35">
        <v>0.9</v>
      </c>
      <c r="H72" t="s">
        <v>77</v>
      </c>
      <c r="L72" s="34"/>
      <c r="R72" s="35"/>
    </row>
    <row r="73" spans="1:18" x14ac:dyDescent="0.2">
      <c r="A73" s="34" t="s">
        <v>87</v>
      </c>
      <c r="E73" t="s">
        <v>76</v>
      </c>
      <c r="G73" s="35">
        <v>0.8</v>
      </c>
      <c r="H73" t="s">
        <v>77</v>
      </c>
      <c r="L73" s="34"/>
      <c r="R73" s="35"/>
    </row>
    <row r="74" spans="1:18" x14ac:dyDescent="0.2">
      <c r="A74" s="34" t="s">
        <v>88</v>
      </c>
      <c r="E74" t="s">
        <v>76</v>
      </c>
      <c r="G74" s="35">
        <v>0.9</v>
      </c>
      <c r="H74" t="s">
        <v>77</v>
      </c>
    </row>
    <row r="75" spans="1:18" x14ac:dyDescent="0.2">
      <c r="A75" s="34" t="s">
        <v>89</v>
      </c>
      <c r="E75" t="s">
        <v>76</v>
      </c>
      <c r="G75" s="35">
        <v>1</v>
      </c>
      <c r="H75" t="s">
        <v>77</v>
      </c>
    </row>
    <row r="76" spans="1:18" x14ac:dyDescent="0.2">
      <c r="A76" s="34" t="s">
        <v>90</v>
      </c>
      <c r="E76" t="s">
        <v>76</v>
      </c>
      <c r="G76" s="35">
        <v>0.95</v>
      </c>
      <c r="H76" t="s">
        <v>77</v>
      </c>
    </row>
    <row r="77" spans="1:18" x14ac:dyDescent="0.2">
      <c r="A77" s="34" t="s">
        <v>91</v>
      </c>
      <c r="E77" t="s">
        <v>76</v>
      </c>
      <c r="G77" s="35">
        <v>0.9</v>
      </c>
      <c r="H77" t="s">
        <v>77</v>
      </c>
    </row>
    <row r="78" spans="1:18" x14ac:dyDescent="0.2">
      <c r="A78" s="34" t="s">
        <v>92</v>
      </c>
      <c r="E78" t="s">
        <v>76</v>
      </c>
      <c r="G78" s="35">
        <v>0.85</v>
      </c>
      <c r="H78" t="s">
        <v>77</v>
      </c>
    </row>
    <row r="79" spans="1:18" x14ac:dyDescent="0.2">
      <c r="A79" s="34" t="s">
        <v>93</v>
      </c>
      <c r="E79" t="s">
        <v>76</v>
      </c>
      <c r="G79" s="35">
        <v>0.4</v>
      </c>
      <c r="H79" t="s">
        <v>77</v>
      </c>
    </row>
    <row r="80" spans="1:18" x14ac:dyDescent="0.2">
      <c r="A80" s="34" t="s">
        <v>94</v>
      </c>
      <c r="E80" t="s">
        <v>95</v>
      </c>
      <c r="G80" s="35">
        <v>1.2</v>
      </c>
      <c r="H80" t="s">
        <v>77</v>
      </c>
    </row>
    <row r="81" spans="1:8" x14ac:dyDescent="0.2">
      <c r="A81" s="34" t="s">
        <v>96</v>
      </c>
      <c r="E81" t="s">
        <v>95</v>
      </c>
      <c r="G81" s="35">
        <v>1.05</v>
      </c>
      <c r="H81" t="s">
        <v>77</v>
      </c>
    </row>
    <row r="82" spans="1:8" x14ac:dyDescent="0.2">
      <c r="G82" s="35"/>
    </row>
    <row r="83" spans="1:8" x14ac:dyDescent="0.2">
      <c r="G83" s="35"/>
    </row>
    <row r="84" spans="1:8" x14ac:dyDescent="0.2">
      <c r="G84" s="35"/>
    </row>
    <row r="85" spans="1:8" x14ac:dyDescent="0.2">
      <c r="G85" s="35"/>
    </row>
    <row r="86" spans="1:8" x14ac:dyDescent="0.2">
      <c r="G86" s="35"/>
    </row>
    <row r="87" spans="1:8" x14ac:dyDescent="0.2">
      <c r="G87" s="35"/>
    </row>
    <row r="88" spans="1:8" x14ac:dyDescent="0.2">
      <c r="G88" s="35"/>
    </row>
    <row r="89" spans="1:8" x14ac:dyDescent="0.2">
      <c r="G89" s="35"/>
    </row>
    <row r="90" spans="1:8" x14ac:dyDescent="0.2">
      <c r="G90" s="35"/>
    </row>
    <row r="91" spans="1:8" x14ac:dyDescent="0.2">
      <c r="G91" s="35"/>
    </row>
    <row r="92" spans="1:8" x14ac:dyDescent="0.2">
      <c r="A92" s="34" t="s">
        <v>97</v>
      </c>
      <c r="E92" t="s">
        <v>95</v>
      </c>
      <c r="G92" s="35">
        <v>0.35</v>
      </c>
      <c r="H92" t="s">
        <v>98</v>
      </c>
    </row>
    <row r="93" spans="1:8" x14ac:dyDescent="0.2">
      <c r="A93" s="34" t="s">
        <v>99</v>
      </c>
      <c r="E93" t="s">
        <v>95</v>
      </c>
      <c r="G93" s="35">
        <v>0.75</v>
      </c>
      <c r="H93" t="s">
        <v>98</v>
      </c>
    </row>
    <row r="94" spans="1:8" x14ac:dyDescent="0.2">
      <c r="A94" s="34" t="s">
        <v>100</v>
      </c>
      <c r="E94" t="s">
        <v>95</v>
      </c>
      <c r="G94" s="35">
        <v>0.35</v>
      </c>
      <c r="H94" t="s">
        <v>98</v>
      </c>
    </row>
    <row r="95" spans="1:8" x14ac:dyDescent="0.2">
      <c r="A95" s="34" t="s">
        <v>101</v>
      </c>
      <c r="E95" t="s">
        <v>95</v>
      </c>
      <c r="G95" s="35">
        <v>0.35</v>
      </c>
      <c r="H95" t="s">
        <v>98</v>
      </c>
    </row>
    <row r="96" spans="1:8" x14ac:dyDescent="0.2">
      <c r="A96" s="34" t="s">
        <v>102</v>
      </c>
      <c r="E96" t="s">
        <v>95</v>
      </c>
      <c r="G96" s="35">
        <v>0.3</v>
      </c>
      <c r="H96" t="s">
        <v>98</v>
      </c>
    </row>
    <row r="97" spans="1:8" x14ac:dyDescent="0.2">
      <c r="A97" s="34" t="s">
        <v>103</v>
      </c>
      <c r="E97" t="s">
        <v>95</v>
      </c>
      <c r="G97" s="35">
        <v>0.4</v>
      </c>
      <c r="H97" t="s">
        <v>98</v>
      </c>
    </row>
    <row r="98" spans="1:8" x14ac:dyDescent="0.2">
      <c r="A98" s="34" t="s">
        <v>104</v>
      </c>
      <c r="E98" t="s">
        <v>95</v>
      </c>
      <c r="G98" s="35">
        <v>0.4</v>
      </c>
      <c r="H98" t="s">
        <v>98</v>
      </c>
    </row>
    <row r="99" spans="1:8" x14ac:dyDescent="0.2">
      <c r="A99" s="34" t="s">
        <v>105</v>
      </c>
      <c r="E99" t="s">
        <v>95</v>
      </c>
      <c r="G99" s="35">
        <v>0.35</v>
      </c>
      <c r="H99" t="s">
        <v>98</v>
      </c>
    </row>
    <row r="100" spans="1:8" x14ac:dyDescent="0.2">
      <c r="A100" s="34" t="s">
        <v>106</v>
      </c>
      <c r="E100" t="s">
        <v>95</v>
      </c>
      <c r="G100" s="35">
        <v>0.35</v>
      </c>
      <c r="H100" t="s">
        <v>98</v>
      </c>
    </row>
    <row r="101" spans="1:8" x14ac:dyDescent="0.2">
      <c r="A101" s="34" t="s">
        <v>107</v>
      </c>
      <c r="E101" t="s">
        <v>95</v>
      </c>
      <c r="G101" s="35">
        <v>0.3</v>
      </c>
      <c r="H101" t="s">
        <v>98</v>
      </c>
    </row>
    <row r="102" spans="1:8" x14ac:dyDescent="0.2">
      <c r="A102" s="34" t="s">
        <v>108</v>
      </c>
      <c r="E102" t="s">
        <v>95</v>
      </c>
      <c r="G102" s="35">
        <v>0.4</v>
      </c>
      <c r="H102" t="s">
        <v>98</v>
      </c>
    </row>
    <row r="103" spans="1:8" x14ac:dyDescent="0.2">
      <c r="A103" s="34" t="s">
        <v>109</v>
      </c>
      <c r="E103" t="s">
        <v>95</v>
      </c>
      <c r="G103" s="35">
        <v>0.4</v>
      </c>
      <c r="H103" t="s">
        <v>98</v>
      </c>
    </row>
    <row r="104" spans="1:8" x14ac:dyDescent="0.2">
      <c r="A104" s="34" t="s">
        <v>110</v>
      </c>
      <c r="E104" t="s">
        <v>95</v>
      </c>
      <c r="G104" s="35">
        <v>1</v>
      </c>
      <c r="H104" t="s">
        <v>98</v>
      </c>
    </row>
    <row r="105" spans="1:8" x14ac:dyDescent="0.2">
      <c r="A105" s="34" t="s">
        <v>111</v>
      </c>
      <c r="E105" t="s">
        <v>95</v>
      </c>
      <c r="G105" s="35">
        <v>1</v>
      </c>
      <c r="H105" t="s">
        <v>98</v>
      </c>
    </row>
    <row r="106" spans="1:8" x14ac:dyDescent="0.2">
      <c r="A106" s="34" t="s">
        <v>112</v>
      </c>
      <c r="E106" t="s">
        <v>95</v>
      </c>
      <c r="G106" s="35">
        <v>1.2</v>
      </c>
      <c r="H106" t="s">
        <v>98</v>
      </c>
    </row>
    <row r="107" spans="1:8" x14ac:dyDescent="0.2">
      <c r="A107" s="34" t="s">
        <v>113</v>
      </c>
      <c r="E107" t="s">
        <v>95</v>
      </c>
      <c r="G107" s="35">
        <v>1</v>
      </c>
      <c r="H107" t="s">
        <v>98</v>
      </c>
    </row>
    <row r="108" spans="1:8" x14ac:dyDescent="0.2">
      <c r="G108" s="35"/>
    </row>
    <row r="109" spans="1:8" x14ac:dyDescent="0.2">
      <c r="G109" s="35"/>
    </row>
    <row r="110" spans="1:8" x14ac:dyDescent="0.2">
      <c r="G110" s="35"/>
    </row>
    <row r="111" spans="1:8" x14ac:dyDescent="0.2">
      <c r="G111" s="35"/>
    </row>
    <row r="112" spans="1:8" x14ac:dyDescent="0.2">
      <c r="G112" s="35"/>
    </row>
    <row r="113" spans="1:8" x14ac:dyDescent="0.2">
      <c r="G113" s="35"/>
    </row>
    <row r="114" spans="1:8" x14ac:dyDescent="0.2">
      <c r="G114" s="35"/>
    </row>
    <row r="115" spans="1:8" x14ac:dyDescent="0.2">
      <c r="G115" s="35"/>
    </row>
    <row r="116" spans="1:8" x14ac:dyDescent="0.2">
      <c r="G116" s="35"/>
    </row>
    <row r="117" spans="1:8" x14ac:dyDescent="0.2">
      <c r="G117" s="35"/>
    </row>
    <row r="118" spans="1:8" x14ac:dyDescent="0.2">
      <c r="A118" s="34" t="s">
        <v>119</v>
      </c>
      <c r="E118" t="s">
        <v>115</v>
      </c>
      <c r="G118" s="35">
        <v>0.95</v>
      </c>
      <c r="H118" t="s">
        <v>120</v>
      </c>
    </row>
    <row r="119" spans="1:8" x14ac:dyDescent="0.2">
      <c r="A119" s="34" t="s">
        <v>121</v>
      </c>
      <c r="E119" t="s">
        <v>115</v>
      </c>
      <c r="G119" s="35">
        <v>0.75</v>
      </c>
      <c r="H119" t="s">
        <v>120</v>
      </c>
    </row>
    <row r="120" spans="1:8" x14ac:dyDescent="0.2">
      <c r="A120" s="34" t="s">
        <v>122</v>
      </c>
      <c r="E120" t="s">
        <v>115</v>
      </c>
      <c r="G120" s="35">
        <v>1.05</v>
      </c>
      <c r="H120" t="s">
        <v>120</v>
      </c>
    </row>
    <row r="121" spans="1:8" x14ac:dyDescent="0.2">
      <c r="G121" s="35"/>
    </row>
    <row r="122" spans="1:8" x14ac:dyDescent="0.2">
      <c r="G122" s="35"/>
    </row>
    <row r="123" spans="1:8" x14ac:dyDescent="0.2">
      <c r="G123" s="35"/>
    </row>
    <row r="124" spans="1:8" x14ac:dyDescent="0.2">
      <c r="G124" s="35"/>
    </row>
    <row r="125" spans="1:8" x14ac:dyDescent="0.2">
      <c r="G125" s="35"/>
    </row>
    <row r="126" spans="1:8" x14ac:dyDescent="0.2">
      <c r="G126" s="35"/>
    </row>
    <row r="127" spans="1:8" x14ac:dyDescent="0.2">
      <c r="G127" s="35"/>
    </row>
    <row r="128" spans="1:8" x14ac:dyDescent="0.2">
      <c r="G128" s="35"/>
    </row>
    <row r="129" spans="1:8" x14ac:dyDescent="0.2">
      <c r="G129" s="35"/>
    </row>
    <row r="130" spans="1:8" x14ac:dyDescent="0.2">
      <c r="G130" s="35"/>
    </row>
    <row r="131" spans="1:8" x14ac:dyDescent="0.2">
      <c r="A131" s="34" t="s">
        <v>126</v>
      </c>
      <c r="E131" t="s">
        <v>127</v>
      </c>
      <c r="G131" s="35">
        <v>1</v>
      </c>
      <c r="H131" t="s">
        <v>12</v>
      </c>
    </row>
    <row r="132" spans="1:8" x14ac:dyDescent="0.2">
      <c r="A132" s="34" t="s">
        <v>128</v>
      </c>
      <c r="E132" t="s">
        <v>127</v>
      </c>
      <c r="G132" s="35">
        <v>1.1000000000000001</v>
      </c>
      <c r="H132" t="s">
        <v>12</v>
      </c>
    </row>
    <row r="133" spans="1:8" x14ac:dyDescent="0.2">
      <c r="A133" s="34" t="s">
        <v>129</v>
      </c>
      <c r="E133" t="s">
        <v>127</v>
      </c>
      <c r="G133" s="35">
        <v>0.75</v>
      </c>
      <c r="H133" t="s">
        <v>12</v>
      </c>
    </row>
    <row r="134" spans="1:8" x14ac:dyDescent="0.2">
      <c r="A134" s="34" t="s">
        <v>130</v>
      </c>
      <c r="E134" t="s">
        <v>127</v>
      </c>
      <c r="G134" s="35">
        <v>1</v>
      </c>
      <c r="H134" t="s">
        <v>12</v>
      </c>
    </row>
    <row r="135" spans="1:8" x14ac:dyDescent="0.2">
      <c r="A135" s="34" t="s">
        <v>131</v>
      </c>
      <c r="E135" t="s">
        <v>127</v>
      </c>
      <c r="G135" s="35">
        <v>0.35</v>
      </c>
      <c r="H135" t="s">
        <v>12</v>
      </c>
    </row>
    <row r="136" spans="1:8" x14ac:dyDescent="0.2">
      <c r="A136" s="34" t="s">
        <v>132</v>
      </c>
      <c r="E136" t="s">
        <v>127</v>
      </c>
      <c r="G136" s="35">
        <v>1.05</v>
      </c>
      <c r="H136" t="s">
        <v>12</v>
      </c>
    </row>
    <row r="137" spans="1:8" x14ac:dyDescent="0.2">
      <c r="A137" s="34" t="s">
        <v>133</v>
      </c>
      <c r="E137" t="s">
        <v>127</v>
      </c>
      <c r="G137" s="35">
        <v>0.5</v>
      </c>
      <c r="H137" t="s">
        <v>12</v>
      </c>
    </row>
    <row r="138" spans="1:8" x14ac:dyDescent="0.2">
      <c r="A138" s="34" t="s">
        <v>134</v>
      </c>
      <c r="E138" t="s">
        <v>127</v>
      </c>
      <c r="G138" s="35">
        <v>1</v>
      </c>
      <c r="H138" t="s">
        <v>12</v>
      </c>
    </row>
    <row r="139" spans="1:8" x14ac:dyDescent="0.2">
      <c r="A139" s="34" t="s">
        <v>135</v>
      </c>
      <c r="E139" t="s">
        <v>127</v>
      </c>
      <c r="G139" s="35">
        <v>0.75</v>
      </c>
      <c r="H139" t="s">
        <v>12</v>
      </c>
    </row>
    <row r="140" spans="1:8" x14ac:dyDescent="0.2">
      <c r="A140" s="34" t="s">
        <v>136</v>
      </c>
      <c r="E140" t="s">
        <v>127</v>
      </c>
      <c r="G140" s="35">
        <v>0.4</v>
      </c>
      <c r="H140" t="s">
        <v>12</v>
      </c>
    </row>
    <row r="141" spans="1:8" x14ac:dyDescent="0.2">
      <c r="A141" s="34" t="s">
        <v>137</v>
      </c>
      <c r="E141" t="s">
        <v>127</v>
      </c>
      <c r="G141" s="35">
        <v>0.65</v>
      </c>
      <c r="H141" t="s">
        <v>12</v>
      </c>
    </row>
    <row r="142" spans="1:8" x14ac:dyDescent="0.2">
      <c r="A142" s="34" t="s">
        <v>138</v>
      </c>
      <c r="E142" t="s">
        <v>127</v>
      </c>
      <c r="G142" s="35">
        <v>0.75</v>
      </c>
      <c r="H142" t="s">
        <v>12</v>
      </c>
    </row>
    <row r="143" spans="1:8" x14ac:dyDescent="0.2">
      <c r="A143" s="34" t="s">
        <v>139</v>
      </c>
      <c r="E143" t="s">
        <v>127</v>
      </c>
      <c r="G143" s="35">
        <v>0.7</v>
      </c>
      <c r="H143" t="s">
        <v>12</v>
      </c>
    </row>
    <row r="144" spans="1:8" x14ac:dyDescent="0.2">
      <c r="A144" s="34" t="s">
        <v>140</v>
      </c>
      <c r="E144" t="s">
        <v>141</v>
      </c>
      <c r="G144" s="35">
        <v>0.3</v>
      </c>
      <c r="H144" t="s">
        <v>12</v>
      </c>
    </row>
    <row r="145" spans="1:8" x14ac:dyDescent="0.2">
      <c r="A145" s="34" t="s">
        <v>142</v>
      </c>
      <c r="E145" t="s">
        <v>141</v>
      </c>
      <c r="G145" s="35">
        <v>0.25</v>
      </c>
      <c r="H145" t="s">
        <v>12</v>
      </c>
    </row>
    <row r="146" spans="1:8" x14ac:dyDescent="0.2">
      <c r="A146" s="34" t="s">
        <v>143</v>
      </c>
      <c r="E146" t="s">
        <v>141</v>
      </c>
      <c r="G146" s="35">
        <v>0.2</v>
      </c>
      <c r="H146" t="s">
        <v>12</v>
      </c>
    </row>
    <row r="147" spans="1:8" x14ac:dyDescent="0.2">
      <c r="A147" s="34" t="s">
        <v>144</v>
      </c>
      <c r="E147" t="s">
        <v>141</v>
      </c>
      <c r="G147" s="35">
        <v>0.3</v>
      </c>
      <c r="H147" t="s">
        <v>12</v>
      </c>
    </row>
    <row r="148" spans="1:8" x14ac:dyDescent="0.2">
      <c r="A148" s="34" t="s">
        <v>145</v>
      </c>
      <c r="E148" t="s">
        <v>141</v>
      </c>
      <c r="G148" s="35">
        <v>0.1</v>
      </c>
      <c r="H148" t="s">
        <v>12</v>
      </c>
    </row>
    <row r="149" spans="1:8" x14ac:dyDescent="0.2">
      <c r="A149" s="34" t="s">
        <v>146</v>
      </c>
      <c r="E149" t="s">
        <v>141</v>
      </c>
      <c r="G149" s="35">
        <v>0.45</v>
      </c>
      <c r="H149" t="s">
        <v>12</v>
      </c>
    </row>
    <row r="150" spans="1:8" x14ac:dyDescent="0.2">
      <c r="G150" s="35"/>
    </row>
    <row r="151" spans="1:8" x14ac:dyDescent="0.2">
      <c r="G151" s="35"/>
    </row>
    <row r="152" spans="1:8" x14ac:dyDescent="0.2">
      <c r="G152" s="35"/>
    </row>
    <row r="153" spans="1:8" x14ac:dyDescent="0.2">
      <c r="G153" s="35"/>
    </row>
    <row r="154" spans="1:8" x14ac:dyDescent="0.2">
      <c r="G154" s="35"/>
    </row>
    <row r="155" spans="1:8" x14ac:dyDescent="0.2">
      <c r="G155" s="35"/>
    </row>
    <row r="156" spans="1:8" x14ac:dyDescent="0.2">
      <c r="G156" s="35"/>
    </row>
    <row r="157" spans="1:8" x14ac:dyDescent="0.2">
      <c r="G157" s="35"/>
    </row>
    <row r="158" spans="1:8" x14ac:dyDescent="0.2">
      <c r="G158" s="35"/>
    </row>
    <row r="159" spans="1:8" x14ac:dyDescent="0.2">
      <c r="G159" s="35"/>
    </row>
    <row r="160" spans="1:8" x14ac:dyDescent="0.2">
      <c r="A160" s="34" t="s">
        <v>147</v>
      </c>
      <c r="E160" t="s">
        <v>148</v>
      </c>
      <c r="G160" s="35">
        <v>1</v>
      </c>
      <c r="H160" t="s">
        <v>21</v>
      </c>
    </row>
    <row r="161" spans="1:8" x14ac:dyDescent="0.2">
      <c r="A161" s="34" t="s">
        <v>149</v>
      </c>
      <c r="E161" t="s">
        <v>148</v>
      </c>
      <c r="G161" s="35">
        <v>0.5</v>
      </c>
      <c r="H161" t="s">
        <v>21</v>
      </c>
    </row>
    <row r="162" spans="1:8" x14ac:dyDescent="0.2">
      <c r="A162" s="34" t="s">
        <v>150</v>
      </c>
      <c r="E162" t="s">
        <v>148</v>
      </c>
      <c r="G162" s="35">
        <v>0.3</v>
      </c>
      <c r="H162" t="s">
        <v>21</v>
      </c>
    </row>
    <row r="163" spans="1:8" x14ac:dyDescent="0.2">
      <c r="A163" s="34" t="s">
        <v>151</v>
      </c>
      <c r="E163" t="s">
        <v>148</v>
      </c>
      <c r="G163" s="35">
        <v>0.5</v>
      </c>
      <c r="H163" t="s">
        <v>21</v>
      </c>
    </row>
    <row r="164" spans="1:8" x14ac:dyDescent="0.2">
      <c r="A164" s="34" t="s">
        <v>152</v>
      </c>
      <c r="E164" t="s">
        <v>148</v>
      </c>
      <c r="G164" s="35">
        <v>0.9</v>
      </c>
      <c r="H164" t="s">
        <v>21</v>
      </c>
    </row>
    <row r="165" spans="1:8" x14ac:dyDescent="0.2">
      <c r="A165" s="34" t="s">
        <v>153</v>
      </c>
      <c r="E165" t="s">
        <v>148</v>
      </c>
      <c r="G165" s="35">
        <v>1</v>
      </c>
      <c r="H165" t="s">
        <v>21</v>
      </c>
    </row>
    <row r="166" spans="1:8" x14ac:dyDescent="0.2">
      <c r="A166" s="34" t="s">
        <v>154</v>
      </c>
      <c r="E166" t="s">
        <v>148</v>
      </c>
      <c r="G166" s="35">
        <v>0.25</v>
      </c>
      <c r="H166" t="s">
        <v>21</v>
      </c>
    </row>
    <row r="167" spans="1:8" x14ac:dyDescent="0.2">
      <c r="A167" s="34" t="s">
        <v>155</v>
      </c>
      <c r="E167" t="s">
        <v>148</v>
      </c>
      <c r="G167" s="35">
        <v>0.3</v>
      </c>
      <c r="H167" t="s">
        <v>21</v>
      </c>
    </row>
    <row r="168" spans="1:8" x14ac:dyDescent="0.2">
      <c r="A168" s="34" t="s">
        <v>156</v>
      </c>
      <c r="E168" t="s">
        <v>148</v>
      </c>
      <c r="G168" s="35">
        <v>0.25</v>
      </c>
      <c r="H168" t="s">
        <v>21</v>
      </c>
    </row>
    <row r="169" spans="1:8" x14ac:dyDescent="0.2">
      <c r="A169" s="34" t="s">
        <v>157</v>
      </c>
      <c r="E169" t="s">
        <v>148</v>
      </c>
      <c r="G169" s="35">
        <v>0.15</v>
      </c>
      <c r="H169" t="s">
        <v>21</v>
      </c>
    </row>
    <row r="170" spans="1:8" x14ac:dyDescent="0.2">
      <c r="A170" s="34" t="s">
        <v>158</v>
      </c>
      <c r="E170" t="s">
        <v>148</v>
      </c>
      <c r="G170" s="35">
        <v>0.25</v>
      </c>
      <c r="H170" t="s">
        <v>21</v>
      </c>
    </row>
    <row r="171" spans="1:8" x14ac:dyDescent="0.2">
      <c r="A171" s="34" t="s">
        <v>159</v>
      </c>
      <c r="E171" t="s">
        <v>148</v>
      </c>
      <c r="G171" s="35">
        <v>0.4</v>
      </c>
      <c r="H171" t="s">
        <v>21</v>
      </c>
    </row>
    <row r="172" spans="1:8" x14ac:dyDescent="0.2">
      <c r="A172" s="34" t="s">
        <v>160</v>
      </c>
      <c r="E172" t="s">
        <v>148</v>
      </c>
      <c r="G172" s="35">
        <v>0.85</v>
      </c>
      <c r="H172" t="s">
        <v>21</v>
      </c>
    </row>
    <row r="173" spans="1:8" x14ac:dyDescent="0.2">
      <c r="A173" s="34" t="s">
        <v>161</v>
      </c>
      <c r="E173" t="s">
        <v>148</v>
      </c>
      <c r="G173" s="35">
        <v>0.5</v>
      </c>
      <c r="H173" t="s">
        <v>21</v>
      </c>
    </row>
    <row r="174" spans="1:8" x14ac:dyDescent="0.2">
      <c r="A174" s="34" t="s">
        <v>162</v>
      </c>
      <c r="E174" t="s">
        <v>148</v>
      </c>
      <c r="G174" s="35">
        <v>0.4</v>
      </c>
      <c r="H174" t="s">
        <v>21</v>
      </c>
    </row>
    <row r="175" spans="1:8" x14ac:dyDescent="0.2">
      <c r="A175" s="34" t="s">
        <v>163</v>
      </c>
      <c r="E175" t="s">
        <v>148</v>
      </c>
      <c r="G175" s="35">
        <v>0.3</v>
      </c>
      <c r="H175" t="s">
        <v>21</v>
      </c>
    </row>
    <row r="176" spans="1:8" x14ac:dyDescent="0.2">
      <c r="A176" s="34" t="s">
        <v>164</v>
      </c>
      <c r="E176" t="s">
        <v>148</v>
      </c>
      <c r="G176" s="35">
        <v>0.7</v>
      </c>
      <c r="H176" t="s">
        <v>21</v>
      </c>
    </row>
    <row r="177" spans="1:8" x14ac:dyDescent="0.2">
      <c r="A177" s="34" t="s">
        <v>165</v>
      </c>
      <c r="E177" t="s">
        <v>148</v>
      </c>
      <c r="G177" s="35">
        <v>0.45</v>
      </c>
      <c r="H177" t="s">
        <v>21</v>
      </c>
    </row>
    <row r="178" spans="1:8" x14ac:dyDescent="0.2">
      <c r="A178" s="34" t="s">
        <v>166</v>
      </c>
      <c r="E178" t="s">
        <v>148</v>
      </c>
      <c r="G178" s="35">
        <v>1.3</v>
      </c>
      <c r="H178" t="s">
        <v>21</v>
      </c>
    </row>
    <row r="179" spans="1:8" x14ac:dyDescent="0.2">
      <c r="A179" s="34" t="s">
        <v>167</v>
      </c>
      <c r="E179" t="s">
        <v>148</v>
      </c>
      <c r="G179" s="35">
        <v>0.35</v>
      </c>
      <c r="H179" t="s">
        <v>21</v>
      </c>
    </row>
    <row r="180" spans="1:8" x14ac:dyDescent="0.2">
      <c r="A180" s="34" t="s">
        <v>168</v>
      </c>
      <c r="E180" t="s">
        <v>148</v>
      </c>
      <c r="G180" s="35">
        <v>0.7</v>
      </c>
      <c r="H180" t="s">
        <v>21</v>
      </c>
    </row>
    <row r="181" spans="1:8" x14ac:dyDescent="0.2">
      <c r="A181" s="34" t="s">
        <v>169</v>
      </c>
      <c r="E181" t="s">
        <v>148</v>
      </c>
      <c r="G181" s="35">
        <v>0.9</v>
      </c>
      <c r="H181" t="s">
        <v>21</v>
      </c>
    </row>
    <row r="182" spans="1:8" x14ac:dyDescent="0.2">
      <c r="A182" s="34" t="s">
        <v>170</v>
      </c>
      <c r="E182" t="s">
        <v>148</v>
      </c>
      <c r="G182" s="35">
        <v>1.1000000000000001</v>
      </c>
      <c r="H182" t="s">
        <v>21</v>
      </c>
    </row>
    <row r="183" spans="1:8" x14ac:dyDescent="0.2">
      <c r="A183" s="34" t="s">
        <v>171</v>
      </c>
      <c r="E183" t="s">
        <v>148</v>
      </c>
      <c r="G183" s="35">
        <v>0.6</v>
      </c>
      <c r="H183" t="s">
        <v>21</v>
      </c>
    </row>
    <row r="184" spans="1:8" x14ac:dyDescent="0.2">
      <c r="A184" s="34" t="s">
        <v>172</v>
      </c>
      <c r="E184" t="s">
        <v>148</v>
      </c>
      <c r="G184" s="35">
        <v>0.4</v>
      </c>
      <c r="H184" t="s">
        <v>21</v>
      </c>
    </row>
    <row r="185" spans="1:8" x14ac:dyDescent="0.2">
      <c r="A185" s="34" t="s">
        <v>19</v>
      </c>
      <c r="E185" t="s">
        <v>20</v>
      </c>
      <c r="G185" s="35">
        <v>0.25</v>
      </c>
      <c r="H185" t="s">
        <v>21</v>
      </c>
    </row>
    <row r="186" spans="1:8" x14ac:dyDescent="0.2">
      <c r="A186" s="34" t="s">
        <v>22</v>
      </c>
      <c r="E186" t="s">
        <v>20</v>
      </c>
      <c r="G186" s="35">
        <v>0.4</v>
      </c>
      <c r="H186" t="s">
        <v>21</v>
      </c>
    </row>
    <row r="187" spans="1:8" x14ac:dyDescent="0.2">
      <c r="A187" s="34" t="s">
        <v>23</v>
      </c>
      <c r="E187" t="s">
        <v>20</v>
      </c>
      <c r="G187" s="35">
        <v>0.4</v>
      </c>
      <c r="H187" t="s">
        <v>21</v>
      </c>
    </row>
    <row r="188" spans="1:8" x14ac:dyDescent="0.2">
      <c r="A188" s="34" t="s">
        <v>24</v>
      </c>
      <c r="E188" t="s">
        <v>20</v>
      </c>
      <c r="G188" s="35">
        <v>0.4</v>
      </c>
      <c r="H188" t="s">
        <v>21</v>
      </c>
    </row>
    <row r="189" spans="1:8" x14ac:dyDescent="0.2">
      <c r="A189" s="34" t="s">
        <v>25</v>
      </c>
      <c r="E189" t="s">
        <v>20</v>
      </c>
      <c r="G189" s="35">
        <v>0.35</v>
      </c>
      <c r="H189" t="s">
        <v>21</v>
      </c>
    </row>
    <row r="190" spans="1:8" x14ac:dyDescent="0.2">
      <c r="A190" s="34" t="s">
        <v>26</v>
      </c>
      <c r="E190" t="s">
        <v>20</v>
      </c>
      <c r="G190" s="35">
        <v>0.1</v>
      </c>
      <c r="H190" t="s">
        <v>21</v>
      </c>
    </row>
    <row r="191" spans="1:8" x14ac:dyDescent="0.2">
      <c r="A191" s="34" t="s">
        <v>27</v>
      </c>
      <c r="E191" t="s">
        <v>20</v>
      </c>
      <c r="G191" s="35">
        <v>0.2</v>
      </c>
      <c r="H191" t="s">
        <v>21</v>
      </c>
    </row>
    <row r="192" spans="1:8" x14ac:dyDescent="0.2">
      <c r="A192" s="34" t="s">
        <v>28</v>
      </c>
      <c r="E192" t="s">
        <v>20</v>
      </c>
      <c r="G192" s="35">
        <v>0.2</v>
      </c>
      <c r="H192" t="s">
        <v>21</v>
      </c>
    </row>
    <row r="193" spans="1:8" x14ac:dyDescent="0.2">
      <c r="A193" s="34" t="s">
        <v>29</v>
      </c>
      <c r="E193" t="s">
        <v>20</v>
      </c>
      <c r="G193" s="35">
        <v>0.2</v>
      </c>
      <c r="H193" t="s">
        <v>21</v>
      </c>
    </row>
    <row r="194" spans="1:8" x14ac:dyDescent="0.2">
      <c r="A194" s="34" t="s">
        <v>30</v>
      </c>
      <c r="E194" t="s">
        <v>20</v>
      </c>
      <c r="G194" s="35">
        <v>0.2</v>
      </c>
      <c r="H194" t="s">
        <v>21</v>
      </c>
    </row>
    <row r="195" spans="1:8" x14ac:dyDescent="0.2">
      <c r="A195" s="34" t="s">
        <v>31</v>
      </c>
      <c r="E195" t="s">
        <v>20</v>
      </c>
      <c r="G195" s="35">
        <v>0.25</v>
      </c>
      <c r="H195" t="s">
        <v>21</v>
      </c>
    </row>
    <row r="196" spans="1:8" x14ac:dyDescent="0.2">
      <c r="A196" s="34" t="s">
        <v>32</v>
      </c>
      <c r="E196" t="s">
        <v>20</v>
      </c>
      <c r="G196" s="35">
        <v>0.7</v>
      </c>
      <c r="H196" t="s">
        <v>21</v>
      </c>
    </row>
    <row r="197" spans="1:8" x14ac:dyDescent="0.2">
      <c r="A197" s="34" t="s">
        <v>33</v>
      </c>
      <c r="E197" t="s">
        <v>20</v>
      </c>
      <c r="G197" s="35">
        <v>0.3</v>
      </c>
      <c r="H197" t="s">
        <v>21</v>
      </c>
    </row>
    <row r="198" spans="1:8" x14ac:dyDescent="0.2">
      <c r="A198" s="34" t="s">
        <v>34</v>
      </c>
      <c r="E198" t="s">
        <v>20</v>
      </c>
      <c r="G198" s="35">
        <v>0.3</v>
      </c>
      <c r="H198" t="s">
        <v>21</v>
      </c>
    </row>
    <row r="199" spans="1:8" x14ac:dyDescent="0.2">
      <c r="A199" s="34" t="s">
        <v>35</v>
      </c>
      <c r="E199" t="s">
        <v>20</v>
      </c>
      <c r="G199" s="35">
        <v>0.3</v>
      </c>
      <c r="H199" t="s">
        <v>21</v>
      </c>
    </row>
    <row r="200" spans="1:8" x14ac:dyDescent="0.2">
      <c r="A200" s="34" t="s">
        <v>36</v>
      </c>
      <c r="E200" t="s">
        <v>20</v>
      </c>
      <c r="G200" s="35">
        <v>0.3</v>
      </c>
      <c r="H200" t="s">
        <v>21</v>
      </c>
    </row>
    <row r="201" spans="1:8" x14ac:dyDescent="0.2">
      <c r="A201" s="34" t="s">
        <v>37</v>
      </c>
      <c r="E201" t="s">
        <v>20</v>
      </c>
      <c r="G201" s="35">
        <v>0.35</v>
      </c>
      <c r="H201" t="s">
        <v>21</v>
      </c>
    </row>
    <row r="202" spans="1:8" x14ac:dyDescent="0.2">
      <c r="G202" s="35"/>
    </row>
    <row r="203" spans="1:8" x14ac:dyDescent="0.2">
      <c r="G203" s="35"/>
    </row>
    <row r="204" spans="1:8" x14ac:dyDescent="0.2">
      <c r="G204" s="35"/>
    </row>
    <row r="205" spans="1:8" x14ac:dyDescent="0.2">
      <c r="G205" s="35"/>
    </row>
    <row r="206" spans="1:8" x14ac:dyDescent="0.2">
      <c r="G206" s="35"/>
    </row>
    <row r="207" spans="1:8" x14ac:dyDescent="0.2">
      <c r="G207" s="35"/>
    </row>
    <row r="208" spans="1:8" x14ac:dyDescent="0.2">
      <c r="G208" s="35"/>
    </row>
    <row r="209" spans="1:8" x14ac:dyDescent="0.2">
      <c r="G209" s="35"/>
    </row>
    <row r="210" spans="1:8" x14ac:dyDescent="0.2">
      <c r="G210" s="35"/>
    </row>
    <row r="211" spans="1:8" x14ac:dyDescent="0.2">
      <c r="A211" s="34" t="s">
        <v>219</v>
      </c>
      <c r="E211" t="s">
        <v>220</v>
      </c>
      <c r="G211" s="35">
        <v>1</v>
      </c>
      <c r="H211" t="s">
        <v>221</v>
      </c>
    </row>
    <row r="221" spans="1:8" x14ac:dyDescent="0.2">
      <c r="A221" s="34" t="s">
        <v>189</v>
      </c>
      <c r="G221" s="35">
        <v>0</v>
      </c>
      <c r="H221" t="s">
        <v>189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1B8F3-96AB-0849-966A-86E5539C9A3C}">
  <dimension ref="A1:BM373"/>
  <sheetViews>
    <sheetView zoomScale="61" zoomScaleNormal="73" workbookViewId="0">
      <selection activeCell="A98" sqref="A98:B99"/>
    </sheetView>
  </sheetViews>
  <sheetFormatPr baseColWidth="10" defaultRowHeight="16" x14ac:dyDescent="0.2"/>
  <cols>
    <col min="3" max="3" width="12.83203125" bestFit="1" customWidth="1"/>
    <col min="5" max="5" width="12" bestFit="1" customWidth="1"/>
    <col min="11" max="11" width="12.83203125" bestFit="1" customWidth="1"/>
    <col min="16" max="16" width="11.5" customWidth="1"/>
    <col min="36" max="36" width="11.5" customWidth="1"/>
    <col min="47" max="47" width="12.83203125" bestFit="1" customWidth="1"/>
  </cols>
  <sheetData>
    <row r="1" spans="1:65" ht="16" customHeight="1" x14ac:dyDescent="0.2">
      <c r="A1" s="206" t="s">
        <v>14</v>
      </c>
      <c r="B1" s="207" t="s">
        <v>13</v>
      </c>
      <c r="C1" s="38"/>
      <c r="D1" s="111" t="s">
        <v>233</v>
      </c>
      <c r="E1" s="112"/>
      <c r="F1" s="299" t="s">
        <v>229</v>
      </c>
      <c r="G1" s="299"/>
      <c r="H1" s="299"/>
      <c r="J1" s="112"/>
      <c r="K1" s="112"/>
      <c r="L1" s="112"/>
      <c r="M1" s="213" t="s">
        <v>228</v>
      </c>
      <c r="N1" s="213"/>
      <c r="O1" s="213"/>
      <c r="P1" s="213" t="s">
        <v>235</v>
      </c>
      <c r="Q1" s="213"/>
      <c r="R1" s="213"/>
      <c r="S1" s="213"/>
      <c r="T1" s="213" t="s">
        <v>253</v>
      </c>
      <c r="U1" s="213"/>
      <c r="V1" s="213"/>
      <c r="W1" s="300" t="s">
        <v>254</v>
      </c>
      <c r="X1" s="300"/>
      <c r="Y1" s="300"/>
      <c r="Z1" s="38"/>
      <c r="AA1" s="38"/>
      <c r="AB1" s="38"/>
      <c r="AC1" s="38"/>
      <c r="AD1" s="38"/>
      <c r="AE1" s="38"/>
      <c r="AF1" s="38"/>
      <c r="AG1" s="38"/>
      <c r="AH1" s="38"/>
      <c r="AI1" s="38"/>
      <c r="AJ1" s="112"/>
      <c r="AK1" s="112"/>
      <c r="AL1" s="113"/>
      <c r="AM1" s="301" t="s">
        <v>255</v>
      </c>
      <c r="AN1" s="302"/>
      <c r="AO1" s="302"/>
      <c r="AP1" s="302"/>
      <c r="AQ1" s="112"/>
      <c r="AR1" s="112"/>
      <c r="AS1" s="112"/>
      <c r="AT1" s="112"/>
      <c r="AU1" s="112"/>
      <c r="AV1" s="112"/>
      <c r="AW1" s="112"/>
      <c r="AX1" s="301" t="s">
        <v>257</v>
      </c>
      <c r="AY1" s="302"/>
      <c r="AZ1" s="302"/>
      <c r="BA1" s="302"/>
      <c r="BB1" s="112"/>
      <c r="BC1" s="112"/>
      <c r="BD1" s="112"/>
    </row>
    <row r="2" spans="1:65" ht="16" customHeight="1" x14ac:dyDescent="0.2">
      <c r="A2" s="208" t="s">
        <v>21</v>
      </c>
      <c r="B2" s="209" t="s">
        <v>173</v>
      </c>
      <c r="C2" s="38"/>
      <c r="D2" s="38"/>
      <c r="E2" s="38"/>
      <c r="F2" s="299"/>
      <c r="G2" s="299"/>
      <c r="H2" s="299"/>
      <c r="J2" s="112"/>
      <c r="K2" s="112"/>
      <c r="L2" s="112"/>
      <c r="M2" s="213"/>
      <c r="N2" s="213"/>
      <c r="O2" s="213"/>
      <c r="P2" s="213"/>
      <c r="Q2" s="213"/>
      <c r="R2" s="213"/>
      <c r="S2" s="213"/>
      <c r="T2" s="213"/>
      <c r="U2" s="213"/>
      <c r="V2" s="213"/>
      <c r="W2" s="300"/>
      <c r="X2" s="300"/>
      <c r="Y2" s="300"/>
      <c r="Z2" s="38"/>
      <c r="AA2" s="38"/>
      <c r="AB2" s="38"/>
      <c r="AC2" s="38"/>
      <c r="AD2" s="38"/>
      <c r="AE2" s="38"/>
      <c r="AF2" s="38"/>
      <c r="AG2" s="38"/>
      <c r="AH2" s="38"/>
      <c r="AI2" s="38"/>
      <c r="AJ2" s="112"/>
      <c r="AK2" s="112"/>
      <c r="AL2" s="113"/>
      <c r="AM2" s="302"/>
      <c r="AN2" s="302"/>
      <c r="AO2" s="302"/>
      <c r="AP2" s="302"/>
      <c r="AQ2" s="112"/>
      <c r="AR2" s="112"/>
      <c r="AS2" s="112"/>
      <c r="AT2" s="112"/>
      <c r="AU2" s="112"/>
      <c r="AV2" s="112"/>
      <c r="AW2" s="112"/>
      <c r="AX2" s="302"/>
      <c r="AY2" s="302"/>
      <c r="AZ2" s="302"/>
      <c r="BA2" s="302"/>
      <c r="BB2" s="112"/>
      <c r="BC2" s="112"/>
      <c r="BD2" s="112"/>
    </row>
    <row r="3" spans="1:65" ht="16" customHeight="1" x14ac:dyDescent="0.2">
      <c r="A3" s="208" t="s">
        <v>174</v>
      </c>
      <c r="B3" s="209" t="s">
        <v>173</v>
      </c>
      <c r="C3" s="38"/>
      <c r="D3" s="112"/>
      <c r="E3" s="112"/>
      <c r="F3" s="112"/>
      <c r="G3" s="112"/>
      <c r="H3" s="112"/>
      <c r="I3" s="112"/>
      <c r="J3" s="112"/>
      <c r="K3" s="111" t="s">
        <v>225</v>
      </c>
      <c r="L3" s="112"/>
      <c r="M3" s="303" t="s">
        <v>189</v>
      </c>
      <c r="N3" s="303"/>
      <c r="O3" s="303"/>
      <c r="P3" s="304" t="s">
        <v>189</v>
      </c>
      <c r="Q3" s="304"/>
      <c r="R3" s="304"/>
      <c r="S3" s="304"/>
      <c r="T3" s="301">
        <v>0</v>
      </c>
      <c r="U3" s="301"/>
      <c r="V3" s="301"/>
      <c r="W3" s="305">
        <v>0</v>
      </c>
      <c r="X3" s="305"/>
      <c r="Y3" s="305"/>
      <c r="Z3" s="38"/>
      <c r="AA3" s="38"/>
      <c r="AB3" s="38"/>
      <c r="AC3" s="38"/>
      <c r="AD3" s="38"/>
      <c r="AE3" s="38"/>
      <c r="AF3" s="38"/>
      <c r="AG3" s="38"/>
      <c r="AH3" s="38"/>
      <c r="AI3" s="38"/>
      <c r="AJ3" s="112" t="s">
        <v>236</v>
      </c>
      <c r="AK3" s="112"/>
      <c r="AL3" s="112" t="s">
        <v>228</v>
      </c>
      <c r="AM3" s="112"/>
      <c r="AN3" s="112" t="s">
        <v>234</v>
      </c>
      <c r="AO3" s="113"/>
      <c r="AP3" s="112" t="s">
        <v>250</v>
      </c>
      <c r="AQ3" s="112"/>
      <c r="AR3" s="112" t="s">
        <v>251</v>
      </c>
      <c r="AS3" s="112" t="s">
        <v>252</v>
      </c>
      <c r="AT3" s="112"/>
      <c r="AU3" s="112" t="s">
        <v>236</v>
      </c>
      <c r="AV3" s="112"/>
      <c r="AW3" s="112" t="s">
        <v>228</v>
      </c>
      <c r="AX3" s="112"/>
      <c r="AY3" s="112" t="s">
        <v>234</v>
      </c>
      <c r="AZ3" s="113"/>
      <c r="BA3" s="112" t="s">
        <v>250</v>
      </c>
      <c r="BB3" s="112"/>
      <c r="BC3" s="112" t="s">
        <v>251</v>
      </c>
      <c r="BD3" s="112" t="s">
        <v>252</v>
      </c>
    </row>
    <row r="4" spans="1:65" ht="16" customHeight="1" x14ac:dyDescent="0.2">
      <c r="A4" s="208" t="s">
        <v>175</v>
      </c>
      <c r="B4" s="209" t="s">
        <v>173</v>
      </c>
      <c r="C4" s="38"/>
      <c r="D4" s="112"/>
      <c r="E4" s="112"/>
      <c r="F4" s="112"/>
      <c r="G4" s="112"/>
      <c r="H4" s="112"/>
      <c r="I4" s="112"/>
      <c r="J4" s="112"/>
      <c r="K4" s="112"/>
      <c r="L4" s="112"/>
      <c r="M4" s="303"/>
      <c r="N4" s="303"/>
      <c r="O4" s="303"/>
      <c r="P4" s="304"/>
      <c r="Q4" s="304"/>
      <c r="R4" s="304"/>
      <c r="S4" s="304"/>
      <c r="T4" s="301"/>
      <c r="U4" s="301"/>
      <c r="V4" s="301"/>
      <c r="W4" s="305"/>
      <c r="X4" s="305"/>
      <c r="Y4" s="305"/>
      <c r="Z4" s="38"/>
      <c r="AA4" s="38"/>
      <c r="AB4" s="38"/>
      <c r="AC4" s="38"/>
      <c r="AD4" s="38"/>
      <c r="AE4" s="38"/>
      <c r="AF4" s="38"/>
      <c r="AG4" s="38"/>
      <c r="AH4" s="38"/>
      <c r="AI4" s="38"/>
      <c r="AJ4" s="110">
        <f>HLOOKUP($M$3,VerticalPlanning!$I$13:$AF$21,2,FALSE)</f>
        <v>0</v>
      </c>
      <c r="AK4" s="112"/>
      <c r="AL4" s="106">
        <f>HLOOKUP($M$3,VerticalPlanning!$I$1:$AF$9,2,FALSE)</f>
        <v>0</v>
      </c>
      <c r="AM4" s="112"/>
      <c r="AN4" s="108">
        <f>VLOOKUP($F$1,ClientLevels!$A$1:$B$4,2,FALSE)</f>
        <v>4</v>
      </c>
      <c r="AO4" s="113"/>
      <c r="AP4" s="117">
        <f>VLOOKUP($F$1,ClientLevels!$A$1:$C$4,3,FALSE)</f>
        <v>-0.13</v>
      </c>
      <c r="AQ4" s="112"/>
      <c r="AR4" s="112">
        <f>$T$3</f>
        <v>0</v>
      </c>
      <c r="AS4" s="120">
        <f>$W$3</f>
        <v>0</v>
      </c>
      <c r="AT4" s="112"/>
      <c r="AU4" s="110">
        <f>HLOOKUP($M$7,VerticalPlanning!$I$13:$AF$21,2,FALSE)</f>
        <v>0</v>
      </c>
      <c r="AV4" s="112"/>
      <c r="AW4" s="106">
        <f>HLOOKUP($M$7,VerticalPlanning!$I$1:$AF$9,2,FALSE)</f>
        <v>0</v>
      </c>
      <c r="AX4" s="112"/>
      <c r="AY4" s="108">
        <f>VLOOKUP($F$1,ClientLevels!$A$1:$B$4,2,FALSE)</f>
        <v>4</v>
      </c>
      <c r="AZ4" s="113"/>
      <c r="BA4" s="117">
        <f>VLOOKUP($F$1,ClientLevels!$A$1:$C$4,3,FALSE)</f>
        <v>-0.13</v>
      </c>
      <c r="BB4" s="112"/>
      <c r="BC4" s="112">
        <f>$T$7</f>
        <v>0</v>
      </c>
      <c r="BD4" s="120">
        <f>$W$7</f>
        <v>0</v>
      </c>
    </row>
    <row r="5" spans="1:65" ht="16" customHeight="1" x14ac:dyDescent="0.2">
      <c r="A5" s="208" t="s">
        <v>116</v>
      </c>
      <c r="B5" s="209" t="s">
        <v>173</v>
      </c>
      <c r="C5" s="38"/>
      <c r="D5" s="112"/>
      <c r="E5" s="112"/>
      <c r="F5" s="112"/>
      <c r="G5" s="112"/>
      <c r="H5" s="112"/>
      <c r="I5" s="112"/>
      <c r="J5" s="112"/>
      <c r="K5" s="111" t="s">
        <v>224</v>
      </c>
      <c r="L5" s="112"/>
      <c r="M5" s="303" t="s">
        <v>189</v>
      </c>
      <c r="N5" s="303"/>
      <c r="O5" s="303"/>
      <c r="P5" s="304" t="s">
        <v>189</v>
      </c>
      <c r="Q5" s="304"/>
      <c r="R5" s="304"/>
      <c r="S5" s="304"/>
      <c r="T5" s="301">
        <v>0</v>
      </c>
      <c r="U5" s="301"/>
      <c r="V5" s="301"/>
      <c r="W5" s="305">
        <v>0</v>
      </c>
      <c r="X5" s="305"/>
      <c r="Y5" s="305"/>
      <c r="Z5" s="38"/>
      <c r="AA5" s="38"/>
      <c r="AB5" s="38"/>
      <c r="AC5" s="38"/>
      <c r="AD5" s="38"/>
      <c r="AE5" s="38"/>
      <c r="AF5" s="38"/>
      <c r="AG5" s="38"/>
      <c r="AH5" s="38"/>
      <c r="AI5" s="38"/>
      <c r="AJ5" s="110">
        <f>HLOOKUP($M$3,VerticalPlanning!$I$13:$AF$21,3,FALSE)</f>
        <v>0</v>
      </c>
      <c r="AK5" s="112"/>
      <c r="AL5" s="106">
        <f>HLOOKUP($M$3,VerticalPlanning!$I$1:$AF$9,3,FALSE)</f>
        <v>0</v>
      </c>
      <c r="AM5" s="112"/>
      <c r="AN5" s="108">
        <f>VLOOKUP($F$1,ClientLevels!$A$1:$B$4,2,FALSE)</f>
        <v>4</v>
      </c>
      <c r="AO5" s="113"/>
      <c r="AP5" s="117">
        <f>VLOOKUP($F$1,ClientLevels!$A$1:$C$4,3,FALSE)</f>
        <v>-0.13</v>
      </c>
      <c r="AQ5" s="112"/>
      <c r="AR5" s="112">
        <f t="shared" ref="AR5:AR11" si="0">$T$3</f>
        <v>0</v>
      </c>
      <c r="AS5" s="120">
        <f t="shared" ref="AS5:AS11" si="1">$W$3</f>
        <v>0</v>
      </c>
      <c r="AT5" s="112"/>
      <c r="AU5" s="110">
        <f>HLOOKUP($M$7,VerticalPlanning!$I$13:$AF$21,3,FALSE)</f>
        <v>0</v>
      </c>
      <c r="AV5" s="112"/>
      <c r="AW5" s="106">
        <f>HLOOKUP($M$7,VerticalPlanning!$I$1:$AF$9,3,FALSE)</f>
        <v>0</v>
      </c>
      <c r="AX5" s="112"/>
      <c r="AY5" s="108">
        <f>VLOOKUP($F$1,ClientLevels!$A$1:$B$4,2,FALSE)</f>
        <v>4</v>
      </c>
      <c r="AZ5" s="113"/>
      <c r="BA5" s="117">
        <f>VLOOKUP($F$1,ClientLevels!$A$1:$C$4,3,FALSE)</f>
        <v>-0.13</v>
      </c>
      <c r="BB5" s="112"/>
      <c r="BC5" s="112">
        <f t="shared" ref="BC5:BC11" si="2">$T$7</f>
        <v>0</v>
      </c>
      <c r="BD5" s="120">
        <f t="shared" ref="BD5:BD11" si="3">$W$7</f>
        <v>0</v>
      </c>
      <c r="BI5" s="123"/>
      <c r="BJ5" s="123"/>
      <c r="BK5" s="123"/>
      <c r="BL5" s="123"/>
      <c r="BM5" s="123"/>
    </row>
    <row r="6" spans="1:65" ht="16" customHeight="1" x14ac:dyDescent="0.2">
      <c r="A6" s="208" t="s">
        <v>120</v>
      </c>
      <c r="B6" s="209" t="s">
        <v>173</v>
      </c>
      <c r="C6" s="44"/>
      <c r="D6" s="112"/>
      <c r="E6" s="112"/>
      <c r="F6" s="112"/>
      <c r="G6" s="112"/>
      <c r="H6" s="112"/>
      <c r="I6" s="112"/>
      <c r="J6" s="112"/>
      <c r="K6" s="112"/>
      <c r="L6" s="112"/>
      <c r="M6" s="303"/>
      <c r="N6" s="303"/>
      <c r="O6" s="303"/>
      <c r="P6" s="304"/>
      <c r="Q6" s="304"/>
      <c r="R6" s="304"/>
      <c r="S6" s="304"/>
      <c r="T6" s="301"/>
      <c r="U6" s="301"/>
      <c r="V6" s="301"/>
      <c r="W6" s="305"/>
      <c r="X6" s="305"/>
      <c r="Y6" s="305"/>
      <c r="Z6" s="44"/>
      <c r="AA6" s="44"/>
      <c r="AB6" s="44"/>
      <c r="AC6" s="44"/>
      <c r="AD6" s="44"/>
      <c r="AE6" s="38"/>
      <c r="AF6" s="38"/>
      <c r="AG6" s="38"/>
      <c r="AH6" s="38"/>
      <c r="AI6" s="38"/>
      <c r="AJ6" s="110">
        <f>HLOOKUP($M$3,VerticalPlanning!$I$13:$AF$21,4,FALSE)</f>
        <v>0</v>
      </c>
      <c r="AK6" s="112"/>
      <c r="AL6" s="106">
        <f>HLOOKUP($M$3,VerticalPlanning!$I$1:$AF$9,4,FALSE)</f>
        <v>0</v>
      </c>
      <c r="AM6" s="112"/>
      <c r="AN6" s="108">
        <f>VLOOKUP($F$1,ClientLevels!$A$1:$B$4,2,FALSE)</f>
        <v>4</v>
      </c>
      <c r="AO6" s="113"/>
      <c r="AP6" s="117">
        <f>VLOOKUP($F$1,ClientLevels!$A$1:$C$4,3,FALSE)</f>
        <v>-0.13</v>
      </c>
      <c r="AQ6" s="112"/>
      <c r="AR6" s="112">
        <f t="shared" si="0"/>
        <v>0</v>
      </c>
      <c r="AS6" s="120">
        <f t="shared" si="1"/>
        <v>0</v>
      </c>
      <c r="AT6" s="112"/>
      <c r="AU6" s="110">
        <f>HLOOKUP($M$7,VerticalPlanning!$I$13:$AF$21,4,FALSE)</f>
        <v>0</v>
      </c>
      <c r="AV6" s="112"/>
      <c r="AW6" s="106">
        <f>HLOOKUP($M$7,VerticalPlanning!$I$1:$AF$9,4,FALSE)</f>
        <v>0</v>
      </c>
      <c r="AX6" s="112"/>
      <c r="AY6" s="108">
        <f>VLOOKUP($F$1,ClientLevels!$A$1:$B$4,2,FALSE)</f>
        <v>4</v>
      </c>
      <c r="AZ6" s="113"/>
      <c r="BA6" s="117">
        <f>VLOOKUP($F$1,ClientLevels!$A$1:$C$4,3,FALSE)</f>
        <v>-0.13</v>
      </c>
      <c r="BB6" s="112"/>
      <c r="BC6" s="112">
        <f t="shared" si="2"/>
        <v>0</v>
      </c>
      <c r="BD6" s="120">
        <f t="shared" si="3"/>
        <v>0</v>
      </c>
      <c r="BI6" s="123"/>
      <c r="BJ6" s="123"/>
      <c r="BK6" s="123"/>
      <c r="BL6" s="123"/>
      <c r="BM6" s="123"/>
    </row>
    <row r="7" spans="1:65" ht="16" customHeight="1" x14ac:dyDescent="0.2">
      <c r="A7" s="208" t="s">
        <v>12</v>
      </c>
      <c r="B7" s="209" t="s">
        <v>173</v>
      </c>
      <c r="C7" s="38"/>
      <c r="D7" s="112"/>
      <c r="E7" s="112"/>
      <c r="F7" s="112"/>
      <c r="G7" s="112"/>
      <c r="H7" s="112"/>
      <c r="I7" s="112"/>
      <c r="J7" s="112"/>
      <c r="K7" s="111" t="s">
        <v>226</v>
      </c>
      <c r="L7" s="112"/>
      <c r="M7" s="303" t="s">
        <v>189</v>
      </c>
      <c r="N7" s="303"/>
      <c r="O7" s="303"/>
      <c r="P7" s="304" t="s">
        <v>189</v>
      </c>
      <c r="Q7" s="304"/>
      <c r="R7" s="304"/>
      <c r="S7" s="304"/>
      <c r="T7" s="301">
        <v>0</v>
      </c>
      <c r="U7" s="301"/>
      <c r="V7" s="301"/>
      <c r="W7" s="305">
        <v>0</v>
      </c>
      <c r="X7" s="305"/>
      <c r="Y7" s="305"/>
      <c r="Z7" s="38"/>
      <c r="AA7" s="38"/>
      <c r="AB7" s="38"/>
      <c r="AC7" s="38"/>
      <c r="AD7" s="38"/>
      <c r="AE7" s="38"/>
      <c r="AF7" s="38"/>
      <c r="AG7" s="38"/>
      <c r="AH7" s="38"/>
      <c r="AI7" s="38"/>
      <c r="AJ7" s="110">
        <f>HLOOKUP($M$3,VerticalPlanning!$I$13:$AF$21,5,FALSE)</f>
        <v>0</v>
      </c>
      <c r="AK7" s="112"/>
      <c r="AL7" s="106">
        <f>HLOOKUP($M$3,VerticalPlanning!$I$1:$AF$9,5,FALSE)</f>
        <v>0</v>
      </c>
      <c r="AM7" s="112"/>
      <c r="AN7" s="108">
        <f>VLOOKUP($F$1,ClientLevels!$A$1:$B$4,2,FALSE)</f>
        <v>4</v>
      </c>
      <c r="AO7" s="113"/>
      <c r="AP7" s="117">
        <f>VLOOKUP($F$1,ClientLevels!$A$1:$C$4,3,FALSE)</f>
        <v>-0.13</v>
      </c>
      <c r="AQ7" s="112"/>
      <c r="AR7" s="112">
        <f t="shared" si="0"/>
        <v>0</v>
      </c>
      <c r="AS7" s="120">
        <f t="shared" si="1"/>
        <v>0</v>
      </c>
      <c r="AT7" s="112"/>
      <c r="AU7" s="110">
        <f>HLOOKUP($M$7,VerticalPlanning!$I$13:$AF$21,5,FALSE)</f>
        <v>0</v>
      </c>
      <c r="AV7" s="112"/>
      <c r="AW7" s="106">
        <f>HLOOKUP($M$7,VerticalPlanning!$I$1:$AF$9,5,FALSE)</f>
        <v>0</v>
      </c>
      <c r="AX7" s="112"/>
      <c r="AY7" s="108">
        <f>VLOOKUP($F$1,ClientLevels!$A$1:$B$4,2,FALSE)</f>
        <v>4</v>
      </c>
      <c r="AZ7" s="113"/>
      <c r="BA7" s="117">
        <f>VLOOKUP($F$1,ClientLevels!$A$1:$C$4,3,FALSE)</f>
        <v>-0.13</v>
      </c>
      <c r="BB7" s="112"/>
      <c r="BC7" s="112">
        <f t="shared" si="2"/>
        <v>0</v>
      </c>
      <c r="BD7" s="120">
        <f t="shared" si="3"/>
        <v>0</v>
      </c>
      <c r="BI7" s="123"/>
      <c r="BJ7" s="123"/>
      <c r="BK7" s="123"/>
      <c r="BL7" s="123"/>
      <c r="BM7" s="123"/>
    </row>
    <row r="8" spans="1:65" ht="19" customHeight="1" x14ac:dyDescent="0.2">
      <c r="A8" s="208" t="s">
        <v>176</v>
      </c>
      <c r="B8" s="209" t="s">
        <v>173</v>
      </c>
      <c r="C8" s="38"/>
      <c r="D8" s="112"/>
      <c r="E8" s="112"/>
      <c r="F8" s="112"/>
      <c r="G8" s="112"/>
      <c r="H8" s="112"/>
      <c r="I8" s="112"/>
      <c r="J8" s="112"/>
      <c r="K8" s="112"/>
      <c r="L8" s="112"/>
      <c r="M8" s="303"/>
      <c r="N8" s="303"/>
      <c r="O8" s="303"/>
      <c r="P8" s="304"/>
      <c r="Q8" s="304"/>
      <c r="R8" s="304"/>
      <c r="S8" s="304"/>
      <c r="T8" s="301"/>
      <c r="U8" s="301"/>
      <c r="V8" s="301"/>
      <c r="W8" s="305"/>
      <c r="X8" s="305"/>
      <c r="Y8" s="305"/>
      <c r="Z8" s="38"/>
      <c r="AA8" s="38"/>
      <c r="AB8" s="38"/>
      <c r="AC8" s="38"/>
      <c r="AD8" s="38"/>
      <c r="AE8" s="38"/>
      <c r="AF8" s="38"/>
      <c r="AG8" s="38"/>
      <c r="AH8" s="38"/>
      <c r="AI8" s="38"/>
      <c r="AJ8" s="110">
        <f>HLOOKUP($M$3,VerticalPlanning!$I$13:$AF$21,6,FALSE)</f>
        <v>0</v>
      </c>
      <c r="AK8" s="112"/>
      <c r="AL8" s="106">
        <f>HLOOKUP($M$3,VerticalPlanning!$I$1:$AF$9,6,FALSE)</f>
        <v>0</v>
      </c>
      <c r="AM8" s="112"/>
      <c r="AN8" s="108">
        <f>VLOOKUP($F$1,ClientLevels!$A$1:$B$4,2,FALSE)</f>
        <v>4</v>
      </c>
      <c r="AO8" s="113"/>
      <c r="AP8" s="117">
        <f>VLOOKUP($F$1,ClientLevels!$A$1:$C$4,3,FALSE)</f>
        <v>-0.13</v>
      </c>
      <c r="AQ8" s="112"/>
      <c r="AR8" s="112">
        <f t="shared" si="0"/>
        <v>0</v>
      </c>
      <c r="AS8" s="120">
        <f t="shared" si="1"/>
        <v>0</v>
      </c>
      <c r="AT8" s="112"/>
      <c r="AU8" s="110">
        <f>HLOOKUP($M$7,VerticalPlanning!$I$13:$AF$21,6,FALSE)</f>
        <v>0</v>
      </c>
      <c r="AV8" s="112"/>
      <c r="AW8" s="106">
        <f>HLOOKUP($M$7,VerticalPlanning!$I$1:$AF$9,6,FALSE)</f>
        <v>0</v>
      </c>
      <c r="AX8" s="112"/>
      <c r="AY8" s="108">
        <f>VLOOKUP($F$1,ClientLevels!$A$1:$B$4,2,FALSE)</f>
        <v>4</v>
      </c>
      <c r="AZ8" s="113"/>
      <c r="BA8" s="117">
        <f>VLOOKUP($F$1,ClientLevels!$A$1:$C$4,3,FALSE)</f>
        <v>-0.13</v>
      </c>
      <c r="BB8" s="112"/>
      <c r="BC8" s="112">
        <f t="shared" si="2"/>
        <v>0</v>
      </c>
      <c r="BD8" s="120">
        <f t="shared" si="3"/>
        <v>0</v>
      </c>
      <c r="BK8" s="123"/>
      <c r="BL8" s="123"/>
      <c r="BM8" s="123"/>
    </row>
    <row r="9" spans="1:65" ht="16" customHeight="1" x14ac:dyDescent="0.2">
      <c r="A9" s="210" t="s">
        <v>189</v>
      </c>
      <c r="B9" s="211">
        <v>0</v>
      </c>
      <c r="C9" s="38"/>
      <c r="D9" s="112"/>
      <c r="E9" s="112"/>
      <c r="F9" s="112"/>
      <c r="G9" s="112"/>
      <c r="H9" s="112"/>
      <c r="I9" s="112"/>
      <c r="J9" s="112"/>
      <c r="K9" s="111" t="s">
        <v>227</v>
      </c>
      <c r="L9" s="112"/>
      <c r="M9" s="303" t="s">
        <v>189</v>
      </c>
      <c r="N9" s="303"/>
      <c r="O9" s="303"/>
      <c r="P9" s="304" t="s">
        <v>189</v>
      </c>
      <c r="Q9" s="304"/>
      <c r="R9" s="304"/>
      <c r="S9" s="304"/>
      <c r="T9" s="301">
        <v>0</v>
      </c>
      <c r="U9" s="301"/>
      <c r="V9" s="301"/>
      <c r="W9" s="305">
        <v>0</v>
      </c>
      <c r="X9" s="305"/>
      <c r="Y9" s="305"/>
      <c r="Z9" s="38"/>
      <c r="AA9" s="38"/>
      <c r="AB9" s="38"/>
      <c r="AC9" s="38"/>
      <c r="AD9" s="38"/>
      <c r="AE9" s="38"/>
      <c r="AF9" s="38"/>
      <c r="AG9" s="38"/>
      <c r="AH9" s="38"/>
      <c r="AI9" s="38"/>
      <c r="AJ9" s="110">
        <f>HLOOKUP($M$3,VerticalPlanning!$I$13:$AF$21,7,FALSE)</f>
        <v>0</v>
      </c>
      <c r="AK9" s="112"/>
      <c r="AL9" s="106">
        <f>HLOOKUP($M$3,VerticalPlanning!$I$1:$AF$9,7,FALSE)</f>
        <v>0</v>
      </c>
      <c r="AM9" s="112"/>
      <c r="AN9" s="108">
        <f>VLOOKUP($F$1,ClientLevels!$A$1:$B$4,2,FALSE)</f>
        <v>4</v>
      </c>
      <c r="AO9" s="113"/>
      <c r="AP9" s="117">
        <f>VLOOKUP($F$1,ClientLevels!$A$1:$C$4,3,FALSE)</f>
        <v>-0.13</v>
      </c>
      <c r="AQ9" s="112"/>
      <c r="AR9" s="112">
        <f t="shared" si="0"/>
        <v>0</v>
      </c>
      <c r="AS9" s="120">
        <f t="shared" si="1"/>
        <v>0</v>
      </c>
      <c r="AT9" s="112"/>
      <c r="AU9" s="110">
        <f>HLOOKUP($M$7,VerticalPlanning!$I$13:$AF$21,7,FALSE)</f>
        <v>0</v>
      </c>
      <c r="AV9" s="112"/>
      <c r="AW9" s="106">
        <f>HLOOKUP($M$7,VerticalPlanning!$I$1:$AF$9,7,FALSE)</f>
        <v>0</v>
      </c>
      <c r="AX9" s="112"/>
      <c r="AY9" s="108">
        <f>VLOOKUP($F$1,ClientLevels!$A$1:$B$4,2,FALSE)</f>
        <v>4</v>
      </c>
      <c r="AZ9" s="113"/>
      <c r="BA9" s="117">
        <f>VLOOKUP($F$1,ClientLevels!$A$1:$C$4,3,FALSE)</f>
        <v>-0.13</v>
      </c>
      <c r="BB9" s="112"/>
      <c r="BC9" s="112">
        <f t="shared" si="2"/>
        <v>0</v>
      </c>
      <c r="BD9" s="120">
        <f t="shared" si="3"/>
        <v>0</v>
      </c>
      <c r="BK9" s="123"/>
      <c r="BL9" s="123"/>
      <c r="BM9" s="123"/>
    </row>
    <row r="10" spans="1:65" ht="16" customHeight="1" x14ac:dyDescent="0.2">
      <c r="A10" s="38"/>
      <c r="B10" s="38"/>
      <c r="C10" s="38"/>
      <c r="D10" s="112"/>
      <c r="E10" s="112"/>
      <c r="F10" s="112"/>
      <c r="G10" s="112"/>
      <c r="H10" s="112"/>
      <c r="I10" s="112"/>
      <c r="J10" s="112"/>
      <c r="K10" s="107"/>
      <c r="L10" s="112"/>
      <c r="M10" s="303"/>
      <c r="N10" s="303"/>
      <c r="O10" s="303"/>
      <c r="P10" s="304"/>
      <c r="Q10" s="304"/>
      <c r="R10" s="304"/>
      <c r="S10" s="304"/>
      <c r="T10" s="301"/>
      <c r="U10" s="301"/>
      <c r="V10" s="301"/>
      <c r="W10" s="305"/>
      <c r="X10" s="305"/>
      <c r="Y10" s="305"/>
      <c r="Z10" s="38"/>
      <c r="AA10" s="38"/>
      <c r="AB10" s="38"/>
      <c r="AC10" s="38"/>
      <c r="AD10" s="38"/>
      <c r="AE10" s="38"/>
      <c r="AF10" s="38"/>
      <c r="AG10" s="38"/>
      <c r="AH10" s="38"/>
      <c r="AI10" s="38"/>
      <c r="AJ10" s="110">
        <f>HLOOKUP($M$3,VerticalPlanning!$I$13:$AF$21,8,FALSE)</f>
        <v>0</v>
      </c>
      <c r="AK10" s="112"/>
      <c r="AL10" s="106">
        <f>HLOOKUP($M$3,VerticalPlanning!$I$1:$AF$9,8,FALSE)</f>
        <v>0</v>
      </c>
      <c r="AM10" s="112"/>
      <c r="AN10" s="108">
        <f>VLOOKUP($F$1,ClientLevels!$A$1:$B$4,2,FALSE)</f>
        <v>4</v>
      </c>
      <c r="AO10" s="113"/>
      <c r="AP10" s="117">
        <f>VLOOKUP($F$1,ClientLevels!$A$1:$C$4,3,FALSE)</f>
        <v>-0.13</v>
      </c>
      <c r="AQ10" s="112"/>
      <c r="AR10" s="112">
        <f t="shared" si="0"/>
        <v>0</v>
      </c>
      <c r="AS10" s="120">
        <f t="shared" si="1"/>
        <v>0</v>
      </c>
      <c r="AT10" s="112"/>
      <c r="AU10" s="110">
        <f>HLOOKUP($M$7,VerticalPlanning!$I$13:$AF$21,8,FALSE)</f>
        <v>0</v>
      </c>
      <c r="AV10" s="112"/>
      <c r="AW10" s="106">
        <f>HLOOKUP($M$7,VerticalPlanning!$I$1:$AF$9,8,FALSE)</f>
        <v>0</v>
      </c>
      <c r="AX10" s="112"/>
      <c r="AY10" s="108">
        <f>VLOOKUP($F$1,ClientLevels!$A$1:$B$4,2,FALSE)</f>
        <v>4</v>
      </c>
      <c r="AZ10" s="113"/>
      <c r="BA10" s="117">
        <f>VLOOKUP($F$1,ClientLevels!$A$1:$C$4,3,FALSE)</f>
        <v>-0.13</v>
      </c>
      <c r="BB10" s="112"/>
      <c r="BC10" s="112">
        <f t="shared" si="2"/>
        <v>0</v>
      </c>
      <c r="BD10" s="120">
        <f t="shared" si="3"/>
        <v>0</v>
      </c>
      <c r="BK10" s="123"/>
      <c r="BL10" s="123"/>
      <c r="BM10" s="123"/>
    </row>
    <row r="11" spans="1:65"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110">
        <f>HLOOKUP($M$3,VerticalPlanning!$I$13:$AF$21,9,FALSE)</f>
        <v>0</v>
      </c>
      <c r="AK11" s="112"/>
      <c r="AL11" s="106">
        <f>HLOOKUP($M$3,VerticalPlanning!$I$1:$AF$9,9,FALSE)</f>
        <v>0</v>
      </c>
      <c r="AM11" s="112"/>
      <c r="AN11" s="108">
        <f>VLOOKUP($F$1,ClientLevels!$A$1:$B$4,2,FALSE)</f>
        <v>4</v>
      </c>
      <c r="AO11" s="113"/>
      <c r="AP11" s="117">
        <f>VLOOKUP($F$1,ClientLevels!$A$1:$C$4,3,FALSE)</f>
        <v>-0.13</v>
      </c>
      <c r="AQ11" s="112"/>
      <c r="AR11" s="112">
        <f t="shared" si="0"/>
        <v>0</v>
      </c>
      <c r="AS11" s="120">
        <f t="shared" si="1"/>
        <v>0</v>
      </c>
      <c r="AT11" s="112"/>
      <c r="AU11" s="110">
        <f>HLOOKUP($M$7,VerticalPlanning!$I$13:$AF$21,9,FALSE)</f>
        <v>0</v>
      </c>
      <c r="AV11" s="112"/>
      <c r="AW11" s="106">
        <f>HLOOKUP($M$7,VerticalPlanning!$I$1:$AF$9,9,FALSE)</f>
        <v>0</v>
      </c>
      <c r="AX11" s="112"/>
      <c r="AY11" s="108">
        <f>VLOOKUP($F$1,ClientLevels!$A$1:$B$4,2,FALSE)</f>
        <v>4</v>
      </c>
      <c r="AZ11" s="113"/>
      <c r="BA11" s="117">
        <f>VLOOKUP($F$1,ClientLevels!$A$1:$C$4,3,FALSE)</f>
        <v>-0.13</v>
      </c>
      <c r="BB11" s="112"/>
      <c r="BC11" s="112">
        <f t="shared" si="2"/>
        <v>0</v>
      </c>
      <c r="BD11" s="120">
        <f t="shared" si="3"/>
        <v>0</v>
      </c>
    </row>
    <row r="12" spans="1:65" ht="16" customHeight="1" x14ac:dyDescent="0.2">
      <c r="A12" s="1"/>
      <c r="B12" s="1"/>
      <c r="AI12" s="1"/>
      <c r="AJ12" s="113"/>
      <c r="AK12" s="113"/>
      <c r="AL12" s="113"/>
      <c r="AM12" s="113"/>
      <c r="AN12" s="113"/>
      <c r="AO12" s="113"/>
      <c r="AP12" s="112"/>
      <c r="AQ12" s="112"/>
      <c r="AR12" s="112"/>
      <c r="AS12" s="112"/>
      <c r="AT12" s="112"/>
      <c r="AU12" s="113"/>
      <c r="AV12" s="113"/>
      <c r="AW12" s="113"/>
      <c r="AX12" s="113"/>
      <c r="AY12" s="113"/>
      <c r="AZ12" s="113"/>
      <c r="BA12" s="112"/>
      <c r="BB12" s="112"/>
      <c r="BC12" s="112"/>
      <c r="BD12" s="112"/>
    </row>
    <row r="13" spans="1:65" ht="19" customHeight="1" thickBot="1" x14ac:dyDescent="0.25">
      <c r="A13" s="215"/>
      <c r="B13" s="215"/>
      <c r="C13" s="214" t="s">
        <v>2</v>
      </c>
      <c r="D13" s="214"/>
      <c r="E13" s="214"/>
      <c r="F13" s="214"/>
      <c r="G13" s="214" t="s">
        <v>3</v>
      </c>
      <c r="H13" s="214"/>
      <c r="I13" s="214"/>
      <c r="J13" s="214"/>
      <c r="K13" s="214" t="s">
        <v>4</v>
      </c>
      <c r="L13" s="214"/>
      <c r="M13" s="214"/>
      <c r="N13" s="214"/>
      <c r="O13" s="214" t="s">
        <v>5</v>
      </c>
      <c r="P13" s="214"/>
      <c r="Q13" s="214"/>
      <c r="R13" s="214"/>
      <c r="S13" s="214" t="s">
        <v>259</v>
      </c>
      <c r="T13" s="214"/>
      <c r="U13" s="214"/>
      <c r="V13" s="214"/>
      <c r="W13" s="214" t="s">
        <v>260</v>
      </c>
      <c r="X13" s="214"/>
      <c r="Y13" s="214"/>
      <c r="Z13" s="214"/>
      <c r="AA13" s="214" t="s">
        <v>261</v>
      </c>
      <c r="AB13" s="214"/>
      <c r="AC13" s="214"/>
      <c r="AD13" s="214"/>
      <c r="AE13" s="214" t="s">
        <v>262</v>
      </c>
      <c r="AF13" s="214"/>
      <c r="AG13" s="214"/>
      <c r="AH13" s="214"/>
      <c r="AI13" s="1"/>
      <c r="AJ13" s="113"/>
      <c r="AK13" s="113"/>
      <c r="AL13" s="113"/>
      <c r="AM13" s="113"/>
      <c r="AN13" s="113"/>
      <c r="AO13" s="113"/>
      <c r="AP13" s="112"/>
      <c r="AQ13" s="112"/>
      <c r="AR13" s="112"/>
      <c r="AS13" s="112"/>
      <c r="AT13" s="112"/>
      <c r="AU13" s="113"/>
      <c r="AV13" s="113"/>
      <c r="AW13" s="113"/>
      <c r="AX13" s="113"/>
      <c r="AY13" s="113"/>
      <c r="AZ13" s="113"/>
      <c r="BA13" s="112"/>
      <c r="BB13" s="112"/>
      <c r="BC13" s="112"/>
      <c r="BD13" s="112"/>
    </row>
    <row r="14" spans="1:65" ht="16" customHeight="1" thickBot="1" x14ac:dyDescent="0.25">
      <c r="A14" s="213"/>
      <c r="B14" s="213"/>
      <c r="C14" s="316" t="s">
        <v>192</v>
      </c>
      <c r="D14" s="306"/>
      <c r="E14" s="306"/>
      <c r="F14" s="317"/>
      <c r="G14" s="316" t="s">
        <v>192</v>
      </c>
      <c r="H14" s="306"/>
      <c r="I14" s="306"/>
      <c r="J14" s="317"/>
      <c r="K14" s="316" t="s">
        <v>191</v>
      </c>
      <c r="L14" s="306"/>
      <c r="M14" s="306"/>
      <c r="N14" s="307"/>
      <c r="O14" s="308" t="s">
        <v>191</v>
      </c>
      <c r="P14" s="306"/>
      <c r="Q14" s="306"/>
      <c r="R14" s="307"/>
      <c r="S14" s="308" t="s">
        <v>191</v>
      </c>
      <c r="T14" s="306"/>
      <c r="U14" s="306"/>
      <c r="V14" s="317"/>
      <c r="W14" s="316" t="s">
        <v>191</v>
      </c>
      <c r="X14" s="306"/>
      <c r="Y14" s="306"/>
      <c r="Z14" s="306"/>
      <c r="AA14" s="306" t="s">
        <v>194</v>
      </c>
      <c r="AB14" s="306"/>
      <c r="AC14" s="306"/>
      <c r="AD14" s="307"/>
      <c r="AE14" s="308" t="s">
        <v>194</v>
      </c>
      <c r="AF14" s="306"/>
      <c r="AG14" s="306"/>
      <c r="AH14" s="307"/>
      <c r="AI14" s="122"/>
      <c r="AJ14" s="114" t="s">
        <v>249</v>
      </c>
      <c r="AK14" s="113"/>
      <c r="AL14" s="116">
        <f>VLOOKUP($P$3,HorizontalPlanning!$A$2:$K$14,4,FALSE)</f>
        <v>0</v>
      </c>
      <c r="AM14" s="116">
        <f>VLOOKUP($P$3,HorizontalPlanning!$A$2:$K$14,5,FALSE)</f>
        <v>0</v>
      </c>
      <c r="AN14" s="116">
        <f>VLOOKUP($P$3,HorizontalPlanning!$A$2:$K$14,6,FALSE)</f>
        <v>0</v>
      </c>
      <c r="AO14" s="116">
        <f>VLOOKUP($P$3,HorizontalPlanning!$A$2:$K$14,7,FALSE)</f>
        <v>0</v>
      </c>
      <c r="AP14" s="116">
        <f>VLOOKUP($P$3,HorizontalPlanning!$A$2:$K$14,8,FALSE)</f>
        <v>0</v>
      </c>
      <c r="AQ14" s="116">
        <f>VLOOKUP($P$3,HorizontalPlanning!$A$2:$K$14,9,FALSE)</f>
        <v>0</v>
      </c>
      <c r="AR14" s="116">
        <f>VLOOKUP($P$3,HorizontalPlanning!$A$2:$K$14,10,FALSE)</f>
        <v>0</v>
      </c>
      <c r="AS14" s="116">
        <f>VLOOKUP($P$3,HorizontalPlanning!$A$2:$K$14,11,FALSE)</f>
        <v>0</v>
      </c>
      <c r="AT14" s="115"/>
      <c r="AU14" s="114" t="s">
        <v>249</v>
      </c>
      <c r="AV14" s="113"/>
      <c r="AW14" s="116">
        <f>VLOOKUP($P$7,HorizontalPlanning!$A$2:$K$14,4,FALSE)</f>
        <v>0</v>
      </c>
      <c r="AX14" s="116">
        <f>VLOOKUP($P$7,HorizontalPlanning!$A$2:$K$14,5,FALSE)</f>
        <v>0</v>
      </c>
      <c r="AY14" s="116">
        <f>VLOOKUP($P$7,HorizontalPlanning!$A$2:$K$14,6,FALSE)</f>
        <v>0</v>
      </c>
      <c r="AZ14" s="116">
        <f>VLOOKUP($P$7,HorizontalPlanning!$A$2:$K$14,7,FALSE)</f>
        <v>0</v>
      </c>
      <c r="BA14" s="116">
        <f>VLOOKUP($P$7,HorizontalPlanning!$A$2:$K$14,8,FALSE)</f>
        <v>0</v>
      </c>
      <c r="BB14" s="116">
        <f>VLOOKUP($P$7,HorizontalPlanning!$A$2:$K$14,9,FALSE)</f>
        <v>0</v>
      </c>
      <c r="BC14" s="116">
        <f>VLOOKUP($P$7,HorizontalPlanning!$A$2:$K$14,10,FALSE)</f>
        <v>0</v>
      </c>
      <c r="BD14" s="116">
        <f>VLOOKUP($P$7,HorizontalPlanning!$A$2:$K$14,11,FALSE)</f>
        <v>0</v>
      </c>
      <c r="BK14" s="123"/>
      <c r="BL14" s="123"/>
    </row>
    <row r="15" spans="1:65" ht="17" customHeight="1" thickBot="1" x14ac:dyDescent="0.25">
      <c r="A15" s="216"/>
      <c r="B15" s="216"/>
      <c r="C15" s="196" t="s">
        <v>265</v>
      </c>
      <c r="D15" s="197">
        <v>0</v>
      </c>
      <c r="E15" s="198" t="s">
        <v>264</v>
      </c>
      <c r="F15" s="201">
        <v>0</v>
      </c>
      <c r="G15" s="196" t="s">
        <v>265</v>
      </c>
      <c r="H15" s="200">
        <v>0</v>
      </c>
      <c r="I15" s="202" t="s">
        <v>264</v>
      </c>
      <c r="J15" s="201">
        <v>0</v>
      </c>
      <c r="K15" s="196" t="s">
        <v>265</v>
      </c>
      <c r="L15" s="200">
        <v>0</v>
      </c>
      <c r="M15" s="202" t="s">
        <v>264</v>
      </c>
      <c r="N15" s="201">
        <v>0</v>
      </c>
      <c r="O15" s="196" t="s">
        <v>265</v>
      </c>
      <c r="P15" s="200">
        <v>0</v>
      </c>
      <c r="Q15" s="202" t="s">
        <v>264</v>
      </c>
      <c r="R15" s="199">
        <v>0</v>
      </c>
      <c r="S15" s="196" t="s">
        <v>265</v>
      </c>
      <c r="T15" s="197">
        <v>0</v>
      </c>
      <c r="U15" s="198" t="s">
        <v>264</v>
      </c>
      <c r="V15" s="201">
        <v>0</v>
      </c>
      <c r="W15" s="196" t="s">
        <v>265</v>
      </c>
      <c r="X15" s="200">
        <v>0</v>
      </c>
      <c r="Y15" s="202" t="s">
        <v>264</v>
      </c>
      <c r="Z15" s="201">
        <v>0</v>
      </c>
      <c r="AA15" s="196" t="s">
        <v>265</v>
      </c>
      <c r="AB15" s="200">
        <v>0</v>
      </c>
      <c r="AC15" s="202" t="s">
        <v>264</v>
      </c>
      <c r="AD15" s="201">
        <v>0</v>
      </c>
      <c r="AE15" s="196" t="s">
        <v>265</v>
      </c>
      <c r="AF15" s="200">
        <v>0</v>
      </c>
      <c r="AG15" s="202" t="s">
        <v>264</v>
      </c>
      <c r="AH15" s="199">
        <v>0</v>
      </c>
      <c r="AJ15" s="113"/>
      <c r="AK15" s="113"/>
      <c r="AL15" s="116">
        <f>VLOOKUP($P$3,HorizontalPlanning!$A$2:$K$14,4,FALSE)</f>
        <v>0</v>
      </c>
      <c r="AM15" s="116">
        <f>VLOOKUP($P$3,HorizontalPlanning!$A$2:$K$14,5,FALSE)</f>
        <v>0</v>
      </c>
      <c r="AN15" s="116">
        <f>VLOOKUP($P$3,HorizontalPlanning!$A$2:$K$14,6,FALSE)</f>
        <v>0</v>
      </c>
      <c r="AO15" s="116">
        <f>VLOOKUP($P$3,HorizontalPlanning!$A$2:$K$14,7,FALSE)</f>
        <v>0</v>
      </c>
      <c r="AP15" s="116">
        <f>VLOOKUP($P$3,HorizontalPlanning!$A$2:$K$14,8,FALSE)</f>
        <v>0</v>
      </c>
      <c r="AQ15" s="116">
        <f>VLOOKUP($P$3,HorizontalPlanning!$A$2:$K$14,9,FALSE)</f>
        <v>0</v>
      </c>
      <c r="AR15" s="116">
        <f>VLOOKUP($P$3,HorizontalPlanning!$A$2:$K$14,10,FALSE)</f>
        <v>0</v>
      </c>
      <c r="AS15" s="116">
        <f>VLOOKUP($P$3,HorizontalPlanning!$A$2:$K$14,11,FALSE)</f>
        <v>0</v>
      </c>
      <c r="AT15" s="115"/>
      <c r="AU15" s="113"/>
      <c r="AV15" s="113"/>
      <c r="AW15" s="116">
        <f>VLOOKUP($P$7,HorizontalPlanning!$A$2:$K$14,4,FALSE)</f>
        <v>0</v>
      </c>
      <c r="AX15" s="116">
        <f>VLOOKUP($P$7,HorizontalPlanning!$A$2:$K$14,5,FALSE)</f>
        <v>0</v>
      </c>
      <c r="AY15" s="116">
        <f>VLOOKUP($P$7,HorizontalPlanning!$A$2:$K$14,6,FALSE)</f>
        <v>0</v>
      </c>
      <c r="AZ15" s="116">
        <f>VLOOKUP($P$7,HorizontalPlanning!$A$2:$K$14,7,FALSE)</f>
        <v>0</v>
      </c>
      <c r="BA15" s="116">
        <f>VLOOKUP($P$7,HorizontalPlanning!$A$2:$K$14,8,FALSE)</f>
        <v>0</v>
      </c>
      <c r="BB15" s="116">
        <f>VLOOKUP($P$7,HorizontalPlanning!$A$2:$K$14,9,FALSE)</f>
        <v>0</v>
      </c>
      <c r="BC15" s="116">
        <f>VLOOKUP($P$7,HorizontalPlanning!$A$2:$K$14,10,FALSE)</f>
        <v>0</v>
      </c>
      <c r="BD15" s="116">
        <f>VLOOKUP($P$7,HorizontalPlanning!$A$2:$K$14,11,FALSE)</f>
        <v>0</v>
      </c>
      <c r="BK15" s="123"/>
      <c r="BL15" s="123"/>
    </row>
    <row r="16" spans="1:65" ht="20" customHeight="1" thickTop="1" x14ac:dyDescent="0.2">
      <c r="A16" s="309" t="s">
        <v>189</v>
      </c>
      <c r="B16" s="310"/>
      <c r="C16" s="72">
        <f t="shared" ref="C16:C23" si="4">IF(AJ4=0,0,AJ4+AL14+AP4+AS4+$D$15)</f>
        <v>0</v>
      </c>
      <c r="D16" s="121">
        <f t="shared" ref="D16:D23" si="5">$B$19*C16</f>
        <v>0</v>
      </c>
      <c r="E16" s="73">
        <f t="shared" ref="E16:E23" si="6">IF(AL4=0,0,AL4+AN4+AL24+AR4+$F$15)</f>
        <v>0</v>
      </c>
      <c r="F16" s="76"/>
      <c r="G16" s="72">
        <f t="shared" ref="G16:G23" si="7">IF(AJ4=0,0,AJ4+AM14+AP4+AS4+$H$15)</f>
        <v>0</v>
      </c>
      <c r="H16" s="121">
        <f t="shared" ref="H16:H23" si="8">$B$19*G16</f>
        <v>0</v>
      </c>
      <c r="I16" s="73">
        <f t="shared" ref="I16:I23" si="9">IF(AL4=0,0,AL4+AN4+AM24+AR4+$J$15)</f>
        <v>0</v>
      </c>
      <c r="J16" s="76"/>
      <c r="K16" s="72">
        <f t="shared" ref="K16:K23" si="10">IF(AJ4=0,0,AJ4+AN14+AP4+AS4+$L$15)</f>
        <v>0</v>
      </c>
      <c r="L16" s="121">
        <f t="shared" ref="L16:L23" si="11">$B$19*K16</f>
        <v>0</v>
      </c>
      <c r="M16" s="73">
        <f t="shared" ref="M16:M23" si="12">IF(AL4=0,0,AL4+AN4+AN24+AR4+$N$15)</f>
        <v>0</v>
      </c>
      <c r="N16" s="76"/>
      <c r="O16" s="72">
        <f t="shared" ref="O16:O23" si="13">IF(AJ4=0,0,AJ4+AO14+AP4+AS4+$P$15)</f>
        <v>0</v>
      </c>
      <c r="P16" s="121">
        <f t="shared" ref="P16:P23" si="14">$B$19*O16</f>
        <v>0</v>
      </c>
      <c r="Q16" s="73">
        <f t="shared" ref="Q16:Q23" si="15">IF(AL4=0,0,AL4+AN4+AO24+AR4+$R$15)</f>
        <v>0</v>
      </c>
      <c r="R16" s="76"/>
      <c r="S16" s="72">
        <f t="shared" ref="S16:S23" si="16">IF(AJ4=0,0,AJ4+AP14+AP4+AS4+$T$15)</f>
        <v>0</v>
      </c>
      <c r="T16" s="121">
        <f t="shared" ref="T16:T23" si="17">$B$19*S16</f>
        <v>0</v>
      </c>
      <c r="U16" s="73">
        <f t="shared" ref="U16:U23" si="18">IF(AL4=0,0,AL4+AN4+AP24+AR4+$V$15)</f>
        <v>0</v>
      </c>
      <c r="V16" s="76"/>
      <c r="W16" s="72">
        <f t="shared" ref="W16:W23" si="19">IF(AJ4=0,0,AJ4+AQ14+AP4+AS4+$X$15)</f>
        <v>0</v>
      </c>
      <c r="X16" s="121">
        <f t="shared" ref="X16:X23" si="20">$B$19*W16</f>
        <v>0</v>
      </c>
      <c r="Y16" s="73">
        <f t="shared" ref="Y16:Y23" si="21">IF(AL4=0,0,AL4+AN4+AQ24+AR4+$Z$15)</f>
        <v>0</v>
      </c>
      <c r="Z16" s="76"/>
      <c r="AA16" s="72">
        <f t="shared" ref="AA16:AA23" si="22">IF(AJ4=0,0,AJ4+AR14+AP4+AS4+$AB$15)</f>
        <v>0</v>
      </c>
      <c r="AB16" s="121">
        <f t="shared" ref="AB16:AB23" si="23">$B$19*AA16</f>
        <v>0</v>
      </c>
      <c r="AC16" s="73">
        <f t="shared" ref="AC16:AC23" si="24">IF(AL4=0,0,AL4+AN4+AR24+AR4+$AD$15)</f>
        <v>0</v>
      </c>
      <c r="AD16" s="76"/>
      <c r="AE16" s="72">
        <f t="shared" ref="AE16:AE23" si="25">IF(AJ4=0,0,AJ4+AS14+AP4+AS4+$AF$15)</f>
        <v>0</v>
      </c>
      <c r="AF16" s="121">
        <f t="shared" ref="AF16:AF23" si="26">$B$19*AE16</f>
        <v>0</v>
      </c>
      <c r="AG16" s="73">
        <f t="shared" ref="AG16:AG23" si="27">IF(AL4=0,0,AL4+AN4+AS24+AR4+$AH$15)</f>
        <v>0</v>
      </c>
      <c r="AH16" s="150"/>
      <c r="AJ16" s="113"/>
      <c r="AK16" s="113"/>
      <c r="AL16" s="116">
        <f>VLOOKUP($P$3,HorizontalPlanning!$A$2:$K$14,4,FALSE)</f>
        <v>0</v>
      </c>
      <c r="AM16" s="116">
        <f>VLOOKUP($P$3,HorizontalPlanning!$A$2:$K$14,5,FALSE)</f>
        <v>0</v>
      </c>
      <c r="AN16" s="116">
        <f>VLOOKUP($P$3,HorizontalPlanning!$A$2:$K$14,6,FALSE)</f>
        <v>0</v>
      </c>
      <c r="AO16" s="116">
        <f>VLOOKUP($P$3,HorizontalPlanning!$A$2:$K$14,7,FALSE)</f>
        <v>0</v>
      </c>
      <c r="AP16" s="116">
        <f>VLOOKUP($P$3,HorizontalPlanning!$A$2:$K$14,8,FALSE)</f>
        <v>0</v>
      </c>
      <c r="AQ16" s="116">
        <f>VLOOKUP($P$3,HorizontalPlanning!$A$2:$K$14,9,FALSE)</f>
        <v>0</v>
      </c>
      <c r="AR16" s="116">
        <f>VLOOKUP($P$3,HorizontalPlanning!$A$2:$K$14,10,FALSE)</f>
        <v>0</v>
      </c>
      <c r="AS16" s="116">
        <f>VLOOKUP($P$3,HorizontalPlanning!$A$2:$K$14,11,FALSE)</f>
        <v>0</v>
      </c>
      <c r="AT16" s="115"/>
      <c r="AU16" s="113"/>
      <c r="AV16" s="113"/>
      <c r="AW16" s="116">
        <f>VLOOKUP($P$7,HorizontalPlanning!$A$2:$K$14,4,FALSE)</f>
        <v>0</v>
      </c>
      <c r="AX16" s="116">
        <f>VLOOKUP($P$7,HorizontalPlanning!$A$2:$K$14,5,FALSE)</f>
        <v>0</v>
      </c>
      <c r="AY16" s="116">
        <f>VLOOKUP($P$7,HorizontalPlanning!$A$2:$K$14,6,FALSE)</f>
        <v>0</v>
      </c>
      <c r="AZ16" s="116">
        <f>VLOOKUP($P$7,HorizontalPlanning!$A$2:$K$14,7,FALSE)</f>
        <v>0</v>
      </c>
      <c r="BA16" s="116">
        <f>VLOOKUP($P$7,HorizontalPlanning!$A$2:$K$14,8,FALSE)</f>
        <v>0</v>
      </c>
      <c r="BB16" s="116">
        <f>VLOOKUP($P$7,HorizontalPlanning!$A$2:$K$14,9,FALSE)</f>
        <v>0</v>
      </c>
      <c r="BC16" s="116">
        <f>VLOOKUP($P$7,HorizontalPlanning!$A$2:$K$14,10,FALSE)</f>
        <v>0</v>
      </c>
      <c r="BD16" s="116">
        <f>VLOOKUP($P$7,HorizontalPlanning!$A$2:$K$14,11,FALSE)</f>
        <v>0</v>
      </c>
      <c r="BK16" s="123"/>
      <c r="BL16" s="123"/>
      <c r="BM16" s="123"/>
    </row>
    <row r="17" spans="1:56" ht="20" thickBot="1" x14ac:dyDescent="0.25">
      <c r="A17" s="311"/>
      <c r="B17" s="312"/>
      <c r="C17" s="72">
        <f t="shared" si="4"/>
        <v>0</v>
      </c>
      <c r="D17" s="121">
        <f t="shared" si="5"/>
        <v>0</v>
      </c>
      <c r="E17" s="73">
        <f t="shared" si="6"/>
        <v>0</v>
      </c>
      <c r="F17" s="76"/>
      <c r="G17" s="72">
        <f t="shared" si="7"/>
        <v>0</v>
      </c>
      <c r="H17" s="121">
        <f t="shared" si="8"/>
        <v>0</v>
      </c>
      <c r="I17" s="73">
        <f t="shared" si="9"/>
        <v>0</v>
      </c>
      <c r="J17" s="76"/>
      <c r="K17" s="72">
        <f t="shared" si="10"/>
        <v>0</v>
      </c>
      <c r="L17" s="121">
        <f t="shared" si="11"/>
        <v>0</v>
      </c>
      <c r="M17" s="73">
        <f t="shared" si="12"/>
        <v>0</v>
      </c>
      <c r="N17" s="76"/>
      <c r="O17" s="72">
        <f t="shared" si="13"/>
        <v>0</v>
      </c>
      <c r="P17" s="121">
        <f t="shared" si="14"/>
        <v>0</v>
      </c>
      <c r="Q17" s="73">
        <f t="shared" si="15"/>
        <v>0</v>
      </c>
      <c r="R17" s="76"/>
      <c r="S17" s="72">
        <f t="shared" si="16"/>
        <v>0</v>
      </c>
      <c r="T17" s="121">
        <f t="shared" si="17"/>
        <v>0</v>
      </c>
      <c r="U17" s="73">
        <f t="shared" si="18"/>
        <v>0</v>
      </c>
      <c r="V17" s="76"/>
      <c r="W17" s="72">
        <f t="shared" si="19"/>
        <v>0</v>
      </c>
      <c r="X17" s="121">
        <f t="shared" si="20"/>
        <v>0</v>
      </c>
      <c r="Y17" s="73">
        <f t="shared" si="21"/>
        <v>0</v>
      </c>
      <c r="Z17" s="76"/>
      <c r="AA17" s="72">
        <f t="shared" si="22"/>
        <v>0</v>
      </c>
      <c r="AB17" s="121">
        <f t="shared" si="23"/>
        <v>0</v>
      </c>
      <c r="AC17" s="73">
        <f t="shared" si="24"/>
        <v>0</v>
      </c>
      <c r="AD17" s="76"/>
      <c r="AE17" s="72">
        <f t="shared" si="25"/>
        <v>0</v>
      </c>
      <c r="AF17" s="121">
        <f t="shared" si="26"/>
        <v>0</v>
      </c>
      <c r="AG17" s="73">
        <f t="shared" si="27"/>
        <v>0</v>
      </c>
      <c r="AH17" s="150"/>
      <c r="AJ17" s="113"/>
      <c r="AK17" s="113"/>
      <c r="AL17" s="116">
        <f>VLOOKUP($P$3,HorizontalPlanning!$A$2:$K$14,4,FALSE)</f>
        <v>0</v>
      </c>
      <c r="AM17" s="116">
        <f>VLOOKUP($P$3,HorizontalPlanning!$A$2:$K$14,5,FALSE)</f>
        <v>0</v>
      </c>
      <c r="AN17" s="116">
        <f>VLOOKUP($P$3,HorizontalPlanning!$A$2:$K$14,6,FALSE)</f>
        <v>0</v>
      </c>
      <c r="AO17" s="116">
        <f>VLOOKUP($P$3,HorizontalPlanning!$A$2:$K$14,7,FALSE)</f>
        <v>0</v>
      </c>
      <c r="AP17" s="116">
        <f>VLOOKUP($P$3,HorizontalPlanning!$A$2:$K$14,8,FALSE)</f>
        <v>0</v>
      </c>
      <c r="AQ17" s="116">
        <f>VLOOKUP($P$3,HorizontalPlanning!$A$2:$K$14,9,FALSE)</f>
        <v>0</v>
      </c>
      <c r="AR17" s="116">
        <f>VLOOKUP($P$3,HorizontalPlanning!$A$2:$K$14,10,FALSE)</f>
        <v>0</v>
      </c>
      <c r="AS17" s="116">
        <f>VLOOKUP($P$3,HorizontalPlanning!$A$2:$K$14,11,FALSE)</f>
        <v>0</v>
      </c>
      <c r="AT17" s="115"/>
      <c r="AU17" s="113"/>
      <c r="AV17" s="113"/>
      <c r="AW17" s="116">
        <f>VLOOKUP($P$7,HorizontalPlanning!$A$2:$K$14,4,FALSE)</f>
        <v>0</v>
      </c>
      <c r="AX17" s="116">
        <f>VLOOKUP($P$7,HorizontalPlanning!$A$2:$K$14,5,FALSE)</f>
        <v>0</v>
      </c>
      <c r="AY17" s="116">
        <f>VLOOKUP($P$7,HorizontalPlanning!$A$2:$K$14,6,FALSE)</f>
        <v>0</v>
      </c>
      <c r="AZ17" s="116">
        <f>VLOOKUP($P$7,HorizontalPlanning!$A$2:$K$14,7,FALSE)</f>
        <v>0</v>
      </c>
      <c r="BA17" s="116">
        <f>VLOOKUP($P$7,HorizontalPlanning!$A$2:$K$14,8,FALSE)</f>
        <v>0</v>
      </c>
      <c r="BB17" s="116">
        <f>VLOOKUP($P$7,HorizontalPlanning!$A$2:$K$14,9,FALSE)</f>
        <v>0</v>
      </c>
      <c r="BC17" s="116">
        <f>VLOOKUP($P$7,HorizontalPlanning!$A$2:$K$14,10,FALSE)</f>
        <v>0</v>
      </c>
      <c r="BD17" s="116">
        <f>VLOOKUP($P$7,HorizontalPlanning!$A$2:$K$14,11,FALSE)</f>
        <v>0</v>
      </c>
    </row>
    <row r="18" spans="1:56" ht="20" thickBot="1" x14ac:dyDescent="0.25">
      <c r="A18" s="19" t="s">
        <v>189</v>
      </c>
      <c r="B18" s="131">
        <f>VLOOKUP(A18, Tabel222227[], 2, FALSE)</f>
        <v>0</v>
      </c>
      <c r="C18" s="72">
        <f t="shared" si="4"/>
        <v>0</v>
      </c>
      <c r="D18" s="121">
        <f t="shared" si="5"/>
        <v>0</v>
      </c>
      <c r="E18" s="73">
        <f t="shared" si="6"/>
        <v>0</v>
      </c>
      <c r="F18" s="76"/>
      <c r="G18" s="72">
        <f t="shared" si="7"/>
        <v>0</v>
      </c>
      <c r="H18" s="121">
        <f t="shared" si="8"/>
        <v>0</v>
      </c>
      <c r="I18" s="73">
        <f t="shared" si="9"/>
        <v>0</v>
      </c>
      <c r="J18" s="76"/>
      <c r="K18" s="72">
        <f t="shared" si="10"/>
        <v>0</v>
      </c>
      <c r="L18" s="121">
        <f t="shared" si="11"/>
        <v>0</v>
      </c>
      <c r="M18" s="73">
        <f t="shared" si="12"/>
        <v>0</v>
      </c>
      <c r="N18" s="76"/>
      <c r="O18" s="72">
        <f t="shared" si="13"/>
        <v>0</v>
      </c>
      <c r="P18" s="121">
        <f t="shared" si="14"/>
        <v>0</v>
      </c>
      <c r="Q18" s="73">
        <f t="shared" si="15"/>
        <v>0</v>
      </c>
      <c r="R18" s="76"/>
      <c r="S18" s="72">
        <f t="shared" si="16"/>
        <v>0</v>
      </c>
      <c r="T18" s="121">
        <f t="shared" si="17"/>
        <v>0</v>
      </c>
      <c r="U18" s="73">
        <f t="shared" si="18"/>
        <v>0</v>
      </c>
      <c r="V18" s="76"/>
      <c r="W18" s="72">
        <f t="shared" si="19"/>
        <v>0</v>
      </c>
      <c r="X18" s="121">
        <f t="shared" si="20"/>
        <v>0</v>
      </c>
      <c r="Y18" s="73">
        <f t="shared" si="21"/>
        <v>0</v>
      </c>
      <c r="Z18" s="76"/>
      <c r="AA18" s="72">
        <f t="shared" si="22"/>
        <v>0</v>
      </c>
      <c r="AB18" s="121">
        <f t="shared" si="23"/>
        <v>0</v>
      </c>
      <c r="AC18" s="73">
        <f t="shared" si="24"/>
        <v>0</v>
      </c>
      <c r="AD18" s="76"/>
      <c r="AE18" s="72">
        <f t="shared" si="25"/>
        <v>0</v>
      </c>
      <c r="AF18" s="121">
        <f t="shared" si="26"/>
        <v>0</v>
      </c>
      <c r="AG18" s="73">
        <f t="shared" si="27"/>
        <v>0</v>
      </c>
      <c r="AH18" s="150"/>
      <c r="AJ18" s="112"/>
      <c r="AK18" s="112"/>
      <c r="AL18" s="116">
        <f>VLOOKUP($P$3,HorizontalPlanning!$A$2:$K$14,4,FALSE)</f>
        <v>0</v>
      </c>
      <c r="AM18" s="116">
        <f>VLOOKUP($P$3,HorizontalPlanning!$A$2:$K$14,5,FALSE)</f>
        <v>0</v>
      </c>
      <c r="AN18" s="116">
        <f>VLOOKUP($P$3,HorizontalPlanning!$A$2:$K$14,6,FALSE)</f>
        <v>0</v>
      </c>
      <c r="AO18" s="116">
        <f>VLOOKUP($P$3,HorizontalPlanning!$A$2:$K$14,7,FALSE)</f>
        <v>0</v>
      </c>
      <c r="AP18" s="116">
        <f>VLOOKUP($P$3,HorizontalPlanning!$A$2:$K$14,8,FALSE)</f>
        <v>0</v>
      </c>
      <c r="AQ18" s="116">
        <f>VLOOKUP($P$3,HorizontalPlanning!$A$2:$K$14,9,FALSE)</f>
        <v>0</v>
      </c>
      <c r="AR18" s="116">
        <f>VLOOKUP($P$3,HorizontalPlanning!$A$2:$K$14,10,FALSE)</f>
        <v>0</v>
      </c>
      <c r="AS18" s="116">
        <f>VLOOKUP($P$3,HorizontalPlanning!$A$2:$K$14,11,FALSE)</f>
        <v>0</v>
      </c>
      <c r="AT18" s="115"/>
      <c r="AU18" s="112"/>
      <c r="AV18" s="112"/>
      <c r="AW18" s="116">
        <f>VLOOKUP($P$7,HorizontalPlanning!$A$2:$K$14,4,FALSE)</f>
        <v>0</v>
      </c>
      <c r="AX18" s="116">
        <f>VLOOKUP($P$7,HorizontalPlanning!$A$2:$K$14,5,FALSE)</f>
        <v>0</v>
      </c>
      <c r="AY18" s="116">
        <f>VLOOKUP($P$7,HorizontalPlanning!$A$2:$K$14,6,FALSE)</f>
        <v>0</v>
      </c>
      <c r="AZ18" s="116">
        <f>VLOOKUP($P$7,HorizontalPlanning!$A$2:$K$14,7,FALSE)</f>
        <v>0</v>
      </c>
      <c r="BA18" s="116">
        <f>VLOOKUP($P$7,HorizontalPlanning!$A$2:$K$14,8,FALSE)</f>
        <v>0</v>
      </c>
      <c r="BB18" s="116">
        <f>VLOOKUP($P$7,HorizontalPlanning!$A$2:$K$14,9,FALSE)</f>
        <v>0</v>
      </c>
      <c r="BC18" s="116">
        <f>VLOOKUP($P$7,HorizontalPlanning!$A$2:$K$14,10,FALSE)</f>
        <v>0</v>
      </c>
      <c r="BD18" s="116">
        <f>VLOOKUP($P$7,HorizontalPlanning!$A$2:$K$14,11,FALSE)</f>
        <v>0</v>
      </c>
    </row>
    <row r="19" spans="1:56" ht="19" x14ac:dyDescent="0.2">
      <c r="A19" s="113"/>
      <c r="B19" s="112">
        <f>B18*VLOOKUP(A16, Exercises!$A$1:$H$221, 7, FALSE)</f>
        <v>0</v>
      </c>
      <c r="C19" s="72">
        <f t="shared" si="4"/>
        <v>0</v>
      </c>
      <c r="D19" s="121">
        <f t="shared" si="5"/>
        <v>0</v>
      </c>
      <c r="E19" s="73">
        <f t="shared" si="6"/>
        <v>0</v>
      </c>
      <c r="F19" s="76"/>
      <c r="G19" s="72">
        <f t="shared" si="7"/>
        <v>0</v>
      </c>
      <c r="H19" s="121">
        <f t="shared" si="8"/>
        <v>0</v>
      </c>
      <c r="I19" s="73">
        <f t="shared" si="9"/>
        <v>0</v>
      </c>
      <c r="J19" s="76"/>
      <c r="K19" s="72">
        <f t="shared" si="10"/>
        <v>0</v>
      </c>
      <c r="L19" s="121">
        <f t="shared" si="11"/>
        <v>0</v>
      </c>
      <c r="M19" s="73">
        <f t="shared" si="12"/>
        <v>0</v>
      </c>
      <c r="N19" s="76"/>
      <c r="O19" s="72">
        <f t="shared" si="13"/>
        <v>0</v>
      </c>
      <c r="P19" s="121">
        <f t="shared" si="14"/>
        <v>0</v>
      </c>
      <c r="Q19" s="73">
        <f t="shared" si="15"/>
        <v>0</v>
      </c>
      <c r="R19" s="76"/>
      <c r="S19" s="72">
        <f t="shared" si="16"/>
        <v>0</v>
      </c>
      <c r="T19" s="121">
        <f t="shared" si="17"/>
        <v>0</v>
      </c>
      <c r="U19" s="73">
        <f t="shared" si="18"/>
        <v>0</v>
      </c>
      <c r="V19" s="76"/>
      <c r="W19" s="72">
        <f t="shared" si="19"/>
        <v>0</v>
      </c>
      <c r="X19" s="121">
        <f t="shared" si="20"/>
        <v>0</v>
      </c>
      <c r="Y19" s="73">
        <f t="shared" si="21"/>
        <v>0</v>
      </c>
      <c r="Z19" s="76"/>
      <c r="AA19" s="72">
        <f t="shared" si="22"/>
        <v>0</v>
      </c>
      <c r="AB19" s="121">
        <f t="shared" si="23"/>
        <v>0</v>
      </c>
      <c r="AC19" s="73">
        <f t="shared" si="24"/>
        <v>0</v>
      </c>
      <c r="AD19" s="76"/>
      <c r="AE19" s="72">
        <f t="shared" si="25"/>
        <v>0</v>
      </c>
      <c r="AF19" s="121">
        <f t="shared" si="26"/>
        <v>0</v>
      </c>
      <c r="AG19" s="73">
        <f t="shared" si="27"/>
        <v>0</v>
      </c>
      <c r="AH19" s="150"/>
      <c r="AJ19" s="112"/>
      <c r="AK19" s="112"/>
      <c r="AL19" s="116">
        <f>VLOOKUP($P$3,HorizontalPlanning!$A$2:$K$14,4,FALSE)</f>
        <v>0</v>
      </c>
      <c r="AM19" s="116">
        <f>VLOOKUP($P$3,HorizontalPlanning!$A$2:$K$14,5,FALSE)</f>
        <v>0</v>
      </c>
      <c r="AN19" s="116">
        <f>VLOOKUP($P$3,HorizontalPlanning!$A$2:$K$14,6,FALSE)</f>
        <v>0</v>
      </c>
      <c r="AO19" s="116">
        <f>VLOOKUP($P$3,HorizontalPlanning!$A$2:$K$14,7,FALSE)</f>
        <v>0</v>
      </c>
      <c r="AP19" s="116">
        <f>VLOOKUP($P$3,HorizontalPlanning!$A$2:$K$14,8,FALSE)</f>
        <v>0</v>
      </c>
      <c r="AQ19" s="116">
        <f>VLOOKUP($P$3,HorizontalPlanning!$A$2:$K$14,9,FALSE)</f>
        <v>0</v>
      </c>
      <c r="AR19" s="116">
        <f>VLOOKUP($P$3,HorizontalPlanning!$A$2:$K$14,10,FALSE)</f>
        <v>0</v>
      </c>
      <c r="AS19" s="116">
        <f>VLOOKUP($P$3,HorizontalPlanning!$A$2:$K$14,11,FALSE)</f>
        <v>0</v>
      </c>
      <c r="AT19" s="115"/>
      <c r="AU19" s="112"/>
      <c r="AV19" s="112"/>
      <c r="AW19" s="116">
        <f>VLOOKUP($P$7,HorizontalPlanning!$A$2:$K$14,4,FALSE)</f>
        <v>0</v>
      </c>
      <c r="AX19" s="116">
        <f>VLOOKUP($P$7,HorizontalPlanning!$A$2:$K$14,5,FALSE)</f>
        <v>0</v>
      </c>
      <c r="AY19" s="116">
        <f>VLOOKUP($P$7,HorizontalPlanning!$A$2:$K$14,6,FALSE)</f>
        <v>0</v>
      </c>
      <c r="AZ19" s="116">
        <f>VLOOKUP($P$7,HorizontalPlanning!$A$2:$K$14,7,FALSE)</f>
        <v>0</v>
      </c>
      <c r="BA19" s="116">
        <f>VLOOKUP($P$7,HorizontalPlanning!$A$2:$K$14,8,FALSE)</f>
        <v>0</v>
      </c>
      <c r="BB19" s="116">
        <f>VLOOKUP($P$7,HorizontalPlanning!$A$2:$K$14,9,FALSE)</f>
        <v>0</v>
      </c>
      <c r="BC19" s="116">
        <f>VLOOKUP($P$7,HorizontalPlanning!$A$2:$K$14,10,FALSE)</f>
        <v>0</v>
      </c>
      <c r="BD19" s="116">
        <f>VLOOKUP($P$7,HorizontalPlanning!$A$2:$K$14,11,FALSE)</f>
        <v>0</v>
      </c>
    </row>
    <row r="20" spans="1:56" ht="19" x14ac:dyDescent="0.2">
      <c r="A20" s="313"/>
      <c r="B20" s="313"/>
      <c r="C20" s="72">
        <f t="shared" si="4"/>
        <v>0</v>
      </c>
      <c r="D20" s="121">
        <f t="shared" si="5"/>
        <v>0</v>
      </c>
      <c r="E20" s="73">
        <f t="shared" si="6"/>
        <v>0</v>
      </c>
      <c r="F20" s="76"/>
      <c r="G20" s="72">
        <f t="shared" si="7"/>
        <v>0</v>
      </c>
      <c r="H20" s="121">
        <f t="shared" si="8"/>
        <v>0</v>
      </c>
      <c r="I20" s="73">
        <f t="shared" si="9"/>
        <v>0</v>
      </c>
      <c r="J20" s="76"/>
      <c r="K20" s="72">
        <f t="shared" si="10"/>
        <v>0</v>
      </c>
      <c r="L20" s="121">
        <f t="shared" si="11"/>
        <v>0</v>
      </c>
      <c r="M20" s="73">
        <f t="shared" si="12"/>
        <v>0</v>
      </c>
      <c r="N20" s="76"/>
      <c r="O20" s="72">
        <f t="shared" si="13"/>
        <v>0</v>
      </c>
      <c r="P20" s="121">
        <f t="shared" si="14"/>
        <v>0</v>
      </c>
      <c r="Q20" s="73">
        <f t="shared" si="15"/>
        <v>0</v>
      </c>
      <c r="R20" s="76"/>
      <c r="S20" s="72">
        <f t="shared" si="16"/>
        <v>0</v>
      </c>
      <c r="T20" s="121">
        <f t="shared" si="17"/>
        <v>0</v>
      </c>
      <c r="U20" s="73">
        <f t="shared" si="18"/>
        <v>0</v>
      </c>
      <c r="V20" s="76"/>
      <c r="W20" s="72">
        <f t="shared" si="19"/>
        <v>0</v>
      </c>
      <c r="X20" s="121">
        <f t="shared" si="20"/>
        <v>0</v>
      </c>
      <c r="Y20" s="73">
        <f t="shared" si="21"/>
        <v>0</v>
      </c>
      <c r="Z20" s="186"/>
      <c r="AA20" s="72">
        <f t="shared" si="22"/>
        <v>0</v>
      </c>
      <c r="AB20" s="121">
        <f t="shared" si="23"/>
        <v>0</v>
      </c>
      <c r="AC20" s="73">
        <f t="shared" si="24"/>
        <v>0</v>
      </c>
      <c r="AD20" s="76"/>
      <c r="AE20" s="72">
        <f t="shared" si="25"/>
        <v>0</v>
      </c>
      <c r="AF20" s="121">
        <f t="shared" si="26"/>
        <v>0</v>
      </c>
      <c r="AG20" s="73">
        <f t="shared" si="27"/>
        <v>0</v>
      </c>
      <c r="AH20" s="150"/>
      <c r="AJ20" s="112"/>
      <c r="AK20" s="112"/>
      <c r="AL20" s="116">
        <f>VLOOKUP($P$3,HorizontalPlanning!$A$2:$K$14,4,FALSE)</f>
        <v>0</v>
      </c>
      <c r="AM20" s="116">
        <f>VLOOKUP($P$3,HorizontalPlanning!$A$2:$K$14,5,FALSE)</f>
        <v>0</v>
      </c>
      <c r="AN20" s="116">
        <f>VLOOKUP($P$3,HorizontalPlanning!$A$2:$K$14,6,FALSE)</f>
        <v>0</v>
      </c>
      <c r="AO20" s="116">
        <f>VLOOKUP($P$3,HorizontalPlanning!$A$2:$K$14,7,FALSE)</f>
        <v>0</v>
      </c>
      <c r="AP20" s="116">
        <f>VLOOKUP($P$3,HorizontalPlanning!$A$2:$K$14,8,FALSE)</f>
        <v>0</v>
      </c>
      <c r="AQ20" s="116">
        <f>VLOOKUP($P$3,HorizontalPlanning!$A$2:$K$14,9,FALSE)</f>
        <v>0</v>
      </c>
      <c r="AR20" s="116">
        <f>VLOOKUP($P$3,HorizontalPlanning!$A$2:$K$14,10,FALSE)</f>
        <v>0</v>
      </c>
      <c r="AS20" s="116">
        <f>VLOOKUP($P$3,HorizontalPlanning!$A$2:$K$14,11,FALSE)</f>
        <v>0</v>
      </c>
      <c r="AT20" s="115"/>
      <c r="AU20" s="112"/>
      <c r="AV20" s="112"/>
      <c r="AW20" s="116">
        <f>VLOOKUP($P$7,HorizontalPlanning!$A$2:$K$14,4,FALSE)</f>
        <v>0</v>
      </c>
      <c r="AX20" s="116">
        <f>VLOOKUP($P$7,HorizontalPlanning!$A$2:$K$14,5,FALSE)</f>
        <v>0</v>
      </c>
      <c r="AY20" s="116">
        <f>VLOOKUP($P$7,HorizontalPlanning!$A$2:$K$14,6,FALSE)</f>
        <v>0</v>
      </c>
      <c r="AZ20" s="116">
        <f>VLOOKUP($P$7,HorizontalPlanning!$A$2:$K$14,7,FALSE)</f>
        <v>0</v>
      </c>
      <c r="BA20" s="116">
        <f>VLOOKUP($P$7,HorizontalPlanning!$A$2:$K$14,8,FALSE)</f>
        <v>0</v>
      </c>
      <c r="BB20" s="116">
        <f>VLOOKUP($P$7,HorizontalPlanning!$A$2:$K$14,9,FALSE)</f>
        <v>0</v>
      </c>
      <c r="BC20" s="116">
        <f>VLOOKUP($P$7,HorizontalPlanning!$A$2:$K$14,10,FALSE)</f>
        <v>0</v>
      </c>
      <c r="BD20" s="116">
        <f>VLOOKUP($P$7,HorizontalPlanning!$A$2:$K$14,11,FALSE)</f>
        <v>0</v>
      </c>
    </row>
    <row r="21" spans="1:56" ht="19" x14ac:dyDescent="0.2">
      <c r="A21" s="313"/>
      <c r="B21" s="313"/>
      <c r="C21" s="72">
        <f t="shared" si="4"/>
        <v>0</v>
      </c>
      <c r="D21" s="121">
        <f t="shared" si="5"/>
        <v>0</v>
      </c>
      <c r="E21" s="73">
        <f t="shared" si="6"/>
        <v>0</v>
      </c>
      <c r="F21" s="76"/>
      <c r="G21" s="72">
        <f t="shared" si="7"/>
        <v>0</v>
      </c>
      <c r="H21" s="121">
        <f t="shared" si="8"/>
        <v>0</v>
      </c>
      <c r="I21" s="73">
        <f t="shared" si="9"/>
        <v>0</v>
      </c>
      <c r="J21" s="76"/>
      <c r="K21" s="72">
        <f t="shared" si="10"/>
        <v>0</v>
      </c>
      <c r="L21" s="121">
        <f t="shared" si="11"/>
        <v>0</v>
      </c>
      <c r="M21" s="73">
        <f t="shared" si="12"/>
        <v>0</v>
      </c>
      <c r="N21" s="76"/>
      <c r="O21" s="72">
        <f t="shared" si="13"/>
        <v>0</v>
      </c>
      <c r="P21" s="121">
        <f t="shared" si="14"/>
        <v>0</v>
      </c>
      <c r="Q21" s="73">
        <f t="shared" si="15"/>
        <v>0</v>
      </c>
      <c r="R21" s="76"/>
      <c r="S21" s="72">
        <f t="shared" si="16"/>
        <v>0</v>
      </c>
      <c r="T21" s="121">
        <f t="shared" si="17"/>
        <v>0</v>
      </c>
      <c r="U21" s="73">
        <f t="shared" si="18"/>
        <v>0</v>
      </c>
      <c r="V21" s="76"/>
      <c r="W21" s="72">
        <f t="shared" si="19"/>
        <v>0</v>
      </c>
      <c r="X21" s="121">
        <f t="shared" si="20"/>
        <v>0</v>
      </c>
      <c r="Y21" s="73">
        <f t="shared" si="21"/>
        <v>0</v>
      </c>
      <c r="Z21" s="76"/>
      <c r="AA21" s="72">
        <f t="shared" si="22"/>
        <v>0</v>
      </c>
      <c r="AB21" s="121">
        <f t="shared" si="23"/>
        <v>0</v>
      </c>
      <c r="AC21" s="73">
        <f t="shared" si="24"/>
        <v>0</v>
      </c>
      <c r="AD21" s="76"/>
      <c r="AE21" s="72">
        <f t="shared" si="25"/>
        <v>0</v>
      </c>
      <c r="AF21" s="121">
        <f t="shared" si="26"/>
        <v>0</v>
      </c>
      <c r="AG21" s="73">
        <f t="shared" si="27"/>
        <v>0</v>
      </c>
      <c r="AH21" s="150"/>
      <c r="AJ21" s="112"/>
      <c r="AK21" s="112"/>
      <c r="AL21" s="116">
        <f>VLOOKUP($P$3,HorizontalPlanning!$A$2:$K$14,4,FALSE)</f>
        <v>0</v>
      </c>
      <c r="AM21" s="116">
        <f>VLOOKUP($P$3,HorizontalPlanning!$A$2:$K$14,5,FALSE)</f>
        <v>0</v>
      </c>
      <c r="AN21" s="116">
        <f>VLOOKUP($P$3,HorizontalPlanning!$A$2:$K$14,6,FALSE)</f>
        <v>0</v>
      </c>
      <c r="AO21" s="116">
        <f>VLOOKUP($P$3,HorizontalPlanning!$A$2:$K$14,7,FALSE)</f>
        <v>0</v>
      </c>
      <c r="AP21" s="116">
        <f>VLOOKUP($P$3,HorizontalPlanning!$A$2:$K$14,8,FALSE)</f>
        <v>0</v>
      </c>
      <c r="AQ21" s="116">
        <f>VLOOKUP($P$3,HorizontalPlanning!$A$2:$K$14,9,FALSE)</f>
        <v>0</v>
      </c>
      <c r="AR21" s="116">
        <f>VLOOKUP($P$3,HorizontalPlanning!$A$2:$K$14,10,FALSE)</f>
        <v>0</v>
      </c>
      <c r="AS21" s="116">
        <f>VLOOKUP($P$3,HorizontalPlanning!$A$2:$K$14,11,FALSE)</f>
        <v>0</v>
      </c>
      <c r="AT21" s="115"/>
      <c r="AU21" s="112"/>
      <c r="AV21" s="112"/>
      <c r="AW21" s="116">
        <f>VLOOKUP($P$7,HorizontalPlanning!$A$2:$K$14,4,FALSE)</f>
        <v>0</v>
      </c>
      <c r="AX21" s="116">
        <f>VLOOKUP($P$7,HorizontalPlanning!$A$2:$K$14,5,FALSE)</f>
        <v>0</v>
      </c>
      <c r="AY21" s="116">
        <f>VLOOKUP($P$7,HorizontalPlanning!$A$2:$K$14,6,FALSE)</f>
        <v>0</v>
      </c>
      <c r="AZ21" s="116">
        <f>VLOOKUP($P$7,HorizontalPlanning!$A$2:$K$14,7,FALSE)</f>
        <v>0</v>
      </c>
      <c r="BA21" s="116">
        <f>VLOOKUP($P$7,HorizontalPlanning!$A$2:$K$14,8,FALSE)</f>
        <v>0</v>
      </c>
      <c r="BB21" s="116">
        <f>VLOOKUP($P$7,HorizontalPlanning!$A$2:$K$14,9,FALSE)</f>
        <v>0</v>
      </c>
      <c r="BC21" s="116">
        <f>VLOOKUP($P$7,HorizontalPlanning!$A$2:$K$14,10,FALSE)</f>
        <v>0</v>
      </c>
      <c r="BD21" s="116">
        <f>VLOOKUP($P$7,HorizontalPlanning!$A$2:$K$14,11,FALSE)</f>
        <v>0</v>
      </c>
    </row>
    <row r="22" spans="1:56" ht="19" x14ac:dyDescent="0.2">
      <c r="A22" s="313"/>
      <c r="B22" s="313"/>
      <c r="C22" s="72">
        <f t="shared" si="4"/>
        <v>0</v>
      </c>
      <c r="D22" s="121">
        <f t="shared" si="5"/>
        <v>0</v>
      </c>
      <c r="E22" s="73">
        <f t="shared" si="6"/>
        <v>0</v>
      </c>
      <c r="F22" s="76"/>
      <c r="G22" s="72">
        <f t="shared" si="7"/>
        <v>0</v>
      </c>
      <c r="H22" s="121">
        <f t="shared" si="8"/>
        <v>0</v>
      </c>
      <c r="I22" s="73">
        <f t="shared" si="9"/>
        <v>0</v>
      </c>
      <c r="J22" s="76"/>
      <c r="K22" s="72">
        <f t="shared" si="10"/>
        <v>0</v>
      </c>
      <c r="L22" s="121">
        <f t="shared" si="11"/>
        <v>0</v>
      </c>
      <c r="M22" s="73">
        <f t="shared" si="12"/>
        <v>0</v>
      </c>
      <c r="N22" s="76"/>
      <c r="O22" s="72">
        <f t="shared" si="13"/>
        <v>0</v>
      </c>
      <c r="P22" s="121">
        <f t="shared" si="14"/>
        <v>0</v>
      </c>
      <c r="Q22" s="73">
        <f t="shared" si="15"/>
        <v>0</v>
      </c>
      <c r="R22" s="76"/>
      <c r="S22" s="72">
        <f t="shared" si="16"/>
        <v>0</v>
      </c>
      <c r="T22" s="121">
        <f t="shared" si="17"/>
        <v>0</v>
      </c>
      <c r="U22" s="73">
        <f t="shared" si="18"/>
        <v>0</v>
      </c>
      <c r="V22" s="76"/>
      <c r="W22" s="72">
        <f t="shared" si="19"/>
        <v>0</v>
      </c>
      <c r="X22" s="121">
        <f t="shared" si="20"/>
        <v>0</v>
      </c>
      <c r="Y22" s="73">
        <f t="shared" si="21"/>
        <v>0</v>
      </c>
      <c r="Z22" s="76"/>
      <c r="AA22" s="72">
        <f t="shared" si="22"/>
        <v>0</v>
      </c>
      <c r="AB22" s="121">
        <f t="shared" si="23"/>
        <v>0</v>
      </c>
      <c r="AC22" s="73">
        <f t="shared" si="24"/>
        <v>0</v>
      </c>
      <c r="AD22" s="76"/>
      <c r="AE22" s="72">
        <f t="shared" si="25"/>
        <v>0</v>
      </c>
      <c r="AF22" s="121">
        <f t="shared" si="26"/>
        <v>0</v>
      </c>
      <c r="AG22" s="73">
        <f t="shared" si="27"/>
        <v>0</v>
      </c>
      <c r="AH22" s="150"/>
      <c r="AJ22" s="112"/>
      <c r="AK22" s="112"/>
      <c r="AL22" s="116">
        <f>VLOOKUP($P$3,HorizontalPlanning!$A$2:$K$14,4,FALSE)</f>
        <v>0</v>
      </c>
      <c r="AM22" s="116">
        <f>VLOOKUP($P$3,HorizontalPlanning!$A$2:$K$14,5,FALSE)</f>
        <v>0</v>
      </c>
      <c r="AN22" s="116">
        <f>VLOOKUP($P$3,HorizontalPlanning!$A$2:$K$14,6,FALSE)</f>
        <v>0</v>
      </c>
      <c r="AO22" s="116">
        <f>VLOOKUP($P$3,HorizontalPlanning!$A$2:$K$14,7,FALSE)</f>
        <v>0</v>
      </c>
      <c r="AP22" s="116">
        <f>VLOOKUP($P$3,HorizontalPlanning!$A$2:$K$14,8,FALSE)</f>
        <v>0</v>
      </c>
      <c r="AQ22" s="116">
        <f>VLOOKUP($P$3,HorizontalPlanning!$A$2:$K$14,9,FALSE)</f>
        <v>0</v>
      </c>
      <c r="AR22" s="116">
        <f>VLOOKUP($P$3,HorizontalPlanning!$A$2:$K$14,10,FALSE)</f>
        <v>0</v>
      </c>
      <c r="AS22" s="116">
        <f>VLOOKUP($P$3,HorizontalPlanning!$A$2:$K$14,11,FALSE)</f>
        <v>0</v>
      </c>
      <c r="AT22" s="115"/>
      <c r="AU22" s="112"/>
      <c r="AV22" s="112"/>
      <c r="AW22" s="116">
        <f>VLOOKUP($P$7,HorizontalPlanning!$A$2:$K$14,4,FALSE)</f>
        <v>0</v>
      </c>
      <c r="AX22" s="116">
        <f>VLOOKUP($P$7,HorizontalPlanning!$A$2:$K$14,5,FALSE)</f>
        <v>0</v>
      </c>
      <c r="AY22" s="116">
        <f>VLOOKUP($P$7,HorizontalPlanning!$A$2:$K$14,6,FALSE)</f>
        <v>0</v>
      </c>
      <c r="AZ22" s="116">
        <f>VLOOKUP($P$7,HorizontalPlanning!$A$2:$K$14,7,FALSE)</f>
        <v>0</v>
      </c>
      <c r="BA22" s="116">
        <f>VLOOKUP($P$7,HorizontalPlanning!$A$2:$K$14,8,FALSE)</f>
        <v>0</v>
      </c>
      <c r="BB22" s="116">
        <f>VLOOKUP($P$7,HorizontalPlanning!$A$2:$K$14,9,FALSE)</f>
        <v>0</v>
      </c>
      <c r="BC22" s="116">
        <f>VLOOKUP($P$7,HorizontalPlanning!$A$2:$K$14,10,FALSE)</f>
        <v>0</v>
      </c>
      <c r="BD22" s="116">
        <f>VLOOKUP($P$7,HorizontalPlanning!$A$2:$K$14,11,FALSE)</f>
        <v>0</v>
      </c>
    </row>
    <row r="23" spans="1:56" ht="20" thickBot="1" x14ac:dyDescent="0.25">
      <c r="A23" s="314"/>
      <c r="B23" s="314"/>
      <c r="C23" s="151">
        <f t="shared" si="4"/>
        <v>0</v>
      </c>
      <c r="D23" s="152">
        <f t="shared" si="5"/>
        <v>0</v>
      </c>
      <c r="E23" s="153">
        <f t="shared" si="6"/>
        <v>0</v>
      </c>
      <c r="F23" s="154"/>
      <c r="G23" s="151">
        <f t="shared" si="7"/>
        <v>0</v>
      </c>
      <c r="H23" s="152">
        <f t="shared" si="8"/>
        <v>0</v>
      </c>
      <c r="I23" s="153">
        <f t="shared" si="9"/>
        <v>0</v>
      </c>
      <c r="J23" s="154"/>
      <c r="K23" s="151">
        <f t="shared" si="10"/>
        <v>0</v>
      </c>
      <c r="L23" s="152">
        <f t="shared" si="11"/>
        <v>0</v>
      </c>
      <c r="M23" s="153">
        <f t="shared" si="12"/>
        <v>0</v>
      </c>
      <c r="N23" s="154"/>
      <c r="O23" s="151">
        <f t="shared" si="13"/>
        <v>0</v>
      </c>
      <c r="P23" s="152">
        <f t="shared" si="14"/>
        <v>0</v>
      </c>
      <c r="Q23" s="153">
        <f t="shared" si="15"/>
        <v>0</v>
      </c>
      <c r="R23" s="154"/>
      <c r="S23" s="151">
        <f t="shared" si="16"/>
        <v>0</v>
      </c>
      <c r="T23" s="152">
        <f t="shared" si="17"/>
        <v>0</v>
      </c>
      <c r="U23" s="153">
        <f t="shared" si="18"/>
        <v>0</v>
      </c>
      <c r="V23" s="154"/>
      <c r="W23" s="151">
        <f t="shared" si="19"/>
        <v>0</v>
      </c>
      <c r="X23" s="152">
        <f t="shared" si="20"/>
        <v>0</v>
      </c>
      <c r="Y23" s="153">
        <f t="shared" si="21"/>
        <v>0</v>
      </c>
      <c r="Z23" s="154"/>
      <c r="AA23" s="151">
        <f t="shared" si="22"/>
        <v>0</v>
      </c>
      <c r="AB23" s="152">
        <f t="shared" si="23"/>
        <v>0</v>
      </c>
      <c r="AC23" s="153">
        <f t="shared" si="24"/>
        <v>0</v>
      </c>
      <c r="AD23" s="154"/>
      <c r="AE23" s="151">
        <f t="shared" si="25"/>
        <v>0</v>
      </c>
      <c r="AF23" s="152">
        <f t="shared" si="26"/>
        <v>0</v>
      </c>
      <c r="AG23" s="153">
        <f t="shared" si="27"/>
        <v>0</v>
      </c>
      <c r="AH23" s="156"/>
      <c r="AJ23" s="112"/>
      <c r="AK23" s="112"/>
      <c r="AL23" s="115"/>
      <c r="AM23" s="115"/>
      <c r="AN23" s="115"/>
      <c r="AO23" s="115"/>
      <c r="AP23" s="115"/>
      <c r="AQ23" s="115"/>
      <c r="AR23" s="115"/>
      <c r="AS23" s="115"/>
      <c r="AT23" s="115"/>
      <c r="AU23" s="112"/>
      <c r="AV23" s="112"/>
      <c r="AW23" s="115"/>
      <c r="AX23" s="115"/>
      <c r="AY23" s="115"/>
      <c r="AZ23" s="115"/>
      <c r="BA23" s="115"/>
      <c r="BB23" s="115"/>
      <c r="BC23" s="115"/>
      <c r="BD23" s="115"/>
    </row>
    <row r="24" spans="1:56" ht="19" customHeight="1" thickBot="1" x14ac:dyDescent="0.25">
      <c r="C24" s="183" t="s">
        <v>265</v>
      </c>
      <c r="D24" s="184">
        <v>0</v>
      </c>
      <c r="E24" s="189" t="s">
        <v>264</v>
      </c>
      <c r="F24" s="176">
        <v>0</v>
      </c>
      <c r="G24" s="192" t="s">
        <v>265</v>
      </c>
      <c r="H24" s="193">
        <v>0</v>
      </c>
      <c r="I24" s="189" t="s">
        <v>264</v>
      </c>
      <c r="J24" s="176">
        <v>0</v>
      </c>
      <c r="K24" s="192" t="s">
        <v>265</v>
      </c>
      <c r="L24" s="195">
        <v>0</v>
      </c>
      <c r="M24" s="191" t="s">
        <v>264</v>
      </c>
      <c r="N24" s="143">
        <v>0</v>
      </c>
      <c r="O24" s="192" t="s">
        <v>265</v>
      </c>
      <c r="P24" s="195">
        <v>0</v>
      </c>
      <c r="Q24" s="191" t="s">
        <v>264</v>
      </c>
      <c r="R24" s="143">
        <v>0</v>
      </c>
      <c r="S24" s="192" t="s">
        <v>265</v>
      </c>
      <c r="T24" s="193">
        <v>0</v>
      </c>
      <c r="U24" s="194" t="s">
        <v>264</v>
      </c>
      <c r="V24" s="143">
        <v>0</v>
      </c>
      <c r="W24" s="192" t="s">
        <v>265</v>
      </c>
      <c r="X24" s="193">
        <v>0</v>
      </c>
      <c r="Y24" s="194" t="s">
        <v>264</v>
      </c>
      <c r="Z24" s="143">
        <v>0</v>
      </c>
      <c r="AA24" s="192" t="s">
        <v>265</v>
      </c>
      <c r="AB24" s="195">
        <v>0</v>
      </c>
      <c r="AC24" s="191" t="s">
        <v>264</v>
      </c>
      <c r="AD24" s="143">
        <v>0</v>
      </c>
      <c r="AE24" s="192" t="s">
        <v>265</v>
      </c>
      <c r="AF24" s="195">
        <v>0</v>
      </c>
      <c r="AG24" s="191" t="s">
        <v>264</v>
      </c>
      <c r="AH24" s="143">
        <v>0</v>
      </c>
      <c r="AJ24" s="112" t="s">
        <v>235</v>
      </c>
      <c r="AK24" s="112"/>
      <c r="AL24" s="119">
        <f>VLOOKUP($P$3,HorizontalPlanning!$A$15:$K$27,4,FALSE)</f>
        <v>0</v>
      </c>
      <c r="AM24" s="119">
        <f>VLOOKUP($P$3,HorizontalPlanning!$A$15:$K$27,5,FALSE)</f>
        <v>0</v>
      </c>
      <c r="AN24" s="119">
        <f>VLOOKUP($P$3,HorizontalPlanning!$A$15:$K$27,6,FALSE)</f>
        <v>0</v>
      </c>
      <c r="AO24" s="119">
        <f>VLOOKUP($P$3,HorizontalPlanning!$A$15:$K$27,7,FALSE)</f>
        <v>0</v>
      </c>
      <c r="AP24" s="119">
        <f>VLOOKUP($P$3,HorizontalPlanning!$A$15:$K$27,8,FALSE)</f>
        <v>0</v>
      </c>
      <c r="AQ24" s="119">
        <f>VLOOKUP($P$3,HorizontalPlanning!$A$15:$K$27,9,FALSE)</f>
        <v>0</v>
      </c>
      <c r="AR24" s="119">
        <f>VLOOKUP($P$3,HorizontalPlanning!$A$15:$K$27,10,FALSE)</f>
        <v>0</v>
      </c>
      <c r="AS24" s="119">
        <f>VLOOKUP($P$3,HorizontalPlanning!$A$15:$K$27,11,FALSE)</f>
        <v>0</v>
      </c>
      <c r="AT24" s="115"/>
      <c r="AU24" s="112" t="s">
        <v>235</v>
      </c>
      <c r="AV24" s="112"/>
      <c r="AW24" s="119">
        <f>VLOOKUP($P$7,HorizontalPlanning!$A$15:$K$27,4,FALSE)</f>
        <v>0</v>
      </c>
      <c r="AX24" s="119">
        <f>VLOOKUP($P$7,HorizontalPlanning!$A$15:$K$27,5,FALSE)</f>
        <v>0</v>
      </c>
      <c r="AY24" s="119">
        <f>VLOOKUP($P$7,HorizontalPlanning!$A$15:$K$27,6,FALSE)</f>
        <v>0</v>
      </c>
      <c r="AZ24" s="119">
        <f>VLOOKUP($P$7,HorizontalPlanning!$A$15:$K$27,7,FALSE)</f>
        <v>0</v>
      </c>
      <c r="BA24" s="119">
        <f>VLOOKUP($P$7,HorizontalPlanning!$A$15:$K$27,8,FALSE)</f>
        <v>0</v>
      </c>
      <c r="BB24" s="119">
        <f>VLOOKUP($P$7,HorizontalPlanning!$A$15:$K$27,9,FALSE)</f>
        <v>0</v>
      </c>
      <c r="BC24" s="119">
        <f>VLOOKUP($P$7,HorizontalPlanning!$A$15:$K$27,10,FALSE)</f>
        <v>0</v>
      </c>
      <c r="BD24" s="119">
        <f>VLOOKUP($P$7,HorizontalPlanning!$A$15:$K$27,11,FALSE)</f>
        <v>0</v>
      </c>
    </row>
    <row r="25" spans="1:56" ht="19" x14ac:dyDescent="0.2">
      <c r="A25" s="218" t="s">
        <v>189</v>
      </c>
      <c r="B25" s="315"/>
      <c r="C25" s="72">
        <f>IF(AJ36=0,0,AJ36+AL46+AP36+AS36+$D$24)</f>
        <v>0</v>
      </c>
      <c r="D25" s="121">
        <f t="shared" ref="D25:D32" si="28">$B$28*C25</f>
        <v>0</v>
      </c>
      <c r="E25" s="73">
        <f>IF(AL36=0,0,AL36+AN36+AL56+AR36+$F$24)</f>
        <v>0</v>
      </c>
      <c r="F25" s="76"/>
      <c r="G25" s="144">
        <f>IF(AJ36=0,0,AJ36+AM46+AP36+AS36+$H$24)</f>
        <v>0</v>
      </c>
      <c r="H25" s="145">
        <f t="shared" ref="H25:H32" si="29">$B$28*G25</f>
        <v>0</v>
      </c>
      <c r="I25" s="146">
        <f>IF(AL36=0,0,AL36+AN36+AM56+AR36+$J$24)</f>
        <v>0</v>
      </c>
      <c r="J25" s="147"/>
      <c r="K25" s="144">
        <f>IF(AJ36=0,0,AJ36+AN46+AP36+AS36+$L$24)</f>
        <v>0</v>
      </c>
      <c r="L25" s="145">
        <f t="shared" ref="L25:L32" si="30">$B$28*K25</f>
        <v>0</v>
      </c>
      <c r="M25" s="146">
        <f>IF(AL36=0,0,AL36+AN36+AN56+AR36+$N$24)</f>
        <v>0</v>
      </c>
      <c r="N25" s="147"/>
      <c r="O25" s="144">
        <f>IF(AJ36=0,0,AJ36+AO46+AP36+AS36+$P$24)</f>
        <v>0</v>
      </c>
      <c r="P25" s="145">
        <f t="shared" ref="P25:P32" si="31">$B$28*O25</f>
        <v>0</v>
      </c>
      <c r="Q25" s="146">
        <f>IF(AL36=0,0,AL36+AN36+AO56+AR36+$R$24)</f>
        <v>0</v>
      </c>
      <c r="R25" s="147"/>
      <c r="S25" s="144">
        <f>IF(AJ36=0,0,AJ36+AP46+AP36+AS36+$T$24)</f>
        <v>0</v>
      </c>
      <c r="T25" s="145">
        <f t="shared" ref="T25:T32" si="32">$B$28*S25</f>
        <v>0</v>
      </c>
      <c r="U25" s="146">
        <f>IF(AL36=0,0,AL36+AN36+AP56+AR36+$V$24)</f>
        <v>0</v>
      </c>
      <c r="V25" s="147"/>
      <c r="W25" s="144">
        <f>IF(AJ36=0,0,AJ36+AQ46+AP36+AS36+$X$24)</f>
        <v>0</v>
      </c>
      <c r="X25" s="145">
        <f t="shared" ref="X25:X32" si="33">$B$28*W25</f>
        <v>0</v>
      </c>
      <c r="Y25" s="146">
        <f>IF(AL36=0,0,AL36+AN36+AQ56+AR36+$Z$24)</f>
        <v>0</v>
      </c>
      <c r="Z25" s="147"/>
      <c r="AA25" s="144">
        <f>IF(AJ36=0,0,AJ36+AR46+AP36+AS36+$AB$24)</f>
        <v>0</v>
      </c>
      <c r="AB25" s="145">
        <f t="shared" ref="AB25:AB32" si="34">$B$28*AA25</f>
        <v>0</v>
      </c>
      <c r="AC25" s="146">
        <f>IF(AL36=0,0,AL36+AN36+AR56+AR36+$AD$24)</f>
        <v>0</v>
      </c>
      <c r="AD25" s="147"/>
      <c r="AE25" s="144">
        <f>IF(AJ36=0,0,AJ36+AS46+AP36+AS36+$AF$24)</f>
        <v>0</v>
      </c>
      <c r="AF25" s="145">
        <f t="shared" ref="AF25:AF32" si="35">$B$28*AE25</f>
        <v>0</v>
      </c>
      <c r="AG25" s="146">
        <f>IF(AL36=0,0,AL36+AN36+AS56+AR36+$AH$24)</f>
        <v>0</v>
      </c>
      <c r="AH25" s="149"/>
      <c r="AJ25" s="112"/>
      <c r="AK25" s="112"/>
      <c r="AL25" s="119">
        <f>VLOOKUP($P$3,HorizontalPlanning!$A$15:$K$27,4,FALSE)</f>
        <v>0</v>
      </c>
      <c r="AM25" s="119">
        <f>VLOOKUP($P$3,HorizontalPlanning!$A$15:$K$27,5,FALSE)</f>
        <v>0</v>
      </c>
      <c r="AN25" s="119">
        <f>VLOOKUP($P$3,HorizontalPlanning!$A$15:$K$27,6,FALSE)</f>
        <v>0</v>
      </c>
      <c r="AO25" s="119">
        <f>VLOOKUP($P$3,HorizontalPlanning!$A$15:$K$27,7,FALSE)</f>
        <v>0</v>
      </c>
      <c r="AP25" s="119">
        <f>VLOOKUP($P$3,HorizontalPlanning!$A$15:$K$27,8,FALSE)</f>
        <v>0</v>
      </c>
      <c r="AQ25" s="119">
        <f>VLOOKUP($P$3,HorizontalPlanning!$A$15:$K$27,9,FALSE)</f>
        <v>0</v>
      </c>
      <c r="AR25" s="119">
        <f>VLOOKUP($P$3,HorizontalPlanning!$A$15:$K$27,10,FALSE)</f>
        <v>0</v>
      </c>
      <c r="AS25" s="119">
        <f>VLOOKUP($P$3,HorizontalPlanning!$A$15:$K$27,11,FALSE)</f>
        <v>0</v>
      </c>
      <c r="AT25" s="115"/>
      <c r="AU25" s="112"/>
      <c r="AV25" s="112"/>
      <c r="AW25" s="119">
        <f>VLOOKUP($P$7,HorizontalPlanning!$A$15:$K$27,4,FALSE)</f>
        <v>0</v>
      </c>
      <c r="AX25" s="119">
        <f>VLOOKUP($P$7,HorizontalPlanning!$A$15:$K$27,5,FALSE)</f>
        <v>0</v>
      </c>
      <c r="AY25" s="119">
        <f>VLOOKUP($P$7,HorizontalPlanning!$A$15:$K$27,6,FALSE)</f>
        <v>0</v>
      </c>
      <c r="AZ25" s="119">
        <f>VLOOKUP($P$7,HorizontalPlanning!$A$15:$K$27,7,FALSE)</f>
        <v>0</v>
      </c>
      <c r="BA25" s="119">
        <f>VLOOKUP($P$7,HorizontalPlanning!$A$15:$K$27,8,FALSE)</f>
        <v>0</v>
      </c>
      <c r="BB25" s="119">
        <f>VLOOKUP($P$7,HorizontalPlanning!$A$15:$K$27,9,FALSE)</f>
        <v>0</v>
      </c>
      <c r="BC25" s="119">
        <f>VLOOKUP($P$7,HorizontalPlanning!$A$15:$K$27,10,FALSE)</f>
        <v>0</v>
      </c>
      <c r="BD25" s="119">
        <f>VLOOKUP($P$7,HorizontalPlanning!$A$15:$K$27,11,FALSE)</f>
        <v>0</v>
      </c>
    </row>
    <row r="26" spans="1:56" ht="20" thickBot="1" x14ac:dyDescent="0.25">
      <c r="A26" s="311"/>
      <c r="B26" s="312"/>
      <c r="C26" s="72">
        <f t="shared" ref="C26:C32" si="36">IF(AJ37=0,0,AJ37+AL47+AP37+AS37+$D$24)</f>
        <v>0</v>
      </c>
      <c r="D26" s="121">
        <f t="shared" si="28"/>
        <v>0</v>
      </c>
      <c r="E26" s="73">
        <f t="shared" ref="E26:E32" si="37">IF(AL37=0,0,AL37+AN37+AL57+AR37+$F$24)</f>
        <v>0</v>
      </c>
      <c r="F26" s="76"/>
      <c r="G26" s="72">
        <f t="shared" ref="G26:G32" si="38">IF(AJ37=0,0,AJ37+AM47+AP37+AS37+$H$24)</f>
        <v>0</v>
      </c>
      <c r="H26" s="121">
        <f t="shared" si="29"/>
        <v>0</v>
      </c>
      <c r="I26" s="73">
        <f t="shared" ref="I26:I32" si="39">IF(AL37=0,0,AL37+AN37+AM57+AR37+$J$24)</f>
        <v>0</v>
      </c>
      <c r="J26" s="76"/>
      <c r="K26" s="72">
        <f t="shared" ref="K26:K32" si="40">IF(AJ37=0,0,AJ37+AN47+AP37+AS37+$L$24)</f>
        <v>0</v>
      </c>
      <c r="L26" s="121">
        <f t="shared" si="30"/>
        <v>0</v>
      </c>
      <c r="M26" s="73">
        <f t="shared" ref="M26:M32" si="41">IF(AL37=0,0,AL37+AN37+AN57+AR37+$N$24)</f>
        <v>0</v>
      </c>
      <c r="N26" s="76"/>
      <c r="O26" s="72">
        <f t="shared" ref="O26:O32" si="42">IF(AJ37=0,0,AJ37+AO47+AP37+AS37+$P$24)</f>
        <v>0</v>
      </c>
      <c r="P26" s="121">
        <f t="shared" si="31"/>
        <v>0</v>
      </c>
      <c r="Q26" s="73">
        <f t="shared" ref="Q26:Q32" si="43">IF(AL37=0,0,AL37+AN37+AO57+AR37+$R$24)</f>
        <v>0</v>
      </c>
      <c r="R26" s="76"/>
      <c r="S26" s="72">
        <f t="shared" ref="S26:S32" si="44">IF(AJ37=0,0,AJ37+AP47+AP37+AS37+$T$24)</f>
        <v>0</v>
      </c>
      <c r="T26" s="121">
        <f t="shared" si="32"/>
        <v>0</v>
      </c>
      <c r="U26" s="73">
        <f t="shared" ref="U26:U32" si="45">IF(AL37=0,0,AL37+AN37+AP57+AR37+$V$24)</f>
        <v>0</v>
      </c>
      <c r="V26" s="76"/>
      <c r="W26" s="72">
        <f t="shared" ref="W26:W32" si="46">IF(AJ37=0,0,AJ37+AQ47+AP37+AS37+$X$24)</f>
        <v>0</v>
      </c>
      <c r="X26" s="121">
        <f t="shared" si="33"/>
        <v>0</v>
      </c>
      <c r="Y26" s="73">
        <f t="shared" ref="Y26:Y32" si="47">IF(AL37=0,0,AL37+AN37+AQ57+AR37+$Z$24)</f>
        <v>0</v>
      </c>
      <c r="Z26" s="76"/>
      <c r="AA26" s="72">
        <f t="shared" ref="AA26:AA32" si="48">IF(AJ37=0,0,AJ37+AR47+AP37+AS37+$AB$24)</f>
        <v>0</v>
      </c>
      <c r="AB26" s="121">
        <f t="shared" si="34"/>
        <v>0</v>
      </c>
      <c r="AC26" s="73">
        <f t="shared" ref="AC26:AC32" si="49">IF(AL37=0,0,AL37+AN37+AR57+AR37+$AD$24)</f>
        <v>0</v>
      </c>
      <c r="AD26" s="76"/>
      <c r="AE26" s="72">
        <f t="shared" ref="AE26:AE32" si="50">IF(AJ37=0,0,AJ37+AS47+AP37+AS37+$AF$24)</f>
        <v>0</v>
      </c>
      <c r="AF26" s="121">
        <f t="shared" si="35"/>
        <v>0</v>
      </c>
      <c r="AG26" s="73">
        <f t="shared" ref="AG26:AG32" si="51">IF(AL37=0,0,AL37+AN37+AS57+AR37+$AH$24)</f>
        <v>0</v>
      </c>
      <c r="AH26" s="150"/>
      <c r="AJ26" s="112"/>
      <c r="AK26" s="112"/>
      <c r="AL26" s="119">
        <f>VLOOKUP($P$3,HorizontalPlanning!$A$15:$K$27,4,FALSE)</f>
        <v>0</v>
      </c>
      <c r="AM26" s="119">
        <f>VLOOKUP($P$3,HorizontalPlanning!$A$15:$K$27,5,FALSE)</f>
        <v>0</v>
      </c>
      <c r="AN26" s="119">
        <f>VLOOKUP($P$3,HorizontalPlanning!$A$15:$K$27,6,FALSE)</f>
        <v>0</v>
      </c>
      <c r="AO26" s="119">
        <f>VLOOKUP($P$3,HorizontalPlanning!$A$15:$K$27,7,FALSE)</f>
        <v>0</v>
      </c>
      <c r="AP26" s="119">
        <f>VLOOKUP($P$3,HorizontalPlanning!$A$15:$K$27,8,FALSE)</f>
        <v>0</v>
      </c>
      <c r="AQ26" s="119">
        <f>VLOOKUP($P$3,HorizontalPlanning!$A$15:$K$27,9,FALSE)</f>
        <v>0</v>
      </c>
      <c r="AR26" s="119">
        <f>VLOOKUP($P$3,HorizontalPlanning!$A$15:$K$27,10,FALSE)</f>
        <v>0</v>
      </c>
      <c r="AS26" s="119">
        <f>VLOOKUP($P$3,HorizontalPlanning!$A$15:$K$27,11,FALSE)</f>
        <v>0</v>
      </c>
      <c r="AT26" s="115"/>
      <c r="AU26" s="112"/>
      <c r="AV26" s="112"/>
      <c r="AW26" s="119">
        <f>VLOOKUP($P$7,HorizontalPlanning!$A$15:$K$27,4,FALSE)</f>
        <v>0</v>
      </c>
      <c r="AX26" s="119">
        <f>VLOOKUP($P$7,HorizontalPlanning!$A$15:$K$27,5,FALSE)</f>
        <v>0</v>
      </c>
      <c r="AY26" s="119">
        <f>VLOOKUP($P$7,HorizontalPlanning!$A$15:$K$27,6,FALSE)</f>
        <v>0</v>
      </c>
      <c r="AZ26" s="119">
        <f>VLOOKUP($P$7,HorizontalPlanning!$A$15:$K$27,7,FALSE)</f>
        <v>0</v>
      </c>
      <c r="BA26" s="119">
        <f>VLOOKUP($P$7,HorizontalPlanning!$A$15:$K$27,8,FALSE)</f>
        <v>0</v>
      </c>
      <c r="BB26" s="119">
        <f>VLOOKUP($P$7,HorizontalPlanning!$A$15:$K$27,9,FALSE)</f>
        <v>0</v>
      </c>
      <c r="BC26" s="119">
        <f>VLOOKUP($P$7,HorizontalPlanning!$A$15:$K$27,10,FALSE)</f>
        <v>0</v>
      </c>
      <c r="BD26" s="119">
        <f>VLOOKUP($P$7,HorizontalPlanning!$A$15:$K$27,11,FALSE)</f>
        <v>0</v>
      </c>
    </row>
    <row r="27" spans="1:56" ht="20" thickBot="1" x14ac:dyDescent="0.25">
      <c r="A27" s="19" t="s">
        <v>189</v>
      </c>
      <c r="B27" s="131">
        <f>VLOOKUP(A27, Tabel222227[], 2, FALSE)</f>
        <v>0</v>
      </c>
      <c r="C27" s="72">
        <f t="shared" si="36"/>
        <v>0</v>
      </c>
      <c r="D27" s="121">
        <f t="shared" si="28"/>
        <v>0</v>
      </c>
      <c r="E27" s="73">
        <f t="shared" si="37"/>
        <v>0</v>
      </c>
      <c r="F27" s="76"/>
      <c r="G27" s="72">
        <f t="shared" si="38"/>
        <v>0</v>
      </c>
      <c r="H27" s="121">
        <f t="shared" si="29"/>
        <v>0</v>
      </c>
      <c r="I27" s="73">
        <f t="shared" si="39"/>
        <v>0</v>
      </c>
      <c r="J27" s="76"/>
      <c r="K27" s="72">
        <f t="shared" si="40"/>
        <v>0</v>
      </c>
      <c r="L27" s="121">
        <f t="shared" si="30"/>
        <v>0</v>
      </c>
      <c r="M27" s="73">
        <f t="shared" si="41"/>
        <v>0</v>
      </c>
      <c r="N27" s="76"/>
      <c r="O27" s="72">
        <f t="shared" si="42"/>
        <v>0</v>
      </c>
      <c r="P27" s="121">
        <f t="shared" si="31"/>
        <v>0</v>
      </c>
      <c r="Q27" s="73">
        <f t="shared" si="43"/>
        <v>0</v>
      </c>
      <c r="R27" s="76"/>
      <c r="S27" s="72">
        <f t="shared" si="44"/>
        <v>0</v>
      </c>
      <c r="T27" s="121">
        <f t="shared" si="32"/>
        <v>0</v>
      </c>
      <c r="U27" s="73">
        <f t="shared" si="45"/>
        <v>0</v>
      </c>
      <c r="V27" s="76"/>
      <c r="W27" s="72">
        <f t="shared" si="46"/>
        <v>0</v>
      </c>
      <c r="X27" s="121">
        <f t="shared" si="33"/>
        <v>0</v>
      </c>
      <c r="Y27" s="73">
        <f t="shared" si="47"/>
        <v>0</v>
      </c>
      <c r="Z27" s="76"/>
      <c r="AA27" s="72">
        <f t="shared" si="48"/>
        <v>0</v>
      </c>
      <c r="AB27" s="121">
        <f t="shared" si="34"/>
        <v>0</v>
      </c>
      <c r="AC27" s="73">
        <f t="shared" si="49"/>
        <v>0</v>
      </c>
      <c r="AD27" s="76"/>
      <c r="AE27" s="72">
        <f t="shared" si="50"/>
        <v>0</v>
      </c>
      <c r="AF27" s="121">
        <f t="shared" si="35"/>
        <v>0</v>
      </c>
      <c r="AG27" s="73">
        <f t="shared" si="51"/>
        <v>0</v>
      </c>
      <c r="AH27" s="150"/>
      <c r="AJ27" s="112"/>
      <c r="AK27" s="112"/>
      <c r="AL27" s="119">
        <f>VLOOKUP($P$3,HorizontalPlanning!$A$15:$K$27,4,FALSE)</f>
        <v>0</v>
      </c>
      <c r="AM27" s="119">
        <f>VLOOKUP($P$3,HorizontalPlanning!$A$15:$K$27,5,FALSE)</f>
        <v>0</v>
      </c>
      <c r="AN27" s="119">
        <f>VLOOKUP($P$3,HorizontalPlanning!$A$15:$K$27,6,FALSE)</f>
        <v>0</v>
      </c>
      <c r="AO27" s="119">
        <f>VLOOKUP($P$3,HorizontalPlanning!$A$15:$K$27,7,FALSE)</f>
        <v>0</v>
      </c>
      <c r="AP27" s="119">
        <f>VLOOKUP($P$3,HorizontalPlanning!$A$15:$K$27,8,FALSE)</f>
        <v>0</v>
      </c>
      <c r="AQ27" s="119">
        <f>VLOOKUP($P$3,HorizontalPlanning!$A$15:$K$27,9,FALSE)</f>
        <v>0</v>
      </c>
      <c r="AR27" s="119">
        <f>VLOOKUP($P$3,HorizontalPlanning!$A$15:$K$27,10,FALSE)</f>
        <v>0</v>
      </c>
      <c r="AS27" s="119">
        <f>VLOOKUP($P$3,HorizontalPlanning!$A$15:$K$27,11,FALSE)</f>
        <v>0</v>
      </c>
      <c r="AT27" s="115"/>
      <c r="AU27" s="112"/>
      <c r="AV27" s="112"/>
      <c r="AW27" s="119">
        <f>VLOOKUP($P$7,HorizontalPlanning!$A$15:$K$27,4,FALSE)</f>
        <v>0</v>
      </c>
      <c r="AX27" s="119">
        <f>VLOOKUP($P$7,HorizontalPlanning!$A$15:$K$27,5,FALSE)</f>
        <v>0</v>
      </c>
      <c r="AY27" s="119">
        <f>VLOOKUP($P$7,HorizontalPlanning!$A$15:$K$27,6,FALSE)</f>
        <v>0</v>
      </c>
      <c r="AZ27" s="119">
        <f>VLOOKUP($P$7,HorizontalPlanning!$A$15:$K$27,7,FALSE)</f>
        <v>0</v>
      </c>
      <c r="BA27" s="119">
        <f>VLOOKUP($P$7,HorizontalPlanning!$A$15:$K$27,8,FALSE)</f>
        <v>0</v>
      </c>
      <c r="BB27" s="119">
        <f>VLOOKUP($P$7,HorizontalPlanning!$A$15:$K$27,9,FALSE)</f>
        <v>0</v>
      </c>
      <c r="BC27" s="119">
        <f>VLOOKUP($P$7,HorizontalPlanning!$A$15:$K$27,10,FALSE)</f>
        <v>0</v>
      </c>
      <c r="BD27" s="119">
        <f>VLOOKUP($P$7,HorizontalPlanning!$A$15:$K$27,11,FALSE)</f>
        <v>0</v>
      </c>
    </row>
    <row r="28" spans="1:56" ht="19" x14ac:dyDescent="0.2">
      <c r="A28" s="113"/>
      <c r="B28" s="112">
        <f>B27*VLOOKUP(A25, Exercises!$A$1:$H$221, 7, FALSE)</f>
        <v>0</v>
      </c>
      <c r="C28" s="72">
        <f t="shared" si="36"/>
        <v>0</v>
      </c>
      <c r="D28" s="121">
        <f t="shared" si="28"/>
        <v>0</v>
      </c>
      <c r="E28" s="73">
        <f t="shared" si="37"/>
        <v>0</v>
      </c>
      <c r="F28" s="76"/>
      <c r="G28" s="72">
        <f t="shared" si="38"/>
        <v>0</v>
      </c>
      <c r="H28" s="121">
        <f t="shared" si="29"/>
        <v>0</v>
      </c>
      <c r="I28" s="73">
        <f t="shared" si="39"/>
        <v>0</v>
      </c>
      <c r="J28" s="76"/>
      <c r="K28" s="72">
        <f t="shared" si="40"/>
        <v>0</v>
      </c>
      <c r="L28" s="121">
        <f t="shared" si="30"/>
        <v>0</v>
      </c>
      <c r="M28" s="73">
        <f t="shared" si="41"/>
        <v>0</v>
      </c>
      <c r="N28" s="76"/>
      <c r="O28" s="72">
        <f t="shared" si="42"/>
        <v>0</v>
      </c>
      <c r="P28" s="121">
        <f t="shared" si="31"/>
        <v>0</v>
      </c>
      <c r="Q28" s="73">
        <f t="shared" si="43"/>
        <v>0</v>
      </c>
      <c r="R28" s="76"/>
      <c r="S28" s="72">
        <f t="shared" si="44"/>
        <v>0</v>
      </c>
      <c r="T28" s="121">
        <f t="shared" si="32"/>
        <v>0</v>
      </c>
      <c r="U28" s="73">
        <f t="shared" si="45"/>
        <v>0</v>
      </c>
      <c r="V28" s="76"/>
      <c r="W28" s="72">
        <f t="shared" si="46"/>
        <v>0</v>
      </c>
      <c r="X28" s="121">
        <f t="shared" si="33"/>
        <v>0</v>
      </c>
      <c r="Y28" s="73">
        <f t="shared" si="47"/>
        <v>0</v>
      </c>
      <c r="Z28" s="76"/>
      <c r="AA28" s="72">
        <f t="shared" si="48"/>
        <v>0</v>
      </c>
      <c r="AB28" s="121">
        <f t="shared" si="34"/>
        <v>0</v>
      </c>
      <c r="AC28" s="73">
        <f t="shared" si="49"/>
        <v>0</v>
      </c>
      <c r="AD28" s="76"/>
      <c r="AE28" s="72">
        <f t="shared" si="50"/>
        <v>0</v>
      </c>
      <c r="AF28" s="121">
        <f t="shared" si="35"/>
        <v>0</v>
      </c>
      <c r="AG28" s="73">
        <f t="shared" si="51"/>
        <v>0</v>
      </c>
      <c r="AH28" s="150"/>
      <c r="AJ28" s="112"/>
      <c r="AK28" s="112"/>
      <c r="AL28" s="119">
        <f>VLOOKUP($P$3,HorizontalPlanning!$A$15:$K$27,4,FALSE)</f>
        <v>0</v>
      </c>
      <c r="AM28" s="119">
        <f>VLOOKUP($P$3,HorizontalPlanning!$A$15:$K$27,5,FALSE)</f>
        <v>0</v>
      </c>
      <c r="AN28" s="119">
        <f>VLOOKUP($P$3,HorizontalPlanning!$A$15:$K$27,6,FALSE)</f>
        <v>0</v>
      </c>
      <c r="AO28" s="119">
        <f>VLOOKUP($P$3,HorizontalPlanning!$A$15:$K$27,7,FALSE)</f>
        <v>0</v>
      </c>
      <c r="AP28" s="119">
        <f>VLOOKUP($P$3,HorizontalPlanning!$A$15:$K$27,8,FALSE)</f>
        <v>0</v>
      </c>
      <c r="AQ28" s="119">
        <f>VLOOKUP($P$3,HorizontalPlanning!$A$15:$K$27,9,FALSE)</f>
        <v>0</v>
      </c>
      <c r="AR28" s="119">
        <f>VLOOKUP($P$3,HorizontalPlanning!$A$15:$K$27,10,FALSE)</f>
        <v>0</v>
      </c>
      <c r="AS28" s="119">
        <f>VLOOKUP($P$3,HorizontalPlanning!$A$15:$K$27,11,FALSE)</f>
        <v>0</v>
      </c>
      <c r="AT28" s="115"/>
      <c r="AU28" s="112"/>
      <c r="AV28" s="112"/>
      <c r="AW28" s="119">
        <f>VLOOKUP($P$7,HorizontalPlanning!$A$15:$K$27,4,FALSE)</f>
        <v>0</v>
      </c>
      <c r="AX28" s="119">
        <f>VLOOKUP($P$7,HorizontalPlanning!$A$15:$K$27,5,FALSE)</f>
        <v>0</v>
      </c>
      <c r="AY28" s="119">
        <f>VLOOKUP($P$7,HorizontalPlanning!$A$15:$K$27,6,FALSE)</f>
        <v>0</v>
      </c>
      <c r="AZ28" s="119">
        <f>VLOOKUP($P$7,HorizontalPlanning!$A$15:$K$27,7,FALSE)</f>
        <v>0</v>
      </c>
      <c r="BA28" s="119">
        <f>VLOOKUP($P$7,HorizontalPlanning!$A$15:$K$27,8,FALSE)</f>
        <v>0</v>
      </c>
      <c r="BB28" s="119">
        <f>VLOOKUP($P$7,HorizontalPlanning!$A$15:$K$27,9,FALSE)</f>
        <v>0</v>
      </c>
      <c r="BC28" s="119">
        <f>VLOOKUP($P$7,HorizontalPlanning!$A$15:$K$27,10,FALSE)</f>
        <v>0</v>
      </c>
      <c r="BD28" s="119">
        <f>VLOOKUP($P$7,HorizontalPlanning!$A$15:$K$27,11,FALSE)</f>
        <v>0</v>
      </c>
    </row>
    <row r="29" spans="1:56" ht="19" x14ac:dyDescent="0.2">
      <c r="A29" s="313"/>
      <c r="B29" s="313"/>
      <c r="C29" s="72">
        <f t="shared" si="36"/>
        <v>0</v>
      </c>
      <c r="D29" s="121">
        <f t="shared" si="28"/>
        <v>0</v>
      </c>
      <c r="E29" s="73">
        <f t="shared" si="37"/>
        <v>0</v>
      </c>
      <c r="F29" s="76"/>
      <c r="G29" s="72">
        <f t="shared" si="38"/>
        <v>0</v>
      </c>
      <c r="H29" s="121">
        <f t="shared" si="29"/>
        <v>0</v>
      </c>
      <c r="I29" s="73">
        <f t="shared" si="39"/>
        <v>0</v>
      </c>
      <c r="J29" s="186"/>
      <c r="K29" s="72">
        <f t="shared" si="40"/>
        <v>0</v>
      </c>
      <c r="L29" s="121">
        <f t="shared" si="30"/>
        <v>0</v>
      </c>
      <c r="M29" s="73">
        <f t="shared" si="41"/>
        <v>0</v>
      </c>
      <c r="N29" s="76"/>
      <c r="O29" s="72">
        <f t="shared" si="42"/>
        <v>0</v>
      </c>
      <c r="P29" s="121">
        <f t="shared" si="31"/>
        <v>0</v>
      </c>
      <c r="Q29" s="73">
        <f t="shared" si="43"/>
        <v>0</v>
      </c>
      <c r="R29" s="76"/>
      <c r="S29" s="72">
        <f t="shared" si="44"/>
        <v>0</v>
      </c>
      <c r="T29" s="121">
        <f t="shared" si="32"/>
        <v>0</v>
      </c>
      <c r="U29" s="73">
        <f t="shared" si="45"/>
        <v>0</v>
      </c>
      <c r="V29" s="76"/>
      <c r="W29" s="72">
        <f t="shared" si="46"/>
        <v>0</v>
      </c>
      <c r="X29" s="121">
        <f t="shared" si="33"/>
        <v>0</v>
      </c>
      <c r="Y29" s="73">
        <f t="shared" si="47"/>
        <v>0</v>
      </c>
      <c r="Z29" s="186"/>
      <c r="AA29" s="72">
        <f t="shared" si="48"/>
        <v>0</v>
      </c>
      <c r="AB29" s="121">
        <f t="shared" si="34"/>
        <v>0</v>
      </c>
      <c r="AC29" s="73">
        <f t="shared" si="49"/>
        <v>0</v>
      </c>
      <c r="AD29" s="76"/>
      <c r="AE29" s="72">
        <f t="shared" si="50"/>
        <v>0</v>
      </c>
      <c r="AF29" s="121">
        <f t="shared" si="35"/>
        <v>0</v>
      </c>
      <c r="AG29" s="73">
        <f t="shared" si="51"/>
        <v>0</v>
      </c>
      <c r="AH29" s="150"/>
      <c r="AJ29" s="112"/>
      <c r="AK29" s="112"/>
      <c r="AL29" s="119">
        <f>VLOOKUP($P$3,HorizontalPlanning!$A$15:$K$27,4,FALSE)</f>
        <v>0</v>
      </c>
      <c r="AM29" s="119">
        <f>VLOOKUP($P$3,HorizontalPlanning!$A$15:$K$27,5,FALSE)</f>
        <v>0</v>
      </c>
      <c r="AN29" s="119">
        <f>VLOOKUP($P$3,HorizontalPlanning!$A$15:$K$27,6,FALSE)</f>
        <v>0</v>
      </c>
      <c r="AO29" s="119">
        <f>VLOOKUP($P$3,HorizontalPlanning!$A$15:$K$27,7,FALSE)</f>
        <v>0</v>
      </c>
      <c r="AP29" s="119">
        <f>VLOOKUP($P$3,HorizontalPlanning!$A$15:$K$27,8,FALSE)</f>
        <v>0</v>
      </c>
      <c r="AQ29" s="119">
        <f>VLOOKUP($P$3,HorizontalPlanning!$A$15:$K$27,9,FALSE)</f>
        <v>0</v>
      </c>
      <c r="AR29" s="119">
        <f>VLOOKUP($P$3,HorizontalPlanning!$A$15:$K$27,10,FALSE)</f>
        <v>0</v>
      </c>
      <c r="AS29" s="119">
        <f>VLOOKUP($P$3,HorizontalPlanning!$A$15:$K$27,11,FALSE)</f>
        <v>0</v>
      </c>
      <c r="AT29" s="115"/>
      <c r="AU29" s="112"/>
      <c r="AV29" s="112"/>
      <c r="AW29" s="119">
        <f>VLOOKUP($P$7,HorizontalPlanning!$A$15:$K$27,4,FALSE)</f>
        <v>0</v>
      </c>
      <c r="AX29" s="119">
        <f>VLOOKUP($P$7,HorizontalPlanning!$A$15:$K$27,5,FALSE)</f>
        <v>0</v>
      </c>
      <c r="AY29" s="119">
        <f>VLOOKUP($P$7,HorizontalPlanning!$A$15:$K$27,6,FALSE)</f>
        <v>0</v>
      </c>
      <c r="AZ29" s="119">
        <f>VLOOKUP($P$7,HorizontalPlanning!$A$15:$K$27,7,FALSE)</f>
        <v>0</v>
      </c>
      <c r="BA29" s="119">
        <f>VLOOKUP($P$7,HorizontalPlanning!$A$15:$K$27,8,FALSE)</f>
        <v>0</v>
      </c>
      <c r="BB29" s="119">
        <f>VLOOKUP($P$7,HorizontalPlanning!$A$15:$K$27,9,FALSE)</f>
        <v>0</v>
      </c>
      <c r="BC29" s="119">
        <f>VLOOKUP($P$7,HorizontalPlanning!$A$15:$K$27,10,FALSE)</f>
        <v>0</v>
      </c>
      <c r="BD29" s="119">
        <f>VLOOKUP($P$7,HorizontalPlanning!$A$15:$K$27,11,FALSE)</f>
        <v>0</v>
      </c>
    </row>
    <row r="30" spans="1:56" ht="19" x14ac:dyDescent="0.2">
      <c r="A30" s="313"/>
      <c r="B30" s="313"/>
      <c r="C30" s="72">
        <f t="shared" si="36"/>
        <v>0</v>
      </c>
      <c r="D30" s="121">
        <f t="shared" si="28"/>
        <v>0</v>
      </c>
      <c r="E30" s="73">
        <f t="shared" si="37"/>
        <v>0</v>
      </c>
      <c r="F30" s="76"/>
      <c r="G30" s="72">
        <f t="shared" si="38"/>
        <v>0</v>
      </c>
      <c r="H30" s="121">
        <f t="shared" si="29"/>
        <v>0</v>
      </c>
      <c r="I30" s="73">
        <f t="shared" si="39"/>
        <v>0</v>
      </c>
      <c r="J30" s="76"/>
      <c r="K30" s="72">
        <f t="shared" si="40"/>
        <v>0</v>
      </c>
      <c r="L30" s="121">
        <f t="shared" si="30"/>
        <v>0</v>
      </c>
      <c r="M30" s="73">
        <f t="shared" si="41"/>
        <v>0</v>
      </c>
      <c r="N30" s="76"/>
      <c r="O30" s="72">
        <f t="shared" si="42"/>
        <v>0</v>
      </c>
      <c r="P30" s="121">
        <f t="shared" si="31"/>
        <v>0</v>
      </c>
      <c r="Q30" s="73">
        <f t="shared" si="43"/>
        <v>0</v>
      </c>
      <c r="R30" s="76"/>
      <c r="S30" s="72">
        <f t="shared" si="44"/>
        <v>0</v>
      </c>
      <c r="T30" s="121">
        <f t="shared" si="32"/>
        <v>0</v>
      </c>
      <c r="U30" s="73">
        <f t="shared" si="45"/>
        <v>0</v>
      </c>
      <c r="V30" s="76"/>
      <c r="W30" s="72">
        <f t="shared" si="46"/>
        <v>0</v>
      </c>
      <c r="X30" s="121">
        <f t="shared" si="33"/>
        <v>0</v>
      </c>
      <c r="Y30" s="73">
        <f t="shared" si="47"/>
        <v>0</v>
      </c>
      <c r="Z30" s="76"/>
      <c r="AA30" s="72">
        <f t="shared" si="48"/>
        <v>0</v>
      </c>
      <c r="AB30" s="121">
        <f t="shared" si="34"/>
        <v>0</v>
      </c>
      <c r="AC30" s="73">
        <f t="shared" si="49"/>
        <v>0</v>
      </c>
      <c r="AD30" s="76"/>
      <c r="AE30" s="72">
        <f t="shared" si="50"/>
        <v>0</v>
      </c>
      <c r="AF30" s="121">
        <f t="shared" si="35"/>
        <v>0</v>
      </c>
      <c r="AG30" s="73">
        <f t="shared" si="51"/>
        <v>0</v>
      </c>
      <c r="AH30" s="150"/>
      <c r="AJ30" s="112"/>
      <c r="AK30" s="112"/>
      <c r="AL30" s="119">
        <f>VLOOKUP($P$3,HorizontalPlanning!$A$15:$K$27,4,FALSE)</f>
        <v>0</v>
      </c>
      <c r="AM30" s="119">
        <f>VLOOKUP($P$3,HorizontalPlanning!$A$15:$K$27,5,FALSE)</f>
        <v>0</v>
      </c>
      <c r="AN30" s="119">
        <f>VLOOKUP($P$3,HorizontalPlanning!$A$15:$K$27,6,FALSE)</f>
        <v>0</v>
      </c>
      <c r="AO30" s="119">
        <f>VLOOKUP($P$3,HorizontalPlanning!$A$15:$K$27,7,FALSE)</f>
        <v>0</v>
      </c>
      <c r="AP30" s="119">
        <f>VLOOKUP($P$3,HorizontalPlanning!$A$15:$K$27,8,FALSE)</f>
        <v>0</v>
      </c>
      <c r="AQ30" s="119">
        <f>VLOOKUP($P$3,HorizontalPlanning!$A$15:$K$27,9,FALSE)</f>
        <v>0</v>
      </c>
      <c r="AR30" s="119">
        <f>VLOOKUP($P$3,HorizontalPlanning!$A$15:$K$27,10,FALSE)</f>
        <v>0</v>
      </c>
      <c r="AS30" s="119">
        <f>VLOOKUP($P$3,HorizontalPlanning!$A$15:$K$27,11,FALSE)</f>
        <v>0</v>
      </c>
      <c r="AT30" s="115"/>
      <c r="AU30" s="112"/>
      <c r="AV30" s="112"/>
      <c r="AW30" s="119">
        <f>VLOOKUP($P$7,HorizontalPlanning!$A$15:$K$27,4,FALSE)</f>
        <v>0</v>
      </c>
      <c r="AX30" s="119">
        <f>VLOOKUP($P$7,HorizontalPlanning!$A$15:$K$27,5,FALSE)</f>
        <v>0</v>
      </c>
      <c r="AY30" s="119">
        <f>VLOOKUP($P$7,HorizontalPlanning!$A$15:$K$27,6,FALSE)</f>
        <v>0</v>
      </c>
      <c r="AZ30" s="119">
        <f>VLOOKUP($P$7,HorizontalPlanning!$A$15:$K$27,7,FALSE)</f>
        <v>0</v>
      </c>
      <c r="BA30" s="119">
        <f>VLOOKUP($P$7,HorizontalPlanning!$A$15:$K$27,8,FALSE)</f>
        <v>0</v>
      </c>
      <c r="BB30" s="119">
        <f>VLOOKUP($P$7,HorizontalPlanning!$A$15:$K$27,9,FALSE)</f>
        <v>0</v>
      </c>
      <c r="BC30" s="119">
        <f>VLOOKUP($P$7,HorizontalPlanning!$A$15:$K$27,10,FALSE)</f>
        <v>0</v>
      </c>
      <c r="BD30" s="119">
        <f>VLOOKUP($P$7,HorizontalPlanning!$A$15:$K$27,11,FALSE)</f>
        <v>0</v>
      </c>
    </row>
    <row r="31" spans="1:56" ht="19" x14ac:dyDescent="0.2">
      <c r="A31" s="313"/>
      <c r="B31" s="313"/>
      <c r="C31" s="72">
        <f t="shared" si="36"/>
        <v>0</v>
      </c>
      <c r="D31" s="121">
        <f t="shared" si="28"/>
        <v>0</v>
      </c>
      <c r="E31" s="73">
        <f t="shared" si="37"/>
        <v>0</v>
      </c>
      <c r="F31" s="76"/>
      <c r="G31" s="72">
        <f t="shared" si="38"/>
        <v>0</v>
      </c>
      <c r="H31" s="121">
        <f t="shared" si="29"/>
        <v>0</v>
      </c>
      <c r="I31" s="73">
        <f t="shared" si="39"/>
        <v>0</v>
      </c>
      <c r="J31" s="76"/>
      <c r="K31" s="72">
        <f t="shared" si="40"/>
        <v>0</v>
      </c>
      <c r="L31" s="121">
        <f t="shared" si="30"/>
        <v>0</v>
      </c>
      <c r="M31" s="73">
        <f t="shared" si="41"/>
        <v>0</v>
      </c>
      <c r="N31" s="76"/>
      <c r="O31" s="72">
        <f t="shared" si="42"/>
        <v>0</v>
      </c>
      <c r="P31" s="121">
        <f t="shared" si="31"/>
        <v>0</v>
      </c>
      <c r="Q31" s="73">
        <f t="shared" si="43"/>
        <v>0</v>
      </c>
      <c r="R31" s="76"/>
      <c r="S31" s="72">
        <f t="shared" si="44"/>
        <v>0</v>
      </c>
      <c r="T31" s="121">
        <f t="shared" si="32"/>
        <v>0</v>
      </c>
      <c r="U31" s="73">
        <f t="shared" si="45"/>
        <v>0</v>
      </c>
      <c r="V31" s="76"/>
      <c r="W31" s="72">
        <f t="shared" si="46"/>
        <v>0</v>
      </c>
      <c r="X31" s="121">
        <f t="shared" si="33"/>
        <v>0</v>
      </c>
      <c r="Y31" s="73">
        <f t="shared" si="47"/>
        <v>0</v>
      </c>
      <c r="Z31" s="76"/>
      <c r="AA31" s="72">
        <f t="shared" si="48"/>
        <v>0</v>
      </c>
      <c r="AB31" s="121">
        <f t="shared" si="34"/>
        <v>0</v>
      </c>
      <c r="AC31" s="73">
        <f t="shared" si="49"/>
        <v>0</v>
      </c>
      <c r="AD31" s="76"/>
      <c r="AE31" s="72">
        <f t="shared" si="50"/>
        <v>0</v>
      </c>
      <c r="AF31" s="121">
        <f t="shared" si="35"/>
        <v>0</v>
      </c>
      <c r="AG31" s="73">
        <f t="shared" si="51"/>
        <v>0</v>
      </c>
      <c r="AH31" s="150"/>
      <c r="AJ31" s="112"/>
      <c r="AK31" s="112"/>
      <c r="AL31" s="119">
        <f>VLOOKUP($P$3,HorizontalPlanning!$A$15:$K$27,4,FALSE)</f>
        <v>0</v>
      </c>
      <c r="AM31" s="119">
        <f>VLOOKUP($P$3,HorizontalPlanning!$A$15:$K$27,5,FALSE)</f>
        <v>0</v>
      </c>
      <c r="AN31" s="119">
        <f>VLOOKUP($P$3,HorizontalPlanning!$A$15:$K$27,6,FALSE)</f>
        <v>0</v>
      </c>
      <c r="AO31" s="119">
        <f>VLOOKUP($P$3,HorizontalPlanning!$A$15:$K$27,7,FALSE)</f>
        <v>0</v>
      </c>
      <c r="AP31" s="119">
        <f>VLOOKUP($P$3,HorizontalPlanning!$A$15:$K$27,8,FALSE)</f>
        <v>0</v>
      </c>
      <c r="AQ31" s="119">
        <f>VLOOKUP($P$3,HorizontalPlanning!$A$15:$K$27,9,FALSE)</f>
        <v>0</v>
      </c>
      <c r="AR31" s="119">
        <f>VLOOKUP($P$3,HorizontalPlanning!$A$15:$K$27,10,FALSE)</f>
        <v>0</v>
      </c>
      <c r="AS31" s="119">
        <f>VLOOKUP($P$3,HorizontalPlanning!$A$15:$K$27,11,FALSE)</f>
        <v>0</v>
      </c>
      <c r="AT31" s="112"/>
      <c r="AU31" s="112"/>
      <c r="AV31" s="112"/>
      <c r="AW31" s="119">
        <f>VLOOKUP($P$7,HorizontalPlanning!$A$15:$K$27,4,FALSE)</f>
        <v>0</v>
      </c>
      <c r="AX31" s="119">
        <f>VLOOKUP($P$7,HorizontalPlanning!$A$15:$K$27,5,FALSE)</f>
        <v>0</v>
      </c>
      <c r="AY31" s="119">
        <f>VLOOKUP($P$7,HorizontalPlanning!$A$15:$K$27,6,FALSE)</f>
        <v>0</v>
      </c>
      <c r="AZ31" s="119">
        <f>VLOOKUP($P$7,HorizontalPlanning!$A$15:$K$27,7,FALSE)</f>
        <v>0</v>
      </c>
      <c r="BA31" s="119">
        <f>VLOOKUP($P$7,HorizontalPlanning!$A$15:$K$27,8,FALSE)</f>
        <v>0</v>
      </c>
      <c r="BB31" s="119">
        <f>VLOOKUP($P$7,HorizontalPlanning!$A$15:$K$27,9,FALSE)</f>
        <v>0</v>
      </c>
      <c r="BC31" s="119">
        <f>VLOOKUP($P$7,HorizontalPlanning!$A$15:$K$27,10,FALSE)</f>
        <v>0</v>
      </c>
      <c r="BD31" s="119">
        <f>VLOOKUP($P$7,HorizontalPlanning!$A$15:$K$27,11,FALSE)</f>
        <v>0</v>
      </c>
    </row>
    <row r="32" spans="1:56" ht="19" customHeight="1" thickBot="1" x14ac:dyDescent="0.25">
      <c r="A32" s="314"/>
      <c r="B32" s="314"/>
      <c r="C32" s="72">
        <f t="shared" si="36"/>
        <v>0</v>
      </c>
      <c r="D32" s="152">
        <f t="shared" si="28"/>
        <v>0</v>
      </c>
      <c r="E32" s="73">
        <f t="shared" si="37"/>
        <v>0</v>
      </c>
      <c r="F32" s="154"/>
      <c r="G32" s="151">
        <f t="shared" si="38"/>
        <v>0</v>
      </c>
      <c r="H32" s="152">
        <f t="shared" si="29"/>
        <v>0</v>
      </c>
      <c r="I32" s="153">
        <f t="shared" si="39"/>
        <v>0</v>
      </c>
      <c r="J32" s="154"/>
      <c r="K32" s="151">
        <f t="shared" si="40"/>
        <v>0</v>
      </c>
      <c r="L32" s="152">
        <f t="shared" si="30"/>
        <v>0</v>
      </c>
      <c r="M32" s="153">
        <f t="shared" si="41"/>
        <v>0</v>
      </c>
      <c r="N32" s="154"/>
      <c r="O32" s="151">
        <f t="shared" si="42"/>
        <v>0</v>
      </c>
      <c r="P32" s="152">
        <f t="shared" si="31"/>
        <v>0</v>
      </c>
      <c r="Q32" s="153">
        <f t="shared" si="43"/>
        <v>0</v>
      </c>
      <c r="R32" s="154"/>
      <c r="S32" s="151">
        <f t="shared" si="44"/>
        <v>0</v>
      </c>
      <c r="T32" s="152">
        <f t="shared" si="32"/>
        <v>0</v>
      </c>
      <c r="U32" s="153">
        <f t="shared" si="45"/>
        <v>0</v>
      </c>
      <c r="V32" s="154"/>
      <c r="W32" s="151">
        <f t="shared" si="46"/>
        <v>0</v>
      </c>
      <c r="X32" s="152">
        <f t="shared" si="33"/>
        <v>0</v>
      </c>
      <c r="Y32" s="153">
        <f t="shared" si="47"/>
        <v>0</v>
      </c>
      <c r="Z32" s="154"/>
      <c r="AA32" s="151">
        <f t="shared" si="48"/>
        <v>0</v>
      </c>
      <c r="AB32" s="152">
        <f t="shared" si="34"/>
        <v>0</v>
      </c>
      <c r="AC32" s="153">
        <f t="shared" si="49"/>
        <v>0</v>
      </c>
      <c r="AD32" s="154"/>
      <c r="AE32" s="151">
        <f t="shared" si="50"/>
        <v>0</v>
      </c>
      <c r="AF32" s="152">
        <f t="shared" si="35"/>
        <v>0</v>
      </c>
      <c r="AG32" s="153">
        <f t="shared" si="51"/>
        <v>0</v>
      </c>
      <c r="AH32" s="156"/>
      <c r="AJ32" s="112"/>
      <c r="AK32" s="112"/>
      <c r="AL32" s="119">
        <f>VLOOKUP($P$3,HorizontalPlanning!$A$15:$K$27,4,FALSE)</f>
        <v>0</v>
      </c>
      <c r="AM32" s="119">
        <f>VLOOKUP($P$3,HorizontalPlanning!$A$15:$K$27,5,FALSE)</f>
        <v>0</v>
      </c>
      <c r="AN32" s="119">
        <f>VLOOKUP($P$3,HorizontalPlanning!$A$15:$K$27,6,FALSE)</f>
        <v>0</v>
      </c>
      <c r="AO32" s="119">
        <f>VLOOKUP($P$3,HorizontalPlanning!$A$15:$K$27,7,FALSE)</f>
        <v>0</v>
      </c>
      <c r="AP32" s="119">
        <f>VLOOKUP($P$3,HorizontalPlanning!$A$15:$K$27,8,FALSE)</f>
        <v>0</v>
      </c>
      <c r="AQ32" s="119">
        <f>VLOOKUP($P$3,HorizontalPlanning!$A$15:$K$27,9,FALSE)</f>
        <v>0</v>
      </c>
      <c r="AR32" s="119">
        <f>VLOOKUP($P$3,HorizontalPlanning!$A$15:$K$27,10,FALSE)</f>
        <v>0</v>
      </c>
      <c r="AS32" s="119">
        <f>VLOOKUP($P$3,HorizontalPlanning!$A$15:$K$27,11,FALSE)</f>
        <v>0</v>
      </c>
      <c r="AT32" s="112"/>
      <c r="AU32" s="112"/>
      <c r="AV32" s="112"/>
      <c r="AW32" s="119">
        <f>VLOOKUP($P$7,HorizontalPlanning!$A$15:$K$27,4,FALSE)</f>
        <v>0</v>
      </c>
      <c r="AX32" s="119">
        <f>VLOOKUP($P$7,HorizontalPlanning!$A$15:$K$27,5,FALSE)</f>
        <v>0</v>
      </c>
      <c r="AY32" s="119">
        <f>VLOOKUP($P$7,HorizontalPlanning!$A$15:$K$27,6,FALSE)</f>
        <v>0</v>
      </c>
      <c r="AZ32" s="119">
        <f>VLOOKUP($P$7,HorizontalPlanning!$A$15:$K$27,7,FALSE)</f>
        <v>0</v>
      </c>
      <c r="BA32" s="119">
        <f>VLOOKUP($P$7,HorizontalPlanning!$A$15:$K$27,8,FALSE)</f>
        <v>0</v>
      </c>
      <c r="BB32" s="119">
        <f>VLOOKUP($P$7,HorizontalPlanning!$A$15:$K$27,9,FALSE)</f>
        <v>0</v>
      </c>
      <c r="BC32" s="119">
        <f>VLOOKUP($P$7,HorizontalPlanning!$A$15:$K$27,10,FALSE)</f>
        <v>0</v>
      </c>
      <c r="BD32" s="119">
        <f>VLOOKUP($P$7,HorizontalPlanning!$A$15:$K$27,11,FALSE)</f>
        <v>0</v>
      </c>
    </row>
    <row r="33" spans="1:56" ht="17" thickBot="1" x14ac:dyDescent="0.25">
      <c r="C33" s="181" t="s">
        <v>265</v>
      </c>
      <c r="D33" s="182">
        <v>0</v>
      </c>
      <c r="E33" s="190" t="s">
        <v>264</v>
      </c>
      <c r="F33" s="175">
        <v>0</v>
      </c>
      <c r="G33" s="181" t="s">
        <v>265</v>
      </c>
      <c r="H33" s="188">
        <v>0</v>
      </c>
      <c r="I33" s="191" t="s">
        <v>264</v>
      </c>
      <c r="J33" s="143">
        <v>0</v>
      </c>
      <c r="K33" s="192" t="s">
        <v>265</v>
      </c>
      <c r="L33" s="193">
        <v>0</v>
      </c>
      <c r="M33" s="194" t="s">
        <v>264</v>
      </c>
      <c r="N33" s="143">
        <v>0</v>
      </c>
      <c r="O33" s="177" t="s">
        <v>265</v>
      </c>
      <c r="P33" s="187">
        <v>0</v>
      </c>
      <c r="Q33" s="191" t="s">
        <v>264</v>
      </c>
      <c r="R33" s="143">
        <v>0</v>
      </c>
      <c r="S33" s="192" t="s">
        <v>265</v>
      </c>
      <c r="T33" s="193">
        <v>0</v>
      </c>
      <c r="U33" s="194" t="s">
        <v>264</v>
      </c>
      <c r="V33" s="143">
        <v>0</v>
      </c>
      <c r="W33" s="192" t="s">
        <v>265</v>
      </c>
      <c r="X33" s="193">
        <v>0</v>
      </c>
      <c r="Y33" s="194" t="s">
        <v>264</v>
      </c>
      <c r="Z33" s="143">
        <v>0</v>
      </c>
      <c r="AA33" s="192" t="s">
        <v>265</v>
      </c>
      <c r="AB33" s="195">
        <v>0</v>
      </c>
      <c r="AC33" s="191" t="s">
        <v>264</v>
      </c>
      <c r="AD33" s="143">
        <v>0</v>
      </c>
      <c r="AE33" s="192" t="s">
        <v>265</v>
      </c>
      <c r="AF33" s="195">
        <v>0</v>
      </c>
      <c r="AG33" s="191" t="s">
        <v>264</v>
      </c>
      <c r="AH33" s="143">
        <v>0</v>
      </c>
      <c r="AJ33" s="112"/>
      <c r="AK33" s="112"/>
      <c r="AL33" s="112"/>
      <c r="AM33" s="301" t="s">
        <v>256</v>
      </c>
      <c r="AN33" s="302"/>
      <c r="AO33" s="302"/>
      <c r="AP33" s="302"/>
      <c r="AQ33" s="112"/>
      <c r="AR33" s="112"/>
      <c r="AS33" s="112"/>
      <c r="AT33" s="112"/>
      <c r="AU33" s="112"/>
      <c r="AV33" s="112"/>
      <c r="AW33" s="112"/>
      <c r="AX33" s="301" t="s">
        <v>258</v>
      </c>
      <c r="AY33" s="302"/>
      <c r="AZ33" s="302"/>
      <c r="BA33" s="302"/>
      <c r="BB33" s="112"/>
      <c r="BC33" s="112"/>
      <c r="BD33" s="112"/>
    </row>
    <row r="34" spans="1:56" ht="20" customHeight="1" x14ac:dyDescent="0.2">
      <c r="A34" s="218" t="s">
        <v>189</v>
      </c>
      <c r="B34" s="315"/>
      <c r="C34" s="144">
        <f>IF(AU4=0,0,AU4+AW14+BA4+BD4+$D$33)</f>
        <v>0</v>
      </c>
      <c r="D34" s="145">
        <f t="shared" ref="D34:D39" si="52">$B$37*C34</f>
        <v>0</v>
      </c>
      <c r="E34" s="146">
        <f>IF(AW4=0,0,AW4+AY4+BC4+AW24+$F$33)</f>
        <v>0</v>
      </c>
      <c r="F34" s="147"/>
      <c r="G34" s="144">
        <f>IF(AU4=0,0,AU4+AX14+BA4+BD4+$H$33)</f>
        <v>0</v>
      </c>
      <c r="H34" s="145">
        <f t="shared" ref="H34:H39" si="53">$B$37*G34</f>
        <v>0</v>
      </c>
      <c r="I34" s="146">
        <f>IF(AW4=0,0,AW4+AY4+BC4+AX24+$J$33)</f>
        <v>0</v>
      </c>
      <c r="J34" s="147"/>
      <c r="K34" s="144">
        <f>IF(AU4=0,0,AU4+AY14+BA4+BD4+$L$33)</f>
        <v>0</v>
      </c>
      <c r="L34" s="145">
        <f t="shared" ref="L34:L39" si="54">$B$37*K34</f>
        <v>0</v>
      </c>
      <c r="M34" s="146">
        <f>IF(AW4=0,0,AW4+AY4+BC4+AY24+$N$33)</f>
        <v>0</v>
      </c>
      <c r="N34" s="147"/>
      <c r="O34" s="144">
        <f>IF(AU4=0,0,AU4+AZ14+BA4+BD4+$P$33)</f>
        <v>0</v>
      </c>
      <c r="P34" s="145">
        <f t="shared" ref="P34:P39" si="55">$B$37*O34</f>
        <v>0</v>
      </c>
      <c r="Q34" s="146">
        <f>IF(AW4=0,0,AW4+AY4+BC4+AZ24+$R$33)</f>
        <v>0</v>
      </c>
      <c r="R34" s="147"/>
      <c r="S34" s="144">
        <f>IF(AU4=0,0,AU4+BA14+BA4+BD4+$T$33)</f>
        <v>0</v>
      </c>
      <c r="T34" s="145">
        <f t="shared" ref="T34:T39" si="56">$B$28*S34</f>
        <v>0</v>
      </c>
      <c r="U34" s="146">
        <f>IF(AW4=0,0,AW4+AY4+BC4+BA24+$V$33)</f>
        <v>0</v>
      </c>
      <c r="V34" s="147"/>
      <c r="W34" s="144">
        <f>IF(AU4=0,0,AU4+BB14+BA4+BD4+$X$33)</f>
        <v>0</v>
      </c>
      <c r="X34" s="145">
        <f t="shared" ref="X34:X39" si="57">$B$37*W34</f>
        <v>0</v>
      </c>
      <c r="Y34" s="146">
        <f>IF(AW4=0,0,AW4+AY4+BC4+BB24+$Z$33)</f>
        <v>0</v>
      </c>
      <c r="Z34" s="147"/>
      <c r="AA34" s="144">
        <f>IF(AU4=0,0,AU4+BC14+BA4+BD4+$AB$33)</f>
        <v>0</v>
      </c>
      <c r="AB34" s="145">
        <f t="shared" ref="AB34:AB39" si="58">$B$37*AA34</f>
        <v>0</v>
      </c>
      <c r="AC34" s="146">
        <f>IF(AW4=0,0,AW4+AY4+BC4+BC24+$AD$33)</f>
        <v>0</v>
      </c>
      <c r="AD34" s="147"/>
      <c r="AE34" s="144">
        <f>IF(AU4=0,0,AU4+BD14+BA4+BD4+$AF$33)</f>
        <v>0</v>
      </c>
      <c r="AF34" s="145">
        <f t="shared" ref="AF34:AF39" si="59">$B$37*AE34</f>
        <v>0</v>
      </c>
      <c r="AG34" s="146">
        <f>IF(AW4=0,0,AW4+AY4+BC4+BD24+$AH$33)</f>
        <v>0</v>
      </c>
      <c r="AH34" s="149"/>
      <c r="AJ34" s="112"/>
      <c r="AK34" s="112"/>
      <c r="AL34" s="112"/>
      <c r="AM34" s="302"/>
      <c r="AN34" s="302"/>
      <c r="AO34" s="302"/>
      <c r="AP34" s="302"/>
      <c r="AQ34" s="112"/>
      <c r="AR34" s="112"/>
      <c r="AS34" s="112"/>
      <c r="AT34" s="112"/>
      <c r="AU34" s="112"/>
      <c r="AV34" s="112"/>
      <c r="AW34" s="112"/>
      <c r="AX34" s="302"/>
      <c r="AY34" s="302"/>
      <c r="AZ34" s="302"/>
      <c r="BA34" s="302"/>
      <c r="BB34" s="112"/>
      <c r="BC34" s="112"/>
      <c r="BD34" s="112"/>
    </row>
    <row r="35" spans="1:56" ht="20" thickBot="1" x14ac:dyDescent="0.25">
      <c r="A35" s="311"/>
      <c r="B35" s="312"/>
      <c r="C35" s="72">
        <f t="shared" ref="C35:C39" si="60">IF(AU5=0,0,AU5+AW15+BA5+BD5+$D$33)</f>
        <v>0</v>
      </c>
      <c r="D35" s="121">
        <f t="shared" si="52"/>
        <v>0</v>
      </c>
      <c r="E35" s="73">
        <f t="shared" ref="E35:E39" si="61">IF(AW5=0,0,AW5+AY5+BC5+AW25+$F$33)</f>
        <v>0</v>
      </c>
      <c r="F35" s="76"/>
      <c r="G35" s="72">
        <f t="shared" ref="G35:G39" si="62">IF(AU5=0,0,AU5+AX15+BA5+BD5+$H$33)</f>
        <v>0</v>
      </c>
      <c r="H35" s="121">
        <f t="shared" si="53"/>
        <v>0</v>
      </c>
      <c r="I35" s="73">
        <f t="shared" ref="I35:I39" si="63">IF(AW5=0,0,AW5+AY5+BC5+AX25+$J$33)</f>
        <v>0</v>
      </c>
      <c r="J35" s="76"/>
      <c r="K35" s="72">
        <f t="shared" ref="K35:K39" si="64">IF(AU5=0,0,AU5+AY15+BA5+BD5+$L$33)</f>
        <v>0</v>
      </c>
      <c r="L35" s="121">
        <f t="shared" si="54"/>
        <v>0</v>
      </c>
      <c r="M35" s="73">
        <f t="shared" ref="M35:M39" si="65">IF(AW5=0,0,AW5+AY5+BC5+AY25+$N$33)</f>
        <v>0</v>
      </c>
      <c r="N35" s="76"/>
      <c r="O35" s="72">
        <f t="shared" ref="O35:O39" si="66">IF(AU5=0,0,AU5+AZ15+BA5+BD5+$P$33)</f>
        <v>0</v>
      </c>
      <c r="P35" s="121">
        <f t="shared" si="55"/>
        <v>0</v>
      </c>
      <c r="Q35" s="73">
        <f t="shared" ref="Q35:Q39" si="67">IF(AW5=0,0,AW5+AY5+BC5+AZ25+$R$33)</f>
        <v>0</v>
      </c>
      <c r="R35" s="76"/>
      <c r="S35" s="72">
        <f t="shared" ref="S35:S39" si="68">IF(AU5=0,0,AU5+BA15+BA5+BD5+$T$33)</f>
        <v>0</v>
      </c>
      <c r="T35" s="121">
        <f t="shared" si="56"/>
        <v>0</v>
      </c>
      <c r="U35" s="73">
        <f t="shared" ref="U35:U39" si="69">IF(AW5=0,0,AW5+AY5+BC5+BA25+$V$33)</f>
        <v>0</v>
      </c>
      <c r="V35" s="76"/>
      <c r="W35" s="72">
        <f t="shared" ref="W35:W39" si="70">IF(AU5=0,0,AU5+BB15+BA5+BD5+$X$33)</f>
        <v>0</v>
      </c>
      <c r="X35" s="121">
        <f t="shared" si="57"/>
        <v>0</v>
      </c>
      <c r="Y35" s="73">
        <f t="shared" ref="Y35:Y39" si="71">IF(AW5=0,0,AW5+AY5+BC5+BB25+$Z$33)</f>
        <v>0</v>
      </c>
      <c r="Z35" s="76"/>
      <c r="AA35" s="72">
        <f t="shared" ref="AA35:AA39" si="72">IF(AU5=0,0,AU5+BC15+BA5+BD5+$AB$33)</f>
        <v>0</v>
      </c>
      <c r="AB35" s="121">
        <f t="shared" si="58"/>
        <v>0</v>
      </c>
      <c r="AC35" s="73">
        <f t="shared" ref="AC35:AC39" si="73">IF(AW5=0,0,AW5+AY5+BC5+BC25+$AD$33)</f>
        <v>0</v>
      </c>
      <c r="AD35" s="76"/>
      <c r="AE35" s="72">
        <f t="shared" ref="AE35:AE39" si="74">IF(AU5=0,0,AU5+BD15+BA5+BD5+$AF$33)</f>
        <v>0</v>
      </c>
      <c r="AF35" s="121">
        <f t="shared" si="59"/>
        <v>0</v>
      </c>
      <c r="AG35" s="73">
        <f t="shared" ref="AG35:AG39" si="75">IF(AW5=0,0,AW5+AY5+BC5+BD25+$AH$33)</f>
        <v>0</v>
      </c>
      <c r="AH35" s="150"/>
      <c r="AJ35" s="112" t="s">
        <v>236</v>
      </c>
      <c r="AK35" s="112"/>
      <c r="AL35" s="112" t="s">
        <v>228</v>
      </c>
      <c r="AM35" s="112"/>
      <c r="AN35" s="112" t="s">
        <v>234</v>
      </c>
      <c r="AO35" s="113"/>
      <c r="AP35" s="112" t="s">
        <v>250</v>
      </c>
      <c r="AQ35" s="112"/>
      <c r="AR35" s="112" t="s">
        <v>251</v>
      </c>
      <c r="AS35" s="112" t="s">
        <v>252</v>
      </c>
      <c r="AT35" s="112"/>
      <c r="AU35" s="112" t="s">
        <v>236</v>
      </c>
      <c r="AV35" s="112"/>
      <c r="AW35" s="112" t="s">
        <v>228</v>
      </c>
      <c r="AX35" s="112"/>
      <c r="AY35" s="112" t="s">
        <v>234</v>
      </c>
      <c r="AZ35" s="113"/>
      <c r="BA35" s="112" t="s">
        <v>250</v>
      </c>
      <c r="BB35" s="112"/>
      <c r="BC35" s="112" t="s">
        <v>251</v>
      </c>
      <c r="BD35" s="112" t="s">
        <v>252</v>
      </c>
    </row>
    <row r="36" spans="1:56" ht="20" thickBot="1" x14ac:dyDescent="0.25">
      <c r="A36" s="19" t="s">
        <v>189</v>
      </c>
      <c r="B36" s="131">
        <f>VLOOKUP(A36, Tabel222227[], 2, FALSE)</f>
        <v>0</v>
      </c>
      <c r="C36" s="72">
        <f t="shared" si="60"/>
        <v>0</v>
      </c>
      <c r="D36" s="121">
        <f t="shared" si="52"/>
        <v>0</v>
      </c>
      <c r="E36" s="73">
        <f t="shared" si="61"/>
        <v>0</v>
      </c>
      <c r="F36" s="76"/>
      <c r="G36" s="72">
        <f t="shared" si="62"/>
        <v>0</v>
      </c>
      <c r="H36" s="121">
        <f t="shared" si="53"/>
        <v>0</v>
      </c>
      <c r="I36" s="73">
        <f t="shared" si="63"/>
        <v>0</v>
      </c>
      <c r="J36" s="76"/>
      <c r="K36" s="72">
        <f t="shared" si="64"/>
        <v>0</v>
      </c>
      <c r="L36" s="121">
        <f t="shared" si="54"/>
        <v>0</v>
      </c>
      <c r="M36" s="73">
        <f t="shared" si="65"/>
        <v>0</v>
      </c>
      <c r="N36" s="76"/>
      <c r="O36" s="72">
        <f t="shared" si="66"/>
        <v>0</v>
      </c>
      <c r="P36" s="121">
        <f t="shared" si="55"/>
        <v>0</v>
      </c>
      <c r="Q36" s="73">
        <f t="shared" si="67"/>
        <v>0</v>
      </c>
      <c r="R36" s="76"/>
      <c r="S36" s="72">
        <f t="shared" si="68"/>
        <v>0</v>
      </c>
      <c r="T36" s="121">
        <f t="shared" si="56"/>
        <v>0</v>
      </c>
      <c r="U36" s="73">
        <f t="shared" si="69"/>
        <v>0</v>
      </c>
      <c r="V36" s="76"/>
      <c r="W36" s="72">
        <f t="shared" si="70"/>
        <v>0</v>
      </c>
      <c r="X36" s="121">
        <f t="shared" si="57"/>
        <v>0</v>
      </c>
      <c r="Y36" s="73">
        <f t="shared" si="71"/>
        <v>0</v>
      </c>
      <c r="Z36" s="76"/>
      <c r="AA36" s="72">
        <f t="shared" si="72"/>
        <v>0</v>
      </c>
      <c r="AB36" s="121">
        <f t="shared" si="58"/>
        <v>0</v>
      </c>
      <c r="AC36" s="73">
        <f t="shared" si="73"/>
        <v>0</v>
      </c>
      <c r="AD36" s="76"/>
      <c r="AE36" s="72">
        <f t="shared" si="74"/>
        <v>0</v>
      </c>
      <c r="AF36" s="121">
        <f t="shared" si="59"/>
        <v>0</v>
      </c>
      <c r="AG36" s="73">
        <f t="shared" si="75"/>
        <v>0</v>
      </c>
      <c r="AH36" s="150"/>
      <c r="AJ36" s="110">
        <f>HLOOKUP($M$5,VerticalPlanning!$I$13:$AF$21,2,FALSE)</f>
        <v>0</v>
      </c>
      <c r="AK36" s="112"/>
      <c r="AL36" s="106">
        <f>HLOOKUP($M$5,VerticalPlanning!$I$1:$AF$9,2,FALSE)</f>
        <v>0</v>
      </c>
      <c r="AM36" s="112"/>
      <c r="AN36" s="108">
        <f>VLOOKUP($F$1,ClientLevels!$A$1:$B$4,2,FALSE)</f>
        <v>4</v>
      </c>
      <c r="AO36" s="113"/>
      <c r="AP36" s="117">
        <f>VLOOKUP($F$1,ClientLevels!$A$1:$C$4,3,FALSE)</f>
        <v>-0.13</v>
      </c>
      <c r="AQ36" s="112"/>
      <c r="AR36" s="112">
        <f>$T$5</f>
        <v>0</v>
      </c>
      <c r="AS36" s="120">
        <f>$W$5</f>
        <v>0</v>
      </c>
      <c r="AT36" s="112"/>
      <c r="AU36" s="110">
        <f>HLOOKUP($M$9,VerticalPlanning!$I$13:$AF$21,2,FALSE)</f>
        <v>0</v>
      </c>
      <c r="AV36" s="112"/>
      <c r="AW36" s="106">
        <f>HLOOKUP($M$9,VerticalPlanning!$I$1:$AF$9,2,FALSE)</f>
        <v>0</v>
      </c>
      <c r="AX36" s="112"/>
      <c r="AY36" s="108">
        <f>VLOOKUP($F$1,ClientLevels!$A$1:$B$4,2,FALSE)</f>
        <v>4</v>
      </c>
      <c r="AZ36" s="113"/>
      <c r="BA36" s="117">
        <f>VLOOKUP($F$1,ClientLevels!$A$1:$C$4,3,FALSE)</f>
        <v>-0.13</v>
      </c>
      <c r="BB36" s="112"/>
      <c r="BC36" s="112">
        <f>$T$9</f>
        <v>0</v>
      </c>
      <c r="BD36" s="120">
        <f>$W$9</f>
        <v>0</v>
      </c>
    </row>
    <row r="37" spans="1:56" ht="19" x14ac:dyDescent="0.2">
      <c r="A37" s="36"/>
      <c r="B37" s="112">
        <f>B36*VLOOKUP(A34, Exercises!$A$1:$H$221, 7, FALSE)</f>
        <v>0</v>
      </c>
      <c r="C37" s="72">
        <f t="shared" si="60"/>
        <v>0</v>
      </c>
      <c r="D37" s="121">
        <f t="shared" si="52"/>
        <v>0</v>
      </c>
      <c r="E37" s="73">
        <f t="shared" si="61"/>
        <v>0</v>
      </c>
      <c r="F37" s="76"/>
      <c r="G37" s="72">
        <f t="shared" si="62"/>
        <v>0</v>
      </c>
      <c r="H37" s="121">
        <f t="shared" si="53"/>
        <v>0</v>
      </c>
      <c r="I37" s="73">
        <f t="shared" si="63"/>
        <v>0</v>
      </c>
      <c r="J37" s="76"/>
      <c r="K37" s="72">
        <f t="shared" si="64"/>
        <v>0</v>
      </c>
      <c r="L37" s="121">
        <f t="shared" si="54"/>
        <v>0</v>
      </c>
      <c r="M37" s="73">
        <f t="shared" si="65"/>
        <v>0</v>
      </c>
      <c r="N37" s="76"/>
      <c r="O37" s="72">
        <f t="shared" si="66"/>
        <v>0</v>
      </c>
      <c r="P37" s="121">
        <f t="shared" si="55"/>
        <v>0</v>
      </c>
      <c r="Q37" s="73">
        <f t="shared" si="67"/>
        <v>0</v>
      </c>
      <c r="R37" s="76"/>
      <c r="S37" s="72">
        <f t="shared" si="68"/>
        <v>0</v>
      </c>
      <c r="T37" s="121">
        <f t="shared" si="56"/>
        <v>0</v>
      </c>
      <c r="U37" s="73">
        <f t="shared" si="69"/>
        <v>0</v>
      </c>
      <c r="V37" s="76"/>
      <c r="W37" s="72">
        <f t="shared" si="70"/>
        <v>0</v>
      </c>
      <c r="X37" s="121">
        <f t="shared" si="57"/>
        <v>0</v>
      </c>
      <c r="Y37" s="73">
        <f t="shared" si="71"/>
        <v>0</v>
      </c>
      <c r="Z37" s="76"/>
      <c r="AA37" s="72">
        <f t="shared" si="72"/>
        <v>0</v>
      </c>
      <c r="AB37" s="121">
        <f t="shared" si="58"/>
        <v>0</v>
      </c>
      <c r="AC37" s="73">
        <f t="shared" si="73"/>
        <v>0</v>
      </c>
      <c r="AD37" s="76"/>
      <c r="AE37" s="72">
        <f t="shared" si="74"/>
        <v>0</v>
      </c>
      <c r="AF37" s="121">
        <f t="shared" si="59"/>
        <v>0</v>
      </c>
      <c r="AG37" s="73">
        <f t="shared" si="75"/>
        <v>0</v>
      </c>
      <c r="AH37" s="150"/>
      <c r="AJ37" s="110">
        <f>HLOOKUP($M$5,VerticalPlanning!$I$13:$AF$21,3,FALSE)</f>
        <v>0</v>
      </c>
      <c r="AK37" s="112"/>
      <c r="AL37" s="106">
        <f>HLOOKUP($M$5,VerticalPlanning!$I$1:$AF$9,3,FALSE)</f>
        <v>0</v>
      </c>
      <c r="AM37" s="112"/>
      <c r="AN37" s="108">
        <f>VLOOKUP($F$1,ClientLevels!$A$1:$B$4,2,FALSE)</f>
        <v>4</v>
      </c>
      <c r="AO37" s="113"/>
      <c r="AP37" s="117">
        <f>VLOOKUP($F$1,ClientLevels!$A$1:$C$4,3,FALSE)</f>
        <v>-0.13</v>
      </c>
      <c r="AQ37" s="112"/>
      <c r="AR37" s="112">
        <f t="shared" ref="AR37:AR43" si="76">$T$5</f>
        <v>0</v>
      </c>
      <c r="AS37" s="120">
        <f t="shared" ref="AS37:AS43" si="77">$W$5</f>
        <v>0</v>
      </c>
      <c r="AT37" s="112"/>
      <c r="AU37" s="110">
        <f>HLOOKUP($M$9,VerticalPlanning!$I$13:$AF$21,3,FALSE)</f>
        <v>0</v>
      </c>
      <c r="AV37" s="112"/>
      <c r="AW37" s="106">
        <f>HLOOKUP($M$9,VerticalPlanning!$I$1:$AF$9,3,FALSE)</f>
        <v>0</v>
      </c>
      <c r="AX37" s="112"/>
      <c r="AY37" s="108">
        <f>VLOOKUP($F$1,ClientLevels!$A$1:$B$4,2,FALSE)</f>
        <v>4</v>
      </c>
      <c r="AZ37" s="113"/>
      <c r="BA37" s="117">
        <f>VLOOKUP($F$1,ClientLevels!$A$1:$C$4,3,FALSE)</f>
        <v>-0.13</v>
      </c>
      <c r="BB37" s="112"/>
      <c r="BC37" s="112">
        <f t="shared" ref="BC37:BC43" si="78">$T$9</f>
        <v>0</v>
      </c>
      <c r="BD37" s="120">
        <f t="shared" ref="BD37:BD43" si="79">$W$9</f>
        <v>0</v>
      </c>
    </row>
    <row r="38" spans="1:56" ht="19" customHeight="1" x14ac:dyDescent="0.2">
      <c r="A38" s="226"/>
      <c r="B38" s="318"/>
      <c r="C38" s="72">
        <f t="shared" si="60"/>
        <v>0</v>
      </c>
      <c r="D38" s="121">
        <f t="shared" si="52"/>
        <v>0</v>
      </c>
      <c r="E38" s="73">
        <f t="shared" si="61"/>
        <v>0</v>
      </c>
      <c r="F38" s="76"/>
      <c r="G38" s="72">
        <f t="shared" si="62"/>
        <v>0</v>
      </c>
      <c r="H38" s="121">
        <f t="shared" si="53"/>
        <v>0</v>
      </c>
      <c r="I38" s="73">
        <f t="shared" si="63"/>
        <v>0</v>
      </c>
      <c r="J38" s="186"/>
      <c r="K38" s="72">
        <f t="shared" si="64"/>
        <v>0</v>
      </c>
      <c r="L38" s="121">
        <f t="shared" si="54"/>
        <v>0</v>
      </c>
      <c r="M38" s="73">
        <f t="shared" si="65"/>
        <v>0</v>
      </c>
      <c r="N38" s="76"/>
      <c r="O38" s="72">
        <f t="shared" si="66"/>
        <v>0</v>
      </c>
      <c r="P38" s="121">
        <f t="shared" si="55"/>
        <v>0</v>
      </c>
      <c r="Q38" s="73">
        <f t="shared" si="67"/>
        <v>0</v>
      </c>
      <c r="R38" s="76"/>
      <c r="S38" s="72">
        <f t="shared" si="68"/>
        <v>0</v>
      </c>
      <c r="T38" s="121">
        <f t="shared" si="56"/>
        <v>0</v>
      </c>
      <c r="U38" s="73">
        <f t="shared" si="69"/>
        <v>0</v>
      </c>
      <c r="V38" s="76"/>
      <c r="W38" s="72">
        <f t="shared" si="70"/>
        <v>0</v>
      </c>
      <c r="X38" s="121">
        <f t="shared" si="57"/>
        <v>0</v>
      </c>
      <c r="Y38" s="73">
        <f t="shared" si="71"/>
        <v>0</v>
      </c>
      <c r="Z38" s="186"/>
      <c r="AA38" s="72">
        <f t="shared" si="72"/>
        <v>0</v>
      </c>
      <c r="AB38" s="121">
        <f t="shared" si="58"/>
        <v>0</v>
      </c>
      <c r="AC38" s="73">
        <f t="shared" si="73"/>
        <v>0</v>
      </c>
      <c r="AD38" s="76"/>
      <c r="AE38" s="72">
        <f t="shared" si="74"/>
        <v>0</v>
      </c>
      <c r="AF38" s="121">
        <f t="shared" si="59"/>
        <v>0</v>
      </c>
      <c r="AG38" s="73">
        <f t="shared" si="75"/>
        <v>0</v>
      </c>
      <c r="AH38" s="150"/>
      <c r="AJ38" s="110">
        <f>HLOOKUP($M$5,VerticalPlanning!$I$13:$AF$21,4,FALSE)</f>
        <v>0</v>
      </c>
      <c r="AK38" s="112"/>
      <c r="AL38" s="106">
        <f>HLOOKUP($M$5,VerticalPlanning!$I$1:$AF$9,4,FALSE)</f>
        <v>0</v>
      </c>
      <c r="AM38" s="112"/>
      <c r="AN38" s="108">
        <f>VLOOKUP($F$1,ClientLevels!$A$1:$B$4,2,FALSE)</f>
        <v>4</v>
      </c>
      <c r="AO38" s="113"/>
      <c r="AP38" s="117">
        <f>VLOOKUP($F$1,ClientLevels!$A$1:$C$4,3,FALSE)</f>
        <v>-0.13</v>
      </c>
      <c r="AQ38" s="112"/>
      <c r="AR38" s="112">
        <f t="shared" si="76"/>
        <v>0</v>
      </c>
      <c r="AS38" s="120">
        <f t="shared" si="77"/>
        <v>0</v>
      </c>
      <c r="AT38" s="112"/>
      <c r="AU38" s="110">
        <f>HLOOKUP($M$9,VerticalPlanning!$I$13:$AF$21,4,FALSE)</f>
        <v>0</v>
      </c>
      <c r="AV38" s="112"/>
      <c r="AW38" s="106">
        <f>HLOOKUP($M$9,VerticalPlanning!$I$1:$AF$9,4,FALSE)</f>
        <v>0</v>
      </c>
      <c r="AX38" s="112"/>
      <c r="AY38" s="108">
        <f>VLOOKUP($F$1,ClientLevels!$A$1:$B$4,2,FALSE)</f>
        <v>4</v>
      </c>
      <c r="AZ38" s="113"/>
      <c r="BA38" s="117">
        <f>VLOOKUP($F$1,ClientLevels!$A$1:$C$4,3,FALSE)</f>
        <v>-0.13</v>
      </c>
      <c r="BB38" s="112"/>
      <c r="BC38" s="112">
        <f t="shared" si="78"/>
        <v>0</v>
      </c>
      <c r="BD38" s="120">
        <f t="shared" si="79"/>
        <v>0</v>
      </c>
    </row>
    <row r="39" spans="1:56" ht="20" thickBot="1" x14ac:dyDescent="0.25">
      <c r="A39" s="228"/>
      <c r="B39" s="319"/>
      <c r="C39" s="151">
        <f t="shared" si="60"/>
        <v>0</v>
      </c>
      <c r="D39" s="152">
        <f t="shared" si="52"/>
        <v>0</v>
      </c>
      <c r="E39" s="153">
        <f t="shared" si="61"/>
        <v>0</v>
      </c>
      <c r="F39" s="154"/>
      <c r="G39" s="151">
        <f t="shared" si="62"/>
        <v>0</v>
      </c>
      <c r="H39" s="152">
        <f t="shared" si="53"/>
        <v>0</v>
      </c>
      <c r="I39" s="153">
        <f t="shared" si="63"/>
        <v>0</v>
      </c>
      <c r="J39" s="154"/>
      <c r="K39" s="151">
        <f t="shared" si="64"/>
        <v>0</v>
      </c>
      <c r="L39" s="152">
        <f t="shared" si="54"/>
        <v>0</v>
      </c>
      <c r="M39" s="153">
        <f t="shared" si="65"/>
        <v>0</v>
      </c>
      <c r="N39" s="154"/>
      <c r="O39" s="151">
        <f t="shared" si="66"/>
        <v>0</v>
      </c>
      <c r="P39" s="152">
        <f t="shared" si="55"/>
        <v>0</v>
      </c>
      <c r="Q39" s="153">
        <f t="shared" si="67"/>
        <v>0</v>
      </c>
      <c r="R39" s="154"/>
      <c r="S39" s="151">
        <f t="shared" si="68"/>
        <v>0</v>
      </c>
      <c r="T39" s="152">
        <f t="shared" si="56"/>
        <v>0</v>
      </c>
      <c r="U39" s="153">
        <f t="shared" si="69"/>
        <v>0</v>
      </c>
      <c r="V39" s="154"/>
      <c r="W39" s="151">
        <f t="shared" si="70"/>
        <v>0</v>
      </c>
      <c r="X39" s="152">
        <f t="shared" si="57"/>
        <v>0</v>
      </c>
      <c r="Y39" s="153">
        <f t="shared" si="71"/>
        <v>0</v>
      </c>
      <c r="Z39" s="154"/>
      <c r="AA39" s="151">
        <f t="shared" si="72"/>
        <v>0</v>
      </c>
      <c r="AB39" s="152">
        <f t="shared" si="58"/>
        <v>0</v>
      </c>
      <c r="AC39" s="153">
        <f t="shared" si="73"/>
        <v>0</v>
      </c>
      <c r="AD39" s="154"/>
      <c r="AE39" s="151">
        <f t="shared" si="74"/>
        <v>0</v>
      </c>
      <c r="AF39" s="152">
        <f t="shared" si="59"/>
        <v>0</v>
      </c>
      <c r="AG39" s="153">
        <f t="shared" si="75"/>
        <v>0</v>
      </c>
      <c r="AH39" s="156"/>
      <c r="AJ39" s="110">
        <f>HLOOKUP($M$5,VerticalPlanning!$I$13:$AF$21,5,FALSE)</f>
        <v>0</v>
      </c>
      <c r="AK39" s="112"/>
      <c r="AL39" s="106">
        <f>HLOOKUP($M$5,VerticalPlanning!$I$1:$AF$9,5,FALSE)</f>
        <v>0</v>
      </c>
      <c r="AM39" s="112"/>
      <c r="AN39" s="108">
        <f>VLOOKUP($F$1,ClientLevels!$A$1:$B$4,2,FALSE)</f>
        <v>4</v>
      </c>
      <c r="AO39" s="113"/>
      <c r="AP39" s="117">
        <f>VLOOKUP($F$1,ClientLevels!$A$1:$C$4,3,FALSE)</f>
        <v>-0.13</v>
      </c>
      <c r="AQ39" s="112"/>
      <c r="AR39" s="112">
        <f t="shared" si="76"/>
        <v>0</v>
      </c>
      <c r="AS39" s="120">
        <f t="shared" si="77"/>
        <v>0</v>
      </c>
      <c r="AT39" s="112"/>
      <c r="AU39" s="110">
        <f>HLOOKUP($M$9,VerticalPlanning!$I$13:$AF$21,5,FALSE)</f>
        <v>0</v>
      </c>
      <c r="AV39" s="112"/>
      <c r="AW39" s="106">
        <f>HLOOKUP($M$9,VerticalPlanning!$I$1:$AF$9,5,FALSE)</f>
        <v>0</v>
      </c>
      <c r="AX39" s="112"/>
      <c r="AY39" s="108">
        <f>VLOOKUP($F$1,ClientLevels!$A$1:$B$4,2,FALSE)</f>
        <v>4</v>
      </c>
      <c r="AZ39" s="113"/>
      <c r="BA39" s="117">
        <f>VLOOKUP($F$1,ClientLevels!$A$1:$C$4,3,FALSE)</f>
        <v>-0.13</v>
      </c>
      <c r="BB39" s="112"/>
      <c r="BC39" s="112">
        <f t="shared" si="78"/>
        <v>0</v>
      </c>
      <c r="BD39" s="120">
        <f t="shared" si="79"/>
        <v>0</v>
      </c>
    </row>
    <row r="40" spans="1:56" ht="20" thickBot="1" x14ac:dyDescent="0.25">
      <c r="C40" s="192" t="s">
        <v>265</v>
      </c>
      <c r="D40" s="193">
        <v>0</v>
      </c>
      <c r="E40" s="194" t="s">
        <v>264</v>
      </c>
      <c r="F40" s="143">
        <v>0</v>
      </c>
      <c r="G40" s="192" t="s">
        <v>265</v>
      </c>
      <c r="H40" s="195">
        <v>0</v>
      </c>
      <c r="I40" s="191" t="s">
        <v>264</v>
      </c>
      <c r="J40">
        <v>0</v>
      </c>
      <c r="K40" s="183" t="s">
        <v>265</v>
      </c>
      <c r="L40" s="184">
        <v>0</v>
      </c>
      <c r="M40" s="185" t="s">
        <v>264</v>
      </c>
      <c r="N40" s="176">
        <v>0</v>
      </c>
      <c r="O40" s="177" t="s">
        <v>265</v>
      </c>
      <c r="P40" s="187">
        <v>0</v>
      </c>
      <c r="Q40" s="191" t="s">
        <v>264</v>
      </c>
      <c r="R40" s="143">
        <v>0</v>
      </c>
      <c r="S40" s="192" t="s">
        <v>265</v>
      </c>
      <c r="T40" s="193">
        <v>0</v>
      </c>
      <c r="U40" s="194" t="s">
        <v>264</v>
      </c>
      <c r="V40" s="143">
        <v>0</v>
      </c>
      <c r="W40" s="192" t="s">
        <v>265</v>
      </c>
      <c r="X40" s="193">
        <v>0</v>
      </c>
      <c r="Y40" s="194" t="s">
        <v>264</v>
      </c>
      <c r="Z40" s="143">
        <v>0</v>
      </c>
      <c r="AA40" s="192" t="s">
        <v>265</v>
      </c>
      <c r="AB40" s="195">
        <v>0</v>
      </c>
      <c r="AC40" s="191" t="s">
        <v>264</v>
      </c>
      <c r="AD40" s="143">
        <v>0</v>
      </c>
      <c r="AE40" s="192" t="s">
        <v>265</v>
      </c>
      <c r="AF40" s="195">
        <v>0</v>
      </c>
      <c r="AG40" s="191" t="s">
        <v>264</v>
      </c>
      <c r="AH40" s="143">
        <v>0</v>
      </c>
      <c r="AJ40" s="110">
        <f>HLOOKUP($M$5,VerticalPlanning!$I$13:$AF$21,6,FALSE)</f>
        <v>0</v>
      </c>
      <c r="AK40" s="112"/>
      <c r="AL40" s="106">
        <f>HLOOKUP($M$5,VerticalPlanning!$I$1:$AF$9,6,FALSE)</f>
        <v>0</v>
      </c>
      <c r="AM40" s="112"/>
      <c r="AN40" s="108">
        <f>VLOOKUP($F$1,ClientLevels!$A$1:$B$4,2,FALSE)</f>
        <v>4</v>
      </c>
      <c r="AO40" s="113"/>
      <c r="AP40" s="117">
        <f>VLOOKUP($F$1,ClientLevels!$A$1:$C$4,3,FALSE)</f>
        <v>-0.13</v>
      </c>
      <c r="AQ40" s="112"/>
      <c r="AR40" s="112">
        <f t="shared" si="76"/>
        <v>0</v>
      </c>
      <c r="AS40" s="120">
        <f t="shared" si="77"/>
        <v>0</v>
      </c>
      <c r="AT40" s="112"/>
      <c r="AU40" s="110">
        <f>HLOOKUP($M$9,VerticalPlanning!$I$13:$AF$21,6,FALSE)</f>
        <v>0</v>
      </c>
      <c r="AV40" s="112"/>
      <c r="AW40" s="106">
        <f>HLOOKUP($M$9,VerticalPlanning!$I$1:$AF$9,6,FALSE)</f>
        <v>0</v>
      </c>
      <c r="AX40" s="112"/>
      <c r="AY40" s="108">
        <f>VLOOKUP($F$1,ClientLevels!$A$1:$B$4,2,FALSE)</f>
        <v>4</v>
      </c>
      <c r="AZ40" s="113"/>
      <c r="BA40" s="117">
        <f>VLOOKUP($F$1,ClientLevels!$A$1:$C$4,3,FALSE)</f>
        <v>-0.13</v>
      </c>
      <c r="BB40" s="112"/>
      <c r="BC40" s="112">
        <f t="shared" si="78"/>
        <v>0</v>
      </c>
      <c r="BD40" s="120">
        <f t="shared" si="79"/>
        <v>0</v>
      </c>
    </row>
    <row r="41" spans="1:56" ht="19" x14ac:dyDescent="0.2">
      <c r="A41" s="218" t="s">
        <v>189</v>
      </c>
      <c r="B41" s="315"/>
      <c r="C41" s="144">
        <f>IF(AU36=0,0,AU36+AW46+BA36+BD36+$D$40)</f>
        <v>0</v>
      </c>
      <c r="D41" s="145">
        <f>$B$37*C41</f>
        <v>0</v>
      </c>
      <c r="E41" s="146">
        <f>IF(AW36=0,0,AW36+AY36+BC36+AW56+$F$40)</f>
        <v>0</v>
      </c>
      <c r="F41" s="147"/>
      <c r="G41" s="144">
        <f>IF(AU36=0,0,AU36+AX46+BA36+BD36+$H$40)</f>
        <v>0</v>
      </c>
      <c r="H41" s="145">
        <f>$B$37*G41</f>
        <v>0</v>
      </c>
      <c r="I41" s="146">
        <f>IF(AW36=0,0,AW36+AY36+BC36+AX56+$J$40)</f>
        <v>0</v>
      </c>
      <c r="J41" s="149"/>
      <c r="K41" s="140">
        <f>IF(AU36=0,0,AU36+AY46+BA36+BD36+$L$40)</f>
        <v>0</v>
      </c>
      <c r="L41" s="121">
        <f>$B$37*K41</f>
        <v>0</v>
      </c>
      <c r="M41" s="73">
        <f>IF(AW36=0,0,AW36+AY36+BC36+AY56+$N$40)</f>
        <v>0</v>
      </c>
      <c r="N41" s="76"/>
      <c r="O41" s="144">
        <f>IF(AU36=0,0,AU36+AZ46+BA36+BD36+$P$40)</f>
        <v>0</v>
      </c>
      <c r="P41" s="145">
        <f>$B$37*O41</f>
        <v>0</v>
      </c>
      <c r="Q41" s="146">
        <f>IF(AW36=0,0,AW36+AY36+BC36+AZ56+$R$40)</f>
        <v>0</v>
      </c>
      <c r="R41" s="147"/>
      <c r="S41" s="144">
        <f>IF(AU36=0,0,AU36+BA46+BA36+BD36+$L$40)</f>
        <v>0</v>
      </c>
      <c r="T41" s="145">
        <f t="shared" ref="T41:T46" si="80">$B$28*S41</f>
        <v>0</v>
      </c>
      <c r="U41" s="146">
        <f>IF(AW36=0,0,AW36+AY36+BC36+BA56+$R$40)</f>
        <v>0</v>
      </c>
      <c r="V41" s="147"/>
      <c r="W41" s="144">
        <f>IF(AU36=0,0,AU36+BB46+BA36+BD36+$L$40)</f>
        <v>0</v>
      </c>
      <c r="X41" s="145">
        <f>$B$37*W41</f>
        <v>0</v>
      </c>
      <c r="Y41" s="146">
        <f>IF(AW36=0,0,AW36+AY36+BC36+BB56+$R$40)</f>
        <v>0</v>
      </c>
      <c r="Z41" s="147"/>
      <c r="AA41" s="144">
        <f>IF(AU36=0,0,AU36+BC46+BA36+BD36+$L$40)</f>
        <v>0</v>
      </c>
      <c r="AB41" s="145">
        <f>$B$37*AA41</f>
        <v>0</v>
      </c>
      <c r="AC41" s="146">
        <f>IF(AW36=0,0,AW36+AY36+BC36+BC56+$R$40)</f>
        <v>0</v>
      </c>
      <c r="AD41" s="147"/>
      <c r="AE41" s="144">
        <f>IF(AU36=0,0,AU36+BD46+BA36+BD36+$L$40)</f>
        <v>0</v>
      </c>
      <c r="AF41" s="145">
        <f>$B$37*AE41</f>
        <v>0</v>
      </c>
      <c r="AG41" s="146">
        <f>IF(AW36=0,0,AW36+AY36+BC36+BD56+$R$40)</f>
        <v>0</v>
      </c>
      <c r="AH41" s="149"/>
      <c r="AJ41" s="110">
        <f>HLOOKUP($M$5,VerticalPlanning!$I$13:$AF$21,7,FALSE)</f>
        <v>0</v>
      </c>
      <c r="AK41" s="112"/>
      <c r="AL41" s="106">
        <f>HLOOKUP($M$5,VerticalPlanning!$I$1:$AF$9,7,FALSE)</f>
        <v>0</v>
      </c>
      <c r="AM41" s="112"/>
      <c r="AN41" s="108">
        <f>VLOOKUP($F$1,ClientLevels!$A$1:$B$4,2,FALSE)</f>
        <v>4</v>
      </c>
      <c r="AO41" s="113"/>
      <c r="AP41" s="117">
        <f>VLOOKUP($F$1,ClientLevels!$A$1:$C$4,3,FALSE)</f>
        <v>-0.13</v>
      </c>
      <c r="AQ41" s="112"/>
      <c r="AR41" s="112">
        <f t="shared" si="76"/>
        <v>0</v>
      </c>
      <c r="AS41" s="120">
        <f t="shared" si="77"/>
        <v>0</v>
      </c>
      <c r="AT41" s="112"/>
      <c r="AU41" s="110">
        <f>HLOOKUP($M$9,VerticalPlanning!$I$13:$AF$21,7,FALSE)</f>
        <v>0</v>
      </c>
      <c r="AV41" s="112"/>
      <c r="AW41" s="106">
        <f>HLOOKUP($M$9,VerticalPlanning!$I$1:$AF$9,7,FALSE)</f>
        <v>0</v>
      </c>
      <c r="AX41" s="112"/>
      <c r="AY41" s="108">
        <f>VLOOKUP($F$1,ClientLevels!$A$1:$B$4,2,FALSE)</f>
        <v>4</v>
      </c>
      <c r="AZ41" s="113"/>
      <c r="BA41" s="117">
        <f>VLOOKUP($F$1,ClientLevels!$A$1:$C$4,3,FALSE)</f>
        <v>-0.13</v>
      </c>
      <c r="BB41" s="112"/>
      <c r="BC41" s="112">
        <f t="shared" si="78"/>
        <v>0</v>
      </c>
      <c r="BD41" s="120">
        <f t="shared" si="79"/>
        <v>0</v>
      </c>
    </row>
    <row r="42" spans="1:56" ht="19" customHeight="1" thickBot="1" x14ac:dyDescent="0.25">
      <c r="A42" s="311"/>
      <c r="B42" s="312"/>
      <c r="C42" s="72">
        <f t="shared" ref="C42:C46" si="81">IF(AU37=0,0,AU37+AW47+BA37+BD37+$D$40)</f>
        <v>0</v>
      </c>
      <c r="D42" s="121">
        <f>$B$37*C42</f>
        <v>0</v>
      </c>
      <c r="E42" s="73">
        <f t="shared" ref="E42:E46" si="82">IF(AW37=0,0,AW37+AY37+BC37+AW57+$F$40)</f>
        <v>0</v>
      </c>
      <c r="F42" s="76"/>
      <c r="G42" s="72">
        <f t="shared" ref="G42:G46" si="83">IF(AU37=0,0,AU37+AX47+BA37+BD37+$H$40)</f>
        <v>0</v>
      </c>
      <c r="H42" s="121">
        <f>$B$37*G42</f>
        <v>0</v>
      </c>
      <c r="I42" s="73">
        <f t="shared" ref="I42:I46" si="84">IF(AW37=0,0,AW37+AY37+BC37+AX57+$J$40)</f>
        <v>0</v>
      </c>
      <c r="J42" s="150"/>
      <c r="K42" s="140">
        <f t="shared" ref="K42:K46" si="85">IF(AU37=0,0,AU37+AY47+BA37+BD37+$L$40)</f>
        <v>0</v>
      </c>
      <c r="L42" s="121">
        <f>$B$37*K42</f>
        <v>0</v>
      </c>
      <c r="M42" s="73">
        <f t="shared" ref="M42:M46" si="86">IF(AW37=0,0,AW37+AY37+BC37+AY57+$N$40)</f>
        <v>0</v>
      </c>
      <c r="N42" s="76"/>
      <c r="O42" s="72">
        <f t="shared" ref="O42:O46" si="87">IF(AU37=0,0,AU37+AZ47+BA37+BD37+$P$40)</f>
        <v>0</v>
      </c>
      <c r="P42" s="121">
        <f>$B$37*O42</f>
        <v>0</v>
      </c>
      <c r="Q42" s="73">
        <f t="shared" ref="Q42:Q46" si="88">IF(AW37=0,0,AW37+AY37+BC37+AZ57+$R$40)</f>
        <v>0</v>
      </c>
      <c r="R42" s="76"/>
      <c r="S42" s="72">
        <f t="shared" ref="S42:S46" si="89">IF(AU37=0,0,AU37+BA47+BA37+BD37+$L$40)</f>
        <v>0</v>
      </c>
      <c r="T42" s="121">
        <f t="shared" si="80"/>
        <v>0</v>
      </c>
      <c r="U42" s="73">
        <f t="shared" ref="U42:U46" si="90">IF(AW37=0,0,AW37+AY37+BC37+BA57+$R$40)</f>
        <v>0</v>
      </c>
      <c r="V42" s="76"/>
      <c r="W42" s="72">
        <f t="shared" ref="W42:W46" si="91">IF(AU37=0,0,AU37+BB47+BA37+BD37+$L$40)</f>
        <v>0</v>
      </c>
      <c r="X42" s="121">
        <f>$B$37*W42</f>
        <v>0</v>
      </c>
      <c r="Y42" s="73">
        <f t="shared" ref="Y42:Y46" si="92">IF(AW37=0,0,AW37+AY37+BC37+BB57+$R$40)</f>
        <v>0</v>
      </c>
      <c r="Z42" s="76"/>
      <c r="AA42" s="72">
        <f t="shared" ref="AA42:AA46" si="93">IF(AU37=0,0,AU37+BC47+BA37+BD37+$L$40)</f>
        <v>0</v>
      </c>
      <c r="AB42" s="121">
        <f>$B$37*AA42</f>
        <v>0</v>
      </c>
      <c r="AC42" s="73">
        <f t="shared" ref="AC42:AC46" si="94">IF(AW37=0,0,AW37+AY37+BC37+BC57+$R$40)</f>
        <v>0</v>
      </c>
      <c r="AD42" s="76"/>
      <c r="AE42" s="72">
        <f t="shared" ref="AE42:AE46" si="95">IF(AU37=0,0,AU37+BD47+BA37+BD37+$L$40)</f>
        <v>0</v>
      </c>
      <c r="AF42" s="121">
        <f>$B$37*AE42</f>
        <v>0</v>
      </c>
      <c r="AG42" s="73">
        <f t="shared" ref="AG42:AG46" si="96">IF(AW37=0,0,AW37+AY37+BC37+BD57+$R$40)</f>
        <v>0</v>
      </c>
      <c r="AH42" s="150"/>
      <c r="AJ42" s="110">
        <f>HLOOKUP($M$5,VerticalPlanning!$I$13:$AF$21,8,FALSE)</f>
        <v>0</v>
      </c>
      <c r="AK42" s="112"/>
      <c r="AL42" s="106">
        <f>HLOOKUP($M$5,VerticalPlanning!$I$1:$AF$9,8,FALSE)</f>
        <v>0</v>
      </c>
      <c r="AM42" s="112"/>
      <c r="AN42" s="108">
        <f>VLOOKUP($F$1,ClientLevels!$A$1:$B$4,2,FALSE)</f>
        <v>4</v>
      </c>
      <c r="AO42" s="113"/>
      <c r="AP42" s="117">
        <f>VLOOKUP($F$1,ClientLevels!$A$1:$C$4,3,FALSE)</f>
        <v>-0.13</v>
      </c>
      <c r="AQ42" s="112"/>
      <c r="AR42" s="112">
        <f t="shared" si="76"/>
        <v>0</v>
      </c>
      <c r="AS42" s="120">
        <f t="shared" si="77"/>
        <v>0</v>
      </c>
      <c r="AT42" s="112"/>
      <c r="AU42" s="110">
        <f>HLOOKUP($M$9,VerticalPlanning!$I$13:$AF$21,8,FALSE)</f>
        <v>0</v>
      </c>
      <c r="AV42" s="112"/>
      <c r="AW42" s="106">
        <f>HLOOKUP($M$9,VerticalPlanning!$I$1:$AF$9,8,FALSE)</f>
        <v>0</v>
      </c>
      <c r="AX42" s="112"/>
      <c r="AY42" s="108">
        <f>VLOOKUP($F$1,ClientLevels!$A$1:$B$4,2,FALSE)</f>
        <v>4</v>
      </c>
      <c r="AZ42" s="113"/>
      <c r="BA42" s="117">
        <f>VLOOKUP($F$1,ClientLevels!$A$1:$C$4,3,FALSE)</f>
        <v>-0.13</v>
      </c>
      <c r="BB42" s="112"/>
      <c r="BC42" s="112">
        <f t="shared" si="78"/>
        <v>0</v>
      </c>
      <c r="BD42" s="120">
        <f t="shared" si="79"/>
        <v>0</v>
      </c>
    </row>
    <row r="43" spans="1:56" ht="20" thickBot="1" x14ac:dyDescent="0.25">
      <c r="A43" s="19" t="s">
        <v>189</v>
      </c>
      <c r="B43" s="131">
        <f>VLOOKUP(A43, Tabel222227[], 2, FALSE)</f>
        <v>0</v>
      </c>
      <c r="C43" s="72">
        <f t="shared" si="81"/>
        <v>0</v>
      </c>
      <c r="D43" s="121">
        <f>$B$44*C43</f>
        <v>0</v>
      </c>
      <c r="E43" s="73">
        <f t="shared" si="82"/>
        <v>0</v>
      </c>
      <c r="F43" s="76"/>
      <c r="G43" s="72">
        <f t="shared" si="83"/>
        <v>0</v>
      </c>
      <c r="H43" s="121">
        <f>$B$44*G43</f>
        <v>0</v>
      </c>
      <c r="I43" s="73">
        <f t="shared" si="84"/>
        <v>0</v>
      </c>
      <c r="J43" s="150"/>
      <c r="K43" s="140">
        <f t="shared" si="85"/>
        <v>0</v>
      </c>
      <c r="L43" s="121">
        <f>$B$44*K43</f>
        <v>0</v>
      </c>
      <c r="M43" s="73">
        <f t="shared" si="86"/>
        <v>0</v>
      </c>
      <c r="N43" s="76"/>
      <c r="O43" s="72">
        <f t="shared" si="87"/>
        <v>0</v>
      </c>
      <c r="P43" s="121">
        <f>$B$44*O43</f>
        <v>0</v>
      </c>
      <c r="Q43" s="73">
        <f t="shared" si="88"/>
        <v>0</v>
      </c>
      <c r="R43" s="76"/>
      <c r="S43" s="72">
        <f t="shared" si="89"/>
        <v>0</v>
      </c>
      <c r="T43" s="121">
        <f t="shared" si="80"/>
        <v>0</v>
      </c>
      <c r="U43" s="73">
        <f t="shared" si="90"/>
        <v>0</v>
      </c>
      <c r="V43" s="76"/>
      <c r="W43" s="72">
        <f t="shared" si="91"/>
        <v>0</v>
      </c>
      <c r="X43" s="121">
        <f>$B$44*W43</f>
        <v>0</v>
      </c>
      <c r="Y43" s="73">
        <f t="shared" si="92"/>
        <v>0</v>
      </c>
      <c r="Z43" s="76"/>
      <c r="AA43" s="72">
        <f t="shared" si="93"/>
        <v>0</v>
      </c>
      <c r="AB43" s="121">
        <f>$B$44*AA43</f>
        <v>0</v>
      </c>
      <c r="AC43" s="73">
        <f t="shared" si="94"/>
        <v>0</v>
      </c>
      <c r="AD43" s="76"/>
      <c r="AE43" s="72">
        <f t="shared" si="95"/>
        <v>0</v>
      </c>
      <c r="AF43" s="121">
        <f>$B$44*AE43</f>
        <v>0</v>
      </c>
      <c r="AG43" s="73">
        <f t="shared" si="96"/>
        <v>0</v>
      </c>
      <c r="AH43" s="150"/>
      <c r="AJ43" s="110">
        <f>HLOOKUP($M$5,VerticalPlanning!$I$13:$AF$21,9,FALSE)</f>
        <v>0</v>
      </c>
      <c r="AK43" s="112"/>
      <c r="AL43" s="106">
        <f>HLOOKUP($M$5,VerticalPlanning!$I$1:$AF$9,9,FALSE)</f>
        <v>0</v>
      </c>
      <c r="AM43" s="112"/>
      <c r="AN43" s="108">
        <f>VLOOKUP($F$1,ClientLevels!$A$1:$B$4,2,FALSE)</f>
        <v>4</v>
      </c>
      <c r="AO43" s="113"/>
      <c r="AP43" s="117">
        <f>VLOOKUP($F$1,ClientLevels!$A$1:$C$4,3,FALSE)</f>
        <v>-0.13</v>
      </c>
      <c r="AQ43" s="112"/>
      <c r="AR43" s="112">
        <f t="shared" si="76"/>
        <v>0</v>
      </c>
      <c r="AS43" s="120">
        <f t="shared" si="77"/>
        <v>0</v>
      </c>
      <c r="AT43" s="112"/>
      <c r="AU43" s="110">
        <f>HLOOKUP($M$9,VerticalPlanning!$I$13:$AF$21,9,FALSE)</f>
        <v>0</v>
      </c>
      <c r="AV43" s="112"/>
      <c r="AW43" s="106">
        <f>HLOOKUP($M$9,VerticalPlanning!$I$1:$AF$9,9,FALSE)</f>
        <v>0</v>
      </c>
      <c r="AX43" s="112"/>
      <c r="AY43" s="108">
        <f>VLOOKUP($F$1,ClientLevels!$A$1:$B$4,2,FALSE)</f>
        <v>4</v>
      </c>
      <c r="AZ43" s="113"/>
      <c r="BA43" s="117">
        <f>VLOOKUP($F$1,ClientLevels!$A$1:$C$4,3,FALSE)</f>
        <v>-0.13</v>
      </c>
      <c r="BB43" s="112"/>
      <c r="BC43" s="112">
        <f t="shared" si="78"/>
        <v>0</v>
      </c>
      <c r="BD43" s="120">
        <f t="shared" si="79"/>
        <v>0</v>
      </c>
    </row>
    <row r="44" spans="1:56" ht="20" customHeight="1" x14ac:dyDescent="0.2">
      <c r="A44" s="36"/>
      <c r="B44" s="112">
        <f>B43*VLOOKUP(A41, Exercises!$A$1:$H$221, 7, FALSE)</f>
        <v>0</v>
      </c>
      <c r="C44" s="72">
        <f t="shared" si="81"/>
        <v>0</v>
      </c>
      <c r="D44" s="121">
        <f>$B$44*C44</f>
        <v>0</v>
      </c>
      <c r="E44" s="73">
        <f t="shared" si="82"/>
        <v>0</v>
      </c>
      <c r="F44" s="76"/>
      <c r="G44" s="72">
        <f t="shared" si="83"/>
        <v>0</v>
      </c>
      <c r="H44" s="121">
        <f>$B$44*G44</f>
        <v>0</v>
      </c>
      <c r="I44" s="73">
        <f t="shared" si="84"/>
        <v>0</v>
      </c>
      <c r="J44" s="150"/>
      <c r="K44" s="140">
        <f t="shared" si="85"/>
        <v>0</v>
      </c>
      <c r="L44" s="121">
        <f>$B$44*K44</f>
        <v>0</v>
      </c>
      <c r="M44" s="73">
        <f t="shared" si="86"/>
        <v>0</v>
      </c>
      <c r="N44" s="76"/>
      <c r="O44" s="72">
        <f t="shared" si="87"/>
        <v>0</v>
      </c>
      <c r="P44" s="121">
        <f>$B$44*O44</f>
        <v>0</v>
      </c>
      <c r="Q44" s="73">
        <f t="shared" si="88"/>
        <v>0</v>
      </c>
      <c r="R44" s="76"/>
      <c r="S44" s="72">
        <f t="shared" si="89"/>
        <v>0</v>
      </c>
      <c r="T44" s="121">
        <f t="shared" si="80"/>
        <v>0</v>
      </c>
      <c r="U44" s="73">
        <f t="shared" si="90"/>
        <v>0</v>
      </c>
      <c r="V44" s="76"/>
      <c r="W44" s="72">
        <f t="shared" si="91"/>
        <v>0</v>
      </c>
      <c r="X44" s="121">
        <f>$B$44*W44</f>
        <v>0</v>
      </c>
      <c r="Y44" s="73">
        <f t="shared" si="92"/>
        <v>0</v>
      </c>
      <c r="Z44" s="76"/>
      <c r="AA44" s="72">
        <f t="shared" si="93"/>
        <v>0</v>
      </c>
      <c r="AB44" s="121">
        <f>$B$44*AA44</f>
        <v>0</v>
      </c>
      <c r="AC44" s="73">
        <f t="shared" si="94"/>
        <v>0</v>
      </c>
      <c r="AD44" s="76"/>
      <c r="AE44" s="72">
        <f t="shared" si="95"/>
        <v>0</v>
      </c>
      <c r="AF44" s="121">
        <f>$B$44*AE44</f>
        <v>0</v>
      </c>
      <c r="AG44" s="73">
        <f t="shared" si="96"/>
        <v>0</v>
      </c>
      <c r="AH44" s="150"/>
      <c r="AJ44" s="113"/>
      <c r="AK44" s="113"/>
      <c r="AL44" s="113"/>
      <c r="AM44" s="113"/>
      <c r="AN44" s="113"/>
      <c r="AO44" s="113"/>
      <c r="AP44" s="112"/>
      <c r="AQ44" s="112"/>
      <c r="AR44" s="112"/>
      <c r="AS44" s="112"/>
      <c r="AT44" s="112"/>
      <c r="AU44" s="113"/>
      <c r="AV44" s="113"/>
      <c r="AW44" s="113"/>
      <c r="AX44" s="113"/>
      <c r="AY44" s="113"/>
      <c r="AZ44" s="113"/>
      <c r="BA44" s="112"/>
      <c r="BB44" s="112"/>
      <c r="BC44" s="112"/>
      <c r="BD44" s="112"/>
    </row>
    <row r="45" spans="1:56" ht="19" x14ac:dyDescent="0.2">
      <c r="A45" s="125"/>
      <c r="B45" s="132"/>
      <c r="C45" s="72">
        <f t="shared" si="81"/>
        <v>0</v>
      </c>
      <c r="D45" s="121">
        <f>$B$44*C45</f>
        <v>0</v>
      </c>
      <c r="E45" s="73">
        <f t="shared" si="82"/>
        <v>0</v>
      </c>
      <c r="F45" s="76"/>
      <c r="G45" s="72">
        <f t="shared" si="83"/>
        <v>0</v>
      </c>
      <c r="H45" s="121">
        <f>$B$44*G45</f>
        <v>0</v>
      </c>
      <c r="I45" s="73">
        <f t="shared" si="84"/>
        <v>0</v>
      </c>
      <c r="J45" s="150"/>
      <c r="K45" s="140">
        <f t="shared" si="85"/>
        <v>0</v>
      </c>
      <c r="L45" s="121">
        <f>$B$44*K45</f>
        <v>0</v>
      </c>
      <c r="M45" s="73">
        <f t="shared" si="86"/>
        <v>0</v>
      </c>
      <c r="N45" s="76"/>
      <c r="O45" s="72">
        <f t="shared" si="87"/>
        <v>0</v>
      </c>
      <c r="P45" s="121">
        <f>$B$44*O45</f>
        <v>0</v>
      </c>
      <c r="Q45" s="73">
        <f t="shared" si="88"/>
        <v>0</v>
      </c>
      <c r="R45" s="76"/>
      <c r="S45" s="72">
        <f t="shared" si="89"/>
        <v>0</v>
      </c>
      <c r="T45" s="121">
        <f t="shared" si="80"/>
        <v>0</v>
      </c>
      <c r="U45" s="73">
        <f t="shared" si="90"/>
        <v>0</v>
      </c>
      <c r="V45" s="76"/>
      <c r="W45" s="72">
        <f t="shared" si="91"/>
        <v>0</v>
      </c>
      <c r="X45" s="121">
        <f>$B$44*W45</f>
        <v>0</v>
      </c>
      <c r="Y45" s="73">
        <f t="shared" si="92"/>
        <v>0</v>
      </c>
      <c r="Z45" s="76"/>
      <c r="AA45" s="72">
        <f t="shared" si="93"/>
        <v>0</v>
      </c>
      <c r="AB45" s="121">
        <f>$B$44*AA45</f>
        <v>0</v>
      </c>
      <c r="AC45" s="73">
        <f t="shared" si="94"/>
        <v>0</v>
      </c>
      <c r="AD45" s="76"/>
      <c r="AE45" s="72">
        <f t="shared" si="95"/>
        <v>0</v>
      </c>
      <c r="AF45" s="121">
        <f>$B$44*AE45</f>
        <v>0</v>
      </c>
      <c r="AG45" s="73">
        <f t="shared" si="96"/>
        <v>0</v>
      </c>
      <c r="AH45" s="150"/>
      <c r="AJ45" s="113"/>
      <c r="AK45" s="113"/>
      <c r="AL45" s="113"/>
      <c r="AM45" s="113"/>
      <c r="AN45" s="113"/>
      <c r="AO45" s="113"/>
      <c r="AP45" s="112"/>
      <c r="AQ45" s="112"/>
      <c r="AR45" s="112"/>
      <c r="AS45" s="112"/>
      <c r="AT45" s="112"/>
      <c r="AU45" s="113"/>
      <c r="AV45" s="113"/>
      <c r="AW45" s="113"/>
      <c r="AX45" s="113"/>
      <c r="AY45" s="113"/>
      <c r="AZ45" s="113"/>
      <c r="BA45" s="112"/>
      <c r="BB45" s="112"/>
      <c r="BC45" s="112"/>
      <c r="BD45" s="112"/>
    </row>
    <row r="46" spans="1:56" ht="20" thickBot="1" x14ac:dyDescent="0.25">
      <c r="A46" s="126"/>
      <c r="B46" s="133"/>
      <c r="C46" s="151">
        <f t="shared" si="81"/>
        <v>0</v>
      </c>
      <c r="D46" s="152">
        <f>$B$44*C46</f>
        <v>0</v>
      </c>
      <c r="E46" s="153">
        <f t="shared" si="82"/>
        <v>0</v>
      </c>
      <c r="F46" s="154"/>
      <c r="G46" s="151">
        <f t="shared" si="83"/>
        <v>0</v>
      </c>
      <c r="H46" s="152">
        <f>$B$44*G46</f>
        <v>0</v>
      </c>
      <c r="I46" s="153">
        <f t="shared" si="84"/>
        <v>0</v>
      </c>
      <c r="J46" s="156"/>
      <c r="K46" s="140">
        <f t="shared" si="85"/>
        <v>0</v>
      </c>
      <c r="L46" s="152">
        <f>$B$44*K46</f>
        <v>0</v>
      </c>
      <c r="M46" s="73">
        <f t="shared" si="86"/>
        <v>0</v>
      </c>
      <c r="N46" s="154"/>
      <c r="O46" s="151">
        <f t="shared" si="87"/>
        <v>0</v>
      </c>
      <c r="P46" s="152">
        <f>$B$44*O46</f>
        <v>0</v>
      </c>
      <c r="Q46" s="153">
        <f t="shared" si="88"/>
        <v>0</v>
      </c>
      <c r="R46" s="154"/>
      <c r="S46" s="151">
        <f t="shared" si="89"/>
        <v>0</v>
      </c>
      <c r="T46" s="152">
        <f t="shared" si="80"/>
        <v>0</v>
      </c>
      <c r="U46" s="153">
        <f t="shared" si="90"/>
        <v>0</v>
      </c>
      <c r="V46" s="154"/>
      <c r="W46" s="151">
        <f t="shared" si="91"/>
        <v>0</v>
      </c>
      <c r="X46" s="152">
        <f>$B$44*W46</f>
        <v>0</v>
      </c>
      <c r="Y46" s="153">
        <f t="shared" si="92"/>
        <v>0</v>
      </c>
      <c r="Z46" s="154"/>
      <c r="AA46" s="151">
        <f t="shared" si="93"/>
        <v>0</v>
      </c>
      <c r="AB46" s="152">
        <f>$B$44*AA46</f>
        <v>0</v>
      </c>
      <c r="AC46" s="153">
        <f t="shared" si="94"/>
        <v>0</v>
      </c>
      <c r="AD46" s="154"/>
      <c r="AE46" s="151">
        <f t="shared" si="95"/>
        <v>0</v>
      </c>
      <c r="AF46" s="152">
        <f>$B$44*AE46</f>
        <v>0</v>
      </c>
      <c r="AG46" s="153">
        <f t="shared" si="96"/>
        <v>0</v>
      </c>
      <c r="AH46" s="156"/>
      <c r="AJ46" s="114" t="s">
        <v>249</v>
      </c>
      <c r="AK46" s="113"/>
      <c r="AL46" s="116">
        <f>VLOOKUP($P$5,HorizontalPlanning!$A$2:$K$14,4,FALSE)</f>
        <v>0</v>
      </c>
      <c r="AM46" s="116">
        <f>VLOOKUP($P$5,HorizontalPlanning!$A$2:$K$14,5,FALSE)</f>
        <v>0</v>
      </c>
      <c r="AN46" s="116">
        <f>VLOOKUP($P$5,HorizontalPlanning!$A$2:$K$14,6,FALSE)</f>
        <v>0</v>
      </c>
      <c r="AO46" s="116">
        <f>VLOOKUP($P$5,HorizontalPlanning!$A$2:$K$14,7,FALSE)</f>
        <v>0</v>
      </c>
      <c r="AP46" s="116">
        <f>VLOOKUP($P$5,HorizontalPlanning!$A$2:$K$14,8,FALSE)</f>
        <v>0</v>
      </c>
      <c r="AQ46" s="116">
        <f>VLOOKUP($P$5,HorizontalPlanning!$A$2:$K$14,9,FALSE)</f>
        <v>0</v>
      </c>
      <c r="AR46" s="116">
        <f>VLOOKUP($P$5,HorizontalPlanning!$A$2:$K$14,10,FALSE)</f>
        <v>0</v>
      </c>
      <c r="AS46" s="116">
        <f>VLOOKUP($P$5,HorizontalPlanning!$A$2:$K$14,11,FALSE)</f>
        <v>0</v>
      </c>
      <c r="AT46" s="112"/>
      <c r="AU46" s="114" t="s">
        <v>249</v>
      </c>
      <c r="AV46" s="113"/>
      <c r="AW46" s="116">
        <f>VLOOKUP($P$9,HorizontalPlanning!$A$2:$K$14,4,FALSE)</f>
        <v>0</v>
      </c>
      <c r="AX46" s="116">
        <f>VLOOKUP($P$9,HorizontalPlanning!$A$2:$K$14,5,FALSE)</f>
        <v>0</v>
      </c>
      <c r="AY46" s="116">
        <f>VLOOKUP($P$9,HorizontalPlanning!$A$2:$K$14,6,FALSE)</f>
        <v>0</v>
      </c>
      <c r="AZ46" s="116">
        <f>VLOOKUP($P$9,HorizontalPlanning!$A$2:$K$14,7,FALSE)</f>
        <v>0</v>
      </c>
      <c r="BA46" s="116">
        <f>VLOOKUP($P$9,HorizontalPlanning!$A$2:$K$14,8,FALSE)</f>
        <v>0</v>
      </c>
      <c r="BB46" s="116">
        <f>VLOOKUP($P$9,HorizontalPlanning!$A$2:$K$14,9,FALSE)</f>
        <v>0</v>
      </c>
      <c r="BC46" s="116">
        <f>VLOOKUP($P$9,HorizontalPlanning!$A$2:$K$14,10,FALSE)</f>
        <v>0</v>
      </c>
      <c r="BD46" s="116">
        <f>VLOOKUP($P$9,HorizontalPlanning!$A$2:$K$14,11,FALSE)</f>
        <v>0</v>
      </c>
    </row>
    <row r="47" spans="1:56" ht="17" thickBot="1" x14ac:dyDescent="0.25">
      <c r="C47" s="183" t="s">
        <v>265</v>
      </c>
      <c r="D47" s="184">
        <v>0</v>
      </c>
      <c r="E47" s="189" t="s">
        <v>264</v>
      </c>
      <c r="F47" s="176">
        <v>0</v>
      </c>
      <c r="G47" s="177" t="s">
        <v>265</v>
      </c>
      <c r="H47" s="187">
        <v>0</v>
      </c>
      <c r="I47" s="185" t="s">
        <v>264</v>
      </c>
      <c r="J47" s="176">
        <v>0</v>
      </c>
      <c r="K47" s="177" t="s">
        <v>265</v>
      </c>
      <c r="L47" s="180">
        <v>0</v>
      </c>
      <c r="M47" s="179" t="s">
        <v>264</v>
      </c>
      <c r="N47" s="174">
        <v>0</v>
      </c>
      <c r="O47" s="177" t="s">
        <v>265</v>
      </c>
      <c r="P47" s="187">
        <v>0</v>
      </c>
      <c r="Q47" s="185" t="s">
        <v>264</v>
      </c>
      <c r="R47" s="176">
        <v>0</v>
      </c>
      <c r="S47" s="183" t="s">
        <v>265</v>
      </c>
      <c r="T47" s="184">
        <v>0</v>
      </c>
      <c r="U47" s="189" t="s">
        <v>264</v>
      </c>
      <c r="V47" s="176">
        <v>0</v>
      </c>
      <c r="W47" s="192" t="s">
        <v>265</v>
      </c>
      <c r="X47" s="193">
        <v>0</v>
      </c>
      <c r="Y47" s="189" t="s">
        <v>264</v>
      </c>
      <c r="Z47" s="176">
        <v>0</v>
      </c>
      <c r="AA47" s="192" t="s">
        <v>265</v>
      </c>
      <c r="AB47" s="195">
        <v>0</v>
      </c>
      <c r="AC47" s="191" t="s">
        <v>264</v>
      </c>
      <c r="AD47" s="143">
        <v>0</v>
      </c>
      <c r="AE47" s="192" t="s">
        <v>265</v>
      </c>
      <c r="AF47" s="195">
        <v>0</v>
      </c>
      <c r="AG47" s="191" t="s">
        <v>264</v>
      </c>
      <c r="AH47" s="143">
        <v>0</v>
      </c>
      <c r="AJ47" s="113"/>
      <c r="AK47" s="113"/>
      <c r="AL47" s="116">
        <f>VLOOKUP($P$5,HorizontalPlanning!$A$2:$K$14,4,FALSE)</f>
        <v>0</v>
      </c>
      <c r="AM47" s="116">
        <f>VLOOKUP($P$5,HorizontalPlanning!$A$2:$K$14,5,FALSE)</f>
        <v>0</v>
      </c>
      <c r="AN47" s="116">
        <f>VLOOKUP($P$5,HorizontalPlanning!$A$2:$K$14,6,FALSE)</f>
        <v>0</v>
      </c>
      <c r="AO47" s="116">
        <f>VLOOKUP($P$5,HorizontalPlanning!$A$2:$K$14,7,FALSE)</f>
        <v>0</v>
      </c>
      <c r="AP47" s="116">
        <f>VLOOKUP($P$5,HorizontalPlanning!$A$2:$K$14,8,FALSE)</f>
        <v>0</v>
      </c>
      <c r="AQ47" s="116">
        <f>VLOOKUP($P$5,HorizontalPlanning!$A$2:$K$14,9,FALSE)</f>
        <v>0</v>
      </c>
      <c r="AR47" s="116">
        <f>VLOOKUP($P$5,HorizontalPlanning!$A$2:$K$14,10,FALSE)</f>
        <v>0</v>
      </c>
      <c r="AS47" s="116">
        <f>VLOOKUP($P$5,HorizontalPlanning!$A$2:$K$14,11,FALSE)</f>
        <v>0</v>
      </c>
      <c r="AT47" s="112"/>
      <c r="AU47" s="113"/>
      <c r="AV47" s="113"/>
      <c r="AW47" s="116">
        <f>VLOOKUP($P$9,HorizontalPlanning!$A$2:$K$14,4,FALSE)</f>
        <v>0</v>
      </c>
      <c r="AX47" s="116">
        <f>VLOOKUP($P$9,HorizontalPlanning!$A$2:$K$14,5,FALSE)</f>
        <v>0</v>
      </c>
      <c r="AY47" s="116">
        <f>VLOOKUP($P$9,HorizontalPlanning!$A$2:$K$14,6,FALSE)</f>
        <v>0</v>
      </c>
      <c r="AZ47" s="116">
        <f>VLOOKUP($P$9,HorizontalPlanning!$A$2:$K$14,7,FALSE)</f>
        <v>0</v>
      </c>
      <c r="BA47" s="116">
        <f>VLOOKUP($P$9,HorizontalPlanning!$A$2:$K$14,8,FALSE)</f>
        <v>0</v>
      </c>
      <c r="BB47" s="116">
        <f>VLOOKUP($P$9,HorizontalPlanning!$A$2:$K$14,9,FALSE)</f>
        <v>0</v>
      </c>
      <c r="BC47" s="116">
        <f>VLOOKUP($P$9,HorizontalPlanning!$A$2:$K$14,10,FALSE)</f>
        <v>0</v>
      </c>
      <c r="BD47" s="116">
        <f>VLOOKUP($P$9,HorizontalPlanning!$A$2:$K$14,11,FALSE)</f>
        <v>0</v>
      </c>
    </row>
    <row r="48" spans="1:56" ht="20" customHeight="1" thickBot="1" x14ac:dyDescent="0.25">
      <c r="A48" s="127"/>
      <c r="B48" s="136"/>
      <c r="C48" s="144">
        <f>IF(AU40=0,0,AU40+AW50+BA40+BD40)</f>
        <v>0</v>
      </c>
      <c r="D48" s="145">
        <f>$B$44*C48</f>
        <v>0</v>
      </c>
      <c r="E48" s="146">
        <f>IF(AW40=0,0,AW40+AY40+BC60+AW60)</f>
        <v>0</v>
      </c>
      <c r="F48" s="147"/>
      <c r="G48" s="144">
        <f>IF(AU40=0,0,AU40+AX50+BA40+BD40)</f>
        <v>0</v>
      </c>
      <c r="H48" s="145">
        <f>$B$44*G48</f>
        <v>0</v>
      </c>
      <c r="I48" s="146">
        <f>IF(AW40=0,0,AW40+AY40+BC60+AX60)</f>
        <v>0</v>
      </c>
      <c r="J48" s="159"/>
      <c r="K48" s="148">
        <f>IF(AU40=0,0,AU40+AY50+BA40+BD40)</f>
        <v>0</v>
      </c>
      <c r="L48" s="145">
        <f>$B$44*K48</f>
        <v>0</v>
      </c>
      <c r="M48" s="146">
        <f>IF(AW40=0,0,AW40+AY40+BC60+AY60)</f>
        <v>0</v>
      </c>
      <c r="N48" s="147"/>
      <c r="O48" s="144">
        <f>IF(AU40=0,0,AU40+AZ50+BA40+BD40)</f>
        <v>0</v>
      </c>
      <c r="P48" s="145">
        <f>$B$44*O48</f>
        <v>0</v>
      </c>
      <c r="Q48" s="146">
        <f>IF(AW40=0,0,AW40+AY40+BC60+AZ60)</f>
        <v>0</v>
      </c>
      <c r="R48" s="149"/>
      <c r="S48" s="144">
        <f>IF(AU40=0,0,AU40+BA50+BA40+BD40)</f>
        <v>0</v>
      </c>
      <c r="T48" s="145">
        <f>$B$28*S48</f>
        <v>0</v>
      </c>
      <c r="U48" s="146">
        <f>IF(AW40=0,0,AW40+AY40+BC60+BA60)</f>
        <v>0</v>
      </c>
      <c r="V48" s="160"/>
      <c r="W48" s="144">
        <f>IF(AU40=0,0,AU40+BB50+BA40+BD40)</f>
        <v>0</v>
      </c>
      <c r="X48" s="145">
        <f>$B$44*W48</f>
        <v>0</v>
      </c>
      <c r="Y48" s="146">
        <f>IF(AW40=0,0,AW40+AY40+BC60+BB60)</f>
        <v>0</v>
      </c>
      <c r="Z48" s="157"/>
      <c r="AA48" s="144">
        <f>IF(AU40=0,0,AU40+BC50+BA40+BD40)</f>
        <v>0</v>
      </c>
      <c r="AB48" s="145">
        <f>$B$44*AA48</f>
        <v>0</v>
      </c>
      <c r="AC48" s="146">
        <f>IF(AW40=0,0,AW40+AY40+BC60+ABC60)</f>
        <v>0</v>
      </c>
      <c r="AD48" s="147"/>
      <c r="AE48" s="144">
        <f>IF(AU40=0,0,AU40+BD50+BA40+BD40)</f>
        <v>0</v>
      </c>
      <c r="AF48" s="145">
        <f>$B$44*AE48</f>
        <v>0</v>
      </c>
      <c r="AG48" s="146">
        <f>IF(AW40=0,0,AW40+AY40+BC60+BD60)</f>
        <v>0</v>
      </c>
      <c r="AH48" s="149"/>
      <c r="AJ48" s="113"/>
      <c r="AK48" s="113"/>
      <c r="AL48" s="116">
        <f>VLOOKUP($P$5,HorizontalPlanning!$A$2:$K$14,4,FALSE)</f>
        <v>0</v>
      </c>
      <c r="AM48" s="116">
        <f>VLOOKUP($P$5,HorizontalPlanning!$A$2:$K$14,5,FALSE)</f>
        <v>0</v>
      </c>
      <c r="AN48" s="116">
        <f>VLOOKUP($P$5,HorizontalPlanning!$A$2:$K$14,6,FALSE)</f>
        <v>0</v>
      </c>
      <c r="AO48" s="116">
        <f>VLOOKUP($P$5,HorizontalPlanning!$A$2:$K$14,7,FALSE)</f>
        <v>0</v>
      </c>
      <c r="AP48" s="116">
        <f>VLOOKUP($P$5,HorizontalPlanning!$A$2:$K$14,8,FALSE)</f>
        <v>0</v>
      </c>
      <c r="AQ48" s="116">
        <f>VLOOKUP($P$5,HorizontalPlanning!$A$2:$K$14,9,FALSE)</f>
        <v>0</v>
      </c>
      <c r="AR48" s="116">
        <f>VLOOKUP($P$5,HorizontalPlanning!$A$2:$K$14,10,FALSE)</f>
        <v>0</v>
      </c>
      <c r="AS48" s="116">
        <f>VLOOKUP($P$5,HorizontalPlanning!$A$2:$K$14,11,FALSE)</f>
        <v>0</v>
      </c>
      <c r="AT48" s="112"/>
      <c r="AU48" s="113"/>
      <c r="AV48" s="113"/>
      <c r="AW48" s="116">
        <f>VLOOKUP($P$9,HorizontalPlanning!$A$2:$K$14,4,FALSE)</f>
        <v>0</v>
      </c>
      <c r="AX48" s="116">
        <f>VLOOKUP($P$9,HorizontalPlanning!$A$2:$K$14,5,FALSE)</f>
        <v>0</v>
      </c>
      <c r="AY48" s="116">
        <f>VLOOKUP($P$9,HorizontalPlanning!$A$2:$K$14,6,FALSE)</f>
        <v>0</v>
      </c>
      <c r="AZ48" s="116">
        <f>VLOOKUP($P$9,HorizontalPlanning!$A$2:$K$14,7,FALSE)</f>
        <v>0</v>
      </c>
      <c r="BA48" s="116">
        <f>VLOOKUP($P$9,HorizontalPlanning!$A$2:$K$14,8,FALSE)</f>
        <v>0</v>
      </c>
      <c r="BB48" s="116">
        <f>VLOOKUP($P$9,HorizontalPlanning!$A$2:$K$14,9,FALSE)</f>
        <v>0</v>
      </c>
      <c r="BC48" s="116">
        <f>VLOOKUP($P$9,HorizontalPlanning!$A$2:$K$14,10,FALSE)</f>
        <v>0</v>
      </c>
      <c r="BD48" s="116">
        <f>VLOOKUP($P$9,HorizontalPlanning!$A$2:$K$14,11,FALSE)</f>
        <v>0</v>
      </c>
    </row>
    <row r="49" spans="1:56" ht="19" x14ac:dyDescent="0.2">
      <c r="A49" s="36"/>
      <c r="B49" s="137"/>
      <c r="C49" s="72">
        <f>IF(AU41=0,0,AU41+AW51+BA41+BD41)</f>
        <v>0</v>
      </c>
      <c r="D49" s="121">
        <f>$B$44*C49</f>
        <v>0</v>
      </c>
      <c r="E49" s="73">
        <f>IF(AW41=0,0,AW41+AY41+BC61+AW61)</f>
        <v>0</v>
      </c>
      <c r="F49" s="76"/>
      <c r="G49" s="72">
        <f>IF(AU41=0,0,AU41+AX51+BA41+BD41)</f>
        <v>0</v>
      </c>
      <c r="H49" s="121">
        <f>$B$44*G49</f>
        <v>0</v>
      </c>
      <c r="I49" s="73">
        <f>IF(AW41=0,0,AW41+AY41+BC61+AX61)</f>
        <v>0</v>
      </c>
      <c r="J49" s="150"/>
      <c r="K49" s="140">
        <f>IF(AU41=0,0,AU41+AY51+BA41+BD41)</f>
        <v>0</v>
      </c>
      <c r="L49" s="121">
        <f>$B$44*K49</f>
        <v>0</v>
      </c>
      <c r="M49" s="73">
        <f>IF(AW41=0,0,AW41+AY41+BC61+AY61)</f>
        <v>0</v>
      </c>
      <c r="N49" s="76"/>
      <c r="O49" s="72">
        <f>IF(AU41=0,0,AU41+AZ51+BA41+BD41)</f>
        <v>0</v>
      </c>
      <c r="P49" s="121">
        <f>$B$44*O49</f>
        <v>0</v>
      </c>
      <c r="Q49" s="73">
        <f>IF(AW41=0,0,AW41+AY41+BC61+AZ61)</f>
        <v>0</v>
      </c>
      <c r="R49" s="150"/>
      <c r="S49" s="72">
        <f>IF(AU41=0,0,AU41+BA51+BA41+BD41)</f>
        <v>0</v>
      </c>
      <c r="T49" s="121">
        <f>$B$28*S49</f>
        <v>0</v>
      </c>
      <c r="U49" s="73">
        <f>IF(AW41=0,0,AW41+AY41+BC61+BA61)</f>
        <v>0</v>
      </c>
      <c r="V49" s="74"/>
      <c r="W49" s="72">
        <f>IF(AU41=0,0,AU41+BB51+BA41+BD41)</f>
        <v>0</v>
      </c>
      <c r="X49" s="121">
        <f>$B$44*W49</f>
        <v>0</v>
      </c>
      <c r="Y49" s="73">
        <f>IF(AW41=0,0,AW41+AY41+BC61+BB61)</f>
        <v>0</v>
      </c>
      <c r="Z49" s="76"/>
      <c r="AA49" s="72">
        <f>IF(AU41=0,0,AU41+BC51+BA41+BD41)</f>
        <v>0</v>
      </c>
      <c r="AB49" s="121">
        <f>$B$44*AA49</f>
        <v>0</v>
      </c>
      <c r="AC49" s="73">
        <f>IF(AW41=0,0,AW41+AY41+BC61+ABC61)</f>
        <v>0</v>
      </c>
      <c r="AD49" s="76"/>
      <c r="AE49" s="72">
        <f>IF(AU41=0,0,AU41+BD51+BA41+BD41)</f>
        <v>0</v>
      </c>
      <c r="AF49" s="121">
        <f>$B$44*AE49</f>
        <v>0</v>
      </c>
      <c r="AG49" s="73">
        <f>IF(AW41=0,0,AW41+AY41+BC61+BD61)</f>
        <v>0</v>
      </c>
      <c r="AH49" s="150"/>
      <c r="AJ49" s="113"/>
      <c r="AK49" s="113"/>
      <c r="AL49" s="116">
        <f>VLOOKUP($P$5,HorizontalPlanning!$A$2:$K$14,4,FALSE)</f>
        <v>0</v>
      </c>
      <c r="AM49" s="116">
        <f>VLOOKUP($P$5,HorizontalPlanning!$A$2:$K$14,5,FALSE)</f>
        <v>0</v>
      </c>
      <c r="AN49" s="116">
        <f>VLOOKUP($P$5,HorizontalPlanning!$A$2:$K$14,6,FALSE)</f>
        <v>0</v>
      </c>
      <c r="AO49" s="116">
        <f>VLOOKUP($P$5,HorizontalPlanning!$A$2:$K$14,7,FALSE)</f>
        <v>0</v>
      </c>
      <c r="AP49" s="116">
        <f>VLOOKUP($P$5,HorizontalPlanning!$A$2:$K$14,8,FALSE)</f>
        <v>0</v>
      </c>
      <c r="AQ49" s="116">
        <f>VLOOKUP($P$5,HorizontalPlanning!$A$2:$K$14,9,FALSE)</f>
        <v>0</v>
      </c>
      <c r="AR49" s="116">
        <f>VLOOKUP($P$5,HorizontalPlanning!$A$2:$K$14,10,FALSE)</f>
        <v>0</v>
      </c>
      <c r="AS49" s="116">
        <f>VLOOKUP($P$5,HorizontalPlanning!$A$2:$K$14,11,FALSE)</f>
        <v>0</v>
      </c>
      <c r="AT49" s="112"/>
      <c r="AU49" s="113"/>
      <c r="AV49" s="113"/>
      <c r="AW49" s="116">
        <f>VLOOKUP($P$9,HorizontalPlanning!$A$2:$K$14,4,FALSE)</f>
        <v>0</v>
      </c>
      <c r="AX49" s="116">
        <f>VLOOKUP($P$9,HorizontalPlanning!$A$2:$K$14,5,FALSE)</f>
        <v>0</v>
      </c>
      <c r="AY49" s="116">
        <f>VLOOKUP($P$9,HorizontalPlanning!$A$2:$K$14,6,FALSE)</f>
        <v>0</v>
      </c>
      <c r="AZ49" s="116">
        <f>VLOOKUP($P$9,HorizontalPlanning!$A$2:$K$14,7,FALSE)</f>
        <v>0</v>
      </c>
      <c r="BA49" s="116">
        <f>VLOOKUP($P$9,HorizontalPlanning!$A$2:$K$14,8,FALSE)</f>
        <v>0</v>
      </c>
      <c r="BB49" s="116">
        <f>VLOOKUP($P$9,HorizontalPlanning!$A$2:$K$14,9,FALSE)</f>
        <v>0</v>
      </c>
      <c r="BC49" s="116">
        <f>VLOOKUP($P$9,HorizontalPlanning!$A$2:$K$14,10,FALSE)</f>
        <v>0</v>
      </c>
      <c r="BD49" s="116">
        <f>VLOOKUP($P$9,HorizontalPlanning!$A$2:$K$14,11,FALSE)</f>
        <v>0</v>
      </c>
    </row>
    <row r="50" spans="1:56" ht="19" x14ac:dyDescent="0.2">
      <c r="A50" s="125"/>
      <c r="B50" s="132"/>
      <c r="C50" s="72">
        <f>IF(AU42=0,0,AU42+AW52+BA42+BD42)</f>
        <v>0</v>
      </c>
      <c r="D50" s="121">
        <f>$B$44*C50</f>
        <v>0</v>
      </c>
      <c r="E50" s="73">
        <f>IF(AW42=0,0,AW42+AY42+BC62+AW62)</f>
        <v>0</v>
      </c>
      <c r="F50" s="76"/>
      <c r="G50" s="72">
        <f>IF(AU42=0,0,AU42+AX52+BA42+BD42)</f>
        <v>0</v>
      </c>
      <c r="H50" s="121">
        <f>$B$44*G50</f>
        <v>0</v>
      </c>
      <c r="I50" s="73">
        <f>IF(AW42=0,0,AW42+AY42+BC62+AX62)</f>
        <v>0</v>
      </c>
      <c r="J50" s="150"/>
      <c r="K50" s="140">
        <f>IF(AU42=0,0,AU42+AY52+BA42+BD42)</f>
        <v>0</v>
      </c>
      <c r="L50" s="121">
        <f>$B$44*K50</f>
        <v>0</v>
      </c>
      <c r="M50" s="73">
        <f>IF(AW42=0,0,AW42+AY42+BC62+AY62)</f>
        <v>0</v>
      </c>
      <c r="N50" s="76"/>
      <c r="O50" s="72">
        <f>IF(AU42=0,0,AU42+AZ52+BA42+BD42)</f>
        <v>0</v>
      </c>
      <c r="P50" s="121">
        <f>$B$44*O50</f>
        <v>0</v>
      </c>
      <c r="Q50" s="73">
        <f>IF(AW42=0,0,AW42+AY42+BC62+AZ62)</f>
        <v>0</v>
      </c>
      <c r="R50" s="150"/>
      <c r="S50" s="72">
        <f>IF(AU42=0,0,AU42+BA52+BA42+BD42)</f>
        <v>0</v>
      </c>
      <c r="T50" s="121">
        <f>$B$28*S50</f>
        <v>0</v>
      </c>
      <c r="U50" s="73">
        <f>IF(AW42=0,0,AW42+AY42+BC62+BA62)</f>
        <v>0</v>
      </c>
      <c r="V50" s="74"/>
      <c r="W50" s="72">
        <f>IF(AU42=0,0,AU42+BB52+BA42+BD42)</f>
        <v>0</v>
      </c>
      <c r="X50" s="121">
        <f>$B$44*W50</f>
        <v>0</v>
      </c>
      <c r="Y50" s="73">
        <f>IF(AW42=0,0,AW42+AY42+BC62+BB62)</f>
        <v>0</v>
      </c>
      <c r="Z50" s="76"/>
      <c r="AA50" s="72">
        <f>IF(AU42=0,0,AU42+BC52+BA42+BD42)</f>
        <v>0</v>
      </c>
      <c r="AB50" s="121">
        <f>$B$44*AA50</f>
        <v>0</v>
      </c>
      <c r="AC50" s="73">
        <f>IF(AW42=0,0,AW42+AY42+BC62+ABC62)</f>
        <v>0</v>
      </c>
      <c r="AD50" s="76"/>
      <c r="AE50" s="72">
        <f>IF(AU42=0,0,AU42+BD52+BA42+BD42)</f>
        <v>0</v>
      </c>
      <c r="AF50" s="121">
        <f>$B$44*AE50</f>
        <v>0</v>
      </c>
      <c r="AG50" s="73">
        <f>IF(AW42=0,0,AW42+AY42+BC62+BD62)</f>
        <v>0</v>
      </c>
      <c r="AH50" s="150"/>
      <c r="AJ50" s="112"/>
      <c r="AK50" s="112"/>
      <c r="AL50" s="116">
        <f>VLOOKUP($P$5,HorizontalPlanning!$A$2:$K$14,4,FALSE)</f>
        <v>0</v>
      </c>
      <c r="AM50" s="116">
        <f>VLOOKUP($P$5,HorizontalPlanning!$A$2:$K$14,5,FALSE)</f>
        <v>0</v>
      </c>
      <c r="AN50" s="116">
        <f>VLOOKUP($P$5,HorizontalPlanning!$A$2:$K$14,6,FALSE)</f>
        <v>0</v>
      </c>
      <c r="AO50" s="116">
        <f>VLOOKUP($P$5,HorizontalPlanning!$A$2:$K$14,7,FALSE)</f>
        <v>0</v>
      </c>
      <c r="AP50" s="116">
        <f>VLOOKUP($P$5,HorizontalPlanning!$A$2:$K$14,8,FALSE)</f>
        <v>0</v>
      </c>
      <c r="AQ50" s="116">
        <f>VLOOKUP($P$5,HorizontalPlanning!$A$2:$K$14,9,FALSE)</f>
        <v>0</v>
      </c>
      <c r="AR50" s="116">
        <f>VLOOKUP($P$5,HorizontalPlanning!$A$2:$K$14,10,FALSE)</f>
        <v>0</v>
      </c>
      <c r="AS50" s="116">
        <f>VLOOKUP($P$5,HorizontalPlanning!$A$2:$K$14,11,FALSE)</f>
        <v>0</v>
      </c>
      <c r="AT50" s="112"/>
      <c r="AU50" s="112"/>
      <c r="AV50" s="112"/>
      <c r="AW50" s="116">
        <f>VLOOKUP($P$9,HorizontalPlanning!$A$2:$K$14,4,FALSE)</f>
        <v>0</v>
      </c>
      <c r="AX50" s="116">
        <f>VLOOKUP($P$9,HorizontalPlanning!$A$2:$K$14,5,FALSE)</f>
        <v>0</v>
      </c>
      <c r="AY50" s="116">
        <f>VLOOKUP($P$9,HorizontalPlanning!$A$2:$K$14,6,FALSE)</f>
        <v>0</v>
      </c>
      <c r="AZ50" s="116">
        <f>VLOOKUP($P$9,HorizontalPlanning!$A$2:$K$14,7,FALSE)</f>
        <v>0</v>
      </c>
      <c r="BA50" s="116">
        <f>VLOOKUP($P$9,HorizontalPlanning!$A$2:$K$14,8,FALSE)</f>
        <v>0</v>
      </c>
      <c r="BB50" s="116">
        <f>VLOOKUP($P$9,HorizontalPlanning!$A$2:$K$14,9,FALSE)</f>
        <v>0</v>
      </c>
      <c r="BC50" s="116">
        <f>VLOOKUP($P$9,HorizontalPlanning!$A$2:$K$14,10,FALSE)</f>
        <v>0</v>
      </c>
      <c r="BD50" s="116">
        <f>VLOOKUP($P$9,HorizontalPlanning!$A$2:$K$14,11,FALSE)</f>
        <v>0</v>
      </c>
    </row>
    <row r="51" spans="1:56" ht="20" thickBot="1" x14ac:dyDescent="0.25">
      <c r="A51" s="126"/>
      <c r="B51" s="133"/>
      <c r="C51" s="151">
        <f>IF(AU43=0,0,AU43+AW53+BA43+BD43)</f>
        <v>0</v>
      </c>
      <c r="D51" s="152">
        <f>$B$44*C51</f>
        <v>0</v>
      </c>
      <c r="E51" s="153">
        <f>IF(AW43=0,0,AW43+AY43+BC63+AW63)</f>
        <v>0</v>
      </c>
      <c r="F51" s="154"/>
      <c r="G51" s="151">
        <f>IF(AU43=0,0,AU43+AX53+BA43+BD43)</f>
        <v>0</v>
      </c>
      <c r="H51" s="152">
        <f>$B$44*G51</f>
        <v>0</v>
      </c>
      <c r="I51" s="153">
        <f>IF(AW43=0,0,AW43+AY43+BC63+AX63)</f>
        <v>0</v>
      </c>
      <c r="J51" s="156"/>
      <c r="K51" s="155">
        <f>IF(AU43=0,0,AU43+AY53+BA43+BD43)</f>
        <v>0</v>
      </c>
      <c r="L51" s="152">
        <f>$B$44*K51</f>
        <v>0</v>
      </c>
      <c r="M51" s="153">
        <f>IF(AW43=0,0,AW43+AY43+BC63+AY63)</f>
        <v>0</v>
      </c>
      <c r="N51" s="154"/>
      <c r="O51" s="151">
        <f>IF(AU43=0,0,AU43+AZ53+BA43+BD43)</f>
        <v>0</v>
      </c>
      <c r="P51" s="152">
        <f>$B$44*O51</f>
        <v>0</v>
      </c>
      <c r="Q51" s="153">
        <f>IF(AW43=0,0,AW43+AY43+BC63+AZ63)</f>
        <v>0</v>
      </c>
      <c r="R51" s="156"/>
      <c r="S51" s="151">
        <f>IF(AU43=0,0,AU43+BA53+BA43+BD43)</f>
        <v>0</v>
      </c>
      <c r="T51" s="152">
        <f>$B$28*S51</f>
        <v>0</v>
      </c>
      <c r="U51" s="153">
        <f>IF(AW43=0,0,AW43+AY43+BC63+BA63)</f>
        <v>0</v>
      </c>
      <c r="V51" s="161"/>
      <c r="W51" s="151">
        <f>IF(AU43=0,0,AU43+BB53+BA43+BD43)</f>
        <v>0</v>
      </c>
      <c r="X51" s="152">
        <f>$B$44*W51</f>
        <v>0</v>
      </c>
      <c r="Y51" s="153">
        <f>IF(AW43=0,0,AW43+AY43+BC63+BB63)</f>
        <v>0</v>
      </c>
      <c r="Z51" s="154"/>
      <c r="AA51" s="151">
        <f>IF(AU43=0,0,AU43+BC53+BA43+BD43)</f>
        <v>0</v>
      </c>
      <c r="AB51" s="152">
        <f>$B$44*AA51</f>
        <v>0</v>
      </c>
      <c r="AC51" s="153">
        <f>IF(AW43=0,0,AW43+AY43+BC63+ABC63)</f>
        <v>0</v>
      </c>
      <c r="AD51" s="154"/>
      <c r="AE51" s="151">
        <f>IF(AU43=0,0,AU43+BD53+BA43+BD43)</f>
        <v>0</v>
      </c>
      <c r="AF51" s="152">
        <f>$B$44*AE51</f>
        <v>0</v>
      </c>
      <c r="AG51" s="153">
        <f>IF(AW43=0,0,AW43+AY43+BC63+BD63)</f>
        <v>0</v>
      </c>
      <c r="AH51" s="156"/>
      <c r="AJ51" s="112"/>
      <c r="AK51" s="112"/>
      <c r="AL51" s="116">
        <f>VLOOKUP($P$5,HorizontalPlanning!$A$2:$K$14,4,FALSE)</f>
        <v>0</v>
      </c>
      <c r="AM51" s="116">
        <f>VLOOKUP($P$5,HorizontalPlanning!$A$2:$K$14,5,FALSE)</f>
        <v>0</v>
      </c>
      <c r="AN51" s="116">
        <f>VLOOKUP($P$5,HorizontalPlanning!$A$2:$K$14,6,FALSE)</f>
        <v>0</v>
      </c>
      <c r="AO51" s="116">
        <f>VLOOKUP($P$5,HorizontalPlanning!$A$2:$K$14,7,FALSE)</f>
        <v>0</v>
      </c>
      <c r="AP51" s="116">
        <f>VLOOKUP($P$5,HorizontalPlanning!$A$2:$K$14,8,FALSE)</f>
        <v>0</v>
      </c>
      <c r="AQ51" s="116">
        <f>VLOOKUP($P$5,HorizontalPlanning!$A$2:$K$14,9,FALSE)</f>
        <v>0</v>
      </c>
      <c r="AR51" s="116">
        <f>VLOOKUP($P$5,HorizontalPlanning!$A$2:$K$14,10,FALSE)</f>
        <v>0</v>
      </c>
      <c r="AS51" s="116">
        <f>VLOOKUP($P$5,HorizontalPlanning!$A$2:$K$14,11,FALSE)</f>
        <v>0</v>
      </c>
      <c r="AT51" s="112"/>
      <c r="AU51" s="112"/>
      <c r="AV51" s="112"/>
      <c r="AW51" s="116">
        <f>VLOOKUP($P$9,HorizontalPlanning!$A$2:$K$14,4,FALSE)</f>
        <v>0</v>
      </c>
      <c r="AX51" s="116">
        <f>VLOOKUP($P$9,HorizontalPlanning!$A$2:$K$14,5,FALSE)</f>
        <v>0</v>
      </c>
      <c r="AY51" s="116">
        <f>VLOOKUP($P$9,HorizontalPlanning!$A$2:$K$14,6,FALSE)</f>
        <v>0</v>
      </c>
      <c r="AZ51" s="116">
        <f>VLOOKUP($P$9,HorizontalPlanning!$A$2:$K$14,7,FALSE)</f>
        <v>0</v>
      </c>
      <c r="BA51" s="116">
        <f>VLOOKUP($P$9,HorizontalPlanning!$A$2:$K$14,8,FALSE)</f>
        <v>0</v>
      </c>
      <c r="BB51" s="116">
        <f>VLOOKUP($P$9,HorizontalPlanning!$A$2:$K$14,9,FALSE)</f>
        <v>0</v>
      </c>
      <c r="BC51" s="116">
        <f>VLOOKUP($P$9,HorizontalPlanning!$A$2:$K$14,10,FALSE)</f>
        <v>0</v>
      </c>
      <c r="BD51" s="116">
        <f>VLOOKUP($P$9,HorizontalPlanning!$A$2:$K$14,11,FALSE)</f>
        <v>0</v>
      </c>
    </row>
    <row r="52" spans="1:56" ht="16" customHeight="1" thickBot="1" x14ac:dyDescent="0.25">
      <c r="C52" s="142"/>
      <c r="R52" s="143"/>
      <c r="S52" s="142"/>
      <c r="AH52" s="143"/>
      <c r="AJ52" s="112"/>
      <c r="AK52" s="112"/>
      <c r="AL52" s="116">
        <f>VLOOKUP($P$5,HorizontalPlanning!$A$2:$K$14,4,FALSE)</f>
        <v>0</v>
      </c>
      <c r="AM52" s="116">
        <f>VLOOKUP($P$5,HorizontalPlanning!$A$2:$K$14,5,FALSE)</f>
        <v>0</v>
      </c>
      <c r="AN52" s="116">
        <f>VLOOKUP($P$5,HorizontalPlanning!$A$2:$K$14,6,FALSE)</f>
        <v>0</v>
      </c>
      <c r="AO52" s="116">
        <f>VLOOKUP($P$5,HorizontalPlanning!$A$2:$K$14,7,FALSE)</f>
        <v>0</v>
      </c>
      <c r="AP52" s="116">
        <f>VLOOKUP($P$5,HorizontalPlanning!$A$2:$K$14,8,FALSE)</f>
        <v>0</v>
      </c>
      <c r="AQ52" s="116">
        <f>VLOOKUP($P$5,HorizontalPlanning!$A$2:$K$14,9,FALSE)</f>
        <v>0</v>
      </c>
      <c r="AR52" s="116">
        <f>VLOOKUP($P$5,HorizontalPlanning!$A$2:$K$14,10,FALSE)</f>
        <v>0</v>
      </c>
      <c r="AS52" s="116">
        <f>VLOOKUP($P$5,HorizontalPlanning!$A$2:$K$14,11,FALSE)</f>
        <v>0</v>
      </c>
      <c r="AT52" s="112"/>
      <c r="AU52" s="112"/>
      <c r="AV52" s="112"/>
      <c r="AW52" s="116">
        <f>VLOOKUP($P$9,HorizontalPlanning!$A$2:$K$14,4,FALSE)</f>
        <v>0</v>
      </c>
      <c r="AX52" s="116">
        <f>VLOOKUP($P$9,HorizontalPlanning!$A$2:$K$14,5,FALSE)</f>
        <v>0</v>
      </c>
      <c r="AY52" s="116">
        <f>VLOOKUP($P$9,HorizontalPlanning!$A$2:$K$14,6,FALSE)</f>
        <v>0</v>
      </c>
      <c r="AZ52" s="116">
        <f>VLOOKUP($P$9,HorizontalPlanning!$A$2:$K$14,7,FALSE)</f>
        <v>0</v>
      </c>
      <c r="BA52" s="116">
        <f>VLOOKUP($P$9,HorizontalPlanning!$A$2:$K$14,8,FALSE)</f>
        <v>0</v>
      </c>
      <c r="BB52" s="116">
        <f>VLOOKUP($P$9,HorizontalPlanning!$A$2:$K$14,9,FALSE)</f>
        <v>0</v>
      </c>
      <c r="BC52" s="116">
        <f>VLOOKUP($P$9,HorizontalPlanning!$A$2:$K$14,10,FALSE)</f>
        <v>0</v>
      </c>
      <c r="BD52" s="116">
        <f>VLOOKUP($P$9,HorizontalPlanning!$A$2:$K$14,11,FALSE)</f>
        <v>0</v>
      </c>
    </row>
    <row r="53" spans="1:56" ht="16" customHeight="1" thickBot="1" x14ac:dyDescent="0.25">
      <c r="A53" s="127"/>
      <c r="B53" s="136"/>
      <c r="C53" s="144"/>
      <c r="D53" s="146"/>
      <c r="E53" s="146"/>
      <c r="F53" s="147"/>
      <c r="G53" s="148"/>
      <c r="H53" s="146"/>
      <c r="I53" s="146"/>
      <c r="J53" s="147"/>
      <c r="K53" s="148"/>
      <c r="L53" s="146"/>
      <c r="M53" s="146"/>
      <c r="N53" s="147"/>
      <c r="O53" s="148"/>
      <c r="P53" s="146"/>
      <c r="Q53" s="146"/>
      <c r="R53" s="149"/>
      <c r="S53" s="144"/>
      <c r="T53" s="146"/>
      <c r="U53" s="146"/>
      <c r="V53" s="147"/>
      <c r="W53" s="148"/>
      <c r="X53" s="146"/>
      <c r="Y53" s="146"/>
      <c r="Z53" s="147"/>
      <c r="AA53" s="148"/>
      <c r="AB53" s="146"/>
      <c r="AC53" s="146"/>
      <c r="AD53" s="147"/>
      <c r="AE53" s="148"/>
      <c r="AF53" s="146"/>
      <c r="AG53" s="146"/>
      <c r="AH53" s="149"/>
      <c r="AJ53" s="112"/>
      <c r="AK53" s="112"/>
      <c r="AL53" s="116">
        <f>VLOOKUP($P$5,HorizontalPlanning!$A$2:$K$14,4,FALSE)</f>
        <v>0</v>
      </c>
      <c r="AM53" s="116">
        <f>VLOOKUP($P$5,HorizontalPlanning!$A$2:$K$14,5,FALSE)</f>
        <v>0</v>
      </c>
      <c r="AN53" s="116">
        <f>VLOOKUP($P$5,HorizontalPlanning!$A$2:$K$14,6,FALSE)</f>
        <v>0</v>
      </c>
      <c r="AO53" s="116">
        <f>VLOOKUP($P$5,HorizontalPlanning!$A$2:$K$14,7,FALSE)</f>
        <v>0</v>
      </c>
      <c r="AP53" s="116">
        <f>VLOOKUP($P$5,HorizontalPlanning!$A$2:$K$14,8,FALSE)</f>
        <v>0</v>
      </c>
      <c r="AQ53" s="116">
        <f>VLOOKUP($P$5,HorizontalPlanning!$A$2:$K$14,9,FALSE)</f>
        <v>0</v>
      </c>
      <c r="AR53" s="116">
        <f>VLOOKUP($P$5,HorizontalPlanning!$A$2:$K$14,10,FALSE)</f>
        <v>0</v>
      </c>
      <c r="AS53" s="116">
        <f>VLOOKUP($P$5,HorizontalPlanning!$A$2:$K$14,11,FALSE)</f>
        <v>0</v>
      </c>
      <c r="AT53" s="112"/>
      <c r="AU53" s="112"/>
      <c r="AV53" s="112"/>
      <c r="AW53" s="116">
        <f>VLOOKUP($P$9,HorizontalPlanning!$A$2:$K$14,4,FALSE)</f>
        <v>0</v>
      </c>
      <c r="AX53" s="116">
        <f>VLOOKUP($P$9,HorizontalPlanning!$A$2:$K$14,5,FALSE)</f>
        <v>0</v>
      </c>
      <c r="AY53" s="116">
        <f>VLOOKUP($P$9,HorizontalPlanning!$A$2:$K$14,6,FALSE)</f>
        <v>0</v>
      </c>
      <c r="AZ53" s="116">
        <f>VLOOKUP($P$9,HorizontalPlanning!$A$2:$K$14,7,FALSE)</f>
        <v>0</v>
      </c>
      <c r="BA53" s="116">
        <f>VLOOKUP($P$9,HorizontalPlanning!$A$2:$K$14,8,FALSE)</f>
        <v>0</v>
      </c>
      <c r="BB53" s="116">
        <f>VLOOKUP($P$9,HorizontalPlanning!$A$2:$K$14,9,FALSE)</f>
        <v>0</v>
      </c>
      <c r="BC53" s="116">
        <f>VLOOKUP($P$9,HorizontalPlanning!$A$2:$K$14,10,FALSE)</f>
        <v>0</v>
      </c>
      <c r="BD53" s="116">
        <f>VLOOKUP($P$9,HorizontalPlanning!$A$2:$K$14,11,FALSE)</f>
        <v>0</v>
      </c>
    </row>
    <row r="54" spans="1:56" ht="17" customHeight="1" x14ac:dyDescent="0.2">
      <c r="A54" s="36"/>
      <c r="B54" s="137"/>
      <c r="C54" s="45"/>
      <c r="D54" s="46"/>
      <c r="E54" s="46"/>
      <c r="F54" s="49"/>
      <c r="G54" s="141"/>
      <c r="H54" s="46"/>
      <c r="I54" s="46"/>
      <c r="J54" s="49"/>
      <c r="K54" s="141"/>
      <c r="L54" s="46"/>
      <c r="M54" s="46"/>
      <c r="N54" s="49"/>
      <c r="O54" s="141"/>
      <c r="P54" s="46"/>
      <c r="Q54" s="46"/>
      <c r="R54" s="168"/>
      <c r="S54" s="72"/>
      <c r="T54" s="73"/>
      <c r="U54" s="73"/>
      <c r="V54" s="76"/>
      <c r="W54" s="140"/>
      <c r="X54" s="73"/>
      <c r="Y54" s="73"/>
      <c r="Z54" s="76"/>
      <c r="AA54" s="140"/>
      <c r="AB54" s="73"/>
      <c r="AC54" s="73"/>
      <c r="AD54" s="76"/>
      <c r="AE54" s="140"/>
      <c r="AF54" s="73"/>
      <c r="AG54" s="73"/>
      <c r="AH54" s="150"/>
      <c r="AJ54" s="112"/>
      <c r="AK54" s="112"/>
      <c r="AL54" s="116">
        <f>VLOOKUP($P$5,HorizontalPlanning!$A$2:$K$14,4,FALSE)</f>
        <v>0</v>
      </c>
      <c r="AM54" s="116">
        <f>VLOOKUP($P$5,HorizontalPlanning!$A$2:$K$14,5,FALSE)</f>
        <v>0</v>
      </c>
      <c r="AN54" s="116">
        <f>VLOOKUP($P$5,HorizontalPlanning!$A$2:$K$14,6,FALSE)</f>
        <v>0</v>
      </c>
      <c r="AO54" s="116">
        <f>VLOOKUP($P$5,HorizontalPlanning!$A$2:$K$14,7,FALSE)</f>
        <v>0</v>
      </c>
      <c r="AP54" s="116">
        <f>VLOOKUP($P$5,HorizontalPlanning!$A$2:$K$14,8,FALSE)</f>
        <v>0</v>
      </c>
      <c r="AQ54" s="116">
        <f>VLOOKUP($P$5,HorizontalPlanning!$A$2:$K$14,9,FALSE)</f>
        <v>0</v>
      </c>
      <c r="AR54" s="116">
        <f>VLOOKUP($P$5,HorizontalPlanning!$A$2:$K$14,10,FALSE)</f>
        <v>0</v>
      </c>
      <c r="AS54" s="116">
        <f>VLOOKUP($P$5,HorizontalPlanning!$A$2:$K$14,11,FALSE)</f>
        <v>0</v>
      </c>
      <c r="AT54" s="112"/>
      <c r="AU54" s="112"/>
      <c r="AV54" s="112"/>
      <c r="AW54" s="116">
        <f>VLOOKUP($P$9,HorizontalPlanning!$A$2:$K$14,4,FALSE)</f>
        <v>0</v>
      </c>
      <c r="AX54" s="116">
        <f>VLOOKUP($P$9,HorizontalPlanning!$A$2:$K$14,5,FALSE)</f>
        <v>0</v>
      </c>
      <c r="AY54" s="116">
        <f>VLOOKUP($P$9,HorizontalPlanning!$A$2:$K$14,6,FALSE)</f>
        <v>0</v>
      </c>
      <c r="AZ54" s="116">
        <f>VLOOKUP($P$9,HorizontalPlanning!$A$2:$K$14,7,FALSE)</f>
        <v>0</v>
      </c>
      <c r="BA54" s="116">
        <f>VLOOKUP($P$9,HorizontalPlanning!$A$2:$K$14,8,FALSE)</f>
        <v>0</v>
      </c>
      <c r="BB54" s="116">
        <f>VLOOKUP($P$9,HorizontalPlanning!$A$2:$K$14,9,FALSE)</f>
        <v>0</v>
      </c>
      <c r="BC54" s="116">
        <f>VLOOKUP($P$9,HorizontalPlanning!$A$2:$K$14,10,FALSE)</f>
        <v>0</v>
      </c>
      <c r="BD54" s="116">
        <f>VLOOKUP($P$9,HorizontalPlanning!$A$2:$K$14,11,FALSE)</f>
        <v>0</v>
      </c>
    </row>
    <row r="55" spans="1:56" ht="16" customHeight="1" x14ac:dyDescent="0.2">
      <c r="A55" s="125"/>
      <c r="B55" s="132"/>
      <c r="C55" s="45"/>
      <c r="D55" s="46"/>
      <c r="E55" s="46"/>
      <c r="F55" s="49"/>
      <c r="G55" s="141"/>
      <c r="H55" s="46"/>
      <c r="I55" s="46"/>
      <c r="J55" s="49"/>
      <c r="K55" s="141"/>
      <c r="L55" s="46"/>
      <c r="M55" s="46"/>
      <c r="N55" s="49"/>
      <c r="O55" s="141"/>
      <c r="P55" s="46"/>
      <c r="Q55" s="46"/>
      <c r="R55" s="168"/>
      <c r="S55" s="72"/>
      <c r="T55" s="73"/>
      <c r="U55" s="73"/>
      <c r="V55" s="76"/>
      <c r="W55" s="140"/>
      <c r="X55" s="73"/>
      <c r="Y55" s="73"/>
      <c r="Z55" s="76"/>
      <c r="AA55" s="140"/>
      <c r="AB55" s="73"/>
      <c r="AC55" s="73"/>
      <c r="AD55" s="76"/>
      <c r="AE55" s="140"/>
      <c r="AF55" s="73"/>
      <c r="AG55" s="73"/>
      <c r="AH55" s="150"/>
      <c r="AJ55" s="112"/>
      <c r="AK55" s="112"/>
      <c r="AL55" s="115"/>
      <c r="AM55" s="115"/>
      <c r="AN55" s="115"/>
      <c r="AO55" s="115"/>
      <c r="AP55" s="115"/>
      <c r="AQ55" s="115"/>
      <c r="AR55" s="115"/>
      <c r="AS55" s="115"/>
      <c r="AT55" s="112"/>
      <c r="AU55" s="112"/>
      <c r="AV55" s="112"/>
      <c r="AW55" s="115"/>
      <c r="AX55" s="115"/>
      <c r="AY55" s="115"/>
      <c r="AZ55" s="115"/>
      <c r="BA55" s="115"/>
      <c r="BB55" s="115"/>
      <c r="BC55" s="115"/>
      <c r="BD55" s="115"/>
    </row>
    <row r="56" spans="1:56" ht="16" customHeight="1" thickBot="1" x14ac:dyDescent="0.25">
      <c r="A56" s="126"/>
      <c r="B56" s="133"/>
      <c r="C56" s="45"/>
      <c r="D56" s="46"/>
      <c r="E56" s="46"/>
      <c r="F56" s="49"/>
      <c r="G56" s="141"/>
      <c r="H56" s="46"/>
      <c r="I56" s="46"/>
      <c r="J56" s="49"/>
      <c r="K56" s="141"/>
      <c r="L56" s="46"/>
      <c r="M56" s="46"/>
      <c r="N56" s="49"/>
      <c r="O56" s="141"/>
      <c r="P56" s="46"/>
      <c r="Q56" s="46"/>
      <c r="R56" s="168"/>
      <c r="S56" s="72"/>
      <c r="T56" s="73"/>
      <c r="U56" s="73"/>
      <c r="V56" s="76"/>
      <c r="W56" s="140"/>
      <c r="X56" s="73"/>
      <c r="Y56" s="73"/>
      <c r="Z56" s="76"/>
      <c r="AA56" s="140"/>
      <c r="AB56" s="73"/>
      <c r="AC56" s="73"/>
      <c r="AD56" s="76"/>
      <c r="AE56" s="140"/>
      <c r="AF56" s="73"/>
      <c r="AG56" s="73"/>
      <c r="AH56" s="150"/>
      <c r="AJ56" s="112" t="s">
        <v>235</v>
      </c>
      <c r="AK56" s="112"/>
      <c r="AL56" s="119">
        <f>VLOOKUP($P$5,HorizontalPlanning!$A$15:$K$27,4,FALSE)</f>
        <v>0</v>
      </c>
      <c r="AM56" s="119">
        <f>VLOOKUP($P$5,HorizontalPlanning!$A$15:$K$27,5,FALSE)</f>
        <v>0</v>
      </c>
      <c r="AN56" s="119">
        <f>VLOOKUP($P$5,HorizontalPlanning!$A$15:$K$27,6,FALSE)</f>
        <v>0</v>
      </c>
      <c r="AO56" s="119">
        <f>VLOOKUP($P$5,HorizontalPlanning!$A$15:$K$27,7,FALSE)</f>
        <v>0</v>
      </c>
      <c r="AP56" s="119">
        <f>VLOOKUP($P$5,HorizontalPlanning!$A$15:$K$27,8,FALSE)</f>
        <v>0</v>
      </c>
      <c r="AQ56" s="119">
        <f>VLOOKUP($P$5,HorizontalPlanning!$A$15:$K$27,9,FALSE)</f>
        <v>0</v>
      </c>
      <c r="AR56" s="119">
        <f>VLOOKUP($P$5,HorizontalPlanning!$A$15:$K$27,10,FALSE)</f>
        <v>0</v>
      </c>
      <c r="AS56" s="119">
        <f>VLOOKUP($P$5,HorizontalPlanning!$A$15:$K$27,11,FALSE)</f>
        <v>0</v>
      </c>
      <c r="AT56" s="112"/>
      <c r="AU56" s="112" t="s">
        <v>235</v>
      </c>
      <c r="AV56" s="112"/>
      <c r="AW56" s="119">
        <f>VLOOKUP($P$9,HorizontalPlanning!$A$15:$K$27,4,FALSE)</f>
        <v>0</v>
      </c>
      <c r="AX56" s="119">
        <f>VLOOKUP($P$9,HorizontalPlanning!$A$15:$K$27,5,FALSE)</f>
        <v>0</v>
      </c>
      <c r="AY56" s="119">
        <f>VLOOKUP($P$9,HorizontalPlanning!$A$15:$K$27,6,FALSE)</f>
        <v>0</v>
      </c>
      <c r="AZ56" s="119">
        <f>VLOOKUP($P$9,HorizontalPlanning!$A$15:$K$27,7,FALSE)</f>
        <v>0</v>
      </c>
      <c r="BA56" s="119">
        <f>VLOOKUP($P$9,HorizontalPlanning!$A$15:$K$27,8,FALSE)</f>
        <v>0</v>
      </c>
      <c r="BB56" s="119">
        <f>VLOOKUP($P$9,HorizontalPlanning!$A$15:$K$27,9,FALSE)</f>
        <v>0</v>
      </c>
      <c r="BC56" s="119">
        <f>VLOOKUP($P$9,HorizontalPlanning!$A$15:$K$27,10,FALSE)</f>
        <v>0</v>
      </c>
      <c r="BD56" s="119">
        <f>VLOOKUP($P$9,HorizontalPlanning!$A$15:$K$27,11,FALSE)</f>
        <v>0</v>
      </c>
    </row>
    <row r="57" spans="1:56" ht="17" customHeight="1" thickBot="1" x14ac:dyDescent="0.25">
      <c r="C57" s="142"/>
      <c r="R57" s="143"/>
      <c r="S57" s="92"/>
      <c r="T57" s="93"/>
      <c r="U57" s="93"/>
      <c r="V57" s="93"/>
      <c r="W57" s="93"/>
      <c r="X57" s="93"/>
      <c r="Y57" s="93"/>
      <c r="Z57" s="93"/>
      <c r="AA57" s="162"/>
      <c r="AB57" s="93"/>
      <c r="AC57" s="93"/>
      <c r="AD57" s="93"/>
      <c r="AE57" s="162"/>
      <c r="AF57" s="93"/>
      <c r="AG57" s="93"/>
      <c r="AH57" s="163"/>
      <c r="AJ57" s="112"/>
      <c r="AK57" s="112"/>
      <c r="AL57" s="119">
        <f>VLOOKUP($P$5,HorizontalPlanning!$A$15:$K$27,4,FALSE)</f>
        <v>0</v>
      </c>
      <c r="AM57" s="119">
        <f>VLOOKUP($P$5,HorizontalPlanning!$A$15:$K$27,5,FALSE)</f>
        <v>0</v>
      </c>
      <c r="AN57" s="119">
        <f>VLOOKUP($P$5,HorizontalPlanning!$A$15:$K$27,6,FALSE)</f>
        <v>0</v>
      </c>
      <c r="AO57" s="119">
        <f>VLOOKUP($P$5,HorizontalPlanning!$A$15:$K$27,7,FALSE)</f>
        <v>0</v>
      </c>
      <c r="AP57" s="119">
        <f>VLOOKUP($P$5,HorizontalPlanning!$A$15:$K$27,8,FALSE)</f>
        <v>0</v>
      </c>
      <c r="AQ57" s="119">
        <f>VLOOKUP($P$5,HorizontalPlanning!$A$15:$K$27,9,FALSE)</f>
        <v>0</v>
      </c>
      <c r="AR57" s="119">
        <f>VLOOKUP($P$5,HorizontalPlanning!$A$15:$K$27,10,FALSE)</f>
        <v>0</v>
      </c>
      <c r="AS57" s="119">
        <f>VLOOKUP($P$5,HorizontalPlanning!$A$15:$K$27,11,FALSE)</f>
        <v>0</v>
      </c>
      <c r="AT57" s="112"/>
      <c r="AU57" s="112"/>
      <c r="AV57" s="112"/>
      <c r="AW57" s="119">
        <f>VLOOKUP($P$9,HorizontalPlanning!$A$15:$K$27,4,FALSE)</f>
        <v>0</v>
      </c>
      <c r="AX57" s="119">
        <f>VLOOKUP($P$9,HorizontalPlanning!$A$15:$K$27,5,FALSE)</f>
        <v>0</v>
      </c>
      <c r="AY57" s="119">
        <f>VLOOKUP($P$9,HorizontalPlanning!$A$15:$K$27,6,FALSE)</f>
        <v>0</v>
      </c>
      <c r="AZ57" s="119">
        <f>VLOOKUP($P$9,HorizontalPlanning!$A$15:$K$27,7,FALSE)</f>
        <v>0</v>
      </c>
      <c r="BA57" s="119">
        <f>VLOOKUP($P$9,HorizontalPlanning!$A$15:$K$27,8,FALSE)</f>
        <v>0</v>
      </c>
      <c r="BB57" s="119">
        <f>VLOOKUP($P$9,HorizontalPlanning!$A$15:$K$27,9,FALSE)</f>
        <v>0</v>
      </c>
      <c r="BC57" s="119">
        <f>VLOOKUP($P$9,HorizontalPlanning!$A$15:$K$27,10,FALSE)</f>
        <v>0</v>
      </c>
      <c r="BD57" s="119">
        <f>VLOOKUP($P$9,HorizontalPlanning!$A$15:$K$27,11,FALSE)</f>
        <v>0</v>
      </c>
    </row>
    <row r="58" spans="1:56" ht="16" customHeight="1" x14ac:dyDescent="0.2">
      <c r="A58" s="128"/>
      <c r="B58" s="134"/>
      <c r="C58" s="62"/>
      <c r="D58" s="63"/>
      <c r="E58" s="63"/>
      <c r="F58" s="63"/>
      <c r="G58" s="63"/>
      <c r="H58" s="63"/>
      <c r="I58" s="63"/>
      <c r="J58" s="63"/>
      <c r="K58" s="63"/>
      <c r="L58" s="63"/>
      <c r="M58" s="63"/>
      <c r="N58" s="63"/>
      <c r="O58" s="63"/>
      <c r="P58" s="63"/>
      <c r="Q58" s="63"/>
      <c r="R58" s="169"/>
      <c r="S58" s="142"/>
      <c r="AH58" s="143"/>
      <c r="AI58" s="38"/>
      <c r="AJ58" s="112"/>
      <c r="AK58" s="112"/>
      <c r="AL58" s="119">
        <f>VLOOKUP($P$5,HorizontalPlanning!$A$15:$K$27,4,FALSE)</f>
        <v>0</v>
      </c>
      <c r="AM58" s="119">
        <f>VLOOKUP($P$5,HorizontalPlanning!$A$15:$K$27,5,FALSE)</f>
        <v>0</v>
      </c>
      <c r="AN58" s="119">
        <f>VLOOKUP($P$5,HorizontalPlanning!$A$15:$K$27,6,FALSE)</f>
        <v>0</v>
      </c>
      <c r="AO58" s="119">
        <f>VLOOKUP($P$5,HorizontalPlanning!$A$15:$K$27,7,FALSE)</f>
        <v>0</v>
      </c>
      <c r="AP58" s="119">
        <f>VLOOKUP($P$5,HorizontalPlanning!$A$15:$K$27,8,FALSE)</f>
        <v>0</v>
      </c>
      <c r="AQ58" s="119">
        <f>VLOOKUP($P$5,HorizontalPlanning!$A$15:$K$27,9,FALSE)</f>
        <v>0</v>
      </c>
      <c r="AR58" s="119">
        <f>VLOOKUP($P$5,HorizontalPlanning!$A$15:$K$27,10,FALSE)</f>
        <v>0</v>
      </c>
      <c r="AS58" s="119">
        <f>VLOOKUP($P$5,HorizontalPlanning!$A$15:$K$27,11,FALSE)</f>
        <v>0</v>
      </c>
      <c r="AT58" s="112"/>
      <c r="AU58" s="112"/>
      <c r="AV58" s="112"/>
      <c r="AW58" s="119">
        <f>VLOOKUP($P$9,HorizontalPlanning!$A$15:$K$27,4,FALSE)</f>
        <v>0</v>
      </c>
      <c r="AX58" s="119">
        <f>VLOOKUP($P$9,HorizontalPlanning!$A$15:$K$27,5,FALSE)</f>
        <v>0</v>
      </c>
      <c r="AY58" s="119">
        <f>VLOOKUP($P$9,HorizontalPlanning!$A$15:$K$27,6,FALSE)</f>
        <v>0</v>
      </c>
      <c r="AZ58" s="119">
        <f>VLOOKUP($P$9,HorizontalPlanning!$A$15:$K$27,7,FALSE)</f>
        <v>0</v>
      </c>
      <c r="BA58" s="119">
        <f>VLOOKUP($P$9,HorizontalPlanning!$A$15:$K$27,8,FALSE)</f>
        <v>0</v>
      </c>
      <c r="BB58" s="119">
        <f>VLOOKUP($P$9,HorizontalPlanning!$A$15:$K$27,9,FALSE)</f>
        <v>0</v>
      </c>
      <c r="BC58" s="119">
        <f>VLOOKUP($P$9,HorizontalPlanning!$A$15:$K$27,10,FALSE)</f>
        <v>0</v>
      </c>
      <c r="BD58" s="119">
        <f>VLOOKUP($P$9,HorizontalPlanning!$A$15:$K$27,11,FALSE)</f>
        <v>0</v>
      </c>
    </row>
    <row r="59" spans="1:56" ht="16" customHeight="1" x14ac:dyDescent="0.2">
      <c r="A59" s="129"/>
      <c r="B59" s="138"/>
      <c r="C59" s="62"/>
      <c r="D59" s="63"/>
      <c r="E59" s="63"/>
      <c r="F59" s="63"/>
      <c r="G59" s="63"/>
      <c r="H59" s="63"/>
      <c r="I59" s="63"/>
      <c r="J59" s="63"/>
      <c r="K59" s="63"/>
      <c r="L59" s="63"/>
      <c r="M59" s="63"/>
      <c r="N59" s="63"/>
      <c r="O59" s="63"/>
      <c r="P59" s="63"/>
      <c r="Q59" s="63"/>
      <c r="R59" s="169"/>
      <c r="S59" s="92"/>
      <c r="T59" s="93"/>
      <c r="U59" s="93"/>
      <c r="V59" s="93"/>
      <c r="W59" s="93"/>
      <c r="X59" s="93"/>
      <c r="Y59" s="93"/>
      <c r="Z59" s="93"/>
      <c r="AA59" s="162"/>
      <c r="AB59" s="93"/>
      <c r="AC59" s="93"/>
      <c r="AD59" s="93"/>
      <c r="AE59" s="162"/>
      <c r="AF59" s="93"/>
      <c r="AG59" s="93"/>
      <c r="AH59" s="163"/>
      <c r="AI59" s="38"/>
      <c r="AJ59" s="112"/>
      <c r="AK59" s="112"/>
      <c r="AL59" s="119">
        <f>VLOOKUP($P$5,HorizontalPlanning!$A$15:$K$27,4,FALSE)</f>
        <v>0</v>
      </c>
      <c r="AM59" s="119">
        <f>VLOOKUP($P$5,HorizontalPlanning!$A$15:$K$27,5,FALSE)</f>
        <v>0</v>
      </c>
      <c r="AN59" s="119">
        <f>VLOOKUP($P$5,HorizontalPlanning!$A$15:$K$27,6,FALSE)</f>
        <v>0</v>
      </c>
      <c r="AO59" s="119">
        <f>VLOOKUP($P$5,HorizontalPlanning!$A$15:$K$27,7,FALSE)</f>
        <v>0</v>
      </c>
      <c r="AP59" s="119">
        <f>VLOOKUP($P$5,HorizontalPlanning!$A$15:$K$27,8,FALSE)</f>
        <v>0</v>
      </c>
      <c r="AQ59" s="119">
        <f>VLOOKUP($P$5,HorizontalPlanning!$A$15:$K$27,9,FALSE)</f>
        <v>0</v>
      </c>
      <c r="AR59" s="119">
        <f>VLOOKUP($P$5,HorizontalPlanning!$A$15:$K$27,10,FALSE)</f>
        <v>0</v>
      </c>
      <c r="AS59" s="119">
        <f>VLOOKUP($P$5,HorizontalPlanning!$A$15:$K$27,11,FALSE)</f>
        <v>0</v>
      </c>
      <c r="AT59" s="112"/>
      <c r="AU59" s="112"/>
      <c r="AV59" s="112"/>
      <c r="AW59" s="119">
        <f>VLOOKUP($P$9,HorizontalPlanning!$A$15:$K$27,4,FALSE)</f>
        <v>0</v>
      </c>
      <c r="AX59" s="119">
        <f>VLOOKUP($P$9,HorizontalPlanning!$A$15:$K$27,5,FALSE)</f>
        <v>0</v>
      </c>
      <c r="AY59" s="119">
        <f>VLOOKUP($P$9,HorizontalPlanning!$A$15:$K$27,6,FALSE)</f>
        <v>0</v>
      </c>
      <c r="AZ59" s="119">
        <f>VLOOKUP($P$9,HorizontalPlanning!$A$15:$K$27,7,FALSE)</f>
        <v>0</v>
      </c>
      <c r="BA59" s="119">
        <f>VLOOKUP($P$9,HorizontalPlanning!$A$15:$K$27,8,FALSE)</f>
        <v>0</v>
      </c>
      <c r="BB59" s="119">
        <f>VLOOKUP($P$9,HorizontalPlanning!$A$15:$K$27,9,FALSE)</f>
        <v>0</v>
      </c>
      <c r="BC59" s="119">
        <f>VLOOKUP($P$9,HorizontalPlanning!$A$15:$K$27,10,FALSE)</f>
        <v>0</v>
      </c>
      <c r="BD59" s="119">
        <f>VLOOKUP($P$9,HorizontalPlanning!$A$15:$K$27,11,FALSE)</f>
        <v>0</v>
      </c>
    </row>
    <row r="60" spans="1:56" ht="16" customHeight="1" thickBot="1" x14ac:dyDescent="0.25">
      <c r="A60" s="124"/>
      <c r="B60" s="135"/>
      <c r="C60" s="62"/>
      <c r="D60" s="63"/>
      <c r="E60" s="63"/>
      <c r="F60" s="63"/>
      <c r="G60" s="63"/>
      <c r="H60" s="63"/>
      <c r="I60" s="63"/>
      <c r="J60" s="63"/>
      <c r="K60" s="63"/>
      <c r="L60" s="63"/>
      <c r="M60" s="63"/>
      <c r="N60" s="63"/>
      <c r="O60" s="63"/>
      <c r="P60" s="63"/>
      <c r="Q60" s="63"/>
      <c r="R60" s="169"/>
      <c r="S60" s="92"/>
      <c r="T60" s="93"/>
      <c r="U60" s="93"/>
      <c r="V60" s="93"/>
      <c r="W60" s="93"/>
      <c r="X60" s="93"/>
      <c r="Y60" s="93"/>
      <c r="Z60" s="93"/>
      <c r="AA60" s="162"/>
      <c r="AB60" s="93"/>
      <c r="AC60" s="93"/>
      <c r="AD60" s="93"/>
      <c r="AE60" s="162"/>
      <c r="AF60" s="93"/>
      <c r="AG60" s="93"/>
      <c r="AH60" s="163"/>
      <c r="AI60" s="38"/>
      <c r="AJ60" s="112"/>
      <c r="AK60" s="112"/>
      <c r="AL60" s="119">
        <f>VLOOKUP($P$5,HorizontalPlanning!$A$15:$K$27,4,FALSE)</f>
        <v>0</v>
      </c>
      <c r="AM60" s="119">
        <f>VLOOKUP($P$5,HorizontalPlanning!$A$15:$K$27,5,FALSE)</f>
        <v>0</v>
      </c>
      <c r="AN60" s="119">
        <f>VLOOKUP($P$5,HorizontalPlanning!$A$15:$K$27,6,FALSE)</f>
        <v>0</v>
      </c>
      <c r="AO60" s="119">
        <f>VLOOKUP($P$5,HorizontalPlanning!$A$15:$K$27,7,FALSE)</f>
        <v>0</v>
      </c>
      <c r="AP60" s="119">
        <f>VLOOKUP($P$5,HorizontalPlanning!$A$15:$K$27,8,FALSE)</f>
        <v>0</v>
      </c>
      <c r="AQ60" s="119">
        <f>VLOOKUP($P$5,HorizontalPlanning!$A$15:$K$27,9,FALSE)</f>
        <v>0</v>
      </c>
      <c r="AR60" s="119">
        <f>VLOOKUP($P$5,HorizontalPlanning!$A$15:$K$27,10,FALSE)</f>
        <v>0</v>
      </c>
      <c r="AS60" s="119">
        <f>VLOOKUP($P$5,HorizontalPlanning!$A$15:$K$27,11,FALSE)</f>
        <v>0</v>
      </c>
      <c r="AT60" s="112"/>
      <c r="AU60" s="112"/>
      <c r="AV60" s="112"/>
      <c r="AW60" s="119">
        <f>VLOOKUP($P$9,HorizontalPlanning!$A$15:$K$27,4,FALSE)</f>
        <v>0</v>
      </c>
      <c r="AX60" s="119">
        <f>VLOOKUP($P$9,HorizontalPlanning!$A$15:$K$27,5,FALSE)</f>
        <v>0</v>
      </c>
      <c r="AY60" s="119">
        <f>VLOOKUP($P$9,HorizontalPlanning!$A$15:$K$27,6,FALSE)</f>
        <v>0</v>
      </c>
      <c r="AZ60" s="119">
        <f>VLOOKUP($P$9,HorizontalPlanning!$A$15:$K$27,7,FALSE)</f>
        <v>0</v>
      </c>
      <c r="BA60" s="119">
        <f>VLOOKUP($P$9,HorizontalPlanning!$A$15:$K$27,8,FALSE)</f>
        <v>0</v>
      </c>
      <c r="BB60" s="119">
        <f>VLOOKUP($P$9,HorizontalPlanning!$A$15:$K$27,9,FALSE)</f>
        <v>0</v>
      </c>
      <c r="BC60" s="119">
        <f>VLOOKUP($P$9,HorizontalPlanning!$A$15:$K$27,10,FALSE)</f>
        <v>0</v>
      </c>
      <c r="BD60" s="119">
        <f>VLOOKUP($P$9,HorizontalPlanning!$A$15:$K$27,11,FALSE)</f>
        <v>0</v>
      </c>
    </row>
    <row r="61" spans="1:56" ht="16" customHeight="1" x14ac:dyDescent="0.2">
      <c r="A61" s="128"/>
      <c r="B61" s="134"/>
      <c r="C61" s="62"/>
      <c r="D61" s="63"/>
      <c r="E61" s="63"/>
      <c r="F61" s="63"/>
      <c r="G61" s="63"/>
      <c r="H61" s="63"/>
      <c r="I61" s="63"/>
      <c r="J61" s="63"/>
      <c r="K61" s="63"/>
      <c r="L61" s="63"/>
      <c r="M61" s="63"/>
      <c r="N61" s="63"/>
      <c r="O61" s="63"/>
      <c r="P61" s="63"/>
      <c r="Q61" s="63"/>
      <c r="R61" s="169"/>
      <c r="S61" s="92"/>
      <c r="T61" s="93"/>
      <c r="U61" s="93"/>
      <c r="V61" s="93"/>
      <c r="W61" s="93"/>
      <c r="X61" s="93"/>
      <c r="Y61" s="93"/>
      <c r="Z61" s="93"/>
      <c r="AA61" s="162"/>
      <c r="AB61" s="93"/>
      <c r="AC61" s="93"/>
      <c r="AD61" s="93"/>
      <c r="AE61" s="162"/>
      <c r="AF61" s="93"/>
      <c r="AG61" s="93"/>
      <c r="AH61" s="163"/>
      <c r="AI61" s="38"/>
      <c r="AJ61" s="112"/>
      <c r="AK61" s="112"/>
      <c r="AL61" s="119">
        <f>VLOOKUP($P$5,HorizontalPlanning!$A$15:$K$27,4,FALSE)</f>
        <v>0</v>
      </c>
      <c r="AM61" s="119">
        <f>VLOOKUP($P$5,HorizontalPlanning!$A$15:$K$27,5,FALSE)</f>
        <v>0</v>
      </c>
      <c r="AN61" s="119">
        <f>VLOOKUP($P$5,HorizontalPlanning!$A$15:$K$27,6,FALSE)</f>
        <v>0</v>
      </c>
      <c r="AO61" s="119">
        <f>VLOOKUP($P$5,HorizontalPlanning!$A$15:$K$27,7,FALSE)</f>
        <v>0</v>
      </c>
      <c r="AP61" s="119">
        <f>VLOOKUP($P$5,HorizontalPlanning!$A$15:$K$27,8,FALSE)</f>
        <v>0</v>
      </c>
      <c r="AQ61" s="119">
        <f>VLOOKUP($P$5,HorizontalPlanning!$A$15:$K$27,9,FALSE)</f>
        <v>0</v>
      </c>
      <c r="AR61" s="119">
        <f>VLOOKUP($P$5,HorizontalPlanning!$A$15:$K$27,10,FALSE)</f>
        <v>0</v>
      </c>
      <c r="AS61" s="119">
        <f>VLOOKUP($P$5,HorizontalPlanning!$A$15:$K$27,11,FALSE)</f>
        <v>0</v>
      </c>
      <c r="AT61" s="112"/>
      <c r="AU61" s="112"/>
      <c r="AV61" s="112"/>
      <c r="AW61" s="119">
        <f>VLOOKUP($P$9,HorizontalPlanning!$A$15:$K$27,4,FALSE)</f>
        <v>0</v>
      </c>
      <c r="AX61" s="119">
        <f>VLOOKUP($P$9,HorizontalPlanning!$A$15:$K$27,5,FALSE)</f>
        <v>0</v>
      </c>
      <c r="AY61" s="119">
        <f>VLOOKUP($P$9,HorizontalPlanning!$A$15:$K$27,6,FALSE)</f>
        <v>0</v>
      </c>
      <c r="AZ61" s="119">
        <f>VLOOKUP($P$9,HorizontalPlanning!$A$15:$K$27,7,FALSE)</f>
        <v>0</v>
      </c>
      <c r="BA61" s="119">
        <f>VLOOKUP($P$9,HorizontalPlanning!$A$15:$K$27,8,FALSE)</f>
        <v>0</v>
      </c>
      <c r="BB61" s="119">
        <f>VLOOKUP($P$9,HorizontalPlanning!$A$15:$K$27,9,FALSE)</f>
        <v>0</v>
      </c>
      <c r="BC61" s="119">
        <f>VLOOKUP($P$9,HorizontalPlanning!$A$15:$K$27,10,FALSE)</f>
        <v>0</v>
      </c>
      <c r="BD61" s="119">
        <f>VLOOKUP($P$9,HorizontalPlanning!$A$15:$K$27,11,FALSE)</f>
        <v>0</v>
      </c>
    </row>
    <row r="62" spans="1:56" ht="16" customHeight="1" x14ac:dyDescent="0.2">
      <c r="A62" s="129"/>
      <c r="B62" s="138"/>
      <c r="C62" s="62"/>
      <c r="D62" s="63"/>
      <c r="E62" s="63"/>
      <c r="F62" s="63"/>
      <c r="G62" s="63"/>
      <c r="H62" s="63"/>
      <c r="I62" s="63"/>
      <c r="J62" s="63"/>
      <c r="K62" s="63"/>
      <c r="L62" s="63"/>
      <c r="M62" s="63"/>
      <c r="N62" s="63"/>
      <c r="O62" s="63"/>
      <c r="P62" s="63"/>
      <c r="Q62" s="63"/>
      <c r="R62" s="169"/>
      <c r="S62" s="92"/>
      <c r="T62" s="93"/>
      <c r="U62" s="93"/>
      <c r="V62" s="93"/>
      <c r="W62" s="93"/>
      <c r="X62" s="93"/>
      <c r="Y62" s="93"/>
      <c r="Z62" s="93"/>
      <c r="AA62" s="162"/>
      <c r="AB62" s="93"/>
      <c r="AC62" s="93"/>
      <c r="AD62" s="93"/>
      <c r="AE62" s="162"/>
      <c r="AF62" s="93"/>
      <c r="AG62" s="93"/>
      <c r="AH62" s="163"/>
      <c r="AI62" s="38"/>
      <c r="AJ62" s="112"/>
      <c r="AK62" s="112"/>
      <c r="AL62" s="119">
        <f>VLOOKUP($P$5,HorizontalPlanning!$A$15:$K$27,4,FALSE)</f>
        <v>0</v>
      </c>
      <c r="AM62" s="119">
        <f>VLOOKUP($P$5,HorizontalPlanning!$A$15:$K$27,5,FALSE)</f>
        <v>0</v>
      </c>
      <c r="AN62" s="119">
        <f>VLOOKUP($P$5,HorizontalPlanning!$A$15:$K$27,6,FALSE)</f>
        <v>0</v>
      </c>
      <c r="AO62" s="119">
        <f>VLOOKUP($P$5,HorizontalPlanning!$A$15:$K$27,7,FALSE)</f>
        <v>0</v>
      </c>
      <c r="AP62" s="119">
        <f>VLOOKUP($P$5,HorizontalPlanning!$A$15:$K$27,8,FALSE)</f>
        <v>0</v>
      </c>
      <c r="AQ62" s="119">
        <f>VLOOKUP($P$5,HorizontalPlanning!$A$15:$K$27,9,FALSE)</f>
        <v>0</v>
      </c>
      <c r="AR62" s="119">
        <f>VLOOKUP($P$5,HorizontalPlanning!$A$15:$K$27,10,FALSE)</f>
        <v>0</v>
      </c>
      <c r="AS62" s="119">
        <f>VLOOKUP($P$5,HorizontalPlanning!$A$15:$K$27,11,FALSE)</f>
        <v>0</v>
      </c>
      <c r="AT62" s="112"/>
      <c r="AU62" s="112"/>
      <c r="AV62" s="112"/>
      <c r="AW62" s="119">
        <f>VLOOKUP($P$9,HorizontalPlanning!$A$15:$K$27,4,FALSE)</f>
        <v>0</v>
      </c>
      <c r="AX62" s="119">
        <f>VLOOKUP($P$9,HorizontalPlanning!$A$15:$K$27,5,FALSE)</f>
        <v>0</v>
      </c>
      <c r="AY62" s="119">
        <f>VLOOKUP($P$9,HorizontalPlanning!$A$15:$K$27,6,FALSE)</f>
        <v>0</v>
      </c>
      <c r="AZ62" s="119">
        <f>VLOOKUP($P$9,HorizontalPlanning!$A$15:$K$27,7,FALSE)</f>
        <v>0</v>
      </c>
      <c r="BA62" s="119">
        <f>VLOOKUP($P$9,HorizontalPlanning!$A$15:$K$27,8,FALSE)</f>
        <v>0</v>
      </c>
      <c r="BB62" s="119">
        <f>VLOOKUP($P$9,HorizontalPlanning!$A$15:$K$27,9,FALSE)</f>
        <v>0</v>
      </c>
      <c r="BC62" s="119">
        <f>VLOOKUP($P$9,HorizontalPlanning!$A$15:$K$27,10,FALSE)</f>
        <v>0</v>
      </c>
      <c r="BD62" s="119">
        <f>VLOOKUP($P$9,HorizontalPlanning!$A$15:$K$27,11,FALSE)</f>
        <v>0</v>
      </c>
    </row>
    <row r="63" spans="1:56" ht="16" customHeight="1" thickBot="1" x14ac:dyDescent="0.25">
      <c r="A63" s="130"/>
      <c r="B63" s="139"/>
      <c r="C63" s="170"/>
      <c r="D63" s="171"/>
      <c r="E63" s="171"/>
      <c r="F63" s="171"/>
      <c r="G63" s="171"/>
      <c r="H63" s="171"/>
      <c r="I63" s="171"/>
      <c r="J63" s="171"/>
      <c r="K63" s="171"/>
      <c r="L63" s="171"/>
      <c r="M63" s="171"/>
      <c r="N63" s="171"/>
      <c r="O63" s="171"/>
      <c r="P63" s="171"/>
      <c r="Q63" s="171"/>
      <c r="R63" s="172"/>
      <c r="S63" s="164"/>
      <c r="T63" s="165"/>
      <c r="U63" s="165"/>
      <c r="V63" s="165"/>
      <c r="W63" s="165"/>
      <c r="X63" s="165"/>
      <c r="Y63" s="165"/>
      <c r="Z63" s="165"/>
      <c r="AA63" s="166"/>
      <c r="AB63" s="165"/>
      <c r="AC63" s="165"/>
      <c r="AD63" s="165"/>
      <c r="AE63" s="166"/>
      <c r="AF63" s="165"/>
      <c r="AG63" s="165"/>
      <c r="AH63" s="167"/>
      <c r="AI63" s="38"/>
      <c r="AJ63" s="112"/>
      <c r="AK63" s="112"/>
      <c r="AL63" s="119">
        <f>VLOOKUP($P$5,HorizontalPlanning!$A$15:$K$27,4,FALSE)</f>
        <v>0</v>
      </c>
      <c r="AM63" s="119">
        <f>VLOOKUP($P$5,HorizontalPlanning!$A$15:$K$27,5,FALSE)</f>
        <v>0</v>
      </c>
      <c r="AN63" s="119">
        <f>VLOOKUP($P$5,HorizontalPlanning!$A$15:$K$27,6,FALSE)</f>
        <v>0</v>
      </c>
      <c r="AO63" s="119">
        <f>VLOOKUP($P$5,HorizontalPlanning!$A$15:$K$27,7,FALSE)</f>
        <v>0</v>
      </c>
      <c r="AP63" s="119">
        <f>VLOOKUP($P$5,HorizontalPlanning!$A$15:$K$27,8,FALSE)</f>
        <v>0</v>
      </c>
      <c r="AQ63" s="119">
        <f>VLOOKUP($P$5,HorizontalPlanning!$A$15:$K$27,9,FALSE)</f>
        <v>0</v>
      </c>
      <c r="AR63" s="119">
        <f>VLOOKUP($P$5,HorizontalPlanning!$A$15:$K$27,10,FALSE)</f>
        <v>0</v>
      </c>
      <c r="AS63" s="119">
        <f>VLOOKUP($P$5,HorizontalPlanning!$A$15:$K$27,11,FALSE)</f>
        <v>0</v>
      </c>
      <c r="AT63" s="112"/>
      <c r="AU63" s="112"/>
      <c r="AV63" s="112"/>
      <c r="AW63" s="119">
        <f>VLOOKUP($P$9,HorizontalPlanning!$A$15:$K$27,4,FALSE)</f>
        <v>0</v>
      </c>
      <c r="AX63" s="119">
        <f>VLOOKUP($P$9,HorizontalPlanning!$A$15:$K$27,5,FALSE)</f>
        <v>0</v>
      </c>
      <c r="AY63" s="119">
        <f>VLOOKUP($P$9,HorizontalPlanning!$A$15:$K$27,6,FALSE)</f>
        <v>0</v>
      </c>
      <c r="AZ63" s="119">
        <f>VLOOKUP($P$9,HorizontalPlanning!$A$15:$K$27,7,FALSE)</f>
        <v>0</v>
      </c>
      <c r="BA63" s="119">
        <f>VLOOKUP($P$9,HorizontalPlanning!$A$15:$K$27,8,FALSE)</f>
        <v>0</v>
      </c>
      <c r="BB63" s="119">
        <f>VLOOKUP($P$9,HorizontalPlanning!$A$15:$K$27,9,FALSE)</f>
        <v>0</v>
      </c>
      <c r="BC63" s="119">
        <f>VLOOKUP($P$9,HorizontalPlanning!$A$15:$K$27,10,FALSE)</f>
        <v>0</v>
      </c>
      <c r="BD63" s="119">
        <f>VLOOKUP($P$9,HorizontalPlanning!$A$15:$K$27,11,FALSE)</f>
        <v>0</v>
      </c>
    </row>
    <row r="64" spans="1:56" ht="16" customHeight="1" thickTop="1" x14ac:dyDescent="0.2">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112"/>
      <c r="AK64" s="112"/>
      <c r="AL64" s="119"/>
      <c r="AM64" s="119"/>
      <c r="AN64" s="119"/>
      <c r="AO64" s="119"/>
      <c r="AP64" s="119"/>
      <c r="AQ64" s="119"/>
      <c r="AR64" s="119"/>
      <c r="AS64" s="119"/>
      <c r="AT64" s="112"/>
      <c r="AU64" s="112"/>
      <c r="AV64" s="112"/>
      <c r="AW64" s="119"/>
      <c r="AX64" s="119"/>
      <c r="AY64" s="119"/>
      <c r="AZ64" s="119"/>
      <c r="BA64" s="119"/>
      <c r="BB64" s="119"/>
      <c r="BC64" s="119"/>
      <c r="BD64" s="119"/>
    </row>
    <row r="65" spans="1:56" ht="16" customHeight="1" x14ac:dyDescent="0.2">
      <c r="C65" s="38"/>
      <c r="J65" s="112"/>
      <c r="K65" s="112"/>
      <c r="L65" s="112"/>
      <c r="M65" s="213" t="s">
        <v>228</v>
      </c>
      <c r="N65" s="213"/>
      <c r="O65" s="213"/>
      <c r="P65" s="213" t="s">
        <v>235</v>
      </c>
      <c r="Q65" s="213"/>
      <c r="R65" s="213"/>
      <c r="S65" s="213"/>
      <c r="T65" s="213" t="s">
        <v>253</v>
      </c>
      <c r="U65" s="213"/>
      <c r="V65" s="213"/>
      <c r="W65" s="300" t="s">
        <v>254</v>
      </c>
      <c r="X65" s="300"/>
      <c r="Y65" s="300"/>
      <c r="Z65" s="38"/>
      <c r="AA65" s="38"/>
      <c r="AB65" s="38"/>
      <c r="AC65" s="38"/>
      <c r="AD65" s="38"/>
      <c r="AE65" s="38"/>
      <c r="AF65" s="38"/>
      <c r="AG65" s="38"/>
      <c r="AH65" s="38"/>
      <c r="AI65" s="38"/>
      <c r="AJ65" s="112"/>
      <c r="AK65" s="112"/>
      <c r="AL65" s="113"/>
      <c r="AM65" s="301" t="s">
        <v>255</v>
      </c>
      <c r="AN65" s="302"/>
      <c r="AO65" s="302"/>
      <c r="AP65" s="302"/>
      <c r="AQ65" s="112"/>
      <c r="AR65" s="112"/>
      <c r="AS65" s="112"/>
      <c r="AT65" s="112"/>
      <c r="AU65" s="112"/>
      <c r="AV65" s="112"/>
      <c r="AW65" s="112"/>
      <c r="AX65" s="301" t="s">
        <v>257</v>
      </c>
      <c r="AY65" s="302"/>
      <c r="AZ65" s="302"/>
      <c r="BA65" s="302"/>
      <c r="BB65" s="112"/>
      <c r="BC65" s="112"/>
      <c r="BD65" s="112"/>
    </row>
    <row r="66" spans="1:56" ht="16" customHeight="1" x14ac:dyDescent="0.2">
      <c r="C66" s="38"/>
      <c r="J66" s="112"/>
      <c r="K66" s="112"/>
      <c r="L66" s="112"/>
      <c r="M66" s="213"/>
      <c r="N66" s="213"/>
      <c r="O66" s="213"/>
      <c r="P66" s="213"/>
      <c r="Q66" s="213"/>
      <c r="R66" s="213"/>
      <c r="S66" s="213"/>
      <c r="T66" s="213"/>
      <c r="U66" s="213"/>
      <c r="V66" s="213"/>
      <c r="W66" s="300"/>
      <c r="X66" s="300"/>
      <c r="Y66" s="300"/>
      <c r="Z66" s="38"/>
      <c r="AA66" s="38"/>
      <c r="AB66" s="38"/>
      <c r="AC66" s="38"/>
      <c r="AD66" s="38"/>
      <c r="AE66" s="38"/>
      <c r="AF66" s="38"/>
      <c r="AG66" s="38"/>
      <c r="AH66" s="38"/>
      <c r="AI66" s="38"/>
      <c r="AJ66" s="112"/>
      <c r="AK66" s="112"/>
      <c r="AL66" s="113"/>
      <c r="AM66" s="302"/>
      <c r="AN66" s="302"/>
      <c r="AO66" s="302"/>
      <c r="AP66" s="302"/>
      <c r="AQ66" s="112"/>
      <c r="AR66" s="112"/>
      <c r="AS66" s="112"/>
      <c r="AT66" s="112"/>
      <c r="AU66" s="112"/>
      <c r="AV66" s="112"/>
      <c r="AW66" s="112"/>
      <c r="AX66" s="302"/>
      <c r="AY66" s="302"/>
      <c r="AZ66" s="302"/>
      <c r="BA66" s="302"/>
      <c r="BB66" s="112"/>
      <c r="BC66" s="112"/>
      <c r="BD66" s="112"/>
    </row>
    <row r="67" spans="1:56" ht="16" customHeight="1" x14ac:dyDescent="0.2">
      <c r="C67" s="38"/>
      <c r="D67" s="112"/>
      <c r="E67" s="112"/>
      <c r="F67" s="112"/>
      <c r="G67" s="112"/>
      <c r="H67" s="112"/>
      <c r="I67" s="112"/>
      <c r="J67" s="112"/>
      <c r="K67" s="111" t="s">
        <v>225</v>
      </c>
      <c r="L67" s="112"/>
      <c r="M67" s="303" t="s">
        <v>189</v>
      </c>
      <c r="N67" s="303"/>
      <c r="O67" s="303"/>
      <c r="P67" s="304" t="s">
        <v>189</v>
      </c>
      <c r="Q67" s="304"/>
      <c r="R67" s="304"/>
      <c r="S67" s="304"/>
      <c r="T67" s="301">
        <v>0</v>
      </c>
      <c r="U67" s="301"/>
      <c r="V67" s="301"/>
      <c r="W67" s="305">
        <v>0</v>
      </c>
      <c r="X67" s="305"/>
      <c r="Y67" s="305"/>
      <c r="Z67" s="38"/>
      <c r="AA67" s="38"/>
      <c r="AB67" s="38"/>
      <c r="AC67" s="38"/>
      <c r="AD67" s="38"/>
      <c r="AE67" s="38"/>
      <c r="AF67" s="38"/>
      <c r="AG67" s="38"/>
      <c r="AH67" s="38"/>
      <c r="AI67" s="38"/>
      <c r="AJ67" s="112" t="s">
        <v>236</v>
      </c>
      <c r="AK67" s="112"/>
      <c r="AL67" s="112" t="s">
        <v>228</v>
      </c>
      <c r="AM67" s="112"/>
      <c r="AN67" s="112" t="s">
        <v>234</v>
      </c>
      <c r="AO67" s="113"/>
      <c r="AP67" s="112" t="s">
        <v>250</v>
      </c>
      <c r="AQ67" s="112"/>
      <c r="AR67" s="112" t="s">
        <v>251</v>
      </c>
      <c r="AS67" s="112" t="s">
        <v>252</v>
      </c>
      <c r="AT67" s="112"/>
      <c r="AU67" s="112" t="s">
        <v>236</v>
      </c>
      <c r="AV67" s="112"/>
      <c r="AW67" s="112" t="s">
        <v>228</v>
      </c>
      <c r="AX67" s="112"/>
      <c r="AY67" s="112" t="s">
        <v>234</v>
      </c>
      <c r="AZ67" s="113"/>
      <c r="BA67" s="112" t="s">
        <v>250</v>
      </c>
      <c r="BB67" s="112"/>
      <c r="BC67" s="112" t="s">
        <v>251</v>
      </c>
      <c r="BD67" s="112" t="s">
        <v>252</v>
      </c>
    </row>
    <row r="68" spans="1:56" ht="16" customHeight="1" x14ac:dyDescent="0.2">
      <c r="C68" s="38"/>
      <c r="D68" s="112"/>
      <c r="E68" s="112"/>
      <c r="F68" s="112"/>
      <c r="G68" s="112"/>
      <c r="H68" s="112"/>
      <c r="I68" s="112"/>
      <c r="J68" s="112"/>
      <c r="K68" s="112"/>
      <c r="L68" s="112"/>
      <c r="M68" s="303"/>
      <c r="N68" s="303"/>
      <c r="O68" s="303"/>
      <c r="P68" s="304"/>
      <c r="Q68" s="304"/>
      <c r="R68" s="304"/>
      <c r="S68" s="304"/>
      <c r="T68" s="301"/>
      <c r="U68" s="301"/>
      <c r="V68" s="301"/>
      <c r="W68" s="305"/>
      <c r="X68" s="305"/>
      <c r="Y68" s="305"/>
      <c r="Z68" s="38"/>
      <c r="AA68" s="38"/>
      <c r="AB68" s="38"/>
      <c r="AC68" s="38"/>
      <c r="AD68" s="38"/>
      <c r="AE68" s="38"/>
      <c r="AF68" s="38"/>
      <c r="AG68" s="38"/>
      <c r="AH68" s="38"/>
      <c r="AI68" s="38"/>
      <c r="AJ68" s="110">
        <f>HLOOKUP($M$67,VerticalPlanning!$I$13:$AF$21,2,FALSE)</f>
        <v>0</v>
      </c>
      <c r="AK68" s="112"/>
      <c r="AL68" s="106">
        <f>HLOOKUP($M$67,VerticalPlanning!$I$1:$AF$9,2,FALSE)</f>
        <v>0</v>
      </c>
      <c r="AM68" s="112"/>
      <c r="AN68" s="108">
        <f>VLOOKUP($F$1,ClientLevels!$A$1:$B$4,2,FALSE)</f>
        <v>4</v>
      </c>
      <c r="AO68" s="113"/>
      <c r="AP68" s="117">
        <f>VLOOKUP($F$1,ClientLevels!$A$1:$C$4,3,FALSE)</f>
        <v>-0.13</v>
      </c>
      <c r="AQ68" s="112"/>
      <c r="AR68" s="112">
        <f>$T$67</f>
        <v>0</v>
      </c>
      <c r="AS68" s="120">
        <f>$W$67</f>
        <v>0</v>
      </c>
      <c r="AT68" s="112"/>
      <c r="AU68" s="110">
        <f>HLOOKUP($M$71,VerticalPlanning!$I$13:$AF$21,2,FALSE)</f>
        <v>0</v>
      </c>
      <c r="AV68" s="112"/>
      <c r="AW68" s="106">
        <f>HLOOKUP($M$71,VerticalPlanning!$I$1:$AF$9,2,FALSE)</f>
        <v>0</v>
      </c>
      <c r="AX68" s="112"/>
      <c r="AY68" s="108">
        <f>VLOOKUP($F$1,ClientLevels!$A$1:$B$4,2,FALSE)</f>
        <v>4</v>
      </c>
      <c r="AZ68" s="113"/>
      <c r="BA68" s="117">
        <f>VLOOKUP($F$1,ClientLevels!$A$1:$C$4,3,FALSE)</f>
        <v>-0.13</v>
      </c>
      <c r="BB68" s="112"/>
      <c r="BC68" s="112">
        <f>$T$71</f>
        <v>0</v>
      </c>
      <c r="BD68" s="120">
        <f>$W$71</f>
        <v>0</v>
      </c>
    </row>
    <row r="69" spans="1:56" ht="16" customHeight="1" x14ac:dyDescent="0.2">
      <c r="C69" s="38"/>
      <c r="D69" s="112"/>
      <c r="E69" s="112"/>
      <c r="F69" s="112"/>
      <c r="G69" s="112"/>
      <c r="H69" s="112"/>
      <c r="I69" s="112"/>
      <c r="J69" s="112"/>
      <c r="K69" s="111" t="s">
        <v>224</v>
      </c>
      <c r="L69" s="112"/>
      <c r="M69" s="303" t="s">
        <v>189</v>
      </c>
      <c r="N69" s="303"/>
      <c r="O69" s="303"/>
      <c r="P69" s="304" t="s">
        <v>189</v>
      </c>
      <c r="Q69" s="304"/>
      <c r="R69" s="304"/>
      <c r="S69" s="304"/>
      <c r="T69" s="301">
        <v>0</v>
      </c>
      <c r="U69" s="301"/>
      <c r="V69" s="301"/>
      <c r="W69" s="305">
        <v>0</v>
      </c>
      <c r="X69" s="305"/>
      <c r="Y69" s="305"/>
      <c r="Z69" s="38"/>
      <c r="AA69" s="38"/>
      <c r="AB69" s="38"/>
      <c r="AC69" s="38"/>
      <c r="AD69" s="38"/>
      <c r="AE69" s="38"/>
      <c r="AF69" s="38"/>
      <c r="AG69" s="38"/>
      <c r="AH69" s="38"/>
      <c r="AI69" s="38"/>
      <c r="AJ69" s="110">
        <f>HLOOKUP($M$67,VerticalPlanning!$I$13:$AF$21,3,FALSE)</f>
        <v>0</v>
      </c>
      <c r="AK69" s="112"/>
      <c r="AL69" s="106">
        <f>HLOOKUP($M$67,VerticalPlanning!$I$1:$AF$9,3,FALSE)</f>
        <v>0</v>
      </c>
      <c r="AM69" s="112"/>
      <c r="AN69" s="108">
        <f>VLOOKUP($F$1,ClientLevels!$A$1:$B$4,2,FALSE)</f>
        <v>4</v>
      </c>
      <c r="AO69" s="113"/>
      <c r="AP69" s="117">
        <f>VLOOKUP($F$1,ClientLevels!$A$1:$C$4,3,FALSE)</f>
        <v>-0.13</v>
      </c>
      <c r="AQ69" s="112"/>
      <c r="AR69" s="112">
        <f t="shared" ref="AR69:AR75" si="97">$T$67</f>
        <v>0</v>
      </c>
      <c r="AS69" s="120">
        <f t="shared" ref="AS69:AS75" si="98">$W$67</f>
        <v>0</v>
      </c>
      <c r="AT69" s="112"/>
      <c r="AU69" s="110">
        <f>HLOOKUP($M$71,VerticalPlanning!$I$13:$AF$21,3,FALSE)</f>
        <v>0</v>
      </c>
      <c r="AV69" s="112"/>
      <c r="AW69" s="106">
        <f>HLOOKUP($M$71,VerticalPlanning!$I$1:$AF$9,3,FALSE)</f>
        <v>0</v>
      </c>
      <c r="AX69" s="112"/>
      <c r="AY69" s="108">
        <f>VLOOKUP($F$1,ClientLevels!$A$1:$B$4,2,FALSE)</f>
        <v>4</v>
      </c>
      <c r="AZ69" s="113"/>
      <c r="BA69" s="117">
        <f>VLOOKUP($F$1,ClientLevels!$A$1:$C$4,3,FALSE)</f>
        <v>-0.13</v>
      </c>
      <c r="BB69" s="112"/>
      <c r="BC69" s="112">
        <f t="shared" ref="BC69:BC75" si="99">$T$71</f>
        <v>0</v>
      </c>
      <c r="BD69" s="120">
        <f t="shared" ref="BD69:BD75" si="100">$W$71</f>
        <v>0</v>
      </c>
    </row>
    <row r="70" spans="1:56" ht="16" customHeight="1" x14ac:dyDescent="0.2">
      <c r="C70" s="44"/>
      <c r="D70" s="112"/>
      <c r="E70" s="112"/>
      <c r="F70" s="112"/>
      <c r="G70" s="112"/>
      <c r="H70" s="112"/>
      <c r="I70" s="112"/>
      <c r="J70" s="112"/>
      <c r="K70" s="112"/>
      <c r="L70" s="112"/>
      <c r="M70" s="303"/>
      <c r="N70" s="303"/>
      <c r="O70" s="303"/>
      <c r="P70" s="304"/>
      <c r="Q70" s="304"/>
      <c r="R70" s="304"/>
      <c r="S70" s="304"/>
      <c r="T70" s="301"/>
      <c r="U70" s="301"/>
      <c r="V70" s="301"/>
      <c r="W70" s="305"/>
      <c r="X70" s="305"/>
      <c r="Y70" s="305"/>
      <c r="Z70" s="44"/>
      <c r="AA70" s="44"/>
      <c r="AB70" s="44"/>
      <c r="AC70" s="44"/>
      <c r="AD70" s="44"/>
      <c r="AE70" s="38"/>
      <c r="AF70" s="38"/>
      <c r="AG70" s="38"/>
      <c r="AH70" s="38"/>
      <c r="AI70" s="38"/>
      <c r="AJ70" s="110">
        <f>HLOOKUP($M$67,VerticalPlanning!$I$13:$AF$21,4,FALSE)</f>
        <v>0</v>
      </c>
      <c r="AK70" s="112"/>
      <c r="AL70" s="106">
        <f>HLOOKUP($M$67,VerticalPlanning!$I$1:$AF$9,4,FALSE)</f>
        <v>0</v>
      </c>
      <c r="AM70" s="112"/>
      <c r="AN70" s="108">
        <f>VLOOKUP($F$1,ClientLevels!$A$1:$B$4,2,FALSE)</f>
        <v>4</v>
      </c>
      <c r="AO70" s="113"/>
      <c r="AP70" s="117">
        <f>VLOOKUP($F$1,ClientLevels!$A$1:$C$4,3,FALSE)</f>
        <v>-0.13</v>
      </c>
      <c r="AQ70" s="112"/>
      <c r="AR70" s="112">
        <f t="shared" si="97"/>
        <v>0</v>
      </c>
      <c r="AS70" s="120">
        <f t="shared" si="98"/>
        <v>0</v>
      </c>
      <c r="AT70" s="112"/>
      <c r="AU70" s="110">
        <f>HLOOKUP($M$71,VerticalPlanning!$I$13:$AF$21,4,FALSE)</f>
        <v>0</v>
      </c>
      <c r="AV70" s="112"/>
      <c r="AW70" s="106">
        <f>HLOOKUP($M$71,VerticalPlanning!$I$1:$AF$9,4,FALSE)</f>
        <v>0</v>
      </c>
      <c r="AX70" s="112"/>
      <c r="AY70" s="108">
        <f>VLOOKUP($F$1,ClientLevels!$A$1:$B$4,2,FALSE)</f>
        <v>4</v>
      </c>
      <c r="AZ70" s="113"/>
      <c r="BA70" s="117">
        <f>VLOOKUP($F$1,ClientLevels!$A$1:$C$4,3,FALSE)</f>
        <v>-0.13</v>
      </c>
      <c r="BB70" s="112"/>
      <c r="BC70" s="112">
        <f t="shared" si="99"/>
        <v>0</v>
      </c>
      <c r="BD70" s="120">
        <f t="shared" si="100"/>
        <v>0</v>
      </c>
    </row>
    <row r="71" spans="1:56" ht="16" customHeight="1" x14ac:dyDescent="0.2">
      <c r="C71" s="38"/>
      <c r="D71" s="112"/>
      <c r="E71" s="112"/>
      <c r="F71" s="112"/>
      <c r="G71" s="112"/>
      <c r="H71" s="112"/>
      <c r="I71" s="112"/>
      <c r="J71" s="112"/>
      <c r="K71" s="111" t="s">
        <v>226</v>
      </c>
      <c r="L71" s="112"/>
      <c r="M71" s="303" t="s">
        <v>189</v>
      </c>
      <c r="N71" s="303"/>
      <c r="O71" s="303"/>
      <c r="P71" s="304" t="s">
        <v>189</v>
      </c>
      <c r="Q71" s="304"/>
      <c r="R71" s="304"/>
      <c r="S71" s="304"/>
      <c r="T71" s="301">
        <v>0</v>
      </c>
      <c r="U71" s="301"/>
      <c r="V71" s="301"/>
      <c r="W71" s="305">
        <v>0</v>
      </c>
      <c r="X71" s="305"/>
      <c r="Y71" s="305"/>
      <c r="Z71" s="38"/>
      <c r="AA71" s="38"/>
      <c r="AB71" s="38"/>
      <c r="AC71" s="38"/>
      <c r="AD71" s="38"/>
      <c r="AE71" s="38"/>
      <c r="AF71" s="38"/>
      <c r="AG71" s="38"/>
      <c r="AH71" s="38"/>
      <c r="AI71" s="38"/>
      <c r="AJ71" s="110">
        <f>HLOOKUP($M$67,VerticalPlanning!$I$13:$AF$21,5,FALSE)</f>
        <v>0</v>
      </c>
      <c r="AK71" s="112"/>
      <c r="AL71" s="106">
        <f>HLOOKUP($M$67,VerticalPlanning!$I$1:$AF$9,5,FALSE)</f>
        <v>0</v>
      </c>
      <c r="AM71" s="112"/>
      <c r="AN71" s="108">
        <f>VLOOKUP($F$1,ClientLevels!$A$1:$B$4,2,FALSE)</f>
        <v>4</v>
      </c>
      <c r="AO71" s="113"/>
      <c r="AP71" s="117">
        <f>VLOOKUP($F$1,ClientLevels!$A$1:$C$4,3,FALSE)</f>
        <v>-0.13</v>
      </c>
      <c r="AQ71" s="112"/>
      <c r="AR71" s="112">
        <f t="shared" si="97"/>
        <v>0</v>
      </c>
      <c r="AS71" s="120">
        <f t="shared" si="98"/>
        <v>0</v>
      </c>
      <c r="AT71" s="112"/>
      <c r="AU71" s="110">
        <f>HLOOKUP($M$71,VerticalPlanning!$I$13:$AF$21,5,FALSE)</f>
        <v>0</v>
      </c>
      <c r="AV71" s="112"/>
      <c r="AW71" s="106">
        <f>HLOOKUP($M$71,VerticalPlanning!$I$1:$AF$9,5,FALSE)</f>
        <v>0</v>
      </c>
      <c r="AX71" s="112"/>
      <c r="AY71" s="108">
        <f>VLOOKUP($F$1,ClientLevels!$A$1:$B$4,2,FALSE)</f>
        <v>4</v>
      </c>
      <c r="AZ71" s="113"/>
      <c r="BA71" s="117">
        <f>VLOOKUP($F$1,ClientLevels!$A$1:$C$4,3,FALSE)</f>
        <v>-0.13</v>
      </c>
      <c r="BB71" s="112"/>
      <c r="BC71" s="112">
        <f t="shared" si="99"/>
        <v>0</v>
      </c>
      <c r="BD71" s="120">
        <f t="shared" si="100"/>
        <v>0</v>
      </c>
    </row>
    <row r="72" spans="1:56" ht="16" customHeight="1" x14ac:dyDescent="0.2">
      <c r="C72" s="38"/>
      <c r="D72" s="112"/>
      <c r="E72" s="112"/>
      <c r="F72" s="112"/>
      <c r="G72" s="112"/>
      <c r="H72" s="112"/>
      <c r="I72" s="112"/>
      <c r="J72" s="112"/>
      <c r="K72" s="112"/>
      <c r="L72" s="112"/>
      <c r="M72" s="303"/>
      <c r="N72" s="303"/>
      <c r="O72" s="303"/>
      <c r="P72" s="304"/>
      <c r="Q72" s="304"/>
      <c r="R72" s="304"/>
      <c r="S72" s="304"/>
      <c r="T72" s="301"/>
      <c r="U72" s="301"/>
      <c r="V72" s="301"/>
      <c r="W72" s="305"/>
      <c r="X72" s="305"/>
      <c r="Y72" s="305"/>
      <c r="Z72" s="38"/>
      <c r="AA72" s="38"/>
      <c r="AB72" s="38"/>
      <c r="AC72" s="38"/>
      <c r="AD72" s="38"/>
      <c r="AE72" s="38"/>
      <c r="AF72" s="38"/>
      <c r="AG72" s="38"/>
      <c r="AH72" s="38"/>
      <c r="AI72" s="38"/>
      <c r="AJ72" s="110">
        <f>HLOOKUP($M$67,VerticalPlanning!$I$13:$AF$21,6,FALSE)</f>
        <v>0</v>
      </c>
      <c r="AK72" s="112"/>
      <c r="AL72" s="106">
        <f>HLOOKUP($M$67,VerticalPlanning!$I$1:$AF$9,6,FALSE)</f>
        <v>0</v>
      </c>
      <c r="AM72" s="112"/>
      <c r="AN72" s="108">
        <f>VLOOKUP($F$1,ClientLevels!$A$1:$B$4,2,FALSE)</f>
        <v>4</v>
      </c>
      <c r="AO72" s="113"/>
      <c r="AP72" s="117">
        <f>VLOOKUP($F$1,ClientLevels!$A$1:$C$4,3,FALSE)</f>
        <v>-0.13</v>
      </c>
      <c r="AQ72" s="112"/>
      <c r="AR72" s="112">
        <f t="shared" si="97"/>
        <v>0</v>
      </c>
      <c r="AS72" s="120">
        <f t="shared" si="98"/>
        <v>0</v>
      </c>
      <c r="AT72" s="112"/>
      <c r="AU72" s="110">
        <f>HLOOKUP($M$71,VerticalPlanning!$I$13:$AF$21,6,FALSE)</f>
        <v>0</v>
      </c>
      <c r="AV72" s="112"/>
      <c r="AW72" s="106">
        <f>HLOOKUP($M$71,VerticalPlanning!$I$1:$AF$9,6,FALSE)</f>
        <v>0</v>
      </c>
      <c r="AX72" s="112"/>
      <c r="AY72" s="108">
        <f>VLOOKUP($F$1,ClientLevels!$A$1:$B$4,2,FALSE)</f>
        <v>4</v>
      </c>
      <c r="AZ72" s="113"/>
      <c r="BA72" s="117">
        <f>VLOOKUP($F$1,ClientLevels!$A$1:$C$4,3,FALSE)</f>
        <v>-0.13</v>
      </c>
      <c r="BB72" s="112"/>
      <c r="BC72" s="112">
        <f t="shared" si="99"/>
        <v>0</v>
      </c>
      <c r="BD72" s="120">
        <f t="shared" si="100"/>
        <v>0</v>
      </c>
    </row>
    <row r="73" spans="1:56" ht="20" customHeight="1" x14ac:dyDescent="0.2">
      <c r="C73" s="38"/>
      <c r="D73" s="112"/>
      <c r="E73" s="112"/>
      <c r="F73" s="112"/>
      <c r="G73" s="112"/>
      <c r="H73" s="112"/>
      <c r="I73" s="112"/>
      <c r="J73" s="112"/>
      <c r="K73" s="111" t="s">
        <v>227</v>
      </c>
      <c r="L73" s="112"/>
      <c r="M73" s="303" t="s">
        <v>189</v>
      </c>
      <c r="N73" s="303"/>
      <c r="O73" s="303"/>
      <c r="P73" s="304" t="s">
        <v>189</v>
      </c>
      <c r="Q73" s="304"/>
      <c r="R73" s="304"/>
      <c r="S73" s="304"/>
      <c r="T73" s="301">
        <v>0</v>
      </c>
      <c r="U73" s="301"/>
      <c r="V73" s="301"/>
      <c r="W73" s="305">
        <v>0</v>
      </c>
      <c r="X73" s="305"/>
      <c r="Y73" s="305"/>
      <c r="Z73" s="38"/>
      <c r="AA73" s="38"/>
      <c r="AB73" s="38"/>
      <c r="AC73" s="38"/>
      <c r="AD73" s="38"/>
      <c r="AE73" s="38"/>
      <c r="AF73" s="38"/>
      <c r="AG73" s="38"/>
      <c r="AH73" s="38"/>
      <c r="AI73" s="38"/>
      <c r="AJ73" s="110">
        <f>HLOOKUP($M$67,VerticalPlanning!$I$13:$AF$21,7,FALSE)</f>
        <v>0</v>
      </c>
      <c r="AK73" s="112"/>
      <c r="AL73" s="106">
        <f>HLOOKUP($M$67,VerticalPlanning!$I$1:$AF$9,7,FALSE)</f>
        <v>0</v>
      </c>
      <c r="AM73" s="112"/>
      <c r="AN73" s="108">
        <f>VLOOKUP($F$1,ClientLevels!$A$1:$B$4,2,FALSE)</f>
        <v>4</v>
      </c>
      <c r="AO73" s="113"/>
      <c r="AP73" s="117">
        <f>VLOOKUP($F$1,ClientLevels!$A$1:$C$4,3,FALSE)</f>
        <v>-0.13</v>
      </c>
      <c r="AQ73" s="112"/>
      <c r="AR73" s="112">
        <f t="shared" si="97"/>
        <v>0</v>
      </c>
      <c r="AS73" s="120">
        <f t="shared" si="98"/>
        <v>0</v>
      </c>
      <c r="AT73" s="112"/>
      <c r="AU73" s="110">
        <f>HLOOKUP($M$71,VerticalPlanning!$I$13:$AF$21,7,FALSE)</f>
        <v>0</v>
      </c>
      <c r="AV73" s="112"/>
      <c r="AW73" s="106">
        <f>HLOOKUP($M$71,VerticalPlanning!$I$1:$AF$9,7,FALSE)</f>
        <v>0</v>
      </c>
      <c r="AX73" s="112"/>
      <c r="AY73" s="108">
        <f>VLOOKUP($F$1,ClientLevels!$A$1:$B$4,2,FALSE)</f>
        <v>4</v>
      </c>
      <c r="AZ73" s="113"/>
      <c r="BA73" s="117">
        <f>VLOOKUP($F$1,ClientLevels!$A$1:$C$4,3,FALSE)</f>
        <v>-0.13</v>
      </c>
      <c r="BB73" s="112"/>
      <c r="BC73" s="112">
        <f t="shared" si="99"/>
        <v>0</v>
      </c>
      <c r="BD73" s="120">
        <f t="shared" si="100"/>
        <v>0</v>
      </c>
    </row>
    <row r="74" spans="1:56" ht="20" customHeight="1" x14ac:dyDescent="0.2">
      <c r="A74" s="38"/>
      <c r="B74" s="38"/>
      <c r="C74" s="38"/>
      <c r="D74" s="112"/>
      <c r="E74" s="112"/>
      <c r="F74" s="112"/>
      <c r="G74" s="112"/>
      <c r="H74" s="112"/>
      <c r="I74" s="112"/>
      <c r="J74" s="112"/>
      <c r="K74" s="107"/>
      <c r="L74" s="112"/>
      <c r="M74" s="303"/>
      <c r="N74" s="303"/>
      <c r="O74" s="303"/>
      <c r="P74" s="304"/>
      <c r="Q74" s="304"/>
      <c r="R74" s="304"/>
      <c r="S74" s="304"/>
      <c r="T74" s="301"/>
      <c r="U74" s="301"/>
      <c r="V74" s="301"/>
      <c r="W74" s="305"/>
      <c r="X74" s="305"/>
      <c r="Y74" s="305"/>
      <c r="Z74" s="38"/>
      <c r="AA74" s="38"/>
      <c r="AB74" s="38"/>
      <c r="AC74" s="38"/>
      <c r="AD74" s="38"/>
      <c r="AE74" s="38"/>
      <c r="AF74" s="38"/>
      <c r="AG74" s="38"/>
      <c r="AH74" s="38"/>
      <c r="AI74" s="38"/>
      <c r="AJ74" s="110">
        <f>HLOOKUP($M$67,VerticalPlanning!$I$13:$AF$21,8,FALSE)</f>
        <v>0</v>
      </c>
      <c r="AK74" s="112"/>
      <c r="AL74" s="106">
        <f>HLOOKUP($M$67,VerticalPlanning!$I$1:$AF$9,8,FALSE)</f>
        <v>0</v>
      </c>
      <c r="AM74" s="112"/>
      <c r="AN74" s="108">
        <f>VLOOKUP($F$1,ClientLevels!$A$1:$B$4,2,FALSE)</f>
        <v>4</v>
      </c>
      <c r="AO74" s="113"/>
      <c r="AP74" s="117">
        <f>VLOOKUP($F$1,ClientLevels!$A$1:$C$4,3,FALSE)</f>
        <v>-0.13</v>
      </c>
      <c r="AQ74" s="112"/>
      <c r="AR74" s="112">
        <f t="shared" si="97"/>
        <v>0</v>
      </c>
      <c r="AS74" s="120">
        <f t="shared" si="98"/>
        <v>0</v>
      </c>
      <c r="AT74" s="112"/>
      <c r="AU74" s="110">
        <f>HLOOKUP($M$71,VerticalPlanning!$I$13:$AF$21,8,FALSE)</f>
        <v>0</v>
      </c>
      <c r="AV74" s="112"/>
      <c r="AW74" s="106">
        <f>HLOOKUP($M$71,VerticalPlanning!$I$1:$AF$9,8,FALSE)</f>
        <v>0</v>
      </c>
      <c r="AX74" s="112"/>
      <c r="AY74" s="108">
        <f>VLOOKUP($F$1,ClientLevels!$A$1:$B$4,2,FALSE)</f>
        <v>4</v>
      </c>
      <c r="AZ74" s="113"/>
      <c r="BA74" s="117">
        <f>VLOOKUP($F$1,ClientLevels!$A$1:$C$4,3,FALSE)</f>
        <v>-0.13</v>
      </c>
      <c r="BB74" s="112"/>
      <c r="BC74" s="112">
        <f t="shared" si="99"/>
        <v>0</v>
      </c>
      <c r="BD74" s="120">
        <f t="shared" si="100"/>
        <v>0</v>
      </c>
    </row>
    <row r="75" spans="1:56" ht="20" customHeight="1" x14ac:dyDescent="0.2">
      <c r="A75" s="39"/>
      <c r="B75" s="40"/>
      <c r="C75" s="40"/>
      <c r="D75" s="40"/>
      <c r="E75" s="40"/>
      <c r="F75" s="40"/>
      <c r="G75" s="40"/>
      <c r="H75" s="40"/>
      <c r="I75" s="40"/>
      <c r="J75" s="40"/>
      <c r="K75" s="40"/>
      <c r="L75" s="40"/>
      <c r="M75" s="40"/>
      <c r="N75" s="40"/>
      <c r="O75" s="40"/>
      <c r="P75" s="40"/>
      <c r="Q75" s="40"/>
      <c r="R75" s="40"/>
      <c r="S75" s="40"/>
      <c r="T75" s="40"/>
      <c r="U75" s="41"/>
      <c r="V75" s="41"/>
      <c r="W75" s="41"/>
      <c r="X75" s="41"/>
      <c r="Y75" s="41"/>
      <c r="Z75" s="41"/>
      <c r="AA75" s="41"/>
      <c r="AB75" s="41"/>
      <c r="AC75" s="41"/>
      <c r="AD75" s="41"/>
      <c r="AE75" s="41"/>
      <c r="AF75" s="41"/>
      <c r="AG75" s="41"/>
      <c r="AH75" s="41"/>
      <c r="AI75" s="41"/>
      <c r="AJ75" s="110">
        <f>HLOOKUP($M$67,VerticalPlanning!$I$13:$AF$21,9,FALSE)</f>
        <v>0</v>
      </c>
      <c r="AK75" s="112"/>
      <c r="AL75" s="106">
        <f>HLOOKUP($M$67,VerticalPlanning!$I$1:$AF$9,9,FALSE)</f>
        <v>0</v>
      </c>
      <c r="AM75" s="112"/>
      <c r="AN75" s="108">
        <f>VLOOKUP($F$1,ClientLevels!$A$1:$B$4,2,FALSE)</f>
        <v>4</v>
      </c>
      <c r="AO75" s="113"/>
      <c r="AP75" s="117">
        <f>VLOOKUP($F$1,ClientLevels!$A$1:$C$4,3,FALSE)</f>
        <v>-0.13</v>
      </c>
      <c r="AQ75" s="112"/>
      <c r="AR75" s="112">
        <f t="shared" si="97"/>
        <v>0</v>
      </c>
      <c r="AS75" s="120">
        <f t="shared" si="98"/>
        <v>0</v>
      </c>
      <c r="AT75" s="112"/>
      <c r="AU75" s="110">
        <f>HLOOKUP($M$71,VerticalPlanning!$I$13:$AF$21,9,FALSE)</f>
        <v>0</v>
      </c>
      <c r="AV75" s="112"/>
      <c r="AW75" s="106">
        <f>HLOOKUP($M$71,VerticalPlanning!$I$1:$AF$9,9,FALSE)</f>
        <v>0</v>
      </c>
      <c r="AX75" s="112"/>
      <c r="AY75" s="108">
        <f>VLOOKUP($F$1,ClientLevels!$A$1:$B$4,2,FALSE)</f>
        <v>4</v>
      </c>
      <c r="AZ75" s="113"/>
      <c r="BA75" s="117">
        <f>VLOOKUP($F$1,ClientLevels!$A$1:$C$4,3,FALSE)</f>
        <v>-0.13</v>
      </c>
      <c r="BB75" s="112"/>
      <c r="BC75" s="112">
        <f t="shared" si="99"/>
        <v>0</v>
      </c>
      <c r="BD75" s="120">
        <f t="shared" si="100"/>
        <v>0</v>
      </c>
    </row>
    <row r="76" spans="1:56" ht="20" customHeight="1" x14ac:dyDescent="0.2">
      <c r="A76" s="1"/>
      <c r="B76" s="1"/>
      <c r="AI76" s="1"/>
      <c r="AJ76" s="113"/>
      <c r="AK76" s="113"/>
      <c r="AL76" s="113"/>
      <c r="AM76" s="113"/>
      <c r="AN76" s="113"/>
      <c r="AO76" s="113"/>
      <c r="AP76" s="112"/>
      <c r="AQ76" s="112"/>
      <c r="AR76" s="112"/>
      <c r="AS76" s="112"/>
      <c r="AT76" s="112"/>
      <c r="AU76" s="113"/>
      <c r="AV76" s="113"/>
      <c r="AW76" s="113"/>
      <c r="AX76" s="113"/>
      <c r="AY76" s="113"/>
      <c r="AZ76" s="113"/>
      <c r="BA76" s="112"/>
      <c r="BB76" s="112"/>
      <c r="BC76" s="112"/>
      <c r="BD76" s="112"/>
    </row>
    <row r="77" spans="1:56" ht="19" customHeight="1" thickBot="1" x14ac:dyDescent="0.25">
      <c r="A77" s="215"/>
      <c r="B77" s="215"/>
      <c r="C77" s="214" t="s">
        <v>2</v>
      </c>
      <c r="D77" s="214"/>
      <c r="E77" s="214"/>
      <c r="F77" s="214"/>
      <c r="G77" s="214" t="s">
        <v>3</v>
      </c>
      <c r="H77" s="214"/>
      <c r="I77" s="214"/>
      <c r="J77" s="214"/>
      <c r="K77" s="214" t="s">
        <v>4</v>
      </c>
      <c r="L77" s="214"/>
      <c r="M77" s="214"/>
      <c r="N77" s="214"/>
      <c r="O77" s="214" t="s">
        <v>5</v>
      </c>
      <c r="P77" s="214"/>
      <c r="Q77" s="214"/>
      <c r="R77" s="214"/>
      <c r="S77" s="214" t="s">
        <v>259</v>
      </c>
      <c r="T77" s="214"/>
      <c r="U77" s="214"/>
      <c r="V77" s="214"/>
      <c r="W77" s="214" t="s">
        <v>260</v>
      </c>
      <c r="X77" s="214"/>
      <c r="Y77" s="214"/>
      <c r="Z77" s="214"/>
      <c r="AA77" s="214" t="s">
        <v>261</v>
      </c>
      <c r="AB77" s="214"/>
      <c r="AC77" s="214"/>
      <c r="AD77" s="214"/>
      <c r="AE77" s="214" t="s">
        <v>262</v>
      </c>
      <c r="AF77" s="214"/>
      <c r="AG77" s="214"/>
      <c r="AH77" s="214"/>
      <c r="AI77" s="1"/>
      <c r="AJ77" s="113"/>
      <c r="AK77" s="113"/>
      <c r="AL77" s="113"/>
      <c r="AM77" s="113"/>
      <c r="AN77" s="113"/>
      <c r="AO77" s="113"/>
      <c r="AP77" s="112"/>
      <c r="AQ77" s="112"/>
      <c r="AR77" s="112"/>
      <c r="AS77" s="112"/>
      <c r="AT77" s="112"/>
      <c r="AU77" s="113"/>
      <c r="AV77" s="113"/>
      <c r="AW77" s="113"/>
      <c r="AX77" s="113"/>
      <c r="AY77" s="113"/>
      <c r="AZ77" s="113"/>
      <c r="BA77" s="112"/>
      <c r="BB77" s="112"/>
      <c r="BC77" s="112"/>
      <c r="BD77" s="112"/>
    </row>
    <row r="78" spans="1:56" ht="19" customHeight="1" thickBot="1" x14ac:dyDescent="0.25">
      <c r="A78" s="213"/>
      <c r="B78" s="213"/>
      <c r="C78" s="320" t="s">
        <v>192</v>
      </c>
      <c r="D78" s="321"/>
      <c r="E78" s="321"/>
      <c r="F78" s="321"/>
      <c r="G78" s="320" t="s">
        <v>192</v>
      </c>
      <c r="H78" s="321"/>
      <c r="I78" s="321"/>
      <c r="J78" s="322"/>
      <c r="K78" s="321" t="s">
        <v>191</v>
      </c>
      <c r="L78" s="321"/>
      <c r="M78" s="321"/>
      <c r="N78" s="321"/>
      <c r="O78" s="323" t="s">
        <v>191</v>
      </c>
      <c r="P78" s="323"/>
      <c r="Q78" s="323"/>
      <c r="R78" s="323"/>
      <c r="S78" s="321" t="s">
        <v>191</v>
      </c>
      <c r="T78" s="321"/>
      <c r="U78" s="321"/>
      <c r="V78" s="321"/>
      <c r="W78" s="320" t="s">
        <v>191</v>
      </c>
      <c r="X78" s="321"/>
      <c r="Y78" s="321"/>
      <c r="Z78" s="322"/>
      <c r="AA78" s="321" t="s">
        <v>194</v>
      </c>
      <c r="AB78" s="321"/>
      <c r="AC78" s="321"/>
      <c r="AD78" s="321"/>
      <c r="AE78" s="320" t="s">
        <v>194</v>
      </c>
      <c r="AF78" s="321"/>
      <c r="AG78" s="321"/>
      <c r="AH78" s="322"/>
      <c r="AI78" s="122"/>
      <c r="AJ78" s="114" t="s">
        <v>249</v>
      </c>
      <c r="AK78" s="113"/>
      <c r="AL78" s="116">
        <f>VLOOKUP($P$67,HorizontalPlanning!$A$2:$K$14,4,FALSE)</f>
        <v>0</v>
      </c>
      <c r="AM78" s="116">
        <f>VLOOKUP($P$67,HorizontalPlanning!$A$2:$K$14,5,FALSE)</f>
        <v>0</v>
      </c>
      <c r="AN78" s="116">
        <f>VLOOKUP($P$67,HorizontalPlanning!$A$2:$K$14,6,FALSE)</f>
        <v>0</v>
      </c>
      <c r="AO78" s="116">
        <f>VLOOKUP($P$67,HorizontalPlanning!$A$2:$K$14,7,FALSE)</f>
        <v>0</v>
      </c>
      <c r="AP78" s="116">
        <f>VLOOKUP($P$67,HorizontalPlanning!$A$2:$K$14,8,FALSE)</f>
        <v>0</v>
      </c>
      <c r="AQ78" s="116">
        <f>VLOOKUP($P$67,HorizontalPlanning!$A$2:$K$14,9,FALSE)</f>
        <v>0</v>
      </c>
      <c r="AR78" s="116">
        <f>VLOOKUP($P$67,HorizontalPlanning!$A$2:$K$14,10,FALSE)</f>
        <v>0</v>
      </c>
      <c r="AS78" s="116">
        <f>VLOOKUP($P$67,HorizontalPlanning!$A$2:$K$14,11,FALSE)</f>
        <v>0</v>
      </c>
      <c r="AT78" s="115"/>
      <c r="AU78" s="114" t="s">
        <v>249</v>
      </c>
      <c r="AV78" s="113"/>
      <c r="AW78" s="116">
        <f>VLOOKUP($P$71,HorizontalPlanning!$A$2:$K$14,4,FALSE)</f>
        <v>0</v>
      </c>
      <c r="AX78" s="116">
        <f>VLOOKUP($P$71,HorizontalPlanning!$A$2:$K$14,5,FALSE)</f>
        <v>0</v>
      </c>
      <c r="AY78" s="116">
        <f>VLOOKUP($P$71,HorizontalPlanning!$A$2:$K$14,6,FALSE)</f>
        <v>0</v>
      </c>
      <c r="AZ78" s="116">
        <f>VLOOKUP($P$71,HorizontalPlanning!$A$2:$K$14,7,FALSE)</f>
        <v>0</v>
      </c>
      <c r="BA78" s="116">
        <f>VLOOKUP($P$71,HorizontalPlanning!$A$2:$K$14,8,FALSE)</f>
        <v>0</v>
      </c>
      <c r="BB78" s="116">
        <f>VLOOKUP($P$71,HorizontalPlanning!$A$2:$K$14,9,FALSE)</f>
        <v>0</v>
      </c>
      <c r="BC78" s="116">
        <f>VLOOKUP($P$71,HorizontalPlanning!$A$2:$K$14,10,FALSE)</f>
        <v>0</v>
      </c>
      <c r="BD78" s="116">
        <f>VLOOKUP($P$71,HorizontalPlanning!$A$2:$K$14,11,FALSE)</f>
        <v>0</v>
      </c>
    </row>
    <row r="79" spans="1:56" ht="19" customHeight="1" thickBot="1" x14ac:dyDescent="0.25">
      <c r="A79" s="216"/>
      <c r="B79" s="216"/>
      <c r="C79" s="196" t="s">
        <v>265</v>
      </c>
      <c r="D79" s="197">
        <v>0</v>
      </c>
      <c r="E79" s="198" t="s">
        <v>264</v>
      </c>
      <c r="F79" s="201">
        <v>0</v>
      </c>
      <c r="G79" s="196" t="s">
        <v>265</v>
      </c>
      <c r="H79" s="200">
        <v>0</v>
      </c>
      <c r="I79" s="202" t="s">
        <v>264</v>
      </c>
      <c r="J79" s="201">
        <v>0</v>
      </c>
      <c r="K79" s="196" t="s">
        <v>265</v>
      </c>
      <c r="L79" s="200">
        <v>0</v>
      </c>
      <c r="M79" s="202" t="s">
        <v>264</v>
      </c>
      <c r="N79" s="201">
        <v>0</v>
      </c>
      <c r="O79" s="196" t="s">
        <v>265</v>
      </c>
      <c r="P79" s="200">
        <v>0</v>
      </c>
      <c r="Q79" s="202" t="s">
        <v>264</v>
      </c>
      <c r="R79" s="199">
        <v>0</v>
      </c>
      <c r="S79" s="196" t="s">
        <v>265</v>
      </c>
      <c r="T79" s="197">
        <v>0</v>
      </c>
      <c r="U79" s="198" t="s">
        <v>264</v>
      </c>
      <c r="V79" s="201">
        <v>0</v>
      </c>
      <c r="W79" s="196" t="s">
        <v>265</v>
      </c>
      <c r="X79" s="200">
        <v>0</v>
      </c>
      <c r="Y79" s="202" t="s">
        <v>264</v>
      </c>
      <c r="Z79" s="201">
        <v>0</v>
      </c>
      <c r="AA79" s="196" t="s">
        <v>265</v>
      </c>
      <c r="AB79" s="200">
        <v>0</v>
      </c>
      <c r="AC79" s="202" t="s">
        <v>264</v>
      </c>
      <c r="AD79" s="201">
        <v>0</v>
      </c>
      <c r="AE79" s="196" t="s">
        <v>265</v>
      </c>
      <c r="AF79" s="200">
        <v>0</v>
      </c>
      <c r="AG79" s="202" t="s">
        <v>264</v>
      </c>
      <c r="AH79" s="199">
        <v>0</v>
      </c>
      <c r="AJ79" s="113"/>
      <c r="AK79" s="113"/>
      <c r="AL79" s="116">
        <f>VLOOKUP($P$67,HorizontalPlanning!$A$2:$K$14,4,FALSE)</f>
        <v>0</v>
      </c>
      <c r="AM79" s="116">
        <f>VLOOKUP($P$67,HorizontalPlanning!$A$2:$K$14,5,FALSE)</f>
        <v>0</v>
      </c>
      <c r="AN79" s="116">
        <f>VLOOKUP($P$67,HorizontalPlanning!$A$2:$K$14,6,FALSE)</f>
        <v>0</v>
      </c>
      <c r="AO79" s="116">
        <f>VLOOKUP($P$67,HorizontalPlanning!$A$2:$K$14,7,FALSE)</f>
        <v>0</v>
      </c>
      <c r="AP79" s="116">
        <f>VLOOKUP($P$67,HorizontalPlanning!$A$2:$K$14,8,FALSE)</f>
        <v>0</v>
      </c>
      <c r="AQ79" s="116">
        <f>VLOOKUP($P$67,HorizontalPlanning!$A$2:$K$14,9,FALSE)</f>
        <v>0</v>
      </c>
      <c r="AR79" s="116">
        <f>VLOOKUP($P$67,HorizontalPlanning!$A$2:$K$14,10,FALSE)</f>
        <v>0</v>
      </c>
      <c r="AS79" s="116">
        <f>VLOOKUP($P$67,HorizontalPlanning!$A$2:$K$14,11,FALSE)</f>
        <v>0</v>
      </c>
      <c r="AT79" s="115"/>
      <c r="AU79" s="113"/>
      <c r="AV79" s="113"/>
      <c r="AW79" s="116">
        <f>VLOOKUP($P$71,HorizontalPlanning!$A$2:$K$14,4,FALSE)</f>
        <v>0</v>
      </c>
      <c r="AX79" s="116">
        <f>VLOOKUP($P$71,HorizontalPlanning!$A$2:$K$14,5,FALSE)</f>
        <v>0</v>
      </c>
      <c r="AY79" s="116">
        <f>VLOOKUP($P$71,HorizontalPlanning!$A$2:$K$14,6,FALSE)</f>
        <v>0</v>
      </c>
      <c r="AZ79" s="116">
        <f>VLOOKUP($P$71,HorizontalPlanning!$A$2:$K$14,7,FALSE)</f>
        <v>0</v>
      </c>
      <c r="BA79" s="116">
        <f>VLOOKUP($P$71,HorizontalPlanning!$A$2:$K$14,8,FALSE)</f>
        <v>0</v>
      </c>
      <c r="BB79" s="116">
        <f>VLOOKUP($P$71,HorizontalPlanning!$A$2:$K$14,9,FALSE)</f>
        <v>0</v>
      </c>
      <c r="BC79" s="116">
        <f>VLOOKUP($P$71,HorizontalPlanning!$A$2:$K$14,10,FALSE)</f>
        <v>0</v>
      </c>
      <c r="BD79" s="116">
        <f>VLOOKUP($P$71,HorizontalPlanning!$A$2:$K$14,11,FALSE)</f>
        <v>0</v>
      </c>
    </row>
    <row r="80" spans="1:56" ht="19" customHeight="1" thickTop="1" x14ac:dyDescent="0.2">
      <c r="A80" s="309" t="s">
        <v>189</v>
      </c>
      <c r="B80" s="310"/>
      <c r="C80" s="144">
        <f>IF(AJ68=0,0,AJ68+AL78+AP68+AS68+$D$79)</f>
        <v>0</v>
      </c>
      <c r="D80" s="121">
        <f>$B$83*C80</f>
        <v>0</v>
      </c>
      <c r="E80" s="146">
        <f>IF(AL68=0,0,AL68+AN68+AL88+AR68+$F$79)</f>
        <v>0</v>
      </c>
      <c r="F80" s="147"/>
      <c r="G80" s="144">
        <f>IF(AJ68=0,0,AJ68+AM78+AP68+AS68+$H$79)</f>
        <v>0</v>
      </c>
      <c r="H80" s="121">
        <f>$B$83*G80</f>
        <v>0</v>
      </c>
      <c r="I80" s="146">
        <f>IF(AL68=0,0,AL68+AN68+AM88+AR68+$J$79)</f>
        <v>0</v>
      </c>
      <c r="J80" s="147"/>
      <c r="K80" s="144">
        <f>IF(AJ68=0,0,AJ68+AN78+AP68+AS68+$L$79)</f>
        <v>0</v>
      </c>
      <c r="L80" s="121">
        <f>$B$83*K80</f>
        <v>0</v>
      </c>
      <c r="M80" s="146">
        <f>IF(AL68=0,0,AL68+AN68+AN88+AR68+$N$79)</f>
        <v>0</v>
      </c>
      <c r="N80" s="147"/>
      <c r="O80" s="144">
        <f>IF(AJ68=0,0,AJ68+AO78+AP68+AS68+$P$79)</f>
        <v>0</v>
      </c>
      <c r="P80" s="121">
        <f>$B$83*O80</f>
        <v>0</v>
      </c>
      <c r="Q80" s="146">
        <f>IF(AL68=0,0,AL68+AN68+AO88+AR68+$R$79)</f>
        <v>0</v>
      </c>
      <c r="R80" s="147"/>
      <c r="S80" s="144">
        <f>IF(AJ68=0,0,AJ68+AP78+AP68+AS68+$T$79)</f>
        <v>0</v>
      </c>
      <c r="T80" s="121">
        <f>$B$83*S80</f>
        <v>0</v>
      </c>
      <c r="U80" s="146">
        <f>IF(AL68=0,0,AL68+AN68+AP88+AR68+$V$79)</f>
        <v>0</v>
      </c>
      <c r="V80" s="147"/>
      <c r="W80" s="144">
        <f>IF(AJ68=0,0,AJ68+AQ78+AP68+AS68+$X$79)</f>
        <v>0</v>
      </c>
      <c r="X80" s="121">
        <f>$B$83*W80</f>
        <v>0</v>
      </c>
      <c r="Y80" s="146">
        <f>IF(AL68=0,0,AL68+AN68+AQ88+AR68+$Z$79)</f>
        <v>0</v>
      </c>
      <c r="Z80" s="149"/>
      <c r="AA80" s="148">
        <f>IF(AJ68=0,0,AJ68+AR78+AP68+AS68+$AB$79)</f>
        <v>0</v>
      </c>
      <c r="AB80" s="121">
        <f>$B$83*AA80</f>
        <v>0</v>
      </c>
      <c r="AC80" s="146">
        <f>IF(AL68=0,0,AL68+AN68+AR88+AR68+$AD$79)</f>
        <v>0</v>
      </c>
      <c r="AD80" s="147"/>
      <c r="AE80" s="144">
        <f>IF(AJ68=0,0,AJ68+AS78+AP68+AS68+$AF$79)</f>
        <v>0</v>
      </c>
      <c r="AF80" s="121">
        <f>$B$83*AE80</f>
        <v>0</v>
      </c>
      <c r="AG80" s="146">
        <f>IF(AL68=0,0,AL68+AN68+AS88+AR68+$AH$79)</f>
        <v>0</v>
      </c>
      <c r="AH80" s="149"/>
      <c r="AJ80" s="113"/>
      <c r="AK80" s="113"/>
      <c r="AL80" s="116">
        <f>VLOOKUP($P$67,HorizontalPlanning!$A$2:$K$14,4,FALSE)</f>
        <v>0</v>
      </c>
      <c r="AM80" s="116">
        <f>VLOOKUP($P$67,HorizontalPlanning!$A$2:$K$14,5,FALSE)</f>
        <v>0</v>
      </c>
      <c r="AN80" s="116">
        <f>VLOOKUP($P$67,HorizontalPlanning!$A$2:$K$14,6,FALSE)</f>
        <v>0</v>
      </c>
      <c r="AO80" s="116">
        <f>VLOOKUP($P$67,HorizontalPlanning!$A$2:$K$14,7,FALSE)</f>
        <v>0</v>
      </c>
      <c r="AP80" s="116">
        <f>VLOOKUP($P$67,HorizontalPlanning!$A$2:$K$14,8,FALSE)</f>
        <v>0</v>
      </c>
      <c r="AQ80" s="116">
        <f>VLOOKUP($P$67,HorizontalPlanning!$A$2:$K$14,9,FALSE)</f>
        <v>0</v>
      </c>
      <c r="AR80" s="116">
        <f>VLOOKUP($P$67,HorizontalPlanning!$A$2:$K$14,10,FALSE)</f>
        <v>0</v>
      </c>
      <c r="AS80" s="116">
        <f>VLOOKUP($P$67,HorizontalPlanning!$A$2:$K$14,11,FALSE)</f>
        <v>0</v>
      </c>
      <c r="AT80" s="115"/>
      <c r="AU80" s="113"/>
      <c r="AV80" s="113"/>
      <c r="AW80" s="116">
        <f>VLOOKUP($P$71,HorizontalPlanning!$A$2:$K$14,4,FALSE)</f>
        <v>0</v>
      </c>
      <c r="AX80" s="116">
        <f>VLOOKUP($P$71,HorizontalPlanning!$A$2:$K$14,5,FALSE)</f>
        <v>0</v>
      </c>
      <c r="AY80" s="116">
        <f>VLOOKUP($P$71,HorizontalPlanning!$A$2:$K$14,6,FALSE)</f>
        <v>0</v>
      </c>
      <c r="AZ80" s="116">
        <f>VLOOKUP($P$71,HorizontalPlanning!$A$2:$K$14,7,FALSE)</f>
        <v>0</v>
      </c>
      <c r="BA80" s="116">
        <f>VLOOKUP($P$71,HorizontalPlanning!$A$2:$K$14,8,FALSE)</f>
        <v>0</v>
      </c>
      <c r="BB80" s="116">
        <f>VLOOKUP($P$71,HorizontalPlanning!$A$2:$K$14,9,FALSE)</f>
        <v>0</v>
      </c>
      <c r="BC80" s="116">
        <f>VLOOKUP($P$71,HorizontalPlanning!$A$2:$K$14,10,FALSE)</f>
        <v>0</v>
      </c>
      <c r="BD80" s="116">
        <f>VLOOKUP($P$71,HorizontalPlanning!$A$2:$K$14,11,FALSE)</f>
        <v>0</v>
      </c>
    </row>
    <row r="81" spans="1:56" ht="20" customHeight="1" thickBot="1" x14ac:dyDescent="0.25">
      <c r="A81" s="311"/>
      <c r="B81" s="312"/>
      <c r="C81" s="72">
        <f t="shared" ref="C81:C87" si="101">IF(AJ69=0,0,AJ69+AL79+AP69+AS69+$D$79)</f>
        <v>0</v>
      </c>
      <c r="D81" s="121">
        <f t="shared" ref="D81:D87" si="102">$B$83*C81</f>
        <v>0</v>
      </c>
      <c r="E81" s="73">
        <f t="shared" ref="E81:E87" si="103">IF(AL69=0,0,AL69+AN69+AL89+AR69+$F$79)</f>
        <v>0</v>
      </c>
      <c r="F81" s="76"/>
      <c r="G81" s="72">
        <f t="shared" ref="G81:G87" si="104">IF(AJ69=0,0,AJ69+AM79+AP69+AS69+$H$79)</f>
        <v>0</v>
      </c>
      <c r="H81" s="121">
        <f t="shared" ref="H81:H87" si="105">$B$83*G81</f>
        <v>0</v>
      </c>
      <c r="I81" s="73">
        <f t="shared" ref="I81:I86" si="106">IF(AL69=0,0,AL69+AN69+AM89+AR69+$J$79)</f>
        <v>0</v>
      </c>
      <c r="J81" s="76"/>
      <c r="K81" s="72">
        <f t="shared" ref="K81:K87" si="107">IF(AJ69=0,0,AJ69+AN79+AP69+AS69+$L$79)</f>
        <v>0</v>
      </c>
      <c r="L81" s="121">
        <f t="shared" ref="L81:L87" si="108">$B$83*K81</f>
        <v>0</v>
      </c>
      <c r="M81" s="73">
        <f t="shared" ref="M81:M87" si="109">IF(AL69=0,0,AL69+AN69+AN89+AR69+$N$79)</f>
        <v>0</v>
      </c>
      <c r="N81" s="76"/>
      <c r="O81" s="72">
        <f t="shared" ref="O81:O87" si="110">IF(AJ69=0,0,AJ69+AO79+AP69+AS69+$P$79)</f>
        <v>0</v>
      </c>
      <c r="P81" s="121">
        <f t="shared" ref="P81:P87" si="111">$B$83*O81</f>
        <v>0</v>
      </c>
      <c r="Q81" s="73">
        <f t="shared" ref="Q81:Q87" si="112">IF(AL69=0,0,AL69+AN69+AO89+AR69+$R$79)</f>
        <v>0</v>
      </c>
      <c r="R81" s="76"/>
      <c r="S81" s="72">
        <f t="shared" ref="S81:S87" si="113">IF(AJ69=0,0,AJ69+AP79+AP69+AS69+$T$79)</f>
        <v>0</v>
      </c>
      <c r="T81" s="121">
        <f t="shared" ref="T81:T87" si="114">$B$83*S81</f>
        <v>0</v>
      </c>
      <c r="U81" s="73">
        <f t="shared" ref="U81:U87" si="115">IF(AL69=0,0,AL69+AN69+AP89+AR69+$V$79)</f>
        <v>0</v>
      </c>
      <c r="V81" s="76"/>
      <c r="W81" s="72">
        <f t="shared" ref="W81:W87" si="116">IF(AJ69=0,0,AJ69+AQ79+AP69+AS69+$X$79)</f>
        <v>0</v>
      </c>
      <c r="X81" s="121">
        <f t="shared" ref="X81:X87" si="117">$B$83*W81</f>
        <v>0</v>
      </c>
      <c r="Y81" s="73">
        <f t="shared" ref="Y81:Y87" si="118">IF(AL69=0,0,AL69+AN69+AQ89+AR69+$Z$79)</f>
        <v>0</v>
      </c>
      <c r="Z81" s="150"/>
      <c r="AA81" s="140">
        <f t="shared" ref="AA81:AA87" si="119">IF(AJ69=0,0,AJ69+AR79+AP69+AS69+$AB$79)</f>
        <v>0</v>
      </c>
      <c r="AB81" s="121">
        <f t="shared" ref="AB81:AB87" si="120">$B$83*AA81</f>
        <v>0</v>
      </c>
      <c r="AC81" s="73">
        <f t="shared" ref="AC81:AC87" si="121">IF(AL69=0,0,AL69+AN69+AR89+AR69+$AD$79)</f>
        <v>0</v>
      </c>
      <c r="AD81" s="76"/>
      <c r="AE81" s="72">
        <f t="shared" ref="AE81:AE87" si="122">IF(AJ69=0,0,AJ69+AS79+AP69+AS69+$AF$79)</f>
        <v>0</v>
      </c>
      <c r="AF81" s="121">
        <f t="shared" ref="AF81:AF87" si="123">$B$83*AE81</f>
        <v>0</v>
      </c>
      <c r="AG81" s="73">
        <f t="shared" ref="AG81:AG87" si="124">IF(AL69=0,0,AL69+AN69+AS89+AR69+$AH$79)</f>
        <v>0</v>
      </c>
      <c r="AH81" s="150"/>
      <c r="AJ81" s="113"/>
      <c r="AK81" s="113"/>
      <c r="AL81" s="116">
        <f>VLOOKUP($P$67,HorizontalPlanning!$A$2:$K$14,4,FALSE)</f>
        <v>0</v>
      </c>
      <c r="AM81" s="116">
        <f>VLOOKUP($P$67,HorizontalPlanning!$A$2:$K$14,5,FALSE)</f>
        <v>0</v>
      </c>
      <c r="AN81" s="116">
        <f>VLOOKUP($P$67,HorizontalPlanning!$A$2:$K$14,6,FALSE)</f>
        <v>0</v>
      </c>
      <c r="AO81" s="116">
        <f>VLOOKUP($P$67,HorizontalPlanning!$A$2:$K$14,7,FALSE)</f>
        <v>0</v>
      </c>
      <c r="AP81" s="116">
        <f>VLOOKUP($P$67,HorizontalPlanning!$A$2:$K$14,8,FALSE)</f>
        <v>0</v>
      </c>
      <c r="AQ81" s="116">
        <f>VLOOKUP($P$67,HorizontalPlanning!$A$2:$K$14,9,FALSE)</f>
        <v>0</v>
      </c>
      <c r="AR81" s="116">
        <f>VLOOKUP($P$67,HorizontalPlanning!$A$2:$K$14,10,FALSE)</f>
        <v>0</v>
      </c>
      <c r="AS81" s="116">
        <f>VLOOKUP($P$67,HorizontalPlanning!$A$2:$K$14,11,FALSE)</f>
        <v>0</v>
      </c>
      <c r="AT81" s="115"/>
      <c r="AU81" s="113"/>
      <c r="AV81" s="113"/>
      <c r="AW81" s="116">
        <f>VLOOKUP($P$71,HorizontalPlanning!$A$2:$K$14,4,FALSE)</f>
        <v>0</v>
      </c>
      <c r="AX81" s="116">
        <f>VLOOKUP($P$71,HorizontalPlanning!$A$2:$K$14,5,FALSE)</f>
        <v>0</v>
      </c>
      <c r="AY81" s="116">
        <f>VLOOKUP($P$71,HorizontalPlanning!$A$2:$K$14,6,FALSE)</f>
        <v>0</v>
      </c>
      <c r="AZ81" s="116">
        <f>VLOOKUP($P$71,HorizontalPlanning!$A$2:$K$14,7,FALSE)</f>
        <v>0</v>
      </c>
      <c r="BA81" s="116">
        <f>VLOOKUP($P$71,HorizontalPlanning!$A$2:$K$14,8,FALSE)</f>
        <v>0</v>
      </c>
      <c r="BB81" s="116">
        <f>VLOOKUP($P$71,HorizontalPlanning!$A$2:$K$14,9,FALSE)</f>
        <v>0</v>
      </c>
      <c r="BC81" s="116">
        <f>VLOOKUP($P$71,HorizontalPlanning!$A$2:$K$14,10,FALSE)</f>
        <v>0</v>
      </c>
      <c r="BD81" s="116">
        <f>VLOOKUP($P$71,HorizontalPlanning!$A$2:$K$14,11,FALSE)</f>
        <v>0</v>
      </c>
    </row>
    <row r="82" spans="1:56" ht="19" customHeight="1" thickBot="1" x14ac:dyDescent="0.25">
      <c r="A82" s="19" t="s">
        <v>189</v>
      </c>
      <c r="B82" s="131">
        <f>VLOOKUP(A82, Tabel222227[], 2, FALSE)</f>
        <v>0</v>
      </c>
      <c r="C82" s="72">
        <f t="shared" si="101"/>
        <v>0</v>
      </c>
      <c r="D82" s="121">
        <f t="shared" si="102"/>
        <v>0</v>
      </c>
      <c r="E82" s="73">
        <f t="shared" si="103"/>
        <v>0</v>
      </c>
      <c r="F82" s="76"/>
      <c r="G82" s="72">
        <f t="shared" si="104"/>
        <v>0</v>
      </c>
      <c r="H82" s="121">
        <f t="shared" si="105"/>
        <v>0</v>
      </c>
      <c r="I82" s="73">
        <f t="shared" si="106"/>
        <v>0</v>
      </c>
      <c r="J82" s="76"/>
      <c r="K82" s="72">
        <f t="shared" si="107"/>
        <v>0</v>
      </c>
      <c r="L82" s="121">
        <f t="shared" si="108"/>
        <v>0</v>
      </c>
      <c r="M82" s="73">
        <f t="shared" si="109"/>
        <v>0</v>
      </c>
      <c r="N82" s="76"/>
      <c r="O82" s="72">
        <f t="shared" si="110"/>
        <v>0</v>
      </c>
      <c r="P82" s="121">
        <f t="shared" si="111"/>
        <v>0</v>
      </c>
      <c r="Q82" s="73">
        <f t="shared" si="112"/>
        <v>0</v>
      </c>
      <c r="R82" s="76"/>
      <c r="S82" s="72">
        <f t="shared" si="113"/>
        <v>0</v>
      </c>
      <c r="T82" s="121">
        <f t="shared" si="114"/>
        <v>0</v>
      </c>
      <c r="U82" s="73">
        <f t="shared" si="115"/>
        <v>0</v>
      </c>
      <c r="V82" s="76"/>
      <c r="W82" s="72">
        <f t="shared" si="116"/>
        <v>0</v>
      </c>
      <c r="X82" s="121">
        <f t="shared" si="117"/>
        <v>0</v>
      </c>
      <c r="Y82" s="73">
        <f t="shared" si="118"/>
        <v>0</v>
      </c>
      <c r="Z82" s="150"/>
      <c r="AA82" s="140">
        <f t="shared" si="119"/>
        <v>0</v>
      </c>
      <c r="AB82" s="121">
        <f t="shared" si="120"/>
        <v>0</v>
      </c>
      <c r="AC82" s="73">
        <f t="shared" si="121"/>
        <v>0</v>
      </c>
      <c r="AD82" s="76"/>
      <c r="AE82" s="72">
        <f t="shared" si="122"/>
        <v>0</v>
      </c>
      <c r="AF82" s="121">
        <f t="shared" si="123"/>
        <v>0</v>
      </c>
      <c r="AG82" s="73">
        <f t="shared" si="124"/>
        <v>0</v>
      </c>
      <c r="AH82" s="150"/>
      <c r="AJ82" s="112"/>
      <c r="AK82" s="112"/>
      <c r="AL82" s="116">
        <f>VLOOKUP($P$67,HorizontalPlanning!$A$2:$K$14,4,FALSE)</f>
        <v>0</v>
      </c>
      <c r="AM82" s="116">
        <f>VLOOKUP($P$67,HorizontalPlanning!$A$2:$K$14,5,FALSE)</f>
        <v>0</v>
      </c>
      <c r="AN82" s="116">
        <f>VLOOKUP($P$67,HorizontalPlanning!$A$2:$K$14,6,FALSE)</f>
        <v>0</v>
      </c>
      <c r="AO82" s="116">
        <f>VLOOKUP($P$67,HorizontalPlanning!$A$2:$K$14,7,FALSE)</f>
        <v>0</v>
      </c>
      <c r="AP82" s="116">
        <f>VLOOKUP($P$67,HorizontalPlanning!$A$2:$K$14,8,FALSE)</f>
        <v>0</v>
      </c>
      <c r="AQ82" s="116">
        <f>VLOOKUP($P$67,HorizontalPlanning!$A$2:$K$14,9,FALSE)</f>
        <v>0</v>
      </c>
      <c r="AR82" s="116">
        <f>VLOOKUP($P$67,HorizontalPlanning!$A$2:$K$14,10,FALSE)</f>
        <v>0</v>
      </c>
      <c r="AS82" s="116">
        <f>VLOOKUP($P$67,HorizontalPlanning!$A$2:$K$14,11,FALSE)</f>
        <v>0</v>
      </c>
      <c r="AT82" s="115"/>
      <c r="AU82" s="112"/>
      <c r="AV82" s="112"/>
      <c r="AW82" s="116">
        <f>VLOOKUP($P$71,HorizontalPlanning!$A$2:$K$14,4,FALSE)</f>
        <v>0</v>
      </c>
      <c r="AX82" s="116">
        <f>VLOOKUP($P$71,HorizontalPlanning!$A$2:$K$14,5,FALSE)</f>
        <v>0</v>
      </c>
      <c r="AY82" s="116">
        <f>VLOOKUP($P$71,HorizontalPlanning!$A$2:$K$14,6,FALSE)</f>
        <v>0</v>
      </c>
      <c r="AZ82" s="116">
        <f>VLOOKUP($P$71,HorizontalPlanning!$A$2:$K$14,7,FALSE)</f>
        <v>0</v>
      </c>
      <c r="BA82" s="116">
        <f>VLOOKUP($P$71,HorizontalPlanning!$A$2:$K$14,8,FALSE)</f>
        <v>0</v>
      </c>
      <c r="BB82" s="116">
        <f>VLOOKUP($P$71,HorizontalPlanning!$A$2:$K$14,9,FALSE)</f>
        <v>0</v>
      </c>
      <c r="BC82" s="116">
        <f>VLOOKUP($P$71,HorizontalPlanning!$A$2:$K$14,10,FALSE)</f>
        <v>0</v>
      </c>
      <c r="BD82" s="116">
        <f>VLOOKUP($P$71,HorizontalPlanning!$A$2:$K$14,11,FALSE)</f>
        <v>0</v>
      </c>
    </row>
    <row r="83" spans="1:56" ht="20" customHeight="1" x14ac:dyDescent="0.2">
      <c r="A83" s="113"/>
      <c r="B83" s="112">
        <f>B82*VLOOKUP(A80, Exercises!$A$1:$H$221, 7, FALSE)</f>
        <v>0</v>
      </c>
      <c r="C83" s="72">
        <f t="shared" si="101"/>
        <v>0</v>
      </c>
      <c r="D83" s="121">
        <f t="shared" si="102"/>
        <v>0</v>
      </c>
      <c r="E83" s="73">
        <f t="shared" si="103"/>
        <v>0</v>
      </c>
      <c r="F83" s="76"/>
      <c r="G83" s="72">
        <f t="shared" si="104"/>
        <v>0</v>
      </c>
      <c r="H83" s="121">
        <f t="shared" si="105"/>
        <v>0</v>
      </c>
      <c r="I83" s="73">
        <f t="shared" si="106"/>
        <v>0</v>
      </c>
      <c r="J83" s="76"/>
      <c r="K83" s="72">
        <f t="shared" si="107"/>
        <v>0</v>
      </c>
      <c r="L83" s="121">
        <f t="shared" si="108"/>
        <v>0</v>
      </c>
      <c r="M83" s="73">
        <f t="shared" si="109"/>
        <v>0</v>
      </c>
      <c r="N83" s="76"/>
      <c r="O83" s="72">
        <f t="shared" si="110"/>
        <v>0</v>
      </c>
      <c r="P83" s="121">
        <f t="shared" si="111"/>
        <v>0</v>
      </c>
      <c r="Q83" s="73">
        <f t="shared" si="112"/>
        <v>0</v>
      </c>
      <c r="R83" s="76"/>
      <c r="S83" s="72">
        <f t="shared" si="113"/>
        <v>0</v>
      </c>
      <c r="T83" s="121">
        <f t="shared" si="114"/>
        <v>0</v>
      </c>
      <c r="U83" s="73">
        <f t="shared" si="115"/>
        <v>0</v>
      </c>
      <c r="V83" s="76"/>
      <c r="W83" s="72">
        <f t="shared" si="116"/>
        <v>0</v>
      </c>
      <c r="X83" s="121">
        <f t="shared" si="117"/>
        <v>0</v>
      </c>
      <c r="Y83" s="73">
        <f t="shared" si="118"/>
        <v>0</v>
      </c>
      <c r="Z83" s="150"/>
      <c r="AA83" s="140">
        <f t="shared" si="119"/>
        <v>0</v>
      </c>
      <c r="AB83" s="121">
        <f t="shared" si="120"/>
        <v>0</v>
      </c>
      <c r="AC83" s="73">
        <f t="shared" si="121"/>
        <v>0</v>
      </c>
      <c r="AD83" s="76"/>
      <c r="AE83" s="72">
        <f t="shared" si="122"/>
        <v>0</v>
      </c>
      <c r="AF83" s="121">
        <f t="shared" si="123"/>
        <v>0</v>
      </c>
      <c r="AG83" s="73">
        <f t="shared" si="124"/>
        <v>0</v>
      </c>
      <c r="AH83" s="150"/>
      <c r="AJ83" s="112"/>
      <c r="AK83" s="112"/>
      <c r="AL83" s="116">
        <f>VLOOKUP($P$67,HorizontalPlanning!$A$2:$K$14,4,FALSE)</f>
        <v>0</v>
      </c>
      <c r="AM83" s="116">
        <f>VLOOKUP($P$67,HorizontalPlanning!$A$2:$K$14,5,FALSE)</f>
        <v>0</v>
      </c>
      <c r="AN83" s="116">
        <f>VLOOKUP($P$67,HorizontalPlanning!$A$2:$K$14,6,FALSE)</f>
        <v>0</v>
      </c>
      <c r="AO83" s="116">
        <f>VLOOKUP($P$67,HorizontalPlanning!$A$2:$K$14,7,FALSE)</f>
        <v>0</v>
      </c>
      <c r="AP83" s="116">
        <f>VLOOKUP($P$67,HorizontalPlanning!$A$2:$K$14,8,FALSE)</f>
        <v>0</v>
      </c>
      <c r="AQ83" s="116">
        <f>VLOOKUP($P$67,HorizontalPlanning!$A$2:$K$14,9,FALSE)</f>
        <v>0</v>
      </c>
      <c r="AR83" s="116">
        <f>VLOOKUP($P$67,HorizontalPlanning!$A$2:$K$14,10,FALSE)</f>
        <v>0</v>
      </c>
      <c r="AS83" s="116">
        <f>VLOOKUP($P$67,HorizontalPlanning!$A$2:$K$14,11,FALSE)</f>
        <v>0</v>
      </c>
      <c r="AT83" s="115"/>
      <c r="AU83" s="112"/>
      <c r="AV83" s="112"/>
      <c r="AW83" s="116">
        <f>VLOOKUP($P$71,HorizontalPlanning!$A$2:$K$14,4,FALSE)</f>
        <v>0</v>
      </c>
      <c r="AX83" s="116">
        <f>VLOOKUP($P$71,HorizontalPlanning!$A$2:$K$14,5,FALSE)</f>
        <v>0</v>
      </c>
      <c r="AY83" s="116">
        <f>VLOOKUP($P$71,HorizontalPlanning!$A$2:$K$14,6,FALSE)</f>
        <v>0</v>
      </c>
      <c r="AZ83" s="116">
        <f>VLOOKUP($P$71,HorizontalPlanning!$A$2:$K$14,7,FALSE)</f>
        <v>0</v>
      </c>
      <c r="BA83" s="116">
        <f>VLOOKUP($P$71,HorizontalPlanning!$A$2:$K$14,8,FALSE)</f>
        <v>0</v>
      </c>
      <c r="BB83" s="116">
        <f>VLOOKUP($P$71,HorizontalPlanning!$A$2:$K$14,9,FALSE)</f>
        <v>0</v>
      </c>
      <c r="BC83" s="116">
        <f>VLOOKUP($P$71,HorizontalPlanning!$A$2:$K$14,10,FALSE)</f>
        <v>0</v>
      </c>
      <c r="BD83" s="116">
        <f>VLOOKUP($P$71,HorizontalPlanning!$A$2:$K$14,11,FALSE)</f>
        <v>0</v>
      </c>
    </row>
    <row r="84" spans="1:56" ht="20" customHeight="1" x14ac:dyDescent="0.2">
      <c r="A84" s="313"/>
      <c r="B84" s="313"/>
      <c r="C84" s="72">
        <f t="shared" si="101"/>
        <v>0</v>
      </c>
      <c r="D84" s="121">
        <f t="shared" si="102"/>
        <v>0</v>
      </c>
      <c r="E84" s="73">
        <f t="shared" si="103"/>
        <v>0</v>
      </c>
      <c r="F84" s="76"/>
      <c r="G84" s="72">
        <f t="shared" si="104"/>
        <v>0</v>
      </c>
      <c r="H84" s="121">
        <f t="shared" si="105"/>
        <v>0</v>
      </c>
      <c r="I84" s="73">
        <f t="shared" si="106"/>
        <v>0</v>
      </c>
      <c r="J84" s="76"/>
      <c r="K84" s="72">
        <f t="shared" si="107"/>
        <v>0</v>
      </c>
      <c r="L84" s="121">
        <f t="shared" si="108"/>
        <v>0</v>
      </c>
      <c r="M84" s="73">
        <f t="shared" si="109"/>
        <v>0</v>
      </c>
      <c r="N84" s="76"/>
      <c r="O84" s="72">
        <f t="shared" si="110"/>
        <v>0</v>
      </c>
      <c r="P84" s="121">
        <f t="shared" si="111"/>
        <v>0</v>
      </c>
      <c r="Q84" s="73">
        <f t="shared" si="112"/>
        <v>0</v>
      </c>
      <c r="R84" s="76"/>
      <c r="S84" s="72">
        <f t="shared" si="113"/>
        <v>0</v>
      </c>
      <c r="T84" s="121">
        <f t="shared" si="114"/>
        <v>0</v>
      </c>
      <c r="U84" s="73">
        <f t="shared" si="115"/>
        <v>0</v>
      </c>
      <c r="V84" s="76"/>
      <c r="W84" s="72">
        <f t="shared" si="116"/>
        <v>0</v>
      </c>
      <c r="X84" s="121">
        <f t="shared" si="117"/>
        <v>0</v>
      </c>
      <c r="Y84" s="73">
        <f t="shared" si="118"/>
        <v>0</v>
      </c>
      <c r="Z84" s="158"/>
      <c r="AA84" s="140">
        <f t="shared" si="119"/>
        <v>0</v>
      </c>
      <c r="AB84" s="121">
        <f t="shared" si="120"/>
        <v>0</v>
      </c>
      <c r="AC84" s="73">
        <f t="shared" si="121"/>
        <v>0</v>
      </c>
      <c r="AD84" s="76"/>
      <c r="AE84" s="72">
        <f t="shared" si="122"/>
        <v>0</v>
      </c>
      <c r="AF84" s="121">
        <f t="shared" si="123"/>
        <v>0</v>
      </c>
      <c r="AG84" s="73">
        <f t="shared" si="124"/>
        <v>0</v>
      </c>
      <c r="AH84" s="150"/>
      <c r="AJ84" s="112"/>
      <c r="AK84" s="112"/>
      <c r="AL84" s="116">
        <f>VLOOKUP($P$67,HorizontalPlanning!$A$2:$K$14,4,FALSE)</f>
        <v>0</v>
      </c>
      <c r="AM84" s="116">
        <f>VLOOKUP($P$67,HorizontalPlanning!$A$2:$K$14,5,FALSE)</f>
        <v>0</v>
      </c>
      <c r="AN84" s="116">
        <f>VLOOKUP($P$67,HorizontalPlanning!$A$2:$K$14,6,FALSE)</f>
        <v>0</v>
      </c>
      <c r="AO84" s="116">
        <f>VLOOKUP($P$67,HorizontalPlanning!$A$2:$K$14,7,FALSE)</f>
        <v>0</v>
      </c>
      <c r="AP84" s="116">
        <f>VLOOKUP($P$67,HorizontalPlanning!$A$2:$K$14,8,FALSE)</f>
        <v>0</v>
      </c>
      <c r="AQ84" s="116">
        <f>VLOOKUP($P$67,HorizontalPlanning!$A$2:$K$14,9,FALSE)</f>
        <v>0</v>
      </c>
      <c r="AR84" s="116">
        <f>VLOOKUP($P$67,HorizontalPlanning!$A$2:$K$14,10,FALSE)</f>
        <v>0</v>
      </c>
      <c r="AS84" s="116">
        <f>VLOOKUP($P$67,HorizontalPlanning!$A$2:$K$14,11,FALSE)</f>
        <v>0</v>
      </c>
      <c r="AT84" s="115"/>
      <c r="AU84" s="112"/>
      <c r="AV84" s="112"/>
      <c r="AW84" s="116">
        <f>VLOOKUP($P$71,HorizontalPlanning!$A$2:$K$14,4,FALSE)</f>
        <v>0</v>
      </c>
      <c r="AX84" s="116">
        <f>VLOOKUP($P$71,HorizontalPlanning!$A$2:$K$14,5,FALSE)</f>
        <v>0</v>
      </c>
      <c r="AY84" s="116">
        <f>VLOOKUP($P$71,HorizontalPlanning!$A$2:$K$14,6,FALSE)</f>
        <v>0</v>
      </c>
      <c r="AZ84" s="116">
        <f>VLOOKUP($P$71,HorizontalPlanning!$A$2:$K$14,7,FALSE)</f>
        <v>0</v>
      </c>
      <c r="BA84" s="116">
        <f>VLOOKUP($P$71,HorizontalPlanning!$A$2:$K$14,8,FALSE)</f>
        <v>0</v>
      </c>
      <c r="BB84" s="116">
        <f>VLOOKUP($P$71,HorizontalPlanning!$A$2:$K$14,9,FALSE)</f>
        <v>0</v>
      </c>
      <c r="BC84" s="116">
        <f>VLOOKUP($P$71,HorizontalPlanning!$A$2:$K$14,10,FALSE)</f>
        <v>0</v>
      </c>
      <c r="BD84" s="116">
        <f>VLOOKUP($P$71,HorizontalPlanning!$A$2:$K$14,11,FALSE)</f>
        <v>0</v>
      </c>
    </row>
    <row r="85" spans="1:56" ht="19" customHeight="1" x14ac:dyDescent="0.2">
      <c r="A85" s="313"/>
      <c r="B85" s="313"/>
      <c r="C85" s="72">
        <f t="shared" si="101"/>
        <v>0</v>
      </c>
      <c r="D85" s="121">
        <f t="shared" si="102"/>
        <v>0</v>
      </c>
      <c r="E85" s="73">
        <f t="shared" si="103"/>
        <v>0</v>
      </c>
      <c r="F85" s="76"/>
      <c r="G85" s="72">
        <f t="shared" si="104"/>
        <v>0</v>
      </c>
      <c r="H85" s="121">
        <f t="shared" si="105"/>
        <v>0</v>
      </c>
      <c r="I85" s="73">
        <f t="shared" si="106"/>
        <v>0</v>
      </c>
      <c r="J85" s="76"/>
      <c r="K85" s="72">
        <f t="shared" si="107"/>
        <v>0</v>
      </c>
      <c r="L85" s="121">
        <f t="shared" si="108"/>
        <v>0</v>
      </c>
      <c r="M85" s="73">
        <f t="shared" si="109"/>
        <v>0</v>
      </c>
      <c r="N85" s="76"/>
      <c r="O85" s="72">
        <f t="shared" si="110"/>
        <v>0</v>
      </c>
      <c r="P85" s="121">
        <f t="shared" si="111"/>
        <v>0</v>
      </c>
      <c r="Q85" s="73">
        <f t="shared" si="112"/>
        <v>0</v>
      </c>
      <c r="R85" s="76"/>
      <c r="S85" s="72">
        <f t="shared" si="113"/>
        <v>0</v>
      </c>
      <c r="T85" s="121">
        <f t="shared" si="114"/>
        <v>0</v>
      </c>
      <c r="U85" s="73">
        <f t="shared" si="115"/>
        <v>0</v>
      </c>
      <c r="V85" s="76"/>
      <c r="W85" s="72">
        <f t="shared" si="116"/>
        <v>0</v>
      </c>
      <c r="X85" s="121">
        <f t="shared" si="117"/>
        <v>0</v>
      </c>
      <c r="Y85" s="73">
        <f t="shared" si="118"/>
        <v>0</v>
      </c>
      <c r="Z85" s="150"/>
      <c r="AA85" s="140">
        <f t="shared" si="119"/>
        <v>0</v>
      </c>
      <c r="AB85" s="121">
        <f t="shared" si="120"/>
        <v>0</v>
      </c>
      <c r="AC85" s="73">
        <f t="shared" si="121"/>
        <v>0</v>
      </c>
      <c r="AD85" s="76"/>
      <c r="AE85" s="72">
        <f t="shared" si="122"/>
        <v>0</v>
      </c>
      <c r="AF85" s="121">
        <f t="shared" si="123"/>
        <v>0</v>
      </c>
      <c r="AG85" s="73">
        <f t="shared" si="124"/>
        <v>0</v>
      </c>
      <c r="AH85" s="150"/>
      <c r="AJ85" s="112"/>
      <c r="AK85" s="112"/>
      <c r="AL85" s="116">
        <f>VLOOKUP($P$67,HorizontalPlanning!$A$2:$K$14,4,FALSE)</f>
        <v>0</v>
      </c>
      <c r="AM85" s="116">
        <f>VLOOKUP($P$67,HorizontalPlanning!$A$2:$K$14,5,FALSE)</f>
        <v>0</v>
      </c>
      <c r="AN85" s="116">
        <f>VLOOKUP($P$67,HorizontalPlanning!$A$2:$K$14,6,FALSE)</f>
        <v>0</v>
      </c>
      <c r="AO85" s="116">
        <f>VLOOKUP($P$67,HorizontalPlanning!$A$2:$K$14,7,FALSE)</f>
        <v>0</v>
      </c>
      <c r="AP85" s="116">
        <f>VLOOKUP($P$67,HorizontalPlanning!$A$2:$K$14,8,FALSE)</f>
        <v>0</v>
      </c>
      <c r="AQ85" s="116">
        <f>VLOOKUP($P$67,HorizontalPlanning!$A$2:$K$14,9,FALSE)</f>
        <v>0</v>
      </c>
      <c r="AR85" s="116">
        <f>VLOOKUP($P$67,HorizontalPlanning!$A$2:$K$14,10,FALSE)</f>
        <v>0</v>
      </c>
      <c r="AS85" s="116">
        <f>VLOOKUP($P$67,HorizontalPlanning!$A$2:$K$14,11,FALSE)</f>
        <v>0</v>
      </c>
      <c r="AT85" s="115"/>
      <c r="AU85" s="112"/>
      <c r="AV85" s="112"/>
      <c r="AW85" s="116">
        <f>VLOOKUP($P$71,HorizontalPlanning!$A$2:$K$14,4,FALSE)</f>
        <v>0</v>
      </c>
      <c r="AX85" s="116">
        <f>VLOOKUP($P$71,HorizontalPlanning!$A$2:$K$14,5,FALSE)</f>
        <v>0</v>
      </c>
      <c r="AY85" s="116">
        <f>VLOOKUP($P$71,HorizontalPlanning!$A$2:$K$14,6,FALSE)</f>
        <v>0</v>
      </c>
      <c r="AZ85" s="116">
        <f>VLOOKUP($P$71,HorizontalPlanning!$A$2:$K$14,7,FALSE)</f>
        <v>0</v>
      </c>
      <c r="BA85" s="116">
        <f>VLOOKUP($P$71,HorizontalPlanning!$A$2:$K$14,8,FALSE)</f>
        <v>0</v>
      </c>
      <c r="BB85" s="116">
        <f>VLOOKUP($P$71,HorizontalPlanning!$A$2:$K$14,9,FALSE)</f>
        <v>0</v>
      </c>
      <c r="BC85" s="116">
        <f>VLOOKUP($P$71,HorizontalPlanning!$A$2:$K$14,10,FALSE)</f>
        <v>0</v>
      </c>
      <c r="BD85" s="116">
        <f>VLOOKUP($P$71,HorizontalPlanning!$A$2:$K$14,11,FALSE)</f>
        <v>0</v>
      </c>
    </row>
    <row r="86" spans="1:56" ht="19" customHeight="1" x14ac:dyDescent="0.2">
      <c r="A86" s="313"/>
      <c r="B86" s="313"/>
      <c r="C86" s="72">
        <f t="shared" si="101"/>
        <v>0</v>
      </c>
      <c r="D86" s="121">
        <f t="shared" si="102"/>
        <v>0</v>
      </c>
      <c r="E86" s="73">
        <f t="shared" si="103"/>
        <v>0</v>
      </c>
      <c r="F86" s="76"/>
      <c r="G86" s="72">
        <f t="shared" si="104"/>
        <v>0</v>
      </c>
      <c r="H86" s="121">
        <f t="shared" si="105"/>
        <v>0</v>
      </c>
      <c r="I86" s="73">
        <f t="shared" si="106"/>
        <v>0</v>
      </c>
      <c r="J86" s="76"/>
      <c r="K86" s="72">
        <f t="shared" si="107"/>
        <v>0</v>
      </c>
      <c r="L86" s="121">
        <f t="shared" si="108"/>
        <v>0</v>
      </c>
      <c r="M86" s="73">
        <f t="shared" si="109"/>
        <v>0</v>
      </c>
      <c r="N86" s="76"/>
      <c r="O86" s="72">
        <f t="shared" si="110"/>
        <v>0</v>
      </c>
      <c r="P86" s="121">
        <f t="shared" si="111"/>
        <v>0</v>
      </c>
      <c r="Q86" s="73">
        <f t="shared" si="112"/>
        <v>0</v>
      </c>
      <c r="R86" s="76"/>
      <c r="S86" s="72">
        <f t="shared" si="113"/>
        <v>0</v>
      </c>
      <c r="T86" s="121">
        <f t="shared" si="114"/>
        <v>0</v>
      </c>
      <c r="U86" s="73">
        <f t="shared" si="115"/>
        <v>0</v>
      </c>
      <c r="V86" s="76"/>
      <c r="W86" s="72">
        <f t="shared" si="116"/>
        <v>0</v>
      </c>
      <c r="X86" s="121">
        <f t="shared" si="117"/>
        <v>0</v>
      </c>
      <c r="Y86" s="73">
        <f t="shared" si="118"/>
        <v>0</v>
      </c>
      <c r="Z86" s="150"/>
      <c r="AA86" s="140">
        <f t="shared" si="119"/>
        <v>0</v>
      </c>
      <c r="AB86" s="121">
        <f t="shared" si="120"/>
        <v>0</v>
      </c>
      <c r="AC86" s="73">
        <f t="shared" si="121"/>
        <v>0</v>
      </c>
      <c r="AD86" s="76"/>
      <c r="AE86" s="72">
        <f t="shared" si="122"/>
        <v>0</v>
      </c>
      <c r="AF86" s="121">
        <f t="shared" si="123"/>
        <v>0</v>
      </c>
      <c r="AG86" s="73">
        <f t="shared" si="124"/>
        <v>0</v>
      </c>
      <c r="AH86" s="150"/>
      <c r="AJ86" s="112"/>
      <c r="AK86" s="112"/>
      <c r="AL86" s="116">
        <f>VLOOKUP($P$67,HorizontalPlanning!$A$2:$K$14,4,FALSE)</f>
        <v>0</v>
      </c>
      <c r="AM86" s="116">
        <f>VLOOKUP($P$67,HorizontalPlanning!$A$2:$K$14,5,FALSE)</f>
        <v>0</v>
      </c>
      <c r="AN86" s="116">
        <f>VLOOKUP($P$67,HorizontalPlanning!$A$2:$K$14,6,FALSE)</f>
        <v>0</v>
      </c>
      <c r="AO86" s="116">
        <f>VLOOKUP($P$67,HorizontalPlanning!$A$2:$K$14,7,FALSE)</f>
        <v>0</v>
      </c>
      <c r="AP86" s="116">
        <f>VLOOKUP($P$67,HorizontalPlanning!$A$2:$K$14,8,FALSE)</f>
        <v>0</v>
      </c>
      <c r="AQ86" s="116">
        <f>VLOOKUP($P$67,HorizontalPlanning!$A$2:$K$14,9,FALSE)</f>
        <v>0</v>
      </c>
      <c r="AR86" s="116">
        <f>VLOOKUP($P$67,HorizontalPlanning!$A$2:$K$14,10,FALSE)</f>
        <v>0</v>
      </c>
      <c r="AS86" s="116">
        <f>VLOOKUP($P$67,HorizontalPlanning!$A$2:$K$14,11,FALSE)</f>
        <v>0</v>
      </c>
      <c r="AT86" s="115"/>
      <c r="AU86" s="112"/>
      <c r="AV86" s="112"/>
      <c r="AW86" s="116">
        <f>VLOOKUP($P$71,HorizontalPlanning!$A$2:$K$14,4,FALSE)</f>
        <v>0</v>
      </c>
      <c r="AX86" s="116">
        <f>VLOOKUP($P$71,HorizontalPlanning!$A$2:$K$14,5,FALSE)</f>
        <v>0</v>
      </c>
      <c r="AY86" s="116">
        <f>VLOOKUP($P$71,HorizontalPlanning!$A$2:$K$14,6,FALSE)</f>
        <v>0</v>
      </c>
      <c r="AZ86" s="116">
        <f>VLOOKUP($P$71,HorizontalPlanning!$A$2:$K$14,7,FALSE)</f>
        <v>0</v>
      </c>
      <c r="BA86" s="116">
        <f>VLOOKUP($P$71,HorizontalPlanning!$A$2:$K$14,8,FALSE)</f>
        <v>0</v>
      </c>
      <c r="BB86" s="116">
        <f>VLOOKUP($P$71,HorizontalPlanning!$A$2:$K$14,9,FALSE)</f>
        <v>0</v>
      </c>
      <c r="BC86" s="116">
        <f>VLOOKUP($P$71,HorizontalPlanning!$A$2:$K$14,10,FALSE)</f>
        <v>0</v>
      </c>
      <c r="BD86" s="116">
        <f>VLOOKUP($P$71,HorizontalPlanning!$A$2:$K$14,11,FALSE)</f>
        <v>0</v>
      </c>
    </row>
    <row r="87" spans="1:56" ht="19" customHeight="1" thickBot="1" x14ac:dyDescent="0.25">
      <c r="A87" s="314"/>
      <c r="B87" s="314"/>
      <c r="C87" s="72">
        <f t="shared" si="101"/>
        <v>0</v>
      </c>
      <c r="D87" s="121">
        <f t="shared" si="102"/>
        <v>0</v>
      </c>
      <c r="E87" s="73">
        <f t="shared" si="103"/>
        <v>0</v>
      </c>
      <c r="F87" s="76"/>
      <c r="G87" s="72">
        <f t="shared" si="104"/>
        <v>0</v>
      </c>
      <c r="H87" s="121">
        <f t="shared" si="105"/>
        <v>0</v>
      </c>
      <c r="I87" s="73">
        <f>IF(AL75=0,0,AL75+AN75+AM95+AR75+$J$79)</f>
        <v>0</v>
      </c>
      <c r="J87" s="76"/>
      <c r="K87" s="72">
        <f t="shared" si="107"/>
        <v>0</v>
      </c>
      <c r="L87" s="121">
        <f t="shared" si="108"/>
        <v>0</v>
      </c>
      <c r="M87" s="73">
        <f t="shared" si="109"/>
        <v>0</v>
      </c>
      <c r="N87" s="76"/>
      <c r="O87" s="72">
        <f t="shared" si="110"/>
        <v>0</v>
      </c>
      <c r="P87" s="121">
        <f t="shared" si="111"/>
        <v>0</v>
      </c>
      <c r="Q87" s="73">
        <f t="shared" si="112"/>
        <v>0</v>
      </c>
      <c r="R87" s="76"/>
      <c r="S87" s="72">
        <f t="shared" si="113"/>
        <v>0</v>
      </c>
      <c r="T87" s="121">
        <f t="shared" si="114"/>
        <v>0</v>
      </c>
      <c r="U87" s="73">
        <f t="shared" si="115"/>
        <v>0</v>
      </c>
      <c r="V87" s="76"/>
      <c r="W87" s="72">
        <f t="shared" si="116"/>
        <v>0</v>
      </c>
      <c r="X87" s="121">
        <f t="shared" si="117"/>
        <v>0</v>
      </c>
      <c r="Y87" s="73">
        <f t="shared" si="118"/>
        <v>0</v>
      </c>
      <c r="Z87" s="150"/>
      <c r="AA87" s="140">
        <f t="shared" si="119"/>
        <v>0</v>
      </c>
      <c r="AB87" s="121">
        <f t="shared" si="120"/>
        <v>0</v>
      </c>
      <c r="AC87" s="73">
        <f t="shared" si="121"/>
        <v>0</v>
      </c>
      <c r="AD87" s="76"/>
      <c r="AE87" s="72">
        <f t="shared" si="122"/>
        <v>0</v>
      </c>
      <c r="AF87" s="121">
        <f t="shared" si="123"/>
        <v>0</v>
      </c>
      <c r="AG87" s="73">
        <f t="shared" si="124"/>
        <v>0</v>
      </c>
      <c r="AH87" s="150"/>
      <c r="AJ87" s="112"/>
      <c r="AK87" s="112"/>
      <c r="AL87" s="115"/>
      <c r="AM87" s="115"/>
      <c r="AN87" s="115"/>
      <c r="AO87" s="115"/>
      <c r="AP87" s="115"/>
      <c r="AQ87" s="115"/>
      <c r="AR87" s="115"/>
      <c r="AS87" s="115"/>
      <c r="AT87" s="115"/>
      <c r="AU87" s="112"/>
      <c r="AV87" s="112"/>
      <c r="AW87" s="115"/>
      <c r="AX87" s="115"/>
      <c r="AY87" s="115"/>
      <c r="AZ87" s="115"/>
      <c r="BA87" s="115"/>
      <c r="BB87" s="115"/>
      <c r="BC87" s="115"/>
      <c r="BD87" s="115"/>
    </row>
    <row r="88" spans="1:56" ht="19" customHeight="1" thickBot="1" x14ac:dyDescent="0.25">
      <c r="C88" s="177" t="s">
        <v>265</v>
      </c>
      <c r="D88" s="180">
        <v>0</v>
      </c>
      <c r="E88" s="179" t="s">
        <v>264</v>
      </c>
      <c r="F88" s="174">
        <v>0</v>
      </c>
      <c r="G88" s="177" t="s">
        <v>265</v>
      </c>
      <c r="H88" s="180">
        <v>0</v>
      </c>
      <c r="I88" s="178" t="s">
        <v>264</v>
      </c>
      <c r="J88" s="174">
        <v>0</v>
      </c>
      <c r="K88" s="177" t="s">
        <v>265</v>
      </c>
      <c r="L88" s="187">
        <v>0</v>
      </c>
      <c r="M88" s="178" t="s">
        <v>264</v>
      </c>
      <c r="N88" s="174">
        <v>0</v>
      </c>
      <c r="O88" s="177" t="s">
        <v>265</v>
      </c>
      <c r="P88" s="187">
        <v>0</v>
      </c>
      <c r="Q88" s="178" t="s">
        <v>264</v>
      </c>
      <c r="R88" s="174">
        <v>0</v>
      </c>
      <c r="S88" s="177" t="s">
        <v>265</v>
      </c>
      <c r="T88" s="203">
        <v>0</v>
      </c>
      <c r="U88" s="179" t="s">
        <v>264</v>
      </c>
      <c r="V88" s="204">
        <v>0</v>
      </c>
      <c r="W88" s="177" t="s">
        <v>265</v>
      </c>
      <c r="X88" s="203">
        <v>0</v>
      </c>
      <c r="Y88" s="179" t="s">
        <v>264</v>
      </c>
      <c r="Z88" s="204">
        <v>0</v>
      </c>
      <c r="AA88" s="177" t="s">
        <v>265</v>
      </c>
      <c r="AB88" s="205">
        <v>0</v>
      </c>
      <c r="AC88" s="178" t="s">
        <v>264</v>
      </c>
      <c r="AD88" s="204">
        <v>0</v>
      </c>
      <c r="AE88" s="177" t="s">
        <v>265</v>
      </c>
      <c r="AF88" s="205">
        <v>0</v>
      </c>
      <c r="AG88" s="178" t="s">
        <v>264</v>
      </c>
      <c r="AH88" s="204">
        <v>0</v>
      </c>
      <c r="AJ88" s="112" t="s">
        <v>235</v>
      </c>
      <c r="AK88" s="112"/>
      <c r="AL88" s="119">
        <f>VLOOKUP($P$67,HorizontalPlanning!$A$15:$K$27,4,FALSE)</f>
        <v>0</v>
      </c>
      <c r="AM88" s="119">
        <f>VLOOKUP($P$67,HorizontalPlanning!$A$15:$K$27,5,FALSE)</f>
        <v>0</v>
      </c>
      <c r="AN88" s="119">
        <f>VLOOKUP($P$67,HorizontalPlanning!$A$15:$K$27,6,FALSE)</f>
        <v>0</v>
      </c>
      <c r="AO88" s="119">
        <f>VLOOKUP($P$67,HorizontalPlanning!$A$15:$K$27,7,FALSE)</f>
        <v>0</v>
      </c>
      <c r="AP88" s="119">
        <f>VLOOKUP($P$67,HorizontalPlanning!$A$15:$K$27,8,FALSE)</f>
        <v>0</v>
      </c>
      <c r="AQ88" s="119">
        <f>VLOOKUP($P$67,HorizontalPlanning!$A$15:$K$27,9,FALSE)</f>
        <v>0</v>
      </c>
      <c r="AR88" s="119">
        <f>VLOOKUP($P$67,HorizontalPlanning!$A$15:$K$27,10,FALSE)</f>
        <v>0</v>
      </c>
      <c r="AS88" s="119">
        <f>VLOOKUP($P$67,HorizontalPlanning!$A$15:$K$27,11,FALSE)</f>
        <v>0</v>
      </c>
      <c r="AT88" s="115"/>
      <c r="AU88" s="112" t="s">
        <v>235</v>
      </c>
      <c r="AV88" s="112"/>
      <c r="AW88" s="119">
        <f>VLOOKUP($P$71,HorizontalPlanning!$A$15:$K$27,4,FALSE)</f>
        <v>0</v>
      </c>
      <c r="AX88" s="119">
        <f>VLOOKUP($P$71,HorizontalPlanning!$A$15:$K$27,5,FALSE)</f>
        <v>0</v>
      </c>
      <c r="AY88" s="119">
        <f>VLOOKUP($P$71,HorizontalPlanning!$A$15:$K$27,6,FALSE)</f>
        <v>0</v>
      </c>
      <c r="AZ88" s="119">
        <f>VLOOKUP($P$71,HorizontalPlanning!$A$15:$K$27,7,FALSE)</f>
        <v>0</v>
      </c>
      <c r="BA88" s="119">
        <f>VLOOKUP($P$71,HorizontalPlanning!$A$15:$K$27,8,FALSE)</f>
        <v>0</v>
      </c>
      <c r="BB88" s="119">
        <f>VLOOKUP($P$71,HorizontalPlanning!$A$15:$K$27,9,FALSE)</f>
        <v>0</v>
      </c>
      <c r="BC88" s="119">
        <f>VLOOKUP($P$71,HorizontalPlanning!$A$15:$K$27,10,FALSE)</f>
        <v>0</v>
      </c>
      <c r="BD88" s="119">
        <f>VLOOKUP($P$71,HorizontalPlanning!$A$15:$K$27,11,FALSE)</f>
        <v>0</v>
      </c>
    </row>
    <row r="89" spans="1:56" ht="20" customHeight="1" x14ac:dyDescent="0.2">
      <c r="A89" s="218" t="s">
        <v>189</v>
      </c>
      <c r="B89" s="315"/>
      <c r="C89" s="72">
        <f>IF(AJ100=0,0,AJ100+AL110+AP100+AS100+$D$88)</f>
        <v>0</v>
      </c>
      <c r="D89" s="121">
        <f>$B$92*C89</f>
        <v>0</v>
      </c>
      <c r="E89" s="73">
        <f>IF(AL100=0,0,AL100+AN100+AL120+AR100+$F$88)</f>
        <v>0</v>
      </c>
      <c r="F89" s="150"/>
      <c r="G89" s="72">
        <f>IF(AJ100=0,0,AJ100+AM110+AP100+AS100+$H$88)</f>
        <v>0</v>
      </c>
      <c r="H89" s="121">
        <f>$B$92*G89</f>
        <v>0</v>
      </c>
      <c r="I89" s="73">
        <f>IF(AL100=0,0,AL100+AN100+AM120+AR100+$J$88)</f>
        <v>0</v>
      </c>
      <c r="J89" s="150"/>
      <c r="K89" s="72">
        <f>IF(AJ100=0,0,AJ100+AN110+AP100+AS100+$L$88)</f>
        <v>0</v>
      </c>
      <c r="L89" s="121">
        <f>$B$92*K89</f>
        <v>0</v>
      </c>
      <c r="M89" s="73">
        <f>IF(AL100=0,0,AL100+AN100+AN120+AR100+$N$88)</f>
        <v>0</v>
      </c>
      <c r="N89" s="150"/>
      <c r="O89" s="72">
        <f>IF(AJ100=0,0,AJ100+AO110+AP100+AS100+$P$88)</f>
        <v>0</v>
      </c>
      <c r="P89" s="121">
        <f>$B$92*O89</f>
        <v>0</v>
      </c>
      <c r="Q89" s="73">
        <f>IF(AL100=0,0,AL100+AN100+AO120+AR100+$R$88)</f>
        <v>0</v>
      </c>
      <c r="R89" s="150"/>
      <c r="S89" s="140">
        <f>IF(AJ100=0,0,AJ100+AP110+AP100+AS100+$T$88)</f>
        <v>0</v>
      </c>
      <c r="T89" s="121">
        <f>$B$92*S89</f>
        <v>0</v>
      </c>
      <c r="U89" s="73">
        <f>IF(AL100=0,0,AL100+AN100+AP120+AR100+$V$88)</f>
        <v>0</v>
      </c>
      <c r="V89" s="76"/>
      <c r="W89" s="72">
        <f>IF(AJ100=0,0,AJ100+AQ110+AP100+AS100+$X$88)</f>
        <v>0</v>
      </c>
      <c r="X89" s="121">
        <f>$B$92*W89</f>
        <v>0</v>
      </c>
      <c r="Y89" s="73">
        <f>IF(AL100=0,0,AL100+AN100+AQ120+AR100+$Z$88)</f>
        <v>0</v>
      </c>
      <c r="Z89" s="76"/>
      <c r="AA89" s="72">
        <f>IF(AJ100=0,0,AJ100+AR110+AP100+AS100+$AB$88)</f>
        <v>0</v>
      </c>
      <c r="AB89" s="121">
        <f>$B$92*AA89</f>
        <v>0</v>
      </c>
      <c r="AC89" s="73">
        <f>IF(AL100=0,0,AL100+AN100+AR120+AR100+$AD$88)</f>
        <v>0</v>
      </c>
      <c r="AD89" s="150"/>
      <c r="AE89" s="140">
        <f>IF(AJ100=0,0,AJ100+AS110+AP100+AS100+$AF$88)</f>
        <v>0</v>
      </c>
      <c r="AF89" s="121">
        <f>$B$92*AE89</f>
        <v>0</v>
      </c>
      <c r="AG89" s="73">
        <f>IF(AL100=0,0,AL100+AN100+AS120+AR100+$AH$88)</f>
        <v>0</v>
      </c>
      <c r="AH89" s="150"/>
      <c r="AJ89" s="112"/>
      <c r="AK89" s="112"/>
      <c r="AL89" s="119">
        <f>VLOOKUP($P$67,HorizontalPlanning!$A$15:$K$27,4,FALSE)</f>
        <v>0</v>
      </c>
      <c r="AM89" s="119">
        <f>VLOOKUP($P$67,HorizontalPlanning!$A$15:$K$27,5,FALSE)</f>
        <v>0</v>
      </c>
      <c r="AN89" s="119">
        <f>VLOOKUP($P$67,HorizontalPlanning!$A$15:$K$27,6,FALSE)</f>
        <v>0</v>
      </c>
      <c r="AO89" s="119">
        <f>VLOOKUP($P$67,HorizontalPlanning!$A$15:$K$27,7,FALSE)</f>
        <v>0</v>
      </c>
      <c r="AP89" s="119">
        <f>VLOOKUP($P$67,HorizontalPlanning!$A$15:$K$27,8,FALSE)</f>
        <v>0</v>
      </c>
      <c r="AQ89" s="119">
        <f>VLOOKUP($P$67,HorizontalPlanning!$A$15:$K$27,9,FALSE)</f>
        <v>0</v>
      </c>
      <c r="AR89" s="119">
        <f>VLOOKUP($P$67,HorizontalPlanning!$A$15:$K$27,10,FALSE)</f>
        <v>0</v>
      </c>
      <c r="AS89" s="119">
        <f>VLOOKUP($P$67,HorizontalPlanning!$A$15:$K$27,11,FALSE)</f>
        <v>0</v>
      </c>
      <c r="AT89" s="115"/>
      <c r="AU89" s="112"/>
      <c r="AV89" s="112"/>
      <c r="AW89" s="119">
        <f>VLOOKUP($P$71,HorizontalPlanning!$A$15:$K$27,4,FALSE)</f>
        <v>0</v>
      </c>
      <c r="AX89" s="119">
        <f>VLOOKUP($P$71,HorizontalPlanning!$A$15:$K$27,5,FALSE)</f>
        <v>0</v>
      </c>
      <c r="AY89" s="119">
        <f>VLOOKUP($P$71,HorizontalPlanning!$A$15:$K$27,6,FALSE)</f>
        <v>0</v>
      </c>
      <c r="AZ89" s="119">
        <f>VLOOKUP($P$71,HorizontalPlanning!$A$15:$K$27,7,FALSE)</f>
        <v>0</v>
      </c>
      <c r="BA89" s="119">
        <f>VLOOKUP($P$71,HorizontalPlanning!$A$15:$K$27,8,FALSE)</f>
        <v>0</v>
      </c>
      <c r="BB89" s="119">
        <f>VLOOKUP($P$71,HorizontalPlanning!$A$15:$K$27,9,FALSE)</f>
        <v>0</v>
      </c>
      <c r="BC89" s="119">
        <f>VLOOKUP($P$71,HorizontalPlanning!$A$15:$K$27,10,FALSE)</f>
        <v>0</v>
      </c>
      <c r="BD89" s="119">
        <f>VLOOKUP($P$71,HorizontalPlanning!$A$15:$K$27,11,FALSE)</f>
        <v>0</v>
      </c>
    </row>
    <row r="90" spans="1:56" ht="19" customHeight="1" thickBot="1" x14ac:dyDescent="0.25">
      <c r="A90" s="311"/>
      <c r="B90" s="312"/>
      <c r="C90" s="72">
        <f t="shared" ref="C90:C96" si="125">IF(AJ101=0,0,AJ101+AL111+AP101+AS101+$D$88)</f>
        <v>0</v>
      </c>
      <c r="D90" s="121">
        <f t="shared" ref="D90:D96" si="126">$B$92*C90</f>
        <v>0</v>
      </c>
      <c r="E90" s="73">
        <f t="shared" ref="E90:E96" si="127">IF(AL101=0,0,AL101+AN101+AL121+AR101+$F$88)</f>
        <v>0</v>
      </c>
      <c r="F90" s="150"/>
      <c r="G90" s="72">
        <f t="shared" ref="G90:G96" si="128">IF(AJ101=0,0,AJ101+AM111+AP101+AS101+$H$88)</f>
        <v>0</v>
      </c>
      <c r="H90" s="121">
        <f t="shared" ref="H90:H96" si="129">$B$92*G90</f>
        <v>0</v>
      </c>
      <c r="I90" s="73">
        <f t="shared" ref="I90:I96" si="130">IF(AL101=0,0,AL101+AN101+AM121+AR101+$J$88)</f>
        <v>0</v>
      </c>
      <c r="J90" s="150"/>
      <c r="K90" s="72">
        <f t="shared" ref="K90:K96" si="131">IF(AJ101=0,0,AJ101+AN111+AP101+AS101+$L$88)</f>
        <v>0</v>
      </c>
      <c r="L90" s="121">
        <f t="shared" ref="L90:L96" si="132">$B$92*K90</f>
        <v>0</v>
      </c>
      <c r="M90" s="73">
        <f t="shared" ref="M90:M96" si="133">IF(AL101=0,0,AL101+AN101+AN121+AR101+$N$88)</f>
        <v>0</v>
      </c>
      <c r="N90" s="150"/>
      <c r="O90" s="72">
        <f t="shared" ref="O90:O96" si="134">IF(AJ101=0,0,AJ101+AO111+AP101+AS101+$P$88)</f>
        <v>0</v>
      </c>
      <c r="P90" s="121">
        <f t="shared" ref="P90:P96" si="135">$B$92*O90</f>
        <v>0</v>
      </c>
      <c r="Q90" s="73">
        <f t="shared" ref="Q90:Q96" si="136">IF(AL101=0,0,AL101+AN101+AO121+AR101+$R$88)</f>
        <v>0</v>
      </c>
      <c r="R90" s="150"/>
      <c r="S90" s="140">
        <f t="shared" ref="S90:S96" si="137">IF(AJ101=0,0,AJ101+AP111+AP101+AS101+$T$88)</f>
        <v>0</v>
      </c>
      <c r="T90" s="121">
        <f t="shared" ref="T90:T96" si="138">$B$92*S90</f>
        <v>0</v>
      </c>
      <c r="U90" s="73">
        <f t="shared" ref="U90:U96" si="139">IF(AL101=0,0,AL101+AN101+AP121+AR101+$V$88)</f>
        <v>0</v>
      </c>
      <c r="V90" s="76"/>
      <c r="W90" s="72">
        <f t="shared" ref="W90:W96" si="140">IF(AJ101=0,0,AJ101+AQ111+AP101+AS101+$X$88)</f>
        <v>0</v>
      </c>
      <c r="X90" s="121">
        <f t="shared" ref="X90:X96" si="141">$B$92*W90</f>
        <v>0</v>
      </c>
      <c r="Y90" s="73">
        <f t="shared" ref="Y90:Y96" si="142">IF(AL101=0,0,AL101+AN101+AQ121+AR101+$Z$88)</f>
        <v>0</v>
      </c>
      <c r="Z90" s="76"/>
      <c r="AA90" s="72">
        <f t="shared" ref="AA90:AA96" si="143">IF(AJ101=0,0,AJ101+AR111+AP101+AS101+$AB$88)</f>
        <v>0</v>
      </c>
      <c r="AB90" s="121">
        <f t="shared" ref="AB90:AB96" si="144">$B$92*AA90</f>
        <v>0</v>
      </c>
      <c r="AC90" s="73">
        <f t="shared" ref="AC90:AC96" si="145">IF(AL101=0,0,AL101+AN101+AR121+AR101+$AD$88)</f>
        <v>0</v>
      </c>
      <c r="AD90" s="150"/>
      <c r="AE90" s="140">
        <f t="shared" ref="AE90:AE96" si="146">IF(AJ101=0,0,AJ101+AS111+AP101+AS101+$AF$88)</f>
        <v>0</v>
      </c>
      <c r="AF90" s="121">
        <f t="shared" ref="AF90:AF96" si="147">$B$92*AE90</f>
        <v>0</v>
      </c>
      <c r="AG90" s="73">
        <f t="shared" ref="AG90:AG95" si="148">IF(AL101=0,0,AL101+AN101+AS121+AR101+$AH$88)</f>
        <v>0</v>
      </c>
      <c r="AH90" s="150"/>
      <c r="AJ90" s="112"/>
      <c r="AK90" s="112"/>
      <c r="AL90" s="119">
        <f>VLOOKUP($P$67,HorizontalPlanning!$A$15:$K$27,4,FALSE)</f>
        <v>0</v>
      </c>
      <c r="AM90" s="119">
        <f>VLOOKUP($P$67,HorizontalPlanning!$A$15:$K$27,5,FALSE)</f>
        <v>0</v>
      </c>
      <c r="AN90" s="119">
        <f>VLOOKUP($P$67,HorizontalPlanning!$A$15:$K$27,6,FALSE)</f>
        <v>0</v>
      </c>
      <c r="AO90" s="119">
        <f>VLOOKUP($P$67,HorizontalPlanning!$A$15:$K$27,7,FALSE)</f>
        <v>0</v>
      </c>
      <c r="AP90" s="119">
        <f>VLOOKUP($P$67,HorizontalPlanning!$A$15:$K$27,8,FALSE)</f>
        <v>0</v>
      </c>
      <c r="AQ90" s="119">
        <f>VLOOKUP($P$67,HorizontalPlanning!$A$15:$K$27,9,FALSE)</f>
        <v>0</v>
      </c>
      <c r="AR90" s="119">
        <f>VLOOKUP($P$67,HorizontalPlanning!$A$15:$K$27,10,FALSE)</f>
        <v>0</v>
      </c>
      <c r="AS90" s="119">
        <f>VLOOKUP($P$67,HorizontalPlanning!$A$15:$K$27,11,FALSE)</f>
        <v>0</v>
      </c>
      <c r="AT90" s="115"/>
      <c r="AU90" s="112"/>
      <c r="AV90" s="112"/>
      <c r="AW90" s="119">
        <f>VLOOKUP($P$71,HorizontalPlanning!$A$15:$K$27,4,FALSE)</f>
        <v>0</v>
      </c>
      <c r="AX90" s="119">
        <f>VLOOKUP($P$71,HorizontalPlanning!$A$15:$K$27,5,FALSE)</f>
        <v>0</v>
      </c>
      <c r="AY90" s="119">
        <f>VLOOKUP($P$71,HorizontalPlanning!$A$15:$K$27,6,FALSE)</f>
        <v>0</v>
      </c>
      <c r="AZ90" s="119">
        <f>VLOOKUP($P$71,HorizontalPlanning!$A$15:$K$27,7,FALSE)</f>
        <v>0</v>
      </c>
      <c r="BA90" s="119">
        <f>VLOOKUP($P$71,HorizontalPlanning!$A$15:$K$27,8,FALSE)</f>
        <v>0</v>
      </c>
      <c r="BB90" s="119">
        <f>VLOOKUP($P$71,HorizontalPlanning!$A$15:$K$27,9,FALSE)</f>
        <v>0</v>
      </c>
      <c r="BC90" s="119">
        <f>VLOOKUP($P$71,HorizontalPlanning!$A$15:$K$27,10,FALSE)</f>
        <v>0</v>
      </c>
      <c r="BD90" s="119">
        <f>VLOOKUP($P$71,HorizontalPlanning!$A$15:$K$27,11,FALSE)</f>
        <v>0</v>
      </c>
    </row>
    <row r="91" spans="1:56" ht="20" customHeight="1" thickBot="1" x14ac:dyDescent="0.25">
      <c r="A91" s="19" t="s">
        <v>189</v>
      </c>
      <c r="B91" s="131">
        <f>VLOOKUP(A91, Tabel222227[], 2, FALSE)</f>
        <v>0</v>
      </c>
      <c r="C91" s="72">
        <f t="shared" si="125"/>
        <v>0</v>
      </c>
      <c r="D91" s="121">
        <f t="shared" si="126"/>
        <v>0</v>
      </c>
      <c r="E91" s="73">
        <f t="shared" si="127"/>
        <v>0</v>
      </c>
      <c r="F91" s="150"/>
      <c r="G91" s="72">
        <f t="shared" si="128"/>
        <v>0</v>
      </c>
      <c r="H91" s="121">
        <f t="shared" si="129"/>
        <v>0</v>
      </c>
      <c r="I91" s="73">
        <f t="shared" si="130"/>
        <v>0</v>
      </c>
      <c r="J91" s="150"/>
      <c r="K91" s="72">
        <f t="shared" si="131"/>
        <v>0</v>
      </c>
      <c r="L91" s="121">
        <f t="shared" si="132"/>
        <v>0</v>
      </c>
      <c r="M91" s="73">
        <f t="shared" si="133"/>
        <v>0</v>
      </c>
      <c r="N91" s="150"/>
      <c r="O91" s="72">
        <f t="shared" si="134"/>
        <v>0</v>
      </c>
      <c r="P91" s="121">
        <f t="shared" si="135"/>
        <v>0</v>
      </c>
      <c r="Q91" s="73">
        <f t="shared" si="136"/>
        <v>0</v>
      </c>
      <c r="R91" s="150"/>
      <c r="S91" s="140">
        <f t="shared" si="137"/>
        <v>0</v>
      </c>
      <c r="T91" s="121">
        <f t="shared" si="138"/>
        <v>0</v>
      </c>
      <c r="U91" s="73">
        <f t="shared" si="139"/>
        <v>0</v>
      </c>
      <c r="V91" s="76"/>
      <c r="W91" s="72">
        <f t="shared" si="140"/>
        <v>0</v>
      </c>
      <c r="X91" s="121">
        <f t="shared" si="141"/>
        <v>0</v>
      </c>
      <c r="Y91" s="73">
        <f t="shared" si="142"/>
        <v>0</v>
      </c>
      <c r="Z91" s="76"/>
      <c r="AA91" s="72">
        <f t="shared" si="143"/>
        <v>0</v>
      </c>
      <c r="AB91" s="121">
        <f t="shared" si="144"/>
        <v>0</v>
      </c>
      <c r="AC91" s="73">
        <f t="shared" si="145"/>
        <v>0</v>
      </c>
      <c r="AD91" s="150"/>
      <c r="AE91" s="140">
        <f t="shared" si="146"/>
        <v>0</v>
      </c>
      <c r="AF91" s="121">
        <f t="shared" si="147"/>
        <v>0</v>
      </c>
      <c r="AG91" s="73">
        <f t="shared" si="148"/>
        <v>0</v>
      </c>
      <c r="AH91" s="150"/>
      <c r="AJ91" s="112"/>
      <c r="AK91" s="112"/>
      <c r="AL91" s="119">
        <f>VLOOKUP($P$67,HorizontalPlanning!$A$15:$K$27,4,FALSE)</f>
        <v>0</v>
      </c>
      <c r="AM91" s="119">
        <f>VLOOKUP($P$67,HorizontalPlanning!$A$15:$K$27,5,FALSE)</f>
        <v>0</v>
      </c>
      <c r="AN91" s="119">
        <f>VLOOKUP($P$67,HorizontalPlanning!$A$15:$K$27,6,FALSE)</f>
        <v>0</v>
      </c>
      <c r="AO91" s="119">
        <f>VLOOKUP($P$67,HorizontalPlanning!$A$15:$K$27,7,FALSE)</f>
        <v>0</v>
      </c>
      <c r="AP91" s="119">
        <f>VLOOKUP($P$67,HorizontalPlanning!$A$15:$K$27,8,FALSE)</f>
        <v>0</v>
      </c>
      <c r="AQ91" s="119">
        <f>VLOOKUP($P$67,HorizontalPlanning!$A$15:$K$27,9,FALSE)</f>
        <v>0</v>
      </c>
      <c r="AR91" s="119">
        <f>VLOOKUP($P$67,HorizontalPlanning!$A$15:$K$27,10,FALSE)</f>
        <v>0</v>
      </c>
      <c r="AS91" s="119">
        <f>VLOOKUP($P$67,HorizontalPlanning!$A$15:$K$27,11,FALSE)</f>
        <v>0</v>
      </c>
      <c r="AT91" s="115"/>
      <c r="AU91" s="112"/>
      <c r="AV91" s="112"/>
      <c r="AW91" s="119">
        <f>VLOOKUP($P$71,HorizontalPlanning!$A$15:$K$27,4,FALSE)</f>
        <v>0</v>
      </c>
      <c r="AX91" s="119">
        <f>VLOOKUP($P$71,HorizontalPlanning!$A$15:$K$27,5,FALSE)</f>
        <v>0</v>
      </c>
      <c r="AY91" s="119">
        <f>VLOOKUP($P$71,HorizontalPlanning!$A$15:$K$27,6,FALSE)</f>
        <v>0</v>
      </c>
      <c r="AZ91" s="119">
        <f>VLOOKUP($P$71,HorizontalPlanning!$A$15:$K$27,7,FALSE)</f>
        <v>0</v>
      </c>
      <c r="BA91" s="119">
        <f>VLOOKUP($P$71,HorizontalPlanning!$A$15:$K$27,8,FALSE)</f>
        <v>0</v>
      </c>
      <c r="BB91" s="119">
        <f>VLOOKUP($P$71,HorizontalPlanning!$A$15:$K$27,9,FALSE)</f>
        <v>0</v>
      </c>
      <c r="BC91" s="119">
        <f>VLOOKUP($P$71,HorizontalPlanning!$A$15:$K$27,10,FALSE)</f>
        <v>0</v>
      </c>
      <c r="BD91" s="119">
        <f>VLOOKUP($P$71,HorizontalPlanning!$A$15:$K$27,11,FALSE)</f>
        <v>0</v>
      </c>
    </row>
    <row r="92" spans="1:56" ht="20" customHeight="1" x14ac:dyDescent="0.2">
      <c r="A92" s="113"/>
      <c r="B92" s="112">
        <f>B91*VLOOKUP(A89, Exercises!$A$1:$H$221, 7, FALSE)</f>
        <v>0</v>
      </c>
      <c r="C92" s="72">
        <f t="shared" si="125"/>
        <v>0</v>
      </c>
      <c r="D92" s="121">
        <f t="shared" si="126"/>
        <v>0</v>
      </c>
      <c r="E92" s="73">
        <f t="shared" si="127"/>
        <v>0</v>
      </c>
      <c r="F92" s="150"/>
      <c r="G92" s="72">
        <f t="shared" si="128"/>
        <v>0</v>
      </c>
      <c r="H92" s="121">
        <f t="shared" si="129"/>
        <v>0</v>
      </c>
      <c r="I92" s="73">
        <f t="shared" si="130"/>
        <v>0</v>
      </c>
      <c r="J92" s="150"/>
      <c r="K92" s="72">
        <f t="shared" si="131"/>
        <v>0</v>
      </c>
      <c r="L92" s="121">
        <f t="shared" si="132"/>
        <v>0</v>
      </c>
      <c r="M92" s="73">
        <f t="shared" si="133"/>
        <v>0</v>
      </c>
      <c r="N92" s="150"/>
      <c r="O92" s="72">
        <f t="shared" si="134"/>
        <v>0</v>
      </c>
      <c r="P92" s="121">
        <f t="shared" si="135"/>
        <v>0</v>
      </c>
      <c r="Q92" s="73">
        <f t="shared" si="136"/>
        <v>0</v>
      </c>
      <c r="R92" s="150"/>
      <c r="S92" s="140">
        <f t="shared" si="137"/>
        <v>0</v>
      </c>
      <c r="T92" s="121">
        <f t="shared" si="138"/>
        <v>0</v>
      </c>
      <c r="U92" s="73">
        <f t="shared" si="139"/>
        <v>0</v>
      </c>
      <c r="V92" s="76"/>
      <c r="W92" s="72">
        <f t="shared" si="140"/>
        <v>0</v>
      </c>
      <c r="X92" s="121">
        <f t="shared" si="141"/>
        <v>0</v>
      </c>
      <c r="Y92" s="73">
        <f t="shared" si="142"/>
        <v>0</v>
      </c>
      <c r="Z92" s="76"/>
      <c r="AA92" s="72">
        <f t="shared" si="143"/>
        <v>0</v>
      </c>
      <c r="AB92" s="121">
        <f t="shared" si="144"/>
        <v>0</v>
      </c>
      <c r="AC92" s="73">
        <f t="shared" si="145"/>
        <v>0</v>
      </c>
      <c r="AD92" s="150"/>
      <c r="AE92" s="140">
        <f t="shared" si="146"/>
        <v>0</v>
      </c>
      <c r="AF92" s="121">
        <f t="shared" si="147"/>
        <v>0</v>
      </c>
      <c r="AG92" s="73">
        <f t="shared" si="148"/>
        <v>0</v>
      </c>
      <c r="AH92" s="150"/>
      <c r="AJ92" s="112"/>
      <c r="AK92" s="112"/>
      <c r="AL92" s="119">
        <f>VLOOKUP($P$67,HorizontalPlanning!$A$15:$K$27,4,FALSE)</f>
        <v>0</v>
      </c>
      <c r="AM92" s="119">
        <f>VLOOKUP($P$67,HorizontalPlanning!$A$15:$K$27,5,FALSE)</f>
        <v>0</v>
      </c>
      <c r="AN92" s="119">
        <f>VLOOKUP($P$67,HorizontalPlanning!$A$15:$K$27,6,FALSE)</f>
        <v>0</v>
      </c>
      <c r="AO92" s="119">
        <f>VLOOKUP($P$67,HorizontalPlanning!$A$15:$K$27,7,FALSE)</f>
        <v>0</v>
      </c>
      <c r="AP92" s="119">
        <f>VLOOKUP($P$67,HorizontalPlanning!$A$15:$K$27,8,FALSE)</f>
        <v>0</v>
      </c>
      <c r="AQ92" s="119">
        <f>VLOOKUP($P$67,HorizontalPlanning!$A$15:$K$27,9,FALSE)</f>
        <v>0</v>
      </c>
      <c r="AR92" s="119">
        <f>VLOOKUP($P$67,HorizontalPlanning!$A$15:$K$27,10,FALSE)</f>
        <v>0</v>
      </c>
      <c r="AS92" s="119">
        <f>VLOOKUP($P$67,HorizontalPlanning!$A$15:$K$27,11,FALSE)</f>
        <v>0</v>
      </c>
      <c r="AT92" s="115"/>
      <c r="AU92" s="112"/>
      <c r="AV92" s="112"/>
      <c r="AW92" s="119">
        <f>VLOOKUP($P$71,HorizontalPlanning!$A$15:$K$27,4,FALSE)</f>
        <v>0</v>
      </c>
      <c r="AX92" s="119">
        <f>VLOOKUP($P$71,HorizontalPlanning!$A$15:$K$27,5,FALSE)</f>
        <v>0</v>
      </c>
      <c r="AY92" s="119">
        <f>VLOOKUP($P$71,HorizontalPlanning!$A$15:$K$27,6,FALSE)</f>
        <v>0</v>
      </c>
      <c r="AZ92" s="119">
        <f>VLOOKUP($P$71,HorizontalPlanning!$A$15:$K$27,7,FALSE)</f>
        <v>0</v>
      </c>
      <c r="BA92" s="119">
        <f>VLOOKUP($P$71,HorizontalPlanning!$A$15:$K$27,8,FALSE)</f>
        <v>0</v>
      </c>
      <c r="BB92" s="119">
        <f>VLOOKUP($P$71,HorizontalPlanning!$A$15:$K$27,9,FALSE)</f>
        <v>0</v>
      </c>
      <c r="BC92" s="119">
        <f>VLOOKUP($P$71,HorizontalPlanning!$A$15:$K$27,10,FALSE)</f>
        <v>0</v>
      </c>
      <c r="BD92" s="119">
        <f>VLOOKUP($P$71,HorizontalPlanning!$A$15:$K$27,11,FALSE)</f>
        <v>0</v>
      </c>
    </row>
    <row r="93" spans="1:56" ht="19" customHeight="1" x14ac:dyDescent="0.2">
      <c r="A93" s="313"/>
      <c r="B93" s="313"/>
      <c r="C93" s="72">
        <f t="shared" si="125"/>
        <v>0</v>
      </c>
      <c r="D93" s="121">
        <f t="shared" si="126"/>
        <v>0</v>
      </c>
      <c r="E93" s="73">
        <f t="shared" si="127"/>
        <v>0</v>
      </c>
      <c r="F93" s="150"/>
      <c r="G93" s="72">
        <f t="shared" si="128"/>
        <v>0</v>
      </c>
      <c r="H93" s="121">
        <f t="shared" si="129"/>
        <v>0</v>
      </c>
      <c r="I93" s="73">
        <f t="shared" si="130"/>
        <v>0</v>
      </c>
      <c r="J93" s="158"/>
      <c r="K93" s="72">
        <f t="shared" si="131"/>
        <v>0</v>
      </c>
      <c r="L93" s="121">
        <f t="shared" si="132"/>
        <v>0</v>
      </c>
      <c r="M93" s="73">
        <f t="shared" si="133"/>
        <v>0</v>
      </c>
      <c r="N93" s="150"/>
      <c r="O93" s="72">
        <f t="shared" si="134"/>
        <v>0</v>
      </c>
      <c r="P93" s="121">
        <f t="shared" si="135"/>
        <v>0</v>
      </c>
      <c r="Q93" s="73">
        <f t="shared" si="136"/>
        <v>0</v>
      </c>
      <c r="R93" s="150"/>
      <c r="S93" s="140">
        <f t="shared" si="137"/>
        <v>0</v>
      </c>
      <c r="T93" s="121">
        <f t="shared" si="138"/>
        <v>0</v>
      </c>
      <c r="U93" s="73">
        <f t="shared" si="139"/>
        <v>0</v>
      </c>
      <c r="V93" s="76"/>
      <c r="W93" s="72">
        <f t="shared" si="140"/>
        <v>0</v>
      </c>
      <c r="X93" s="121">
        <f t="shared" si="141"/>
        <v>0</v>
      </c>
      <c r="Y93" s="73">
        <f t="shared" si="142"/>
        <v>0</v>
      </c>
      <c r="Z93" s="186"/>
      <c r="AA93" s="72">
        <f t="shared" si="143"/>
        <v>0</v>
      </c>
      <c r="AB93" s="121">
        <f t="shared" si="144"/>
        <v>0</v>
      </c>
      <c r="AC93" s="73">
        <f t="shared" si="145"/>
        <v>0</v>
      </c>
      <c r="AD93" s="150"/>
      <c r="AE93" s="140">
        <f t="shared" si="146"/>
        <v>0</v>
      </c>
      <c r="AF93" s="121">
        <f t="shared" si="147"/>
        <v>0</v>
      </c>
      <c r="AG93" s="73">
        <f t="shared" si="148"/>
        <v>0</v>
      </c>
      <c r="AH93" s="150"/>
      <c r="AJ93" s="112"/>
      <c r="AK93" s="112"/>
      <c r="AL93" s="119">
        <f>VLOOKUP($P$67,HorizontalPlanning!$A$15:$K$27,4,FALSE)</f>
        <v>0</v>
      </c>
      <c r="AM93" s="119">
        <f>VLOOKUP($P$67,HorizontalPlanning!$A$15:$K$27,5,FALSE)</f>
        <v>0</v>
      </c>
      <c r="AN93" s="119">
        <f>VLOOKUP($P$67,HorizontalPlanning!$A$15:$K$27,6,FALSE)</f>
        <v>0</v>
      </c>
      <c r="AO93" s="119">
        <f>VLOOKUP($P$67,HorizontalPlanning!$A$15:$K$27,7,FALSE)</f>
        <v>0</v>
      </c>
      <c r="AP93" s="119">
        <f>VLOOKUP($P$67,HorizontalPlanning!$A$15:$K$27,8,FALSE)</f>
        <v>0</v>
      </c>
      <c r="AQ93" s="119">
        <f>VLOOKUP($P$67,HorizontalPlanning!$A$15:$K$27,9,FALSE)</f>
        <v>0</v>
      </c>
      <c r="AR93" s="119">
        <f>VLOOKUP($P$67,HorizontalPlanning!$A$15:$K$27,10,FALSE)</f>
        <v>0</v>
      </c>
      <c r="AS93" s="119">
        <f>VLOOKUP($P$67,HorizontalPlanning!$A$15:$K$27,11,FALSE)</f>
        <v>0</v>
      </c>
      <c r="AT93" s="115"/>
      <c r="AU93" s="112"/>
      <c r="AV93" s="112"/>
      <c r="AW93" s="119">
        <f>VLOOKUP($P$71,HorizontalPlanning!$A$15:$K$27,4,FALSE)</f>
        <v>0</v>
      </c>
      <c r="AX93" s="119">
        <f>VLOOKUP($P$71,HorizontalPlanning!$A$15:$K$27,5,FALSE)</f>
        <v>0</v>
      </c>
      <c r="AY93" s="119">
        <f>VLOOKUP($P$71,HorizontalPlanning!$A$15:$K$27,6,FALSE)</f>
        <v>0</v>
      </c>
      <c r="AZ93" s="119">
        <f>VLOOKUP($P$71,HorizontalPlanning!$A$15:$K$27,7,FALSE)</f>
        <v>0</v>
      </c>
      <c r="BA93" s="119">
        <f>VLOOKUP($P$71,HorizontalPlanning!$A$15:$K$27,8,FALSE)</f>
        <v>0</v>
      </c>
      <c r="BB93" s="119">
        <f>VLOOKUP($P$71,HorizontalPlanning!$A$15:$K$27,9,FALSE)</f>
        <v>0</v>
      </c>
      <c r="BC93" s="119">
        <f>VLOOKUP($P$71,HorizontalPlanning!$A$15:$K$27,10,FALSE)</f>
        <v>0</v>
      </c>
      <c r="BD93" s="119">
        <f>VLOOKUP($P$71,HorizontalPlanning!$A$15:$K$27,11,FALSE)</f>
        <v>0</v>
      </c>
    </row>
    <row r="94" spans="1:56" ht="19" customHeight="1" x14ac:dyDescent="0.2">
      <c r="A94" s="313"/>
      <c r="B94" s="313"/>
      <c r="C94" s="72">
        <f t="shared" si="125"/>
        <v>0</v>
      </c>
      <c r="D94" s="121">
        <f t="shared" si="126"/>
        <v>0</v>
      </c>
      <c r="E94" s="73">
        <f t="shared" si="127"/>
        <v>0</v>
      </c>
      <c r="F94" s="150"/>
      <c r="G94" s="72">
        <f t="shared" si="128"/>
        <v>0</v>
      </c>
      <c r="H94" s="121">
        <f t="shared" si="129"/>
        <v>0</v>
      </c>
      <c r="I94" s="73">
        <f t="shared" si="130"/>
        <v>0</v>
      </c>
      <c r="J94" s="150"/>
      <c r="K94" s="72">
        <f t="shared" si="131"/>
        <v>0</v>
      </c>
      <c r="L94" s="121">
        <f t="shared" si="132"/>
        <v>0</v>
      </c>
      <c r="M94" s="73">
        <f t="shared" si="133"/>
        <v>0</v>
      </c>
      <c r="N94" s="150"/>
      <c r="O94" s="72">
        <f t="shared" si="134"/>
        <v>0</v>
      </c>
      <c r="P94" s="121">
        <f t="shared" si="135"/>
        <v>0</v>
      </c>
      <c r="Q94" s="73">
        <f t="shared" si="136"/>
        <v>0</v>
      </c>
      <c r="R94" s="150"/>
      <c r="S94" s="140">
        <f t="shared" si="137"/>
        <v>0</v>
      </c>
      <c r="T94" s="121">
        <f t="shared" si="138"/>
        <v>0</v>
      </c>
      <c r="U94" s="73">
        <f t="shared" si="139"/>
        <v>0</v>
      </c>
      <c r="V94" s="76"/>
      <c r="W94" s="72">
        <f t="shared" si="140"/>
        <v>0</v>
      </c>
      <c r="X94" s="121">
        <f t="shared" si="141"/>
        <v>0</v>
      </c>
      <c r="Y94" s="73">
        <f t="shared" si="142"/>
        <v>0</v>
      </c>
      <c r="Z94" s="76"/>
      <c r="AA94" s="72">
        <f t="shared" si="143"/>
        <v>0</v>
      </c>
      <c r="AB94" s="121">
        <f t="shared" si="144"/>
        <v>0</v>
      </c>
      <c r="AC94" s="73">
        <f t="shared" si="145"/>
        <v>0</v>
      </c>
      <c r="AD94" s="150"/>
      <c r="AE94" s="140">
        <f t="shared" si="146"/>
        <v>0</v>
      </c>
      <c r="AF94" s="121">
        <f t="shared" si="147"/>
        <v>0</v>
      </c>
      <c r="AG94" s="73">
        <f t="shared" si="148"/>
        <v>0</v>
      </c>
      <c r="AH94" s="150"/>
      <c r="AJ94" s="112"/>
      <c r="AK94" s="112"/>
      <c r="AL94" s="119">
        <f>VLOOKUP($P$67,HorizontalPlanning!$A$15:$K$27,4,FALSE)</f>
        <v>0</v>
      </c>
      <c r="AM94" s="119">
        <f>VLOOKUP($P$67,HorizontalPlanning!$A$15:$K$27,5,FALSE)</f>
        <v>0</v>
      </c>
      <c r="AN94" s="119">
        <f>VLOOKUP($P$67,HorizontalPlanning!$A$15:$K$27,6,FALSE)</f>
        <v>0</v>
      </c>
      <c r="AO94" s="119">
        <f>VLOOKUP($P$67,HorizontalPlanning!$A$15:$K$27,7,FALSE)</f>
        <v>0</v>
      </c>
      <c r="AP94" s="119">
        <f>VLOOKUP($P$67,HorizontalPlanning!$A$15:$K$27,8,FALSE)</f>
        <v>0</v>
      </c>
      <c r="AQ94" s="119">
        <f>VLOOKUP($P$67,HorizontalPlanning!$A$15:$K$27,9,FALSE)</f>
        <v>0</v>
      </c>
      <c r="AR94" s="119">
        <f>VLOOKUP($P$67,HorizontalPlanning!$A$15:$K$27,10,FALSE)</f>
        <v>0</v>
      </c>
      <c r="AS94" s="119">
        <f>VLOOKUP($P$67,HorizontalPlanning!$A$15:$K$27,11,FALSE)</f>
        <v>0</v>
      </c>
      <c r="AT94" s="115"/>
      <c r="AU94" s="112"/>
      <c r="AV94" s="112"/>
      <c r="AW94" s="119">
        <f>VLOOKUP($P$71,HorizontalPlanning!$A$15:$K$27,4,FALSE)</f>
        <v>0</v>
      </c>
      <c r="AX94" s="119">
        <f>VLOOKUP($P$71,HorizontalPlanning!$A$15:$K$27,5,FALSE)</f>
        <v>0</v>
      </c>
      <c r="AY94" s="119">
        <f>VLOOKUP($P$71,HorizontalPlanning!$A$15:$K$27,6,FALSE)</f>
        <v>0</v>
      </c>
      <c r="AZ94" s="119">
        <f>VLOOKUP($P$71,HorizontalPlanning!$A$15:$K$27,7,FALSE)</f>
        <v>0</v>
      </c>
      <c r="BA94" s="119">
        <f>VLOOKUP($P$71,HorizontalPlanning!$A$15:$K$27,8,FALSE)</f>
        <v>0</v>
      </c>
      <c r="BB94" s="119">
        <f>VLOOKUP($P$71,HorizontalPlanning!$A$15:$K$27,9,FALSE)</f>
        <v>0</v>
      </c>
      <c r="BC94" s="119">
        <f>VLOOKUP($P$71,HorizontalPlanning!$A$15:$K$27,10,FALSE)</f>
        <v>0</v>
      </c>
      <c r="BD94" s="119">
        <f>VLOOKUP($P$71,HorizontalPlanning!$A$15:$K$27,11,FALSE)</f>
        <v>0</v>
      </c>
    </row>
    <row r="95" spans="1:56" ht="20" customHeight="1" x14ac:dyDescent="0.2">
      <c r="A95" s="313"/>
      <c r="B95" s="313"/>
      <c r="C95" s="72">
        <f t="shared" si="125"/>
        <v>0</v>
      </c>
      <c r="D95" s="121">
        <f t="shared" si="126"/>
        <v>0</v>
      </c>
      <c r="E95" s="73">
        <f t="shared" si="127"/>
        <v>0</v>
      </c>
      <c r="F95" s="150"/>
      <c r="G95" s="72">
        <f t="shared" si="128"/>
        <v>0</v>
      </c>
      <c r="H95" s="121">
        <f t="shared" si="129"/>
        <v>0</v>
      </c>
      <c r="I95" s="73">
        <f t="shared" si="130"/>
        <v>0</v>
      </c>
      <c r="J95" s="150"/>
      <c r="K95" s="72">
        <f t="shared" si="131"/>
        <v>0</v>
      </c>
      <c r="L95" s="121">
        <f t="shared" si="132"/>
        <v>0</v>
      </c>
      <c r="M95" s="73">
        <f t="shared" si="133"/>
        <v>0</v>
      </c>
      <c r="N95" s="150"/>
      <c r="O95" s="72">
        <f t="shared" si="134"/>
        <v>0</v>
      </c>
      <c r="P95" s="121">
        <f t="shared" si="135"/>
        <v>0</v>
      </c>
      <c r="Q95" s="73">
        <f t="shared" si="136"/>
        <v>0</v>
      </c>
      <c r="R95" s="150"/>
      <c r="S95" s="140">
        <f t="shared" si="137"/>
        <v>0</v>
      </c>
      <c r="T95" s="121">
        <f t="shared" si="138"/>
        <v>0</v>
      </c>
      <c r="U95" s="73">
        <f t="shared" si="139"/>
        <v>0</v>
      </c>
      <c r="V95" s="76"/>
      <c r="W95" s="72">
        <f t="shared" si="140"/>
        <v>0</v>
      </c>
      <c r="X95" s="121">
        <f t="shared" si="141"/>
        <v>0</v>
      </c>
      <c r="Y95" s="73">
        <f t="shared" si="142"/>
        <v>0</v>
      </c>
      <c r="Z95" s="76"/>
      <c r="AA95" s="72">
        <f t="shared" si="143"/>
        <v>0</v>
      </c>
      <c r="AB95" s="121">
        <f t="shared" si="144"/>
        <v>0</v>
      </c>
      <c r="AC95" s="73">
        <f t="shared" si="145"/>
        <v>0</v>
      </c>
      <c r="AD95" s="150"/>
      <c r="AE95" s="140">
        <f t="shared" si="146"/>
        <v>0</v>
      </c>
      <c r="AF95" s="121">
        <f t="shared" si="147"/>
        <v>0</v>
      </c>
      <c r="AG95" s="73">
        <f t="shared" si="148"/>
        <v>0</v>
      </c>
      <c r="AH95" s="150"/>
      <c r="AJ95" s="112"/>
      <c r="AK95" s="112"/>
      <c r="AL95" s="119">
        <f>VLOOKUP($P$67,HorizontalPlanning!$A$15:$K$27,4,FALSE)</f>
        <v>0</v>
      </c>
      <c r="AM95" s="119">
        <f>VLOOKUP($P$67,HorizontalPlanning!$A$15:$K$27,5,FALSE)</f>
        <v>0</v>
      </c>
      <c r="AN95" s="119">
        <f>VLOOKUP($P$67,HorizontalPlanning!$A$15:$K$27,6,FALSE)</f>
        <v>0</v>
      </c>
      <c r="AO95" s="119">
        <f>VLOOKUP($P$67,HorizontalPlanning!$A$15:$K$27,7,FALSE)</f>
        <v>0</v>
      </c>
      <c r="AP95" s="119">
        <f>VLOOKUP($P$67,HorizontalPlanning!$A$15:$K$27,8,FALSE)</f>
        <v>0</v>
      </c>
      <c r="AQ95" s="119">
        <f>VLOOKUP($P$67,HorizontalPlanning!$A$15:$K$27,9,FALSE)</f>
        <v>0</v>
      </c>
      <c r="AR95" s="119">
        <f>VLOOKUP($P$67,HorizontalPlanning!$A$15:$K$27,10,FALSE)</f>
        <v>0</v>
      </c>
      <c r="AS95" s="119">
        <f>VLOOKUP($P$67,HorizontalPlanning!$A$15:$K$27,11,FALSE)</f>
        <v>0</v>
      </c>
      <c r="AT95" s="112"/>
      <c r="AU95" s="112"/>
      <c r="AV95" s="112"/>
      <c r="AW95" s="119">
        <f>VLOOKUP($P$71,HorizontalPlanning!$A$15:$K$27,4,FALSE)</f>
        <v>0</v>
      </c>
      <c r="AX95" s="119">
        <f>VLOOKUP($P$71,HorizontalPlanning!$A$15:$K$27,5,FALSE)</f>
        <v>0</v>
      </c>
      <c r="AY95" s="119">
        <f>VLOOKUP($P$71,HorizontalPlanning!$A$15:$K$27,6,FALSE)</f>
        <v>0</v>
      </c>
      <c r="AZ95" s="119">
        <f>VLOOKUP($P$71,HorizontalPlanning!$A$15:$K$27,7,FALSE)</f>
        <v>0</v>
      </c>
      <c r="BA95" s="119">
        <f>VLOOKUP($P$71,HorizontalPlanning!$A$15:$K$27,8,FALSE)</f>
        <v>0</v>
      </c>
      <c r="BB95" s="119">
        <f>VLOOKUP($P$71,HorizontalPlanning!$A$15:$K$27,9,FALSE)</f>
        <v>0</v>
      </c>
      <c r="BC95" s="119">
        <f>VLOOKUP($P$71,HorizontalPlanning!$A$15:$K$27,10,FALSE)</f>
        <v>0</v>
      </c>
      <c r="BD95" s="119">
        <f>VLOOKUP($P$71,HorizontalPlanning!$A$15:$K$27,11,FALSE)</f>
        <v>0</v>
      </c>
    </row>
    <row r="96" spans="1:56" ht="19" customHeight="1" thickBot="1" x14ac:dyDescent="0.25">
      <c r="A96" s="314"/>
      <c r="B96" s="314"/>
      <c r="C96" s="72">
        <f t="shared" si="125"/>
        <v>0</v>
      </c>
      <c r="D96" s="121">
        <f t="shared" si="126"/>
        <v>0</v>
      </c>
      <c r="E96" s="73">
        <f t="shared" si="127"/>
        <v>0</v>
      </c>
      <c r="F96" s="150"/>
      <c r="G96" s="72">
        <f t="shared" si="128"/>
        <v>0</v>
      </c>
      <c r="H96" s="121">
        <f t="shared" si="129"/>
        <v>0</v>
      </c>
      <c r="I96" s="73">
        <f t="shared" si="130"/>
        <v>0</v>
      </c>
      <c r="J96" s="150"/>
      <c r="K96" s="72">
        <f t="shared" si="131"/>
        <v>0</v>
      </c>
      <c r="L96" s="121">
        <f t="shared" si="132"/>
        <v>0</v>
      </c>
      <c r="M96" s="73">
        <f t="shared" si="133"/>
        <v>0</v>
      </c>
      <c r="N96" s="150"/>
      <c r="O96" s="72">
        <f t="shared" si="134"/>
        <v>0</v>
      </c>
      <c r="P96" s="121">
        <f t="shared" si="135"/>
        <v>0</v>
      </c>
      <c r="Q96" s="73">
        <f t="shared" si="136"/>
        <v>0</v>
      </c>
      <c r="R96" s="150"/>
      <c r="S96" s="140">
        <f t="shared" si="137"/>
        <v>0</v>
      </c>
      <c r="T96" s="121">
        <f t="shared" si="138"/>
        <v>0</v>
      </c>
      <c r="U96" s="73">
        <f t="shared" si="139"/>
        <v>0</v>
      </c>
      <c r="V96" s="76"/>
      <c r="W96" s="72">
        <f t="shared" si="140"/>
        <v>0</v>
      </c>
      <c r="X96" s="121">
        <f t="shared" si="141"/>
        <v>0</v>
      </c>
      <c r="Y96" s="73">
        <f t="shared" si="142"/>
        <v>0</v>
      </c>
      <c r="Z96" s="76"/>
      <c r="AA96" s="72">
        <f t="shared" si="143"/>
        <v>0</v>
      </c>
      <c r="AB96" s="121">
        <f t="shared" si="144"/>
        <v>0</v>
      </c>
      <c r="AC96" s="73">
        <f t="shared" si="145"/>
        <v>0</v>
      </c>
      <c r="AD96" s="150"/>
      <c r="AE96" s="140">
        <f t="shared" si="146"/>
        <v>0</v>
      </c>
      <c r="AF96" s="121">
        <f t="shared" si="147"/>
        <v>0</v>
      </c>
      <c r="AG96" s="73">
        <f>IF(AL107=0,0,AL107+AN107+AS127+AR107+$AH$88)</f>
        <v>0</v>
      </c>
      <c r="AH96" s="150"/>
      <c r="AJ96" s="112"/>
      <c r="AK96" s="112"/>
      <c r="AL96" s="119">
        <f>VLOOKUP($P$67,HorizontalPlanning!$A$15:$K$27,4,FALSE)</f>
        <v>0</v>
      </c>
      <c r="AM96" s="119">
        <f>VLOOKUP($P$67,HorizontalPlanning!$A$15:$K$27,5,FALSE)</f>
        <v>0</v>
      </c>
      <c r="AN96" s="119">
        <f>VLOOKUP($P$67,HorizontalPlanning!$A$15:$K$27,6,FALSE)</f>
        <v>0</v>
      </c>
      <c r="AO96" s="119">
        <f>VLOOKUP($P$67,HorizontalPlanning!$A$15:$K$27,7,FALSE)</f>
        <v>0</v>
      </c>
      <c r="AP96" s="119">
        <f>VLOOKUP($P$67,HorizontalPlanning!$A$15:$K$27,8,FALSE)</f>
        <v>0</v>
      </c>
      <c r="AQ96" s="119">
        <f>VLOOKUP($P$67,HorizontalPlanning!$A$15:$K$27,9,FALSE)</f>
        <v>0</v>
      </c>
      <c r="AR96" s="119">
        <f>VLOOKUP($P$67,HorizontalPlanning!$A$15:$K$27,10,FALSE)</f>
        <v>0</v>
      </c>
      <c r="AS96" s="119">
        <f>VLOOKUP($P$67,HorizontalPlanning!$A$15:$K$27,11,FALSE)</f>
        <v>0</v>
      </c>
      <c r="AT96" s="112"/>
      <c r="AU96" s="112"/>
      <c r="AV96" s="112"/>
      <c r="AW96" s="119">
        <f>VLOOKUP($P$71,HorizontalPlanning!$A$15:$K$27,4,FALSE)</f>
        <v>0</v>
      </c>
      <c r="AX96" s="119">
        <f>VLOOKUP($P$71,HorizontalPlanning!$A$15:$K$27,5,FALSE)</f>
        <v>0</v>
      </c>
      <c r="AY96" s="119">
        <f>VLOOKUP($P$71,HorizontalPlanning!$A$15:$K$27,6,FALSE)</f>
        <v>0</v>
      </c>
      <c r="AZ96" s="119">
        <f>VLOOKUP($P$71,HorizontalPlanning!$A$15:$K$27,7,FALSE)</f>
        <v>0</v>
      </c>
      <c r="BA96" s="119">
        <f>VLOOKUP($P$71,HorizontalPlanning!$A$15:$K$27,8,FALSE)</f>
        <v>0</v>
      </c>
      <c r="BB96" s="119">
        <f>VLOOKUP($P$71,HorizontalPlanning!$A$15:$K$27,9,FALSE)</f>
        <v>0</v>
      </c>
      <c r="BC96" s="119">
        <f>VLOOKUP($P$71,HorizontalPlanning!$A$15:$K$27,10,FALSE)</f>
        <v>0</v>
      </c>
      <c r="BD96" s="119">
        <f>VLOOKUP($P$71,HorizontalPlanning!$A$15:$K$27,11,FALSE)</f>
        <v>0</v>
      </c>
    </row>
    <row r="97" spans="1:56" ht="20" customHeight="1" thickBot="1" x14ac:dyDescent="0.25">
      <c r="C97" s="177" t="s">
        <v>265</v>
      </c>
      <c r="D97" s="180">
        <v>0</v>
      </c>
      <c r="E97" s="179" t="s">
        <v>264</v>
      </c>
      <c r="F97" s="174">
        <v>0</v>
      </c>
      <c r="G97" s="177" t="s">
        <v>265</v>
      </c>
      <c r="H97" s="187">
        <v>0</v>
      </c>
      <c r="I97" s="178" t="s">
        <v>264</v>
      </c>
      <c r="J97" s="174">
        <v>0</v>
      </c>
      <c r="K97" s="177" t="s">
        <v>265</v>
      </c>
      <c r="L97" s="180">
        <v>0</v>
      </c>
      <c r="M97" s="179" t="s">
        <v>264</v>
      </c>
      <c r="N97" s="174">
        <v>0</v>
      </c>
      <c r="O97" s="177" t="s">
        <v>265</v>
      </c>
      <c r="P97" s="187">
        <v>0</v>
      </c>
      <c r="Q97" s="178" t="s">
        <v>264</v>
      </c>
      <c r="R97" s="174">
        <v>0</v>
      </c>
      <c r="S97" s="177" t="s">
        <v>265</v>
      </c>
      <c r="T97" s="180">
        <v>0</v>
      </c>
      <c r="U97" s="179" t="s">
        <v>264</v>
      </c>
      <c r="V97" s="174">
        <v>0</v>
      </c>
      <c r="W97" s="177" t="s">
        <v>265</v>
      </c>
      <c r="X97" s="180">
        <v>0</v>
      </c>
      <c r="Y97" s="179" t="s">
        <v>264</v>
      </c>
      <c r="Z97" s="174">
        <v>0</v>
      </c>
      <c r="AA97" s="177" t="s">
        <v>265</v>
      </c>
      <c r="AB97" s="187">
        <v>0</v>
      </c>
      <c r="AC97" s="178" t="s">
        <v>264</v>
      </c>
      <c r="AD97" s="174">
        <v>0</v>
      </c>
      <c r="AE97" s="177" t="s">
        <v>265</v>
      </c>
      <c r="AF97" s="187">
        <v>0</v>
      </c>
      <c r="AG97" s="178" t="s">
        <v>264</v>
      </c>
      <c r="AH97" s="174">
        <v>0</v>
      </c>
      <c r="AJ97" s="112"/>
      <c r="AK97" s="112"/>
      <c r="AL97" s="112"/>
      <c r="AM97" s="301" t="s">
        <v>256</v>
      </c>
      <c r="AN97" s="302"/>
      <c r="AO97" s="302"/>
      <c r="AP97" s="302"/>
      <c r="AQ97" s="112"/>
      <c r="AR97" s="112"/>
      <c r="AS97" s="112"/>
      <c r="AT97" s="112"/>
      <c r="AU97" s="112"/>
      <c r="AV97" s="112"/>
      <c r="AW97" s="112"/>
      <c r="AX97" s="301" t="s">
        <v>258</v>
      </c>
      <c r="AY97" s="302"/>
      <c r="AZ97" s="302"/>
      <c r="BA97" s="302"/>
      <c r="BB97" s="112"/>
      <c r="BC97" s="112"/>
      <c r="BD97" s="112"/>
    </row>
    <row r="98" spans="1:56" ht="20" customHeight="1" x14ac:dyDescent="0.2">
      <c r="A98" s="218" t="s">
        <v>189</v>
      </c>
      <c r="B98" s="315"/>
      <c r="C98" s="140">
        <f>IF(AU68=0,0,AU68+AW78+BA68+BD68+$D$97)</f>
        <v>0</v>
      </c>
      <c r="D98" s="121">
        <f>$B$101*C98</f>
        <v>0</v>
      </c>
      <c r="E98" s="73">
        <f>IF(AW68=0,0,AW68+AY68+BC68+AW88+$F$97)</f>
        <v>0</v>
      </c>
      <c r="F98" s="76"/>
      <c r="G98" s="144">
        <f>IF(AU68=0,0,AU68+AX78+BA68+BD68+$H$97)</f>
        <v>0</v>
      </c>
      <c r="H98" s="121">
        <f>$B$101*G98</f>
        <v>0</v>
      </c>
      <c r="I98" s="146">
        <f>IF(AW68=0,0,AW68+AY68+BC68+AX88+$J$97)</f>
        <v>0</v>
      </c>
      <c r="J98" s="147"/>
      <c r="K98" s="144">
        <f>IF(AU68=0,0,AU68+AY78+BA68+BD68+$L$97)</f>
        <v>0</v>
      </c>
      <c r="L98" s="121">
        <f>$B$101*K98</f>
        <v>0</v>
      </c>
      <c r="M98" s="146">
        <f>IF(AW68=0,0,AW68+AY68+BC68+AY88+$N$97)</f>
        <v>0</v>
      </c>
      <c r="N98" s="149"/>
      <c r="O98" s="148">
        <f>IF(AU68=0,0,AU68+AZ78+BA68+BD68+$P$97)</f>
        <v>0</v>
      </c>
      <c r="P98" s="121">
        <f>$B$101*O98</f>
        <v>0</v>
      </c>
      <c r="Q98" s="146">
        <f>IF(AW68=0,0,AW68+AY68+BC68+AZ88+$R$97)</f>
        <v>0</v>
      </c>
      <c r="R98" s="147"/>
      <c r="S98" s="148">
        <f>IF(AU68=0,0,AU68+BA78+BA68+BD68+$T$97)</f>
        <v>0</v>
      </c>
      <c r="T98" s="121">
        <f>$B$101*S98</f>
        <v>0</v>
      </c>
      <c r="U98" s="146">
        <f>IF(AW68=0,0,AW68+AY68+BC68+BA88+$V$97)</f>
        <v>0</v>
      </c>
      <c r="V98" s="149"/>
      <c r="W98" s="140">
        <f>IF(AU68=0,0,AU68+BB78+BA68+BD68+$X$97)</f>
        <v>0</v>
      </c>
      <c r="X98" s="121">
        <f>$B$101*W98</f>
        <v>0</v>
      </c>
      <c r="Y98" s="73">
        <f>IF(AW68=0,0,AW68+AY68+BC68+BB88+$Z$97)</f>
        <v>0</v>
      </c>
      <c r="Z98" s="76"/>
      <c r="AA98" s="144">
        <f>IF(AU68=0,0,AU68+BC78+BA68+BD68+$AB$97)</f>
        <v>0</v>
      </c>
      <c r="AB98" s="121">
        <f>$B$101*AA98</f>
        <v>0</v>
      </c>
      <c r="AC98" s="146">
        <f>IF(AW68=0,0,AW68+AY68+BC68+BC88+$AD$97)</f>
        <v>0</v>
      </c>
      <c r="AD98" s="149"/>
      <c r="AE98" s="140">
        <f>IF(AU68=0,0,AU68+BD78+BA68+BD68+$AF$97)</f>
        <v>0</v>
      </c>
      <c r="AF98" s="121">
        <f>$B$101*AE98</f>
        <v>0</v>
      </c>
      <c r="AG98" s="73">
        <f>IF(AW68=0,0,AW68+AY68+BC68+BD88+$AH$97)</f>
        <v>0</v>
      </c>
      <c r="AH98" s="76"/>
      <c r="AJ98" s="112"/>
      <c r="AK98" s="112"/>
      <c r="AL98" s="112"/>
      <c r="AM98" s="302"/>
      <c r="AN98" s="302"/>
      <c r="AO98" s="302"/>
      <c r="AP98" s="302"/>
      <c r="AQ98" s="112"/>
      <c r="AR98" s="112"/>
      <c r="AS98" s="112"/>
      <c r="AT98" s="112"/>
      <c r="AU98" s="112"/>
      <c r="AV98" s="112"/>
      <c r="AW98" s="112"/>
      <c r="AX98" s="302"/>
      <c r="AY98" s="302"/>
      <c r="AZ98" s="302"/>
      <c r="BA98" s="302"/>
      <c r="BB98" s="112"/>
      <c r="BC98" s="112"/>
      <c r="BD98" s="112"/>
    </row>
    <row r="99" spans="1:56" ht="19" customHeight="1" thickBot="1" x14ac:dyDescent="0.25">
      <c r="A99" s="311"/>
      <c r="B99" s="312"/>
      <c r="C99" s="140">
        <f t="shared" ref="C99:C103" si="149">IF(AU69=0,0,AU69+AW79+BA69+BD69+$D$97)</f>
        <v>0</v>
      </c>
      <c r="D99" s="121">
        <f t="shared" ref="D99:D103" si="150">$B$101*C99</f>
        <v>0</v>
      </c>
      <c r="E99" s="73">
        <f t="shared" ref="E99:E103" si="151">IF(AW69=0,0,AW69+AY69+BC69+AW89+$F$97)</f>
        <v>0</v>
      </c>
      <c r="F99" s="76"/>
      <c r="G99" s="72">
        <f t="shared" ref="G99:G103" si="152">IF(AU69=0,0,AU69+AX79+BA69+BD69+$H$97)</f>
        <v>0</v>
      </c>
      <c r="H99" s="121">
        <f t="shared" ref="H99:H103" si="153">$B$101*G99</f>
        <v>0</v>
      </c>
      <c r="I99" s="73">
        <f t="shared" ref="I99:I103" si="154">IF(AW69=0,0,AW69+AY69+BC69+AX89+$J$97)</f>
        <v>0</v>
      </c>
      <c r="J99" s="76"/>
      <c r="K99" s="72">
        <f t="shared" ref="K99:K103" si="155">IF(AU69=0,0,AU69+AY79+BA69+BD69+$L$97)</f>
        <v>0</v>
      </c>
      <c r="L99" s="121">
        <f t="shared" ref="L99:L103" si="156">$B$101*K99</f>
        <v>0</v>
      </c>
      <c r="M99" s="73">
        <f t="shared" ref="M99:M103" si="157">IF(AW69=0,0,AW69+AY69+BC69+AY89+$N$97)</f>
        <v>0</v>
      </c>
      <c r="N99" s="150"/>
      <c r="O99" s="140">
        <f t="shared" ref="O99:O103" si="158">IF(AU69=0,0,AU69+AZ79+BA69+BD69+$P$97)</f>
        <v>0</v>
      </c>
      <c r="P99" s="121">
        <f t="shared" ref="P99:P103" si="159">$B$101*O99</f>
        <v>0</v>
      </c>
      <c r="Q99" s="73">
        <f t="shared" ref="Q99:Q103" si="160">IF(AW69=0,0,AW69+AY69+BC69+AZ89+$R$97)</f>
        <v>0</v>
      </c>
      <c r="R99" s="76"/>
      <c r="S99" s="140">
        <f t="shared" ref="S99:S103" si="161">IF(AU69=0,0,AU69+BA79+BA69+BD69+$T$97)</f>
        <v>0</v>
      </c>
      <c r="T99" s="121">
        <f t="shared" ref="T99:T103" si="162">$B$101*S99</f>
        <v>0</v>
      </c>
      <c r="U99" s="73">
        <f t="shared" ref="U99:U103" si="163">IF(AW69=0,0,AW69+AY69+BC69+BA89+$V$97)</f>
        <v>0</v>
      </c>
      <c r="V99" s="150"/>
      <c r="W99" s="140">
        <f t="shared" ref="W99:W103" si="164">IF(AU69=0,0,AU69+BB79+BA69+BD69+$X$97)</f>
        <v>0</v>
      </c>
      <c r="X99" s="121">
        <f t="shared" ref="X99:X103" si="165">$B$101*W99</f>
        <v>0</v>
      </c>
      <c r="Y99" s="73">
        <f t="shared" ref="Y99:Y103" si="166">IF(AW69=0,0,AW69+AY69+BC69+BB89+$Z$97)</f>
        <v>0</v>
      </c>
      <c r="Z99" s="76"/>
      <c r="AA99" s="72">
        <f t="shared" ref="AA99:AA103" si="167">IF(AU69=0,0,AU69+BC79+BA69+BD69+$AB$97)</f>
        <v>0</v>
      </c>
      <c r="AB99" s="121">
        <f t="shared" ref="AB99:AB103" si="168">$B$101*AA99</f>
        <v>0</v>
      </c>
      <c r="AC99" s="73">
        <f t="shared" ref="AC99:AC103" si="169">IF(AW69=0,0,AW69+AY69+BC69+BC89+$AD$97)</f>
        <v>0</v>
      </c>
      <c r="AD99" s="150"/>
      <c r="AE99" s="140">
        <f t="shared" ref="AE99:AE103" si="170">IF(AU69=0,0,AU69+BD79+BA69+BD69+$AF$97)</f>
        <v>0</v>
      </c>
      <c r="AF99" s="121">
        <f t="shared" ref="AF99:AF103" si="171">$B$101*AE99</f>
        <v>0</v>
      </c>
      <c r="AG99" s="73">
        <f t="shared" ref="AG99:AG103" si="172">IF(AW69=0,0,AW69+AY69+BC69+BD89+$AH$97)</f>
        <v>0</v>
      </c>
      <c r="AH99" s="76"/>
      <c r="AJ99" s="112" t="s">
        <v>236</v>
      </c>
      <c r="AK99" s="112"/>
      <c r="AL99" s="112" t="s">
        <v>228</v>
      </c>
      <c r="AM99" s="112"/>
      <c r="AN99" s="112" t="s">
        <v>234</v>
      </c>
      <c r="AO99" s="113"/>
      <c r="AP99" s="112" t="s">
        <v>250</v>
      </c>
      <c r="AQ99" s="112"/>
      <c r="AR99" s="112" t="s">
        <v>251</v>
      </c>
      <c r="AS99" s="112" t="s">
        <v>252</v>
      </c>
      <c r="AT99" s="112"/>
      <c r="AU99" s="112" t="s">
        <v>236</v>
      </c>
      <c r="AV99" s="112"/>
      <c r="AW99" s="112" t="s">
        <v>228</v>
      </c>
      <c r="AX99" s="112"/>
      <c r="AY99" s="112" t="s">
        <v>234</v>
      </c>
      <c r="AZ99" s="113"/>
      <c r="BA99" s="112" t="s">
        <v>250</v>
      </c>
      <c r="BB99" s="112"/>
      <c r="BC99" s="112" t="s">
        <v>251</v>
      </c>
      <c r="BD99" s="112" t="s">
        <v>252</v>
      </c>
    </row>
    <row r="100" spans="1:56" ht="19" customHeight="1" thickBot="1" x14ac:dyDescent="0.25">
      <c r="A100" s="19" t="s">
        <v>189</v>
      </c>
      <c r="B100" s="131">
        <f>VLOOKUP(A100, Tabel222227[], 2, FALSE)</f>
        <v>0</v>
      </c>
      <c r="C100" s="140">
        <f t="shared" si="149"/>
        <v>0</v>
      </c>
      <c r="D100" s="121">
        <f t="shared" si="150"/>
        <v>0</v>
      </c>
      <c r="E100" s="73">
        <f t="shared" si="151"/>
        <v>0</v>
      </c>
      <c r="F100" s="76"/>
      <c r="G100" s="72">
        <f t="shared" si="152"/>
        <v>0</v>
      </c>
      <c r="H100" s="121">
        <f t="shared" si="153"/>
        <v>0</v>
      </c>
      <c r="I100" s="73">
        <f t="shared" si="154"/>
        <v>0</v>
      </c>
      <c r="J100" s="76"/>
      <c r="K100" s="72">
        <f t="shared" si="155"/>
        <v>0</v>
      </c>
      <c r="L100" s="121">
        <f t="shared" si="156"/>
        <v>0</v>
      </c>
      <c r="M100" s="73">
        <f t="shared" si="157"/>
        <v>0</v>
      </c>
      <c r="N100" s="150"/>
      <c r="O100" s="140">
        <f t="shared" si="158"/>
        <v>0</v>
      </c>
      <c r="P100" s="121">
        <f t="shared" si="159"/>
        <v>0</v>
      </c>
      <c r="Q100" s="73">
        <f t="shared" si="160"/>
        <v>0</v>
      </c>
      <c r="R100" s="76"/>
      <c r="S100" s="140">
        <f t="shared" si="161"/>
        <v>0</v>
      </c>
      <c r="T100" s="121">
        <f t="shared" si="162"/>
        <v>0</v>
      </c>
      <c r="U100" s="73">
        <f t="shared" si="163"/>
        <v>0</v>
      </c>
      <c r="V100" s="150"/>
      <c r="W100" s="140">
        <f t="shared" si="164"/>
        <v>0</v>
      </c>
      <c r="X100" s="121">
        <f t="shared" si="165"/>
        <v>0</v>
      </c>
      <c r="Y100" s="73">
        <f t="shared" si="166"/>
        <v>0</v>
      </c>
      <c r="Z100" s="76"/>
      <c r="AA100" s="72">
        <f t="shared" si="167"/>
        <v>0</v>
      </c>
      <c r="AB100" s="121">
        <f t="shared" si="168"/>
        <v>0</v>
      </c>
      <c r="AC100" s="73">
        <f t="shared" si="169"/>
        <v>0</v>
      </c>
      <c r="AD100" s="150"/>
      <c r="AE100" s="140">
        <f t="shared" si="170"/>
        <v>0</v>
      </c>
      <c r="AF100" s="121">
        <f t="shared" si="171"/>
        <v>0</v>
      </c>
      <c r="AG100" s="73">
        <f t="shared" si="172"/>
        <v>0</v>
      </c>
      <c r="AH100" s="76"/>
      <c r="AJ100" s="110">
        <f>HLOOKUP($M$69,VerticalPlanning!$I$13:$AF$21,2,FALSE)</f>
        <v>0</v>
      </c>
      <c r="AK100" s="112"/>
      <c r="AL100" s="106">
        <f>HLOOKUP($M$69,VerticalPlanning!$I$1:$AF$9,2,FALSE)</f>
        <v>0</v>
      </c>
      <c r="AM100" s="112"/>
      <c r="AN100" s="108">
        <f>VLOOKUP($F$1,ClientLevels!$A$1:$B$4,2,FALSE)</f>
        <v>4</v>
      </c>
      <c r="AO100" s="113"/>
      <c r="AP100" s="117">
        <f>VLOOKUP($F$1,ClientLevels!$A$1:$C$4,3,FALSE)</f>
        <v>-0.13</v>
      </c>
      <c r="AQ100" s="112"/>
      <c r="AR100" s="112">
        <f>$T$69</f>
        <v>0</v>
      </c>
      <c r="AS100" s="120">
        <f>$W$69</f>
        <v>0</v>
      </c>
      <c r="AT100" s="112"/>
      <c r="AU100" s="110">
        <f>HLOOKUP($M$73,VerticalPlanning!$I$13:$AF$21,2,FALSE)</f>
        <v>0</v>
      </c>
      <c r="AV100" s="112"/>
      <c r="AW100" s="106">
        <f>HLOOKUP($M$73,VerticalPlanning!$I$1:$AF$9,2,FALSE)</f>
        <v>0</v>
      </c>
      <c r="AX100" s="112"/>
      <c r="AY100" s="108">
        <f>VLOOKUP($F$1,ClientLevels!$A$1:$B$4,2,FALSE)</f>
        <v>4</v>
      </c>
      <c r="AZ100" s="113"/>
      <c r="BA100" s="117">
        <f>VLOOKUP($F$1,ClientLevels!$A$1:$C$4,3,FALSE)</f>
        <v>-0.13</v>
      </c>
      <c r="BB100" s="112"/>
      <c r="BC100" s="112">
        <f>$T$73</f>
        <v>0</v>
      </c>
      <c r="BD100" s="120">
        <f>$W$73</f>
        <v>0</v>
      </c>
    </row>
    <row r="101" spans="1:56" ht="20" customHeight="1" x14ac:dyDescent="0.2">
      <c r="A101" s="36"/>
      <c r="B101" s="112">
        <f>B100*VLOOKUP(A98, Exercises!$A$1:$H$221, 7, FALSE)</f>
        <v>0</v>
      </c>
      <c r="C101" s="140">
        <f t="shared" si="149"/>
        <v>0</v>
      </c>
      <c r="D101" s="121">
        <f t="shared" si="150"/>
        <v>0</v>
      </c>
      <c r="E101" s="73">
        <f t="shared" si="151"/>
        <v>0</v>
      </c>
      <c r="F101" s="76"/>
      <c r="G101" s="72">
        <f t="shared" si="152"/>
        <v>0</v>
      </c>
      <c r="H101" s="121">
        <f t="shared" si="153"/>
        <v>0</v>
      </c>
      <c r="I101" s="73">
        <f t="shared" si="154"/>
        <v>0</v>
      </c>
      <c r="J101" s="76"/>
      <c r="K101" s="72">
        <f t="shared" si="155"/>
        <v>0</v>
      </c>
      <c r="L101" s="121">
        <f t="shared" si="156"/>
        <v>0</v>
      </c>
      <c r="M101" s="73">
        <f t="shared" si="157"/>
        <v>0</v>
      </c>
      <c r="N101" s="150"/>
      <c r="O101" s="140">
        <f t="shared" si="158"/>
        <v>0</v>
      </c>
      <c r="P101" s="121">
        <f t="shared" si="159"/>
        <v>0</v>
      </c>
      <c r="Q101" s="73">
        <f t="shared" si="160"/>
        <v>0</v>
      </c>
      <c r="R101" s="76"/>
      <c r="S101" s="140">
        <f t="shared" si="161"/>
        <v>0</v>
      </c>
      <c r="T101" s="121">
        <f t="shared" si="162"/>
        <v>0</v>
      </c>
      <c r="U101" s="73">
        <f t="shared" si="163"/>
        <v>0</v>
      </c>
      <c r="V101" s="150"/>
      <c r="W101" s="140">
        <f t="shared" si="164"/>
        <v>0</v>
      </c>
      <c r="X101" s="121">
        <f t="shared" si="165"/>
        <v>0</v>
      </c>
      <c r="Y101" s="73">
        <f t="shared" si="166"/>
        <v>0</v>
      </c>
      <c r="Z101" s="76"/>
      <c r="AA101" s="72">
        <f t="shared" si="167"/>
        <v>0</v>
      </c>
      <c r="AB101" s="121">
        <f t="shared" si="168"/>
        <v>0</v>
      </c>
      <c r="AC101" s="73">
        <f t="shared" si="169"/>
        <v>0</v>
      </c>
      <c r="AD101" s="150"/>
      <c r="AE101" s="140">
        <f t="shared" si="170"/>
        <v>0</v>
      </c>
      <c r="AF101" s="121">
        <f t="shared" si="171"/>
        <v>0</v>
      </c>
      <c r="AG101" s="73">
        <f t="shared" si="172"/>
        <v>0</v>
      </c>
      <c r="AH101" s="76"/>
      <c r="AJ101" s="110">
        <f>HLOOKUP($M$69,VerticalPlanning!$I$13:$AF$21,3,FALSE)</f>
        <v>0</v>
      </c>
      <c r="AK101" s="112"/>
      <c r="AL101" s="106">
        <f>HLOOKUP($M$69,VerticalPlanning!$I$1:$AF$9,3,FALSE)</f>
        <v>0</v>
      </c>
      <c r="AM101" s="112"/>
      <c r="AN101" s="108">
        <f>VLOOKUP($F$1,ClientLevels!$A$1:$B$4,2,FALSE)</f>
        <v>4</v>
      </c>
      <c r="AO101" s="113"/>
      <c r="AP101" s="117">
        <f>VLOOKUP($F$1,ClientLevels!$A$1:$C$4,3,FALSE)</f>
        <v>-0.13</v>
      </c>
      <c r="AQ101" s="112"/>
      <c r="AR101" s="112">
        <f t="shared" ref="AR101:AR107" si="173">$T$69</f>
        <v>0</v>
      </c>
      <c r="AS101" s="120">
        <f t="shared" ref="AS101:AS107" si="174">$W$69</f>
        <v>0</v>
      </c>
      <c r="AT101" s="112"/>
      <c r="AU101" s="110">
        <f>HLOOKUP($M$73,VerticalPlanning!$I$13:$AF$21,3,FALSE)</f>
        <v>0</v>
      </c>
      <c r="AV101" s="112"/>
      <c r="AW101" s="106">
        <f>HLOOKUP($M$73,VerticalPlanning!$I$1:$AF$9,3,FALSE)</f>
        <v>0</v>
      </c>
      <c r="AX101" s="112"/>
      <c r="AY101" s="108">
        <f>VLOOKUP($F$1,ClientLevels!$A$1:$B$4,2,FALSE)</f>
        <v>4</v>
      </c>
      <c r="AZ101" s="113"/>
      <c r="BA101" s="117">
        <f>VLOOKUP($F$1,ClientLevels!$A$1:$C$4,3,FALSE)</f>
        <v>-0.13</v>
      </c>
      <c r="BB101" s="112"/>
      <c r="BC101" s="112">
        <f t="shared" ref="BC101:BC107" si="175">$T$73</f>
        <v>0</v>
      </c>
      <c r="BD101" s="120">
        <f t="shared" ref="BD101:BD107" si="176">$W$73</f>
        <v>0</v>
      </c>
    </row>
    <row r="102" spans="1:56" ht="20" customHeight="1" x14ac:dyDescent="0.2">
      <c r="A102" s="226"/>
      <c r="B102" s="318"/>
      <c r="C102" s="140">
        <f t="shared" si="149"/>
        <v>0</v>
      </c>
      <c r="D102" s="121">
        <f t="shared" si="150"/>
        <v>0</v>
      </c>
      <c r="E102" s="73">
        <f t="shared" si="151"/>
        <v>0</v>
      </c>
      <c r="F102" s="76"/>
      <c r="G102" s="72">
        <f t="shared" si="152"/>
        <v>0</v>
      </c>
      <c r="H102" s="121">
        <f t="shared" si="153"/>
        <v>0</v>
      </c>
      <c r="I102" s="73">
        <f t="shared" si="154"/>
        <v>0</v>
      </c>
      <c r="J102" s="186"/>
      <c r="K102" s="72">
        <f t="shared" si="155"/>
        <v>0</v>
      </c>
      <c r="L102" s="121">
        <f t="shared" si="156"/>
        <v>0</v>
      </c>
      <c r="M102" s="73">
        <f t="shared" si="157"/>
        <v>0</v>
      </c>
      <c r="N102" s="150"/>
      <c r="O102" s="140">
        <f t="shared" si="158"/>
        <v>0</v>
      </c>
      <c r="P102" s="121">
        <f t="shared" si="159"/>
        <v>0</v>
      </c>
      <c r="Q102" s="73">
        <f t="shared" si="160"/>
        <v>0</v>
      </c>
      <c r="R102" s="76"/>
      <c r="S102" s="140">
        <f t="shared" si="161"/>
        <v>0</v>
      </c>
      <c r="T102" s="121">
        <f t="shared" si="162"/>
        <v>0</v>
      </c>
      <c r="U102" s="73">
        <f t="shared" si="163"/>
        <v>0</v>
      </c>
      <c r="V102" s="150"/>
      <c r="W102" s="140">
        <f t="shared" si="164"/>
        <v>0</v>
      </c>
      <c r="X102" s="121">
        <f t="shared" si="165"/>
        <v>0</v>
      </c>
      <c r="Y102" s="73">
        <f t="shared" si="166"/>
        <v>0</v>
      </c>
      <c r="Z102" s="186"/>
      <c r="AA102" s="72">
        <f t="shared" si="167"/>
        <v>0</v>
      </c>
      <c r="AB102" s="121">
        <f t="shared" si="168"/>
        <v>0</v>
      </c>
      <c r="AC102" s="73">
        <f t="shared" si="169"/>
        <v>0</v>
      </c>
      <c r="AD102" s="150"/>
      <c r="AE102" s="140">
        <f t="shared" si="170"/>
        <v>0</v>
      </c>
      <c r="AF102" s="121">
        <f t="shared" si="171"/>
        <v>0</v>
      </c>
      <c r="AG102" s="73">
        <f t="shared" si="172"/>
        <v>0</v>
      </c>
      <c r="AH102" s="76"/>
      <c r="AJ102" s="110">
        <f>HLOOKUP($M$69,VerticalPlanning!$I$13:$AF$21,4,FALSE)</f>
        <v>0</v>
      </c>
      <c r="AK102" s="112"/>
      <c r="AL102" s="106">
        <f>HLOOKUP($M$69,VerticalPlanning!$I$1:$AF$9,4,FALSE)</f>
        <v>0</v>
      </c>
      <c r="AM102" s="112"/>
      <c r="AN102" s="108">
        <f>VLOOKUP($F$1,ClientLevels!$A$1:$B$4,2,FALSE)</f>
        <v>4</v>
      </c>
      <c r="AO102" s="113"/>
      <c r="AP102" s="117">
        <f>VLOOKUP($F$1,ClientLevels!$A$1:$C$4,3,FALSE)</f>
        <v>-0.13</v>
      </c>
      <c r="AQ102" s="112"/>
      <c r="AR102" s="112">
        <f t="shared" si="173"/>
        <v>0</v>
      </c>
      <c r="AS102" s="120">
        <f t="shared" si="174"/>
        <v>0</v>
      </c>
      <c r="AT102" s="112"/>
      <c r="AU102" s="110">
        <f>HLOOKUP($M$73,VerticalPlanning!$I$13:$AF$21,4,FALSE)</f>
        <v>0</v>
      </c>
      <c r="AV102" s="112"/>
      <c r="AW102" s="106">
        <f>HLOOKUP($M$73,VerticalPlanning!$I$1:$AF$9,4,FALSE)</f>
        <v>0</v>
      </c>
      <c r="AX102" s="112"/>
      <c r="AY102" s="108">
        <f>VLOOKUP($F$1,ClientLevels!$A$1:$B$4,2,FALSE)</f>
        <v>4</v>
      </c>
      <c r="AZ102" s="113"/>
      <c r="BA102" s="117">
        <f>VLOOKUP($F$1,ClientLevels!$A$1:$C$4,3,FALSE)</f>
        <v>-0.13</v>
      </c>
      <c r="BB102" s="112"/>
      <c r="BC102" s="112">
        <f t="shared" si="175"/>
        <v>0</v>
      </c>
      <c r="BD102" s="120">
        <f t="shared" si="176"/>
        <v>0</v>
      </c>
    </row>
    <row r="103" spans="1:56" ht="19" customHeight="1" thickBot="1" x14ac:dyDescent="0.25">
      <c r="A103" s="228"/>
      <c r="B103" s="319"/>
      <c r="C103" s="140">
        <f t="shared" si="149"/>
        <v>0</v>
      </c>
      <c r="D103" s="121">
        <f t="shared" si="150"/>
        <v>0</v>
      </c>
      <c r="E103" s="73">
        <f t="shared" si="151"/>
        <v>0</v>
      </c>
      <c r="F103" s="76"/>
      <c r="G103" s="151">
        <f t="shared" si="152"/>
        <v>0</v>
      </c>
      <c r="H103" s="121">
        <f t="shared" si="153"/>
        <v>0</v>
      </c>
      <c r="I103" s="153">
        <f t="shared" si="154"/>
        <v>0</v>
      </c>
      <c r="J103" s="154"/>
      <c r="K103" s="151">
        <f t="shared" si="155"/>
        <v>0</v>
      </c>
      <c r="L103" s="121">
        <f t="shared" si="156"/>
        <v>0</v>
      </c>
      <c r="M103" s="153">
        <f t="shared" si="157"/>
        <v>0</v>
      </c>
      <c r="N103" s="156"/>
      <c r="O103" s="155">
        <f t="shared" si="158"/>
        <v>0</v>
      </c>
      <c r="P103" s="121">
        <f t="shared" si="159"/>
        <v>0</v>
      </c>
      <c r="Q103" s="153">
        <f t="shared" si="160"/>
        <v>0</v>
      </c>
      <c r="R103" s="154"/>
      <c r="S103" s="155">
        <f t="shared" si="161"/>
        <v>0</v>
      </c>
      <c r="T103" s="121">
        <f t="shared" si="162"/>
        <v>0</v>
      </c>
      <c r="U103" s="153">
        <f t="shared" si="163"/>
        <v>0</v>
      </c>
      <c r="V103" s="156"/>
      <c r="W103" s="140">
        <f t="shared" si="164"/>
        <v>0</v>
      </c>
      <c r="X103" s="121">
        <f t="shared" si="165"/>
        <v>0</v>
      </c>
      <c r="Y103" s="73">
        <f t="shared" si="166"/>
        <v>0</v>
      </c>
      <c r="Z103" s="76"/>
      <c r="AA103" s="151">
        <f t="shared" si="167"/>
        <v>0</v>
      </c>
      <c r="AB103" s="121">
        <f t="shared" si="168"/>
        <v>0</v>
      </c>
      <c r="AC103" s="153">
        <f t="shared" si="169"/>
        <v>0</v>
      </c>
      <c r="AD103" s="156"/>
      <c r="AE103" s="140">
        <f t="shared" si="170"/>
        <v>0</v>
      </c>
      <c r="AF103" s="121">
        <f t="shared" si="171"/>
        <v>0</v>
      </c>
      <c r="AG103" s="73">
        <f t="shared" si="172"/>
        <v>0</v>
      </c>
      <c r="AH103" s="76"/>
      <c r="AJ103" s="110">
        <f>HLOOKUP($M$69,VerticalPlanning!$I$13:$AF$21,5,FALSE)</f>
        <v>0</v>
      </c>
      <c r="AK103" s="112"/>
      <c r="AL103" s="106">
        <f>HLOOKUP($M$69,VerticalPlanning!$I$1:$AF$9,5,FALSE)</f>
        <v>0</v>
      </c>
      <c r="AM103" s="112"/>
      <c r="AN103" s="108">
        <f>VLOOKUP($F$1,ClientLevels!$A$1:$B$4,2,FALSE)</f>
        <v>4</v>
      </c>
      <c r="AO103" s="113"/>
      <c r="AP103" s="117">
        <f>VLOOKUP($F$1,ClientLevels!$A$1:$C$4,3,FALSE)</f>
        <v>-0.13</v>
      </c>
      <c r="AQ103" s="112"/>
      <c r="AR103" s="112">
        <f t="shared" si="173"/>
        <v>0</v>
      </c>
      <c r="AS103" s="120">
        <f t="shared" si="174"/>
        <v>0</v>
      </c>
      <c r="AT103" s="112"/>
      <c r="AU103" s="110">
        <f>HLOOKUP($M$73,VerticalPlanning!$I$13:$AF$21,5,FALSE)</f>
        <v>0</v>
      </c>
      <c r="AV103" s="112"/>
      <c r="AW103" s="106">
        <f>HLOOKUP($M$73,VerticalPlanning!$I$1:$AF$9,5,FALSE)</f>
        <v>0</v>
      </c>
      <c r="AX103" s="112"/>
      <c r="AY103" s="108">
        <f>VLOOKUP($F$1,ClientLevels!$A$1:$B$4,2,FALSE)</f>
        <v>4</v>
      </c>
      <c r="AZ103" s="113"/>
      <c r="BA103" s="117">
        <f>VLOOKUP($F$1,ClientLevels!$A$1:$C$4,3,FALSE)</f>
        <v>-0.13</v>
      </c>
      <c r="BB103" s="112"/>
      <c r="BC103" s="112">
        <f t="shared" si="175"/>
        <v>0</v>
      </c>
      <c r="BD103" s="120">
        <f t="shared" si="176"/>
        <v>0</v>
      </c>
    </row>
    <row r="104" spans="1:56" ht="19" customHeight="1" thickBot="1" x14ac:dyDescent="0.25">
      <c r="C104" s="177" t="s">
        <v>265</v>
      </c>
      <c r="D104" s="180">
        <v>0</v>
      </c>
      <c r="E104" s="179" t="s">
        <v>264</v>
      </c>
      <c r="F104" s="174">
        <v>0</v>
      </c>
      <c r="G104" s="177" t="s">
        <v>265</v>
      </c>
      <c r="H104" s="187">
        <v>0</v>
      </c>
      <c r="I104" s="178" t="s">
        <v>264</v>
      </c>
      <c r="J104" s="173">
        <v>0</v>
      </c>
      <c r="K104" s="177" t="s">
        <v>265</v>
      </c>
      <c r="L104" s="180">
        <v>0</v>
      </c>
      <c r="M104" s="178" t="s">
        <v>264</v>
      </c>
      <c r="N104" s="174">
        <v>0</v>
      </c>
      <c r="O104" s="177" t="s">
        <v>265</v>
      </c>
      <c r="P104" s="187">
        <v>0</v>
      </c>
      <c r="Q104" s="178" t="s">
        <v>264</v>
      </c>
      <c r="R104" s="174">
        <v>0</v>
      </c>
      <c r="S104" s="177" t="s">
        <v>265</v>
      </c>
      <c r="T104" s="180">
        <v>0</v>
      </c>
      <c r="U104" s="179" t="s">
        <v>264</v>
      </c>
      <c r="V104" s="174">
        <v>0</v>
      </c>
      <c r="W104" s="177" t="s">
        <v>265</v>
      </c>
      <c r="X104" s="180">
        <v>0</v>
      </c>
      <c r="Y104" s="179" t="s">
        <v>264</v>
      </c>
      <c r="Z104" s="174">
        <v>0</v>
      </c>
      <c r="AA104" s="177" t="s">
        <v>265</v>
      </c>
      <c r="AB104" s="187">
        <v>0</v>
      </c>
      <c r="AC104" s="178" t="s">
        <v>264</v>
      </c>
      <c r="AD104" s="174">
        <v>0</v>
      </c>
      <c r="AE104" s="177" t="s">
        <v>265</v>
      </c>
      <c r="AF104" s="187">
        <v>0</v>
      </c>
      <c r="AG104" s="178" t="s">
        <v>264</v>
      </c>
      <c r="AH104" s="174">
        <v>0</v>
      </c>
      <c r="AJ104" s="110">
        <f>HLOOKUP($M$69,VerticalPlanning!$I$13:$AF$21,6,FALSE)</f>
        <v>0</v>
      </c>
      <c r="AK104" s="112"/>
      <c r="AL104" s="106">
        <f>HLOOKUP($M$69,VerticalPlanning!$I$1:$AF$9,6,FALSE)</f>
        <v>0</v>
      </c>
      <c r="AM104" s="112"/>
      <c r="AN104" s="108">
        <f>VLOOKUP($F$1,ClientLevels!$A$1:$B$4,2,FALSE)</f>
        <v>4</v>
      </c>
      <c r="AO104" s="113"/>
      <c r="AP104" s="117">
        <f>VLOOKUP($F$1,ClientLevels!$A$1:$C$4,3,FALSE)</f>
        <v>-0.13</v>
      </c>
      <c r="AQ104" s="112"/>
      <c r="AR104" s="112">
        <f t="shared" si="173"/>
        <v>0</v>
      </c>
      <c r="AS104" s="120">
        <f t="shared" si="174"/>
        <v>0</v>
      </c>
      <c r="AT104" s="112"/>
      <c r="AU104" s="110">
        <f>HLOOKUP($M$73,VerticalPlanning!$I$13:$AF$21,6,FALSE)</f>
        <v>0</v>
      </c>
      <c r="AV104" s="112"/>
      <c r="AW104" s="106">
        <f>HLOOKUP($M$73,VerticalPlanning!$I$1:$AF$9,6,FALSE)</f>
        <v>0</v>
      </c>
      <c r="AX104" s="112"/>
      <c r="AY104" s="108">
        <f>VLOOKUP($F$1,ClientLevels!$A$1:$B$4,2,FALSE)</f>
        <v>4</v>
      </c>
      <c r="AZ104" s="113"/>
      <c r="BA104" s="117">
        <f>VLOOKUP($F$1,ClientLevels!$A$1:$C$4,3,FALSE)</f>
        <v>-0.13</v>
      </c>
      <c r="BB104" s="112"/>
      <c r="BC104" s="112">
        <f t="shared" si="175"/>
        <v>0</v>
      </c>
      <c r="BD104" s="120">
        <f t="shared" si="176"/>
        <v>0</v>
      </c>
    </row>
    <row r="105" spans="1:56" ht="20" customHeight="1" x14ac:dyDescent="0.2">
      <c r="A105" s="218" t="s">
        <v>189</v>
      </c>
      <c r="B105" s="315"/>
      <c r="C105" s="72">
        <f>IF(AU100=0,0,AU100+AW110+BA100+BD100+$D$104)</f>
        <v>0</v>
      </c>
      <c r="D105" s="121">
        <f>$B$108*C105</f>
        <v>0</v>
      </c>
      <c r="E105" s="73">
        <f>IF(AW100=0,0,AW100+AY100+BC100+AW120+$F$104)</f>
        <v>0</v>
      </c>
      <c r="F105" s="76"/>
      <c r="G105" s="72">
        <f>IF(AU100=0,0,AU100+AX110+BA100+BD100+$H$104)</f>
        <v>0</v>
      </c>
      <c r="H105" s="121">
        <f>$B$108*G105</f>
        <v>0</v>
      </c>
      <c r="I105" s="73">
        <f>IF(AW100=0,0,AW100+AY100+BC100+AX120+$J$104)</f>
        <v>0</v>
      </c>
      <c r="J105" s="76"/>
      <c r="K105" s="72">
        <f>IF(AU100=0,0,AU100+AY110+BA100+BD100+$L$104)</f>
        <v>0</v>
      </c>
      <c r="L105" s="121">
        <f>$B$108*K105</f>
        <v>0</v>
      </c>
      <c r="M105" s="73">
        <f>IF(AW100=0,0,AW100+AY100+BC100+AY120+$N$104)</f>
        <v>0</v>
      </c>
      <c r="N105" s="150"/>
      <c r="O105" s="140">
        <f>IF(AU100=0,0,AU100+AZ110+BA100+BD100+$P$104)</f>
        <v>0</v>
      </c>
      <c r="P105" s="121">
        <f>$B$108*O105</f>
        <v>0</v>
      </c>
      <c r="Q105" s="73">
        <f>IF(AW100=0,0,AW100+AY100+BC100+AZ120+$R$104)</f>
        <v>0</v>
      </c>
      <c r="R105" s="76"/>
      <c r="S105" s="140">
        <f>IF(AU100=0,0,AU100+BA110+BA100+BD100+$T$104)</f>
        <v>0</v>
      </c>
      <c r="T105" s="121">
        <f>$B$108*S105</f>
        <v>0</v>
      </c>
      <c r="U105" s="73">
        <f>IF(AW100=0,0,AW100+AY100+BC100+BA120+$V$104)</f>
        <v>0</v>
      </c>
      <c r="V105" s="150"/>
      <c r="W105" s="140">
        <f>IF(AU100=0,0,AU100+BB110+BA100+BD100+$X$104)</f>
        <v>0</v>
      </c>
      <c r="X105" s="121">
        <f>$B$108*W105</f>
        <v>0</v>
      </c>
      <c r="Y105" s="73">
        <f>IF(AW100=0,0,AW100+AY100+BC100+BB120+$Z$104)</f>
        <v>0</v>
      </c>
      <c r="Z105" s="76"/>
      <c r="AA105" s="72">
        <f>IF(AU100=0,0,AU100+BC110+BA100+BD100+$AB$104)</f>
        <v>0</v>
      </c>
      <c r="AB105" s="121">
        <f>$B$108*AA105</f>
        <v>0</v>
      </c>
      <c r="AC105" s="73">
        <f>IF(AW100=0,0,AW100+AY100+BC100+BC120+$AD$104)</f>
        <v>0</v>
      </c>
      <c r="AD105" s="150"/>
      <c r="AE105" s="140">
        <f>IF(AU100=0,0,AU100+BD110+BA100+BD100+$AF$104)</f>
        <v>0</v>
      </c>
      <c r="AF105" s="121">
        <f>$B$108*AE105</f>
        <v>0</v>
      </c>
      <c r="AG105" s="73">
        <f>IF(AW100=0,0,AW100+AY100+BC100+BD120+$AH$104)</f>
        <v>0</v>
      </c>
      <c r="AH105" s="150"/>
      <c r="AJ105" s="110">
        <f>HLOOKUP($M$69,VerticalPlanning!$I$13:$AF$21,7,FALSE)</f>
        <v>0</v>
      </c>
      <c r="AK105" s="112"/>
      <c r="AL105" s="106">
        <f>HLOOKUP($M$69,VerticalPlanning!$I$1:$AF$9,7,FALSE)</f>
        <v>0</v>
      </c>
      <c r="AM105" s="112"/>
      <c r="AN105" s="108">
        <f>VLOOKUP($F$1,ClientLevels!$A$1:$B$4,2,FALSE)</f>
        <v>4</v>
      </c>
      <c r="AO105" s="113"/>
      <c r="AP105" s="117">
        <f>VLOOKUP($F$1,ClientLevels!$A$1:$C$4,3,FALSE)</f>
        <v>-0.13</v>
      </c>
      <c r="AQ105" s="112"/>
      <c r="AR105" s="112">
        <f t="shared" si="173"/>
        <v>0</v>
      </c>
      <c r="AS105" s="120">
        <f t="shared" si="174"/>
        <v>0</v>
      </c>
      <c r="AT105" s="112"/>
      <c r="AU105" s="110">
        <f>HLOOKUP($M$73,VerticalPlanning!$I$13:$AF$21,7,FALSE)</f>
        <v>0</v>
      </c>
      <c r="AV105" s="112"/>
      <c r="AW105" s="106">
        <f>HLOOKUP($M$73,VerticalPlanning!$I$1:$AF$9,7,FALSE)</f>
        <v>0</v>
      </c>
      <c r="AX105" s="112"/>
      <c r="AY105" s="108">
        <f>VLOOKUP($F$1,ClientLevels!$A$1:$B$4,2,FALSE)</f>
        <v>4</v>
      </c>
      <c r="AZ105" s="113"/>
      <c r="BA105" s="117">
        <f>VLOOKUP($F$1,ClientLevels!$A$1:$C$4,3,FALSE)</f>
        <v>-0.13</v>
      </c>
      <c r="BB105" s="112"/>
      <c r="BC105" s="112">
        <f t="shared" si="175"/>
        <v>0</v>
      </c>
      <c r="BD105" s="120">
        <f t="shared" si="176"/>
        <v>0</v>
      </c>
    </row>
    <row r="106" spans="1:56" ht="20" customHeight="1" thickBot="1" x14ac:dyDescent="0.25">
      <c r="A106" s="311"/>
      <c r="B106" s="312"/>
      <c r="C106" s="72">
        <f t="shared" ref="C106:C110" si="177">IF(AU101=0,0,AU101+AW111+BA101+BD101+$D$104)</f>
        <v>0</v>
      </c>
      <c r="D106" s="121">
        <f t="shared" ref="D106:D110" si="178">$B$108*C106</f>
        <v>0</v>
      </c>
      <c r="E106" s="73">
        <f t="shared" ref="E106:E110" si="179">IF(AW101=0,0,AW101+AY101+BC101+AW121+$F$104)</f>
        <v>0</v>
      </c>
      <c r="F106" s="76"/>
      <c r="G106" s="72">
        <f t="shared" ref="G106:G110" si="180">IF(AU101=0,0,AU101+AX111+BA101+BD101+$H$104)</f>
        <v>0</v>
      </c>
      <c r="H106" s="121">
        <f t="shared" ref="H106:H110" si="181">$B$108*G106</f>
        <v>0</v>
      </c>
      <c r="I106" s="73">
        <f t="shared" ref="I106:I110" si="182">IF(AW101=0,0,AW101+AY101+BC101+AX121+$J$104)</f>
        <v>0</v>
      </c>
      <c r="J106" s="76"/>
      <c r="K106" s="72">
        <f t="shared" ref="K106:K110" si="183">IF(AU101=0,0,AU101+AY111+BA101+BD101+$L$104)</f>
        <v>0</v>
      </c>
      <c r="L106" s="121">
        <f t="shared" ref="L106:L110" si="184">$B$108*K106</f>
        <v>0</v>
      </c>
      <c r="M106" s="73">
        <f t="shared" ref="M106:M110" si="185">IF(AW101=0,0,AW101+AY101+BC101+AY121+$N$104)</f>
        <v>0</v>
      </c>
      <c r="N106" s="150"/>
      <c r="O106" s="140">
        <f t="shared" ref="O106:O110" si="186">IF(AU101=0,0,AU101+AZ111+BA101+BD101+$P$104)</f>
        <v>0</v>
      </c>
      <c r="P106" s="121">
        <f t="shared" ref="P106:P110" si="187">$B$108*O106</f>
        <v>0</v>
      </c>
      <c r="Q106" s="73">
        <f t="shared" ref="Q106:Q110" si="188">IF(AW101=0,0,AW101+AY101+BC101+AZ121+$R$104)</f>
        <v>0</v>
      </c>
      <c r="R106" s="76"/>
      <c r="S106" s="140">
        <f t="shared" ref="S106:S110" si="189">IF(AU101=0,0,AU101+BA111+BA101+BD101+$T$104)</f>
        <v>0</v>
      </c>
      <c r="T106" s="121">
        <f t="shared" ref="T106:T110" si="190">$B$108*S106</f>
        <v>0</v>
      </c>
      <c r="U106" s="73">
        <f t="shared" ref="U106:U110" si="191">IF(AW101=0,0,AW101+AY101+BC101+BA121+$V$104)</f>
        <v>0</v>
      </c>
      <c r="V106" s="150"/>
      <c r="W106" s="140">
        <f t="shared" ref="W106:W110" si="192">IF(AU101=0,0,AU101+BB111+BA101+BD101+$X$104)</f>
        <v>0</v>
      </c>
      <c r="X106" s="121">
        <f t="shared" ref="X106:X110" si="193">$B$108*W106</f>
        <v>0</v>
      </c>
      <c r="Y106" s="73">
        <f t="shared" ref="Y106:Y110" si="194">IF(AW101=0,0,AW101+AY101+BC101+BB121+$Z$104)</f>
        <v>0</v>
      </c>
      <c r="Z106" s="76"/>
      <c r="AA106" s="72">
        <f t="shared" ref="AA106:AA110" si="195">IF(AU101=0,0,AU101+BC111+BA101+BD101+$AB$104)</f>
        <v>0</v>
      </c>
      <c r="AB106" s="121">
        <f t="shared" ref="AB106:AB110" si="196">$B$108*AA106</f>
        <v>0</v>
      </c>
      <c r="AC106" s="73">
        <f t="shared" ref="AC106:AC110" si="197">IF(AW101=0,0,AW101+AY101+BC101+BC121+$AD$104)</f>
        <v>0</v>
      </c>
      <c r="AD106" s="150"/>
      <c r="AE106" s="140">
        <f t="shared" ref="AE106:AE110" si="198">IF(AU101=0,0,AU101+BD111+BA101+BD101+$AF$104)</f>
        <v>0</v>
      </c>
      <c r="AF106" s="121">
        <f t="shared" ref="AF106:AF110" si="199">$B$108*AE106</f>
        <v>0</v>
      </c>
      <c r="AG106" s="73">
        <f t="shared" ref="AG106:AG110" si="200">IF(AW101=0,0,AW101+AY101+BC101+BD121+$AH$104)</f>
        <v>0</v>
      </c>
      <c r="AH106" s="150"/>
      <c r="AJ106" s="110">
        <f>HLOOKUP($M$69,VerticalPlanning!$I$13:$AF$21,8,FALSE)</f>
        <v>0</v>
      </c>
      <c r="AK106" s="112"/>
      <c r="AL106" s="106">
        <f>HLOOKUP($M$69,VerticalPlanning!$I$1:$AF$9,8,FALSE)</f>
        <v>0</v>
      </c>
      <c r="AM106" s="112"/>
      <c r="AN106" s="108">
        <f>VLOOKUP($F$1,ClientLevels!$A$1:$B$4,2,FALSE)</f>
        <v>4</v>
      </c>
      <c r="AO106" s="113"/>
      <c r="AP106" s="117">
        <f>VLOOKUP($F$1,ClientLevels!$A$1:$C$4,3,FALSE)</f>
        <v>-0.13</v>
      </c>
      <c r="AQ106" s="112"/>
      <c r="AR106" s="112">
        <f t="shared" si="173"/>
        <v>0</v>
      </c>
      <c r="AS106" s="120">
        <f t="shared" si="174"/>
        <v>0</v>
      </c>
      <c r="AT106" s="112"/>
      <c r="AU106" s="110">
        <f>HLOOKUP($M$73,VerticalPlanning!$I$13:$AF$21,8,FALSE)</f>
        <v>0</v>
      </c>
      <c r="AV106" s="112"/>
      <c r="AW106" s="106">
        <f>HLOOKUP($M$73,VerticalPlanning!$I$1:$AF$9,8,FALSE)</f>
        <v>0</v>
      </c>
      <c r="AX106" s="112"/>
      <c r="AY106" s="108">
        <f>VLOOKUP($F$1,ClientLevels!$A$1:$B$4,2,FALSE)</f>
        <v>4</v>
      </c>
      <c r="AZ106" s="113"/>
      <c r="BA106" s="117">
        <f>VLOOKUP($F$1,ClientLevels!$A$1:$C$4,3,FALSE)</f>
        <v>-0.13</v>
      </c>
      <c r="BB106" s="112"/>
      <c r="BC106" s="112">
        <f t="shared" si="175"/>
        <v>0</v>
      </c>
      <c r="BD106" s="120">
        <f t="shared" si="176"/>
        <v>0</v>
      </c>
    </row>
    <row r="107" spans="1:56" ht="19" customHeight="1" thickBot="1" x14ac:dyDescent="0.25">
      <c r="A107" s="19" t="s">
        <v>189</v>
      </c>
      <c r="B107" s="131">
        <f>VLOOKUP(A107, Tabel222227[], 2, FALSE)</f>
        <v>0</v>
      </c>
      <c r="C107" s="72">
        <f t="shared" si="177"/>
        <v>0</v>
      </c>
      <c r="D107" s="121">
        <f t="shared" si="178"/>
        <v>0</v>
      </c>
      <c r="E107" s="73">
        <f t="shared" si="179"/>
        <v>0</v>
      </c>
      <c r="F107" s="76"/>
      <c r="G107" s="72">
        <f t="shared" si="180"/>
        <v>0</v>
      </c>
      <c r="H107" s="121">
        <f t="shared" si="181"/>
        <v>0</v>
      </c>
      <c r="I107" s="73">
        <f t="shared" si="182"/>
        <v>0</v>
      </c>
      <c r="J107" s="76"/>
      <c r="K107" s="72">
        <f t="shared" si="183"/>
        <v>0</v>
      </c>
      <c r="L107" s="121">
        <f t="shared" si="184"/>
        <v>0</v>
      </c>
      <c r="M107" s="73">
        <f t="shared" si="185"/>
        <v>0</v>
      </c>
      <c r="N107" s="150"/>
      <c r="O107" s="140">
        <f t="shared" si="186"/>
        <v>0</v>
      </c>
      <c r="P107" s="121">
        <f t="shared" si="187"/>
        <v>0</v>
      </c>
      <c r="Q107" s="73">
        <f t="shared" si="188"/>
        <v>0</v>
      </c>
      <c r="R107" s="76"/>
      <c r="S107" s="140">
        <f t="shared" si="189"/>
        <v>0</v>
      </c>
      <c r="T107" s="121">
        <f t="shared" si="190"/>
        <v>0</v>
      </c>
      <c r="U107" s="73">
        <f t="shared" si="191"/>
        <v>0</v>
      </c>
      <c r="V107" s="150"/>
      <c r="W107" s="140">
        <f t="shared" si="192"/>
        <v>0</v>
      </c>
      <c r="X107" s="121">
        <f t="shared" si="193"/>
        <v>0</v>
      </c>
      <c r="Y107" s="73">
        <f t="shared" si="194"/>
        <v>0</v>
      </c>
      <c r="Z107" s="76"/>
      <c r="AA107" s="72">
        <f t="shared" si="195"/>
        <v>0</v>
      </c>
      <c r="AB107" s="121">
        <f t="shared" si="196"/>
        <v>0</v>
      </c>
      <c r="AC107" s="73">
        <f t="shared" si="197"/>
        <v>0</v>
      </c>
      <c r="AD107" s="150"/>
      <c r="AE107" s="140">
        <f t="shared" si="198"/>
        <v>0</v>
      </c>
      <c r="AF107" s="121">
        <f t="shared" si="199"/>
        <v>0</v>
      </c>
      <c r="AG107" s="73">
        <f t="shared" si="200"/>
        <v>0</v>
      </c>
      <c r="AH107" s="150"/>
      <c r="AJ107" s="110">
        <f>HLOOKUP($M$69,VerticalPlanning!$I$13:$AF$21,9,FALSE)</f>
        <v>0</v>
      </c>
      <c r="AK107" s="112"/>
      <c r="AL107" s="106">
        <f>HLOOKUP($M$69,VerticalPlanning!$I$1:$AF$9,9,FALSE)</f>
        <v>0</v>
      </c>
      <c r="AM107" s="112"/>
      <c r="AN107" s="108">
        <f>VLOOKUP($F$1,ClientLevels!$A$1:$B$4,2,FALSE)</f>
        <v>4</v>
      </c>
      <c r="AO107" s="113"/>
      <c r="AP107" s="117">
        <f>VLOOKUP($F$1,ClientLevels!$A$1:$C$4,3,FALSE)</f>
        <v>-0.13</v>
      </c>
      <c r="AQ107" s="112"/>
      <c r="AR107" s="112">
        <f t="shared" si="173"/>
        <v>0</v>
      </c>
      <c r="AS107" s="120">
        <f t="shared" si="174"/>
        <v>0</v>
      </c>
      <c r="AT107" s="112"/>
      <c r="AU107" s="110">
        <f>HLOOKUP($M$73,VerticalPlanning!$I$13:$AF$21,9,FALSE)</f>
        <v>0</v>
      </c>
      <c r="AV107" s="112"/>
      <c r="AW107" s="106">
        <f>HLOOKUP($M$73,VerticalPlanning!$I$1:$AF$9,9,FALSE)</f>
        <v>0</v>
      </c>
      <c r="AX107" s="112"/>
      <c r="AY107" s="108">
        <f>VLOOKUP($F$1,ClientLevels!$A$1:$B$4,2,FALSE)</f>
        <v>4</v>
      </c>
      <c r="AZ107" s="113"/>
      <c r="BA107" s="117">
        <f>VLOOKUP($F$1,ClientLevels!$A$1:$C$4,3,FALSE)</f>
        <v>-0.13</v>
      </c>
      <c r="BB107" s="112"/>
      <c r="BC107" s="112">
        <f t="shared" si="175"/>
        <v>0</v>
      </c>
      <c r="BD107" s="120">
        <f t="shared" si="176"/>
        <v>0</v>
      </c>
    </row>
    <row r="108" spans="1:56" ht="19" customHeight="1" x14ac:dyDescent="0.2">
      <c r="A108" s="36"/>
      <c r="B108" s="112">
        <f>B107*VLOOKUP(A105, Exercises!$A$1:$H$221, 7, FALSE)</f>
        <v>0</v>
      </c>
      <c r="C108" s="72">
        <f t="shared" si="177"/>
        <v>0</v>
      </c>
      <c r="D108" s="121">
        <f t="shared" si="178"/>
        <v>0</v>
      </c>
      <c r="E108" s="73">
        <f t="shared" si="179"/>
        <v>0</v>
      </c>
      <c r="F108" s="76"/>
      <c r="G108" s="72">
        <f t="shared" si="180"/>
        <v>0</v>
      </c>
      <c r="H108" s="121">
        <f t="shared" si="181"/>
        <v>0</v>
      </c>
      <c r="I108" s="73">
        <f t="shared" si="182"/>
        <v>0</v>
      </c>
      <c r="J108" s="76"/>
      <c r="K108" s="72">
        <f t="shared" si="183"/>
        <v>0</v>
      </c>
      <c r="L108" s="121">
        <f t="shared" si="184"/>
        <v>0</v>
      </c>
      <c r="M108" s="73">
        <f t="shared" si="185"/>
        <v>0</v>
      </c>
      <c r="N108" s="150"/>
      <c r="O108" s="140">
        <f t="shared" si="186"/>
        <v>0</v>
      </c>
      <c r="P108" s="121">
        <f t="shared" si="187"/>
        <v>0</v>
      </c>
      <c r="Q108" s="73">
        <f t="shared" si="188"/>
        <v>0</v>
      </c>
      <c r="R108" s="76"/>
      <c r="S108" s="140">
        <f t="shared" si="189"/>
        <v>0</v>
      </c>
      <c r="T108" s="121">
        <f t="shared" si="190"/>
        <v>0</v>
      </c>
      <c r="U108" s="73">
        <f t="shared" si="191"/>
        <v>0</v>
      </c>
      <c r="V108" s="150"/>
      <c r="W108" s="140">
        <f t="shared" si="192"/>
        <v>0</v>
      </c>
      <c r="X108" s="121">
        <f t="shared" si="193"/>
        <v>0</v>
      </c>
      <c r="Y108" s="73">
        <f t="shared" si="194"/>
        <v>0</v>
      </c>
      <c r="Z108" s="76"/>
      <c r="AA108" s="72">
        <f t="shared" si="195"/>
        <v>0</v>
      </c>
      <c r="AB108" s="121">
        <f t="shared" si="196"/>
        <v>0</v>
      </c>
      <c r="AC108" s="73">
        <f t="shared" si="197"/>
        <v>0</v>
      </c>
      <c r="AD108" s="150"/>
      <c r="AE108" s="140">
        <f t="shared" si="198"/>
        <v>0</v>
      </c>
      <c r="AF108" s="121">
        <f t="shared" si="199"/>
        <v>0</v>
      </c>
      <c r="AG108" s="73">
        <f t="shared" si="200"/>
        <v>0</v>
      </c>
      <c r="AH108" s="150"/>
      <c r="AJ108" s="113"/>
      <c r="AK108" s="113"/>
      <c r="AL108" s="113"/>
      <c r="AM108" s="113"/>
      <c r="AN108" s="113"/>
      <c r="AO108" s="113"/>
      <c r="AP108" s="112"/>
      <c r="AQ108" s="112"/>
      <c r="AR108" s="112"/>
      <c r="AS108" s="112"/>
      <c r="AT108" s="112"/>
      <c r="AU108" s="113"/>
      <c r="AV108" s="113"/>
      <c r="AW108" s="113"/>
      <c r="AX108" s="113"/>
      <c r="AY108" s="113"/>
      <c r="AZ108" s="113"/>
      <c r="BA108" s="112"/>
      <c r="BB108" s="112"/>
      <c r="BC108" s="112"/>
      <c r="BD108" s="112"/>
    </row>
    <row r="109" spans="1:56" ht="20" customHeight="1" x14ac:dyDescent="0.2">
      <c r="A109" s="125"/>
      <c r="B109" s="132"/>
      <c r="C109" s="72">
        <f t="shared" si="177"/>
        <v>0</v>
      </c>
      <c r="D109" s="121">
        <f t="shared" si="178"/>
        <v>0</v>
      </c>
      <c r="E109" s="73">
        <f t="shared" si="179"/>
        <v>0</v>
      </c>
      <c r="F109" s="76"/>
      <c r="G109" s="72">
        <f t="shared" si="180"/>
        <v>0</v>
      </c>
      <c r="H109" s="121">
        <f t="shared" si="181"/>
        <v>0</v>
      </c>
      <c r="I109" s="73">
        <f t="shared" si="182"/>
        <v>0</v>
      </c>
      <c r="J109" s="76"/>
      <c r="K109" s="72">
        <f t="shared" si="183"/>
        <v>0</v>
      </c>
      <c r="L109" s="121">
        <f t="shared" si="184"/>
        <v>0</v>
      </c>
      <c r="M109" s="73">
        <f t="shared" si="185"/>
        <v>0</v>
      </c>
      <c r="N109" s="150"/>
      <c r="O109" s="140">
        <f t="shared" si="186"/>
        <v>0</v>
      </c>
      <c r="P109" s="121">
        <f t="shared" si="187"/>
        <v>0</v>
      </c>
      <c r="Q109" s="73">
        <f t="shared" si="188"/>
        <v>0</v>
      </c>
      <c r="R109" s="76"/>
      <c r="S109" s="140">
        <f t="shared" si="189"/>
        <v>0</v>
      </c>
      <c r="T109" s="121">
        <f t="shared" si="190"/>
        <v>0</v>
      </c>
      <c r="U109" s="73">
        <f t="shared" si="191"/>
        <v>0</v>
      </c>
      <c r="V109" s="150"/>
      <c r="W109" s="140">
        <f t="shared" si="192"/>
        <v>0</v>
      </c>
      <c r="X109" s="121">
        <f t="shared" si="193"/>
        <v>0</v>
      </c>
      <c r="Y109" s="73">
        <f t="shared" si="194"/>
        <v>0</v>
      </c>
      <c r="Z109" s="76"/>
      <c r="AA109" s="72">
        <f t="shared" si="195"/>
        <v>0</v>
      </c>
      <c r="AB109" s="121">
        <f t="shared" si="196"/>
        <v>0</v>
      </c>
      <c r="AC109" s="73">
        <f t="shared" si="197"/>
        <v>0</v>
      </c>
      <c r="AD109" s="150"/>
      <c r="AE109" s="140">
        <f t="shared" si="198"/>
        <v>0</v>
      </c>
      <c r="AF109" s="121">
        <f t="shared" si="199"/>
        <v>0</v>
      </c>
      <c r="AG109" s="73">
        <f t="shared" si="200"/>
        <v>0</v>
      </c>
      <c r="AH109" s="150"/>
      <c r="AJ109" s="113"/>
      <c r="AK109" s="113"/>
      <c r="AL109" s="113"/>
      <c r="AM109" s="113"/>
      <c r="AN109" s="113"/>
      <c r="AO109" s="113"/>
      <c r="AP109" s="112"/>
      <c r="AQ109" s="112"/>
      <c r="AR109" s="112"/>
      <c r="AS109" s="112"/>
      <c r="AT109" s="112"/>
      <c r="AU109" s="113"/>
      <c r="AV109" s="113"/>
      <c r="AW109" s="113"/>
      <c r="AX109" s="113"/>
      <c r="AY109" s="113"/>
      <c r="AZ109" s="113"/>
      <c r="BA109" s="112"/>
      <c r="BB109" s="112"/>
      <c r="BC109" s="112"/>
      <c r="BD109" s="112"/>
    </row>
    <row r="110" spans="1:56" ht="19" customHeight="1" thickBot="1" x14ac:dyDescent="0.25">
      <c r="A110" s="126"/>
      <c r="B110" s="133"/>
      <c r="C110" s="72">
        <f t="shared" si="177"/>
        <v>0</v>
      </c>
      <c r="D110" s="121">
        <f t="shared" si="178"/>
        <v>0</v>
      </c>
      <c r="E110" s="73">
        <f t="shared" si="179"/>
        <v>0</v>
      </c>
      <c r="F110" s="76"/>
      <c r="G110" s="72">
        <f t="shared" si="180"/>
        <v>0</v>
      </c>
      <c r="H110" s="121">
        <f t="shared" si="181"/>
        <v>0</v>
      </c>
      <c r="I110" s="73">
        <f t="shared" si="182"/>
        <v>0</v>
      </c>
      <c r="J110" s="76"/>
      <c r="K110" s="72">
        <f t="shared" si="183"/>
        <v>0</v>
      </c>
      <c r="L110" s="121">
        <f t="shared" si="184"/>
        <v>0</v>
      </c>
      <c r="M110" s="73">
        <f t="shared" si="185"/>
        <v>0</v>
      </c>
      <c r="N110" s="150"/>
      <c r="O110" s="140">
        <f t="shared" si="186"/>
        <v>0</v>
      </c>
      <c r="P110" s="121">
        <f t="shared" si="187"/>
        <v>0</v>
      </c>
      <c r="Q110" s="73">
        <f t="shared" si="188"/>
        <v>0</v>
      </c>
      <c r="R110" s="76"/>
      <c r="S110" s="140">
        <f t="shared" si="189"/>
        <v>0</v>
      </c>
      <c r="T110" s="121">
        <f t="shared" si="190"/>
        <v>0</v>
      </c>
      <c r="U110" s="73">
        <f t="shared" si="191"/>
        <v>0</v>
      </c>
      <c r="V110" s="150"/>
      <c r="W110" s="140">
        <f t="shared" si="192"/>
        <v>0</v>
      </c>
      <c r="X110" s="121">
        <f t="shared" si="193"/>
        <v>0</v>
      </c>
      <c r="Y110" s="73">
        <f t="shared" si="194"/>
        <v>0</v>
      </c>
      <c r="Z110" s="76"/>
      <c r="AA110" s="72">
        <f t="shared" si="195"/>
        <v>0</v>
      </c>
      <c r="AB110" s="121">
        <f t="shared" si="196"/>
        <v>0</v>
      </c>
      <c r="AC110" s="73">
        <f t="shared" si="197"/>
        <v>0</v>
      </c>
      <c r="AD110" s="150"/>
      <c r="AE110" s="140">
        <f t="shared" si="198"/>
        <v>0</v>
      </c>
      <c r="AF110" s="121">
        <f t="shared" si="199"/>
        <v>0</v>
      </c>
      <c r="AG110" s="73">
        <f t="shared" si="200"/>
        <v>0</v>
      </c>
      <c r="AH110" s="150"/>
      <c r="AJ110" s="114" t="s">
        <v>249</v>
      </c>
      <c r="AK110" s="113"/>
      <c r="AL110" s="116">
        <f>VLOOKUP($P$69,HorizontalPlanning!$A$2:$K$14,4,FALSE)</f>
        <v>0</v>
      </c>
      <c r="AM110" s="116">
        <f>VLOOKUP($P$69,HorizontalPlanning!$A$2:$K$14,5,FALSE)</f>
        <v>0</v>
      </c>
      <c r="AN110" s="116">
        <f>VLOOKUP($P$69,HorizontalPlanning!$A$2:$K$14,6,FALSE)</f>
        <v>0</v>
      </c>
      <c r="AO110" s="116">
        <f>VLOOKUP($P$69,HorizontalPlanning!$A$2:$K$14,7,FALSE)</f>
        <v>0</v>
      </c>
      <c r="AP110" s="116">
        <f>VLOOKUP($P$69,HorizontalPlanning!$A$2:$K$14,8,FALSE)</f>
        <v>0</v>
      </c>
      <c r="AQ110" s="116">
        <f>VLOOKUP($P$69,HorizontalPlanning!$A$2:$K$14,9,FALSE)</f>
        <v>0</v>
      </c>
      <c r="AR110" s="116">
        <f>VLOOKUP($P$69,HorizontalPlanning!$A$2:$K$14,10,FALSE)</f>
        <v>0</v>
      </c>
      <c r="AS110" s="116">
        <f>VLOOKUP($P$69,HorizontalPlanning!$A$2:$K$14,11,FALSE)</f>
        <v>0</v>
      </c>
      <c r="AT110" s="112"/>
      <c r="AU110" s="114" t="s">
        <v>249</v>
      </c>
      <c r="AV110" s="113"/>
      <c r="AW110" s="116">
        <f>VLOOKUP($P$73,HorizontalPlanning!$A$2:$K$14,4,FALSE)</f>
        <v>0</v>
      </c>
      <c r="AX110" s="116">
        <f>VLOOKUP($P$73,HorizontalPlanning!$A$2:$K$14,5,FALSE)</f>
        <v>0</v>
      </c>
      <c r="AY110" s="116">
        <f>VLOOKUP($P$73,HorizontalPlanning!$A$2:$K$14,6,FALSE)</f>
        <v>0</v>
      </c>
      <c r="AZ110" s="116">
        <f>VLOOKUP($P$73,HorizontalPlanning!$A$2:$K$14,7,FALSE)</f>
        <v>0</v>
      </c>
      <c r="BA110" s="116">
        <f>VLOOKUP($P$73,HorizontalPlanning!$A$2:$K$14,8,FALSE)</f>
        <v>0</v>
      </c>
      <c r="BB110" s="116">
        <f>VLOOKUP($P$73,HorizontalPlanning!$A$2:$K$14,9,FALSE)</f>
        <v>0</v>
      </c>
      <c r="BC110" s="116">
        <f>VLOOKUP($P$73,HorizontalPlanning!$A$2:$K$14,10,FALSE)</f>
        <v>0</v>
      </c>
      <c r="BD110" s="116">
        <f>VLOOKUP($P$73,HorizontalPlanning!$A$2:$K$14,11,FALSE)</f>
        <v>0</v>
      </c>
    </row>
    <row r="111" spans="1:56" ht="19" customHeight="1" thickBot="1" x14ac:dyDescent="0.25">
      <c r="C111" s="177" t="s">
        <v>265</v>
      </c>
      <c r="D111" s="180">
        <v>0</v>
      </c>
      <c r="E111" s="179" t="s">
        <v>264</v>
      </c>
      <c r="F111" s="174">
        <v>0</v>
      </c>
      <c r="G111" s="177" t="s">
        <v>265</v>
      </c>
      <c r="H111" s="187">
        <v>0</v>
      </c>
      <c r="I111" s="178" t="s">
        <v>264</v>
      </c>
      <c r="J111" s="174">
        <v>0</v>
      </c>
      <c r="K111" s="177" t="s">
        <v>265</v>
      </c>
      <c r="L111" s="180">
        <v>0</v>
      </c>
      <c r="M111" s="179" t="s">
        <v>264</v>
      </c>
      <c r="N111" s="174">
        <v>0</v>
      </c>
      <c r="O111" s="177" t="s">
        <v>265</v>
      </c>
      <c r="P111" s="187">
        <v>0</v>
      </c>
      <c r="Q111" s="178" t="s">
        <v>264</v>
      </c>
      <c r="R111" s="174">
        <v>0</v>
      </c>
      <c r="S111" s="177" t="s">
        <v>265</v>
      </c>
      <c r="T111" s="180">
        <v>0</v>
      </c>
      <c r="U111" s="179" t="s">
        <v>264</v>
      </c>
      <c r="V111" s="174">
        <v>0</v>
      </c>
      <c r="W111" s="177" t="s">
        <v>265</v>
      </c>
      <c r="X111" s="180">
        <v>0</v>
      </c>
      <c r="Y111" s="179" t="s">
        <v>264</v>
      </c>
      <c r="Z111" s="174">
        <v>0</v>
      </c>
      <c r="AA111" s="177" t="s">
        <v>265</v>
      </c>
      <c r="AB111" s="187">
        <v>0</v>
      </c>
      <c r="AC111" s="178" t="s">
        <v>264</v>
      </c>
      <c r="AD111" s="174">
        <v>0</v>
      </c>
      <c r="AE111" s="177" t="s">
        <v>265</v>
      </c>
      <c r="AF111" s="187">
        <v>0</v>
      </c>
      <c r="AG111" s="178" t="s">
        <v>264</v>
      </c>
      <c r="AH111" s="174">
        <v>0</v>
      </c>
      <c r="AJ111" s="113"/>
      <c r="AK111" s="113"/>
      <c r="AL111" s="116">
        <f>VLOOKUP($P$69,HorizontalPlanning!$A$2:$K$14,4,FALSE)</f>
        <v>0</v>
      </c>
      <c r="AM111" s="116">
        <f>VLOOKUP($P$69,HorizontalPlanning!$A$2:$K$14,5,FALSE)</f>
        <v>0</v>
      </c>
      <c r="AN111" s="116">
        <f>VLOOKUP($P$69,HorizontalPlanning!$A$2:$K$14,6,FALSE)</f>
        <v>0</v>
      </c>
      <c r="AO111" s="116">
        <f>VLOOKUP($P$69,HorizontalPlanning!$A$2:$K$14,7,FALSE)</f>
        <v>0</v>
      </c>
      <c r="AP111" s="116">
        <f>VLOOKUP($P$69,HorizontalPlanning!$A$2:$K$14,8,FALSE)</f>
        <v>0</v>
      </c>
      <c r="AQ111" s="116">
        <f>VLOOKUP($P$69,HorizontalPlanning!$A$2:$K$14,9,FALSE)</f>
        <v>0</v>
      </c>
      <c r="AR111" s="116">
        <f>VLOOKUP($P$69,HorizontalPlanning!$A$2:$K$14,10,FALSE)</f>
        <v>0</v>
      </c>
      <c r="AS111" s="116">
        <f>VLOOKUP($P$69,HorizontalPlanning!$A$2:$K$14,11,FALSE)</f>
        <v>0</v>
      </c>
      <c r="AT111" s="112"/>
      <c r="AU111" s="113"/>
      <c r="AV111" s="113"/>
      <c r="AW111" s="116">
        <f>VLOOKUP($P$73,HorizontalPlanning!$A$2:$K$14,4,FALSE)</f>
        <v>0</v>
      </c>
      <c r="AX111" s="116">
        <f>VLOOKUP($P$73,HorizontalPlanning!$A$2:$K$14,5,FALSE)</f>
        <v>0</v>
      </c>
      <c r="AY111" s="116">
        <f>VLOOKUP($P$73,HorizontalPlanning!$A$2:$K$14,6,FALSE)</f>
        <v>0</v>
      </c>
      <c r="AZ111" s="116">
        <f>VLOOKUP($P$73,HorizontalPlanning!$A$2:$K$14,7,FALSE)</f>
        <v>0</v>
      </c>
      <c r="BA111" s="116">
        <f>VLOOKUP($P$73,HorizontalPlanning!$A$2:$K$14,8,FALSE)</f>
        <v>0</v>
      </c>
      <c r="BB111" s="116">
        <f>VLOOKUP($P$73,HorizontalPlanning!$A$2:$K$14,9,FALSE)</f>
        <v>0</v>
      </c>
      <c r="BC111" s="116">
        <f>VLOOKUP($P$73,HorizontalPlanning!$A$2:$K$14,10,FALSE)</f>
        <v>0</v>
      </c>
      <c r="BD111" s="116">
        <f>VLOOKUP($P$73,HorizontalPlanning!$A$2:$K$14,11,FALSE)</f>
        <v>0</v>
      </c>
    </row>
    <row r="112" spans="1:56" ht="20" customHeight="1" thickBot="1" x14ac:dyDescent="0.25">
      <c r="A112" s="127"/>
      <c r="B112" s="136"/>
      <c r="C112" s="144">
        <f>IF(AU104=0,0,AU104+AW114+BA104+BD104)</f>
        <v>0</v>
      </c>
      <c r="D112" s="145">
        <f>$B$44*C112</f>
        <v>0</v>
      </c>
      <c r="E112" s="146">
        <f>IF(AW104=0,0,AW104+AY104+BC124+AW124)</f>
        <v>0</v>
      </c>
      <c r="F112" s="147"/>
      <c r="G112" s="144">
        <f>IF(AU104=0,0,AU104+AX114+BA104+BD104)</f>
        <v>0</v>
      </c>
      <c r="H112" s="145">
        <f>$B$44*G112</f>
        <v>0</v>
      </c>
      <c r="I112" s="146">
        <f>IF(AW104=0,0,AW104+AY104+BC124+AX124)</f>
        <v>0</v>
      </c>
      <c r="J112" s="159"/>
      <c r="K112" s="148">
        <f>IF(AU104=0,0,AU104+AY114+BA104+BD104)</f>
        <v>0</v>
      </c>
      <c r="L112" s="145">
        <f>$B$44*K112</f>
        <v>0</v>
      </c>
      <c r="M112" s="146">
        <f>IF(AW104=0,0,AW104+AY104+BC124+AY124)</f>
        <v>0</v>
      </c>
      <c r="N112" s="147"/>
      <c r="O112" s="144">
        <f>IF(AU104=0,0,AU104+AZ114+BA104+BD104)</f>
        <v>0</v>
      </c>
      <c r="P112" s="145">
        <f>$B$44*O112</f>
        <v>0</v>
      </c>
      <c r="Q112" s="146">
        <f>IF(AW104=0,0,AW104+AY104+BC124+AZ124)</f>
        <v>0</v>
      </c>
      <c r="R112" s="149"/>
      <c r="S112" s="144">
        <f>IF(AU104=0,0,AU104+BA114+BA104+BD104)</f>
        <v>0</v>
      </c>
      <c r="T112" s="145">
        <f>$B$28*S112</f>
        <v>0</v>
      </c>
      <c r="U112" s="146">
        <f>IF(AW104=0,0,AW104+AY104+BC124+BA124)</f>
        <v>0</v>
      </c>
      <c r="V112" s="160"/>
      <c r="W112" s="144">
        <f>IF(AU104=0,0,AU104+BB114+BA104+BD104)</f>
        <v>0</v>
      </c>
      <c r="X112" s="145">
        <f>$B$44*W112</f>
        <v>0</v>
      </c>
      <c r="Y112" s="146">
        <f>IF(AW104=0,0,AW104+AY104+BC124+BB124)</f>
        <v>0</v>
      </c>
      <c r="Z112" s="157"/>
      <c r="AA112" s="144">
        <f>IF(AU104=0,0,AU104+BC114+BA104+BD104)</f>
        <v>0</v>
      </c>
      <c r="AB112" s="145">
        <f>$B$44*AA112</f>
        <v>0</v>
      </c>
      <c r="AC112" s="146">
        <f>IF(AW104=0,0,AW104+AY104+BC124+ABC124)</f>
        <v>0</v>
      </c>
      <c r="AD112" s="147"/>
      <c r="AE112" s="144">
        <f>IF(AU104=0,0,AU104+BD114+BA104+BD104)</f>
        <v>0</v>
      </c>
      <c r="AF112" s="145">
        <f>$B$44*AE112</f>
        <v>0</v>
      </c>
      <c r="AG112" s="146">
        <f>IF(AW104=0,0,AW104+AY104+BC124+BD124)</f>
        <v>0</v>
      </c>
      <c r="AH112" s="149"/>
      <c r="AJ112" s="113"/>
      <c r="AK112" s="113"/>
      <c r="AL112" s="116">
        <f>VLOOKUP($P$69,HorizontalPlanning!$A$2:$K$14,4,FALSE)</f>
        <v>0</v>
      </c>
      <c r="AM112" s="116">
        <f>VLOOKUP($P$69,HorizontalPlanning!$A$2:$K$14,5,FALSE)</f>
        <v>0</v>
      </c>
      <c r="AN112" s="116">
        <f>VLOOKUP($P$69,HorizontalPlanning!$A$2:$K$14,6,FALSE)</f>
        <v>0</v>
      </c>
      <c r="AO112" s="116">
        <f>VLOOKUP($P$69,HorizontalPlanning!$A$2:$K$14,7,FALSE)</f>
        <v>0</v>
      </c>
      <c r="AP112" s="116">
        <f>VLOOKUP($P$69,HorizontalPlanning!$A$2:$K$14,8,FALSE)</f>
        <v>0</v>
      </c>
      <c r="AQ112" s="116">
        <f>VLOOKUP($P$69,HorizontalPlanning!$A$2:$K$14,9,FALSE)</f>
        <v>0</v>
      </c>
      <c r="AR112" s="116">
        <f>VLOOKUP($P$69,HorizontalPlanning!$A$2:$K$14,10,FALSE)</f>
        <v>0</v>
      </c>
      <c r="AS112" s="116">
        <f>VLOOKUP($P$69,HorizontalPlanning!$A$2:$K$14,11,FALSE)</f>
        <v>0</v>
      </c>
      <c r="AT112" s="112"/>
      <c r="AU112" s="113"/>
      <c r="AV112" s="113"/>
      <c r="AW112" s="116">
        <f>VLOOKUP($P$73,HorizontalPlanning!$A$2:$K$14,4,FALSE)</f>
        <v>0</v>
      </c>
      <c r="AX112" s="116">
        <f>VLOOKUP($P$73,HorizontalPlanning!$A$2:$K$14,5,FALSE)</f>
        <v>0</v>
      </c>
      <c r="AY112" s="116">
        <f>VLOOKUP($P$73,HorizontalPlanning!$A$2:$K$14,6,FALSE)</f>
        <v>0</v>
      </c>
      <c r="AZ112" s="116">
        <f>VLOOKUP($P$73,HorizontalPlanning!$A$2:$K$14,7,FALSE)</f>
        <v>0</v>
      </c>
      <c r="BA112" s="116">
        <f>VLOOKUP($P$73,HorizontalPlanning!$A$2:$K$14,8,FALSE)</f>
        <v>0</v>
      </c>
      <c r="BB112" s="116">
        <f>VLOOKUP($P$73,HorizontalPlanning!$A$2:$K$14,9,FALSE)</f>
        <v>0</v>
      </c>
      <c r="BC112" s="116">
        <f>VLOOKUP($P$73,HorizontalPlanning!$A$2:$K$14,10,FALSE)</f>
        <v>0</v>
      </c>
      <c r="BD112" s="116">
        <f>VLOOKUP($P$73,HorizontalPlanning!$A$2:$K$14,11,FALSE)</f>
        <v>0</v>
      </c>
    </row>
    <row r="113" spans="1:56" ht="19" customHeight="1" x14ac:dyDescent="0.2">
      <c r="A113" s="36"/>
      <c r="B113" s="137"/>
      <c r="C113" s="72">
        <f>IF(AU105=0,0,AU105+AW115+BA105+BD105)</f>
        <v>0</v>
      </c>
      <c r="D113" s="121">
        <f>$B$44*C113</f>
        <v>0</v>
      </c>
      <c r="E113" s="73">
        <f>IF(AW105=0,0,AW105+AY105+BC125+AW125)</f>
        <v>0</v>
      </c>
      <c r="F113" s="76"/>
      <c r="G113" s="72">
        <f>IF(AU105=0,0,AU105+AX115+BA105+BD105)</f>
        <v>0</v>
      </c>
      <c r="H113" s="121">
        <f>$B$44*G113</f>
        <v>0</v>
      </c>
      <c r="I113" s="73">
        <f>IF(AW105=0,0,AW105+AY105+BC125+AX125)</f>
        <v>0</v>
      </c>
      <c r="J113" s="150"/>
      <c r="K113" s="140">
        <f>IF(AU105=0,0,AU105+AY115+BA105+BD105)</f>
        <v>0</v>
      </c>
      <c r="L113" s="121">
        <f>$B$44*K113</f>
        <v>0</v>
      </c>
      <c r="M113" s="73">
        <f>IF(AW105=0,0,AW105+AY105+BC125+AY125)</f>
        <v>0</v>
      </c>
      <c r="N113" s="76"/>
      <c r="O113" s="72">
        <f>IF(AU105=0,0,AU105+AZ115+BA105+BD105)</f>
        <v>0</v>
      </c>
      <c r="P113" s="121">
        <f>$B$44*O113</f>
        <v>0</v>
      </c>
      <c r="Q113" s="73">
        <f>IF(AW105=0,0,AW105+AY105+BC125+AZ125)</f>
        <v>0</v>
      </c>
      <c r="R113" s="150"/>
      <c r="S113" s="72">
        <f>IF(AU105=0,0,AU105+BA115+BA105+BD105)</f>
        <v>0</v>
      </c>
      <c r="T113" s="121">
        <f>$B$28*S113</f>
        <v>0</v>
      </c>
      <c r="U113" s="73">
        <f>IF(AW105=0,0,AW105+AY105+BC125+BA125)</f>
        <v>0</v>
      </c>
      <c r="V113" s="74"/>
      <c r="W113" s="72">
        <f>IF(AU105=0,0,AU105+BB115+BA105+BD105)</f>
        <v>0</v>
      </c>
      <c r="X113" s="121">
        <f>$B$44*W113</f>
        <v>0</v>
      </c>
      <c r="Y113" s="73">
        <f>IF(AW105=0,0,AW105+AY105+BC125+BB125)</f>
        <v>0</v>
      </c>
      <c r="Z113" s="76"/>
      <c r="AA113" s="72">
        <f>IF(AU105=0,0,AU105+BC115+BA105+BD105)</f>
        <v>0</v>
      </c>
      <c r="AB113" s="121">
        <f>$B$44*AA113</f>
        <v>0</v>
      </c>
      <c r="AC113" s="73">
        <f>IF(AW105=0,0,AW105+AY105+BC125+ABC125)</f>
        <v>0</v>
      </c>
      <c r="AD113" s="76"/>
      <c r="AE113" s="72">
        <f>IF(AU105=0,0,AU105+BD115+BA105+BD105)</f>
        <v>0</v>
      </c>
      <c r="AF113" s="121">
        <f>$B$44*AE113</f>
        <v>0</v>
      </c>
      <c r="AG113" s="73">
        <f>IF(AW105=0,0,AW105+AY105+BC125+BD125)</f>
        <v>0</v>
      </c>
      <c r="AH113" s="150"/>
      <c r="AJ113" s="113"/>
      <c r="AK113" s="113"/>
      <c r="AL113" s="116">
        <f>VLOOKUP($P$69,HorizontalPlanning!$A$2:$K$14,4,FALSE)</f>
        <v>0</v>
      </c>
      <c r="AM113" s="116">
        <f>VLOOKUP($P$69,HorizontalPlanning!$A$2:$K$14,5,FALSE)</f>
        <v>0</v>
      </c>
      <c r="AN113" s="116">
        <f>VLOOKUP($P$69,HorizontalPlanning!$A$2:$K$14,6,FALSE)</f>
        <v>0</v>
      </c>
      <c r="AO113" s="116">
        <f>VLOOKUP($P$69,HorizontalPlanning!$A$2:$K$14,7,FALSE)</f>
        <v>0</v>
      </c>
      <c r="AP113" s="116">
        <f>VLOOKUP($P$69,HorizontalPlanning!$A$2:$K$14,8,FALSE)</f>
        <v>0</v>
      </c>
      <c r="AQ113" s="116">
        <f>VLOOKUP($P$69,HorizontalPlanning!$A$2:$K$14,9,FALSE)</f>
        <v>0</v>
      </c>
      <c r="AR113" s="116">
        <f>VLOOKUP($P$69,HorizontalPlanning!$A$2:$K$14,10,FALSE)</f>
        <v>0</v>
      </c>
      <c r="AS113" s="116">
        <f>VLOOKUP($P$69,HorizontalPlanning!$A$2:$K$14,11,FALSE)</f>
        <v>0</v>
      </c>
      <c r="AT113" s="112"/>
      <c r="AU113" s="113"/>
      <c r="AV113" s="113"/>
      <c r="AW113" s="116">
        <f>VLOOKUP($P$73,HorizontalPlanning!$A$2:$K$14,4,FALSE)</f>
        <v>0</v>
      </c>
      <c r="AX113" s="116">
        <f>VLOOKUP($P$73,HorizontalPlanning!$A$2:$K$14,5,FALSE)</f>
        <v>0</v>
      </c>
      <c r="AY113" s="116">
        <f>VLOOKUP($P$73,HorizontalPlanning!$A$2:$K$14,6,FALSE)</f>
        <v>0</v>
      </c>
      <c r="AZ113" s="116">
        <f>VLOOKUP($P$73,HorizontalPlanning!$A$2:$K$14,7,FALSE)</f>
        <v>0</v>
      </c>
      <c r="BA113" s="116">
        <f>VLOOKUP($P$73,HorizontalPlanning!$A$2:$K$14,8,FALSE)</f>
        <v>0</v>
      </c>
      <c r="BB113" s="116">
        <f>VLOOKUP($P$73,HorizontalPlanning!$A$2:$K$14,9,FALSE)</f>
        <v>0</v>
      </c>
      <c r="BC113" s="116">
        <f>VLOOKUP($P$73,HorizontalPlanning!$A$2:$K$14,10,FALSE)</f>
        <v>0</v>
      </c>
      <c r="BD113" s="116">
        <f>VLOOKUP($P$73,HorizontalPlanning!$A$2:$K$14,11,FALSE)</f>
        <v>0</v>
      </c>
    </row>
    <row r="114" spans="1:56" ht="19" customHeight="1" x14ac:dyDescent="0.2">
      <c r="A114" s="125"/>
      <c r="B114" s="132"/>
      <c r="C114" s="72">
        <f>IF(AU106=0,0,AU106+AW116+BA106+BD106)</f>
        <v>0</v>
      </c>
      <c r="D114" s="121">
        <f>$B$44*C114</f>
        <v>0</v>
      </c>
      <c r="E114" s="73">
        <f>IF(AW106=0,0,AW106+AY106+BC126+AW126)</f>
        <v>0</v>
      </c>
      <c r="F114" s="76"/>
      <c r="G114" s="72">
        <f>IF(AU106=0,0,AU106+AX116+BA106+BD106)</f>
        <v>0</v>
      </c>
      <c r="H114" s="121">
        <f>$B$44*G114</f>
        <v>0</v>
      </c>
      <c r="I114" s="73">
        <f>IF(AW106=0,0,AW106+AY106+BC126+AX126)</f>
        <v>0</v>
      </c>
      <c r="J114" s="150"/>
      <c r="K114" s="140">
        <f>IF(AU106=0,0,AU106+AY116+BA106+BD106)</f>
        <v>0</v>
      </c>
      <c r="L114" s="121">
        <f>$B$44*K114</f>
        <v>0</v>
      </c>
      <c r="M114" s="73">
        <f>IF(AW106=0,0,AW106+AY106+BC126+AY126)</f>
        <v>0</v>
      </c>
      <c r="N114" s="76"/>
      <c r="O114" s="72">
        <f>IF(AU106=0,0,AU106+AZ116+BA106+BD106)</f>
        <v>0</v>
      </c>
      <c r="P114" s="121">
        <f>$B$44*O114</f>
        <v>0</v>
      </c>
      <c r="Q114" s="73">
        <f>IF(AW106=0,0,AW106+AY106+BC126+AZ126)</f>
        <v>0</v>
      </c>
      <c r="R114" s="150"/>
      <c r="S114" s="72">
        <f>IF(AU106=0,0,AU106+BA116+BA106+BD106)</f>
        <v>0</v>
      </c>
      <c r="T114" s="121">
        <f>$B$28*S114</f>
        <v>0</v>
      </c>
      <c r="U114" s="73">
        <f>IF(AW106=0,0,AW106+AY106+BC126+BA126)</f>
        <v>0</v>
      </c>
      <c r="V114" s="74"/>
      <c r="W114" s="72">
        <f>IF(AU106=0,0,AU106+BB116+BA106+BD106)</f>
        <v>0</v>
      </c>
      <c r="X114" s="121">
        <f>$B$44*W114</f>
        <v>0</v>
      </c>
      <c r="Y114" s="73">
        <f>IF(AW106=0,0,AW106+AY106+BC126+BB126)</f>
        <v>0</v>
      </c>
      <c r="Z114" s="76"/>
      <c r="AA114" s="72">
        <f>IF(AU106=0,0,AU106+BC116+BA106+BD106)</f>
        <v>0</v>
      </c>
      <c r="AB114" s="121">
        <f>$B$44*AA114</f>
        <v>0</v>
      </c>
      <c r="AC114" s="73">
        <f>IF(AW106=0,0,AW106+AY106+BC126+ABC126)</f>
        <v>0</v>
      </c>
      <c r="AD114" s="76"/>
      <c r="AE114" s="72">
        <f>IF(AU106=0,0,AU106+BD116+BA106+BD106)</f>
        <v>0</v>
      </c>
      <c r="AF114" s="121">
        <f>$B$44*AE114</f>
        <v>0</v>
      </c>
      <c r="AG114" s="73">
        <f>IF(AW106=0,0,AW106+AY106+BC126+BD126)</f>
        <v>0</v>
      </c>
      <c r="AH114" s="150"/>
      <c r="AJ114" s="112"/>
      <c r="AK114" s="112"/>
      <c r="AL114" s="116">
        <f>VLOOKUP($P$69,HorizontalPlanning!$A$2:$K$14,4,FALSE)</f>
        <v>0</v>
      </c>
      <c r="AM114" s="116">
        <f>VLOOKUP($P$69,HorizontalPlanning!$A$2:$K$14,5,FALSE)</f>
        <v>0</v>
      </c>
      <c r="AN114" s="116">
        <f>VLOOKUP($P$69,HorizontalPlanning!$A$2:$K$14,6,FALSE)</f>
        <v>0</v>
      </c>
      <c r="AO114" s="116">
        <f>VLOOKUP($P$69,HorizontalPlanning!$A$2:$K$14,7,FALSE)</f>
        <v>0</v>
      </c>
      <c r="AP114" s="116">
        <f>VLOOKUP($P$69,HorizontalPlanning!$A$2:$K$14,8,FALSE)</f>
        <v>0</v>
      </c>
      <c r="AQ114" s="116">
        <f>VLOOKUP($P$69,HorizontalPlanning!$A$2:$K$14,9,FALSE)</f>
        <v>0</v>
      </c>
      <c r="AR114" s="116">
        <f>VLOOKUP($P$69,HorizontalPlanning!$A$2:$K$14,10,FALSE)</f>
        <v>0</v>
      </c>
      <c r="AS114" s="116">
        <f>VLOOKUP($P$69,HorizontalPlanning!$A$2:$K$14,11,FALSE)</f>
        <v>0</v>
      </c>
      <c r="AT114" s="112"/>
      <c r="AU114" s="112"/>
      <c r="AV114" s="112"/>
      <c r="AW114" s="116">
        <f>VLOOKUP($P$73,HorizontalPlanning!$A$2:$K$14,4,FALSE)</f>
        <v>0</v>
      </c>
      <c r="AX114" s="116">
        <f>VLOOKUP($P$73,HorizontalPlanning!$A$2:$K$14,5,FALSE)</f>
        <v>0</v>
      </c>
      <c r="AY114" s="116">
        <f>VLOOKUP($P$73,HorizontalPlanning!$A$2:$K$14,6,FALSE)</f>
        <v>0</v>
      </c>
      <c r="AZ114" s="116">
        <f>VLOOKUP($P$73,HorizontalPlanning!$A$2:$K$14,7,FALSE)</f>
        <v>0</v>
      </c>
      <c r="BA114" s="116">
        <f>VLOOKUP($P$73,HorizontalPlanning!$A$2:$K$14,8,FALSE)</f>
        <v>0</v>
      </c>
      <c r="BB114" s="116">
        <f>VLOOKUP($P$73,HorizontalPlanning!$A$2:$K$14,9,FALSE)</f>
        <v>0</v>
      </c>
      <c r="BC114" s="116">
        <f>VLOOKUP($P$73,HorizontalPlanning!$A$2:$K$14,10,FALSE)</f>
        <v>0</v>
      </c>
      <c r="BD114" s="116">
        <f>VLOOKUP($P$73,HorizontalPlanning!$A$2:$K$14,11,FALSE)</f>
        <v>0</v>
      </c>
    </row>
    <row r="115" spans="1:56" ht="20" customHeight="1" thickBot="1" x14ac:dyDescent="0.25">
      <c r="A115" s="126"/>
      <c r="B115" s="133"/>
      <c r="C115" s="151">
        <f>IF(AU107=0,0,AU107+AW117+BA107+BD107)</f>
        <v>0</v>
      </c>
      <c r="D115" s="152">
        <f>$B$44*C115</f>
        <v>0</v>
      </c>
      <c r="E115" s="153">
        <f>IF(AW107=0,0,AW107+AY107+BC127+AW127)</f>
        <v>0</v>
      </c>
      <c r="F115" s="154"/>
      <c r="G115" s="151">
        <f>IF(AU107=0,0,AU107+AX117+BA107+BD107)</f>
        <v>0</v>
      </c>
      <c r="H115" s="152">
        <f>$B$44*G115</f>
        <v>0</v>
      </c>
      <c r="I115" s="153">
        <f>IF(AW107=0,0,AW107+AY107+BC127+AX127)</f>
        <v>0</v>
      </c>
      <c r="J115" s="156"/>
      <c r="K115" s="155">
        <f>IF(AU107=0,0,AU107+AY117+BA107+BD107)</f>
        <v>0</v>
      </c>
      <c r="L115" s="152">
        <f>$B$44*K115</f>
        <v>0</v>
      </c>
      <c r="M115" s="153">
        <f>IF(AW107=0,0,AW107+AY107+BC127+AY127)</f>
        <v>0</v>
      </c>
      <c r="N115" s="154"/>
      <c r="O115" s="151">
        <f>IF(AU107=0,0,AU107+AZ117+BA107+BD107)</f>
        <v>0</v>
      </c>
      <c r="P115" s="152">
        <f>$B$44*O115</f>
        <v>0</v>
      </c>
      <c r="Q115" s="153">
        <f>IF(AW107=0,0,AW107+AY107+BC127+AZ127)</f>
        <v>0</v>
      </c>
      <c r="R115" s="156"/>
      <c r="S115" s="151">
        <f>IF(AU107=0,0,AU107+BA117+BA107+BD107)</f>
        <v>0</v>
      </c>
      <c r="T115" s="152">
        <f>$B$28*S115</f>
        <v>0</v>
      </c>
      <c r="U115" s="153">
        <f>IF(AW107=0,0,AW107+AY107+BC127+BA127)</f>
        <v>0</v>
      </c>
      <c r="V115" s="161"/>
      <c r="W115" s="151">
        <f>IF(AU107=0,0,AU107+BB117+BA107+BD107)</f>
        <v>0</v>
      </c>
      <c r="X115" s="152">
        <f>$B$44*W115</f>
        <v>0</v>
      </c>
      <c r="Y115" s="153">
        <f>IF(AW107=0,0,AW107+AY107+BC127+BB127)</f>
        <v>0</v>
      </c>
      <c r="Z115" s="154"/>
      <c r="AA115" s="151">
        <f>IF(AU107=0,0,AU107+BC117+BA107+BD107)</f>
        <v>0</v>
      </c>
      <c r="AB115" s="152">
        <f>$B$44*AA115</f>
        <v>0</v>
      </c>
      <c r="AC115" s="153">
        <f>IF(AW107=0,0,AW107+AY107+BC127+ABC127)</f>
        <v>0</v>
      </c>
      <c r="AD115" s="154"/>
      <c r="AE115" s="151">
        <f>IF(AU107=0,0,AU107+BD117+BA107+BD107)</f>
        <v>0</v>
      </c>
      <c r="AF115" s="152">
        <f>$B$44*AE115</f>
        <v>0</v>
      </c>
      <c r="AG115" s="153">
        <f>IF(AW107=0,0,AW107+AY107+BC127+BD127)</f>
        <v>0</v>
      </c>
      <c r="AH115" s="156"/>
      <c r="AJ115" s="112"/>
      <c r="AK115" s="112"/>
      <c r="AL115" s="116">
        <f>VLOOKUP($P$69,HorizontalPlanning!$A$2:$K$14,4,FALSE)</f>
        <v>0</v>
      </c>
      <c r="AM115" s="116">
        <f>VLOOKUP($P$69,HorizontalPlanning!$A$2:$K$14,5,FALSE)</f>
        <v>0</v>
      </c>
      <c r="AN115" s="116">
        <f>VLOOKUP($P$69,HorizontalPlanning!$A$2:$K$14,6,FALSE)</f>
        <v>0</v>
      </c>
      <c r="AO115" s="116">
        <f>VLOOKUP($P$69,HorizontalPlanning!$A$2:$K$14,7,FALSE)</f>
        <v>0</v>
      </c>
      <c r="AP115" s="116">
        <f>VLOOKUP($P$69,HorizontalPlanning!$A$2:$K$14,8,FALSE)</f>
        <v>0</v>
      </c>
      <c r="AQ115" s="116">
        <f>VLOOKUP($P$69,HorizontalPlanning!$A$2:$K$14,9,FALSE)</f>
        <v>0</v>
      </c>
      <c r="AR115" s="116">
        <f>VLOOKUP($P$69,HorizontalPlanning!$A$2:$K$14,10,FALSE)</f>
        <v>0</v>
      </c>
      <c r="AS115" s="116">
        <f>VLOOKUP($P$69,HorizontalPlanning!$A$2:$K$14,11,FALSE)</f>
        <v>0</v>
      </c>
      <c r="AT115" s="112"/>
      <c r="AU115" s="112"/>
      <c r="AV115" s="112"/>
      <c r="AW115" s="116">
        <f>VLOOKUP($P$73,HorizontalPlanning!$A$2:$K$14,4,FALSE)</f>
        <v>0</v>
      </c>
      <c r="AX115" s="116">
        <f>VLOOKUP($P$73,HorizontalPlanning!$A$2:$K$14,5,FALSE)</f>
        <v>0</v>
      </c>
      <c r="AY115" s="116">
        <f>VLOOKUP($P$73,HorizontalPlanning!$A$2:$K$14,6,FALSE)</f>
        <v>0</v>
      </c>
      <c r="AZ115" s="116">
        <f>VLOOKUP($P$73,HorizontalPlanning!$A$2:$K$14,7,FALSE)</f>
        <v>0</v>
      </c>
      <c r="BA115" s="116">
        <f>VLOOKUP($P$73,HorizontalPlanning!$A$2:$K$14,8,FALSE)</f>
        <v>0</v>
      </c>
      <c r="BB115" s="116">
        <f>VLOOKUP($P$73,HorizontalPlanning!$A$2:$K$14,9,FALSE)</f>
        <v>0</v>
      </c>
      <c r="BC115" s="116">
        <f>VLOOKUP($P$73,HorizontalPlanning!$A$2:$K$14,10,FALSE)</f>
        <v>0</v>
      </c>
      <c r="BD115" s="116">
        <f>VLOOKUP($P$73,HorizontalPlanning!$A$2:$K$14,11,FALSE)</f>
        <v>0</v>
      </c>
    </row>
    <row r="116" spans="1:56" ht="20" customHeight="1" thickBot="1" x14ac:dyDescent="0.25">
      <c r="C116" s="142"/>
      <c r="R116" s="143"/>
      <c r="S116" s="142"/>
      <c r="AH116" s="143"/>
      <c r="AJ116" s="112"/>
      <c r="AK116" s="112"/>
      <c r="AL116" s="116">
        <f>VLOOKUP($P$69,HorizontalPlanning!$A$2:$K$14,4,FALSE)</f>
        <v>0</v>
      </c>
      <c r="AM116" s="116">
        <f>VLOOKUP($P$69,HorizontalPlanning!$A$2:$K$14,5,FALSE)</f>
        <v>0</v>
      </c>
      <c r="AN116" s="116">
        <f>VLOOKUP($P$69,HorizontalPlanning!$A$2:$K$14,6,FALSE)</f>
        <v>0</v>
      </c>
      <c r="AO116" s="116">
        <f>VLOOKUP($P$69,HorizontalPlanning!$A$2:$K$14,7,FALSE)</f>
        <v>0</v>
      </c>
      <c r="AP116" s="116">
        <f>VLOOKUP($P$69,HorizontalPlanning!$A$2:$K$14,8,FALSE)</f>
        <v>0</v>
      </c>
      <c r="AQ116" s="116">
        <f>VLOOKUP($P$69,HorizontalPlanning!$A$2:$K$14,9,FALSE)</f>
        <v>0</v>
      </c>
      <c r="AR116" s="116">
        <f>VLOOKUP($P$69,HorizontalPlanning!$A$2:$K$14,10,FALSE)</f>
        <v>0</v>
      </c>
      <c r="AS116" s="116">
        <f>VLOOKUP($P$69,HorizontalPlanning!$A$2:$K$14,11,FALSE)</f>
        <v>0</v>
      </c>
      <c r="AT116" s="112"/>
      <c r="AU116" s="112"/>
      <c r="AV116" s="112"/>
      <c r="AW116" s="116">
        <f>VLOOKUP($P$73,HorizontalPlanning!$A$2:$K$14,4,FALSE)</f>
        <v>0</v>
      </c>
      <c r="AX116" s="116">
        <f>VLOOKUP($P$73,HorizontalPlanning!$A$2:$K$14,5,FALSE)</f>
        <v>0</v>
      </c>
      <c r="AY116" s="116">
        <f>VLOOKUP($P$73,HorizontalPlanning!$A$2:$K$14,6,FALSE)</f>
        <v>0</v>
      </c>
      <c r="AZ116" s="116">
        <f>VLOOKUP($P$73,HorizontalPlanning!$A$2:$K$14,7,FALSE)</f>
        <v>0</v>
      </c>
      <c r="BA116" s="116">
        <f>VLOOKUP($P$73,HorizontalPlanning!$A$2:$K$14,8,FALSE)</f>
        <v>0</v>
      </c>
      <c r="BB116" s="116">
        <f>VLOOKUP($P$73,HorizontalPlanning!$A$2:$K$14,9,FALSE)</f>
        <v>0</v>
      </c>
      <c r="BC116" s="116">
        <f>VLOOKUP($P$73,HorizontalPlanning!$A$2:$K$14,10,FALSE)</f>
        <v>0</v>
      </c>
      <c r="BD116" s="116">
        <f>VLOOKUP($P$73,HorizontalPlanning!$A$2:$K$14,11,FALSE)</f>
        <v>0</v>
      </c>
    </row>
    <row r="117" spans="1:56" ht="20" thickBot="1" x14ac:dyDescent="0.25">
      <c r="A117" s="127"/>
      <c r="B117" s="136"/>
      <c r="C117" s="144"/>
      <c r="D117" s="146"/>
      <c r="E117" s="146"/>
      <c r="F117" s="147"/>
      <c r="G117" s="148"/>
      <c r="H117" s="146"/>
      <c r="I117" s="146"/>
      <c r="J117" s="147"/>
      <c r="K117" s="148"/>
      <c r="L117" s="146"/>
      <c r="M117" s="146"/>
      <c r="N117" s="147"/>
      <c r="O117" s="148"/>
      <c r="P117" s="146"/>
      <c r="Q117" s="146"/>
      <c r="R117" s="149"/>
      <c r="S117" s="144"/>
      <c r="T117" s="146"/>
      <c r="U117" s="146"/>
      <c r="V117" s="147"/>
      <c r="W117" s="148"/>
      <c r="X117" s="146"/>
      <c r="Y117" s="146"/>
      <c r="Z117" s="147"/>
      <c r="AA117" s="148"/>
      <c r="AB117" s="146"/>
      <c r="AC117" s="146"/>
      <c r="AD117" s="147"/>
      <c r="AE117" s="148"/>
      <c r="AF117" s="146"/>
      <c r="AG117" s="146"/>
      <c r="AH117" s="149"/>
      <c r="AJ117" s="112"/>
      <c r="AK117" s="112"/>
      <c r="AL117" s="116">
        <f>VLOOKUP($P$69,HorizontalPlanning!$A$2:$K$14,4,FALSE)</f>
        <v>0</v>
      </c>
      <c r="AM117" s="116">
        <f>VLOOKUP($P$69,HorizontalPlanning!$A$2:$K$14,5,FALSE)</f>
        <v>0</v>
      </c>
      <c r="AN117" s="116">
        <f>VLOOKUP($P$69,HorizontalPlanning!$A$2:$K$14,6,FALSE)</f>
        <v>0</v>
      </c>
      <c r="AO117" s="116">
        <f>VLOOKUP($P$69,HorizontalPlanning!$A$2:$K$14,7,FALSE)</f>
        <v>0</v>
      </c>
      <c r="AP117" s="116">
        <f>VLOOKUP($P$69,HorizontalPlanning!$A$2:$K$14,8,FALSE)</f>
        <v>0</v>
      </c>
      <c r="AQ117" s="116">
        <f>VLOOKUP($P$69,HorizontalPlanning!$A$2:$K$14,9,FALSE)</f>
        <v>0</v>
      </c>
      <c r="AR117" s="116">
        <f>VLOOKUP($P$69,HorizontalPlanning!$A$2:$K$14,10,FALSE)</f>
        <v>0</v>
      </c>
      <c r="AS117" s="116">
        <f>VLOOKUP($P$69,HorizontalPlanning!$A$2:$K$14,11,FALSE)</f>
        <v>0</v>
      </c>
      <c r="AT117" s="112"/>
      <c r="AU117" s="112"/>
      <c r="AV117" s="112"/>
      <c r="AW117" s="116">
        <f>VLOOKUP($P$73,HorizontalPlanning!$A$2:$K$14,4,FALSE)</f>
        <v>0</v>
      </c>
      <c r="AX117" s="116">
        <f>VLOOKUP($P$73,HorizontalPlanning!$A$2:$K$14,5,FALSE)</f>
        <v>0</v>
      </c>
      <c r="AY117" s="116">
        <f>VLOOKUP($P$73,HorizontalPlanning!$A$2:$K$14,6,FALSE)</f>
        <v>0</v>
      </c>
      <c r="AZ117" s="116">
        <f>VLOOKUP($P$73,HorizontalPlanning!$A$2:$K$14,7,FALSE)</f>
        <v>0</v>
      </c>
      <c r="BA117" s="116">
        <f>VLOOKUP($P$73,HorizontalPlanning!$A$2:$K$14,8,FALSE)</f>
        <v>0</v>
      </c>
      <c r="BB117" s="116">
        <f>VLOOKUP($P$73,HorizontalPlanning!$A$2:$K$14,9,FALSE)</f>
        <v>0</v>
      </c>
      <c r="BC117" s="116">
        <f>VLOOKUP($P$73,HorizontalPlanning!$A$2:$K$14,10,FALSE)</f>
        <v>0</v>
      </c>
      <c r="BD117" s="116">
        <f>VLOOKUP($P$73,HorizontalPlanning!$A$2:$K$14,11,FALSE)</f>
        <v>0</v>
      </c>
    </row>
    <row r="118" spans="1:56" ht="19" x14ac:dyDescent="0.2">
      <c r="A118" s="36"/>
      <c r="B118" s="137"/>
      <c r="C118" s="45"/>
      <c r="D118" s="46"/>
      <c r="E118" s="46"/>
      <c r="F118" s="49"/>
      <c r="G118" s="141"/>
      <c r="H118" s="46"/>
      <c r="I118" s="46"/>
      <c r="J118" s="49"/>
      <c r="K118" s="141"/>
      <c r="L118" s="46"/>
      <c r="M118" s="46"/>
      <c r="N118" s="49"/>
      <c r="O118" s="141"/>
      <c r="P118" s="46"/>
      <c r="Q118" s="46"/>
      <c r="R118" s="168"/>
      <c r="S118" s="72"/>
      <c r="T118" s="73"/>
      <c r="U118" s="73"/>
      <c r="V118" s="76"/>
      <c r="W118" s="140"/>
      <c r="X118" s="73"/>
      <c r="Y118" s="73"/>
      <c r="Z118" s="76"/>
      <c r="AA118" s="140"/>
      <c r="AB118" s="73"/>
      <c r="AC118" s="73"/>
      <c r="AD118" s="76"/>
      <c r="AE118" s="140"/>
      <c r="AF118" s="73"/>
      <c r="AG118" s="73"/>
      <c r="AH118" s="150"/>
      <c r="AJ118" s="112"/>
      <c r="AK118" s="112"/>
      <c r="AL118" s="116">
        <f>VLOOKUP($P$69,HorizontalPlanning!$A$2:$K$14,4,FALSE)</f>
        <v>0</v>
      </c>
      <c r="AM118" s="116">
        <f>VLOOKUP($P$69,HorizontalPlanning!$A$2:$K$14,5,FALSE)</f>
        <v>0</v>
      </c>
      <c r="AN118" s="116">
        <f>VLOOKUP($P$69,HorizontalPlanning!$A$2:$K$14,6,FALSE)</f>
        <v>0</v>
      </c>
      <c r="AO118" s="116">
        <f>VLOOKUP($P$69,HorizontalPlanning!$A$2:$K$14,7,FALSE)</f>
        <v>0</v>
      </c>
      <c r="AP118" s="116">
        <f>VLOOKUP($P$69,HorizontalPlanning!$A$2:$K$14,8,FALSE)</f>
        <v>0</v>
      </c>
      <c r="AQ118" s="116">
        <f>VLOOKUP($P$69,HorizontalPlanning!$A$2:$K$14,9,FALSE)</f>
        <v>0</v>
      </c>
      <c r="AR118" s="116">
        <f>VLOOKUP($P$69,HorizontalPlanning!$A$2:$K$14,10,FALSE)</f>
        <v>0</v>
      </c>
      <c r="AS118" s="116">
        <f>VLOOKUP($P$69,HorizontalPlanning!$A$2:$K$14,11,FALSE)</f>
        <v>0</v>
      </c>
      <c r="AT118" s="112"/>
      <c r="AU118" s="112"/>
      <c r="AV118" s="112"/>
      <c r="AW118" s="116">
        <f>VLOOKUP($P$73,HorizontalPlanning!$A$2:$K$14,4,FALSE)</f>
        <v>0</v>
      </c>
      <c r="AX118" s="116">
        <f>VLOOKUP($P$73,HorizontalPlanning!$A$2:$K$14,5,FALSE)</f>
        <v>0</v>
      </c>
      <c r="AY118" s="116">
        <f>VLOOKUP($P$73,HorizontalPlanning!$A$2:$K$14,6,FALSE)</f>
        <v>0</v>
      </c>
      <c r="AZ118" s="116">
        <f>VLOOKUP($P$73,HorizontalPlanning!$A$2:$K$14,7,FALSE)</f>
        <v>0</v>
      </c>
      <c r="BA118" s="116">
        <f>VLOOKUP($P$73,HorizontalPlanning!$A$2:$K$14,8,FALSE)</f>
        <v>0</v>
      </c>
      <c r="BB118" s="116">
        <f>VLOOKUP($P$73,HorizontalPlanning!$A$2:$K$14,9,FALSE)</f>
        <v>0</v>
      </c>
      <c r="BC118" s="116">
        <f>VLOOKUP($P$73,HorizontalPlanning!$A$2:$K$14,10,FALSE)</f>
        <v>0</v>
      </c>
      <c r="BD118" s="116">
        <f>VLOOKUP($P$73,HorizontalPlanning!$A$2:$K$14,11,FALSE)</f>
        <v>0</v>
      </c>
    </row>
    <row r="119" spans="1:56" ht="19" x14ac:dyDescent="0.2">
      <c r="A119" s="125"/>
      <c r="B119" s="132"/>
      <c r="C119" s="45"/>
      <c r="D119" s="46"/>
      <c r="E119" s="46"/>
      <c r="F119" s="49"/>
      <c r="G119" s="141"/>
      <c r="H119" s="46"/>
      <c r="I119" s="46"/>
      <c r="J119" s="49"/>
      <c r="K119" s="141"/>
      <c r="L119" s="46"/>
      <c r="M119" s="46"/>
      <c r="N119" s="49"/>
      <c r="O119" s="141"/>
      <c r="P119" s="46"/>
      <c r="Q119" s="46"/>
      <c r="R119" s="168"/>
      <c r="S119" s="72"/>
      <c r="T119" s="73"/>
      <c r="U119" s="73"/>
      <c r="V119" s="76"/>
      <c r="W119" s="140"/>
      <c r="X119" s="73"/>
      <c r="Y119" s="73"/>
      <c r="Z119" s="76"/>
      <c r="AA119" s="140"/>
      <c r="AB119" s="73"/>
      <c r="AC119" s="73"/>
      <c r="AD119" s="76"/>
      <c r="AE119" s="140"/>
      <c r="AF119" s="73"/>
      <c r="AG119" s="73"/>
      <c r="AH119" s="150"/>
      <c r="AJ119" s="112"/>
      <c r="AK119" s="112"/>
      <c r="AL119" s="115"/>
      <c r="AM119" s="115"/>
      <c r="AN119" s="115"/>
      <c r="AO119" s="115"/>
      <c r="AP119" s="115"/>
      <c r="AQ119" s="115"/>
      <c r="AR119" s="115"/>
      <c r="AS119" s="115"/>
      <c r="AT119" s="112"/>
      <c r="AU119" s="112"/>
      <c r="AV119" s="112"/>
      <c r="AW119" s="115"/>
      <c r="AX119" s="115"/>
      <c r="AY119" s="115"/>
      <c r="AZ119" s="115"/>
      <c r="BA119" s="115"/>
      <c r="BB119" s="115"/>
      <c r="BC119" s="115"/>
      <c r="BD119" s="115"/>
    </row>
    <row r="120" spans="1:56" ht="20" thickBot="1" x14ac:dyDescent="0.25">
      <c r="A120" s="126"/>
      <c r="B120" s="133"/>
      <c r="C120" s="45"/>
      <c r="D120" s="46"/>
      <c r="E120" s="46"/>
      <c r="F120" s="49"/>
      <c r="G120" s="141"/>
      <c r="H120" s="46"/>
      <c r="I120" s="46"/>
      <c r="J120" s="49"/>
      <c r="K120" s="141"/>
      <c r="L120" s="46"/>
      <c r="M120" s="46"/>
      <c r="N120" s="49"/>
      <c r="O120" s="141"/>
      <c r="P120" s="46"/>
      <c r="Q120" s="46"/>
      <c r="R120" s="168"/>
      <c r="S120" s="72"/>
      <c r="T120" s="73"/>
      <c r="U120" s="73"/>
      <c r="V120" s="76"/>
      <c r="W120" s="140"/>
      <c r="X120" s="73"/>
      <c r="Y120" s="73"/>
      <c r="Z120" s="76"/>
      <c r="AA120" s="140"/>
      <c r="AB120" s="73"/>
      <c r="AC120" s="73"/>
      <c r="AD120" s="76"/>
      <c r="AE120" s="140"/>
      <c r="AF120" s="73"/>
      <c r="AG120" s="73"/>
      <c r="AH120" s="150"/>
      <c r="AJ120" s="112" t="s">
        <v>235</v>
      </c>
      <c r="AK120" s="112"/>
      <c r="AL120" s="119">
        <f>VLOOKUP($P$69,HorizontalPlanning!$A$15:$K$27,4,FALSE)</f>
        <v>0</v>
      </c>
      <c r="AM120" s="119">
        <f>VLOOKUP($P$69,HorizontalPlanning!$A$15:$K$27,5,FALSE)</f>
        <v>0</v>
      </c>
      <c r="AN120" s="119">
        <f>VLOOKUP($P$69,HorizontalPlanning!$A$15:$K$27,6,FALSE)</f>
        <v>0</v>
      </c>
      <c r="AO120" s="119">
        <f>VLOOKUP($P$69,HorizontalPlanning!$A$15:$K$27,7,FALSE)</f>
        <v>0</v>
      </c>
      <c r="AP120" s="119">
        <f>VLOOKUP($P$69,HorizontalPlanning!$A$15:$K$27,8,FALSE)</f>
        <v>0</v>
      </c>
      <c r="AQ120" s="119">
        <f>VLOOKUP($P$69,HorizontalPlanning!$A$15:$K$27,9,FALSE)</f>
        <v>0</v>
      </c>
      <c r="AR120" s="119">
        <f>VLOOKUP($P$69,HorizontalPlanning!$A$15:$K$27,10,FALSE)</f>
        <v>0</v>
      </c>
      <c r="AS120" s="119">
        <f>VLOOKUP($P$69,HorizontalPlanning!$A$15:$K$27,11,FALSE)</f>
        <v>0</v>
      </c>
      <c r="AT120" s="112"/>
      <c r="AU120" s="112" t="s">
        <v>235</v>
      </c>
      <c r="AV120" s="112"/>
      <c r="AW120" s="119">
        <f>VLOOKUP($P$73,HorizontalPlanning!$A$15:$K$27,4,FALSE)</f>
        <v>0</v>
      </c>
      <c r="AX120" s="119">
        <f>VLOOKUP($P$73,HorizontalPlanning!$A$15:$K$27,5,FALSE)</f>
        <v>0</v>
      </c>
      <c r="AY120" s="119">
        <f>VLOOKUP($P$73,HorizontalPlanning!$A$15:$K$27,6,FALSE)</f>
        <v>0</v>
      </c>
      <c r="AZ120" s="119">
        <f>VLOOKUP($P$73,HorizontalPlanning!$A$15:$K$27,7,FALSE)</f>
        <v>0</v>
      </c>
      <c r="BA120" s="119">
        <f>VLOOKUP($P$73,HorizontalPlanning!$A$15:$K$27,8,FALSE)</f>
        <v>0</v>
      </c>
      <c r="BB120" s="119">
        <f>VLOOKUP($P$73,HorizontalPlanning!$A$15:$K$27,9,FALSE)</f>
        <v>0</v>
      </c>
      <c r="BC120" s="119">
        <f>VLOOKUP($P$73,HorizontalPlanning!$A$15:$K$27,10,FALSE)</f>
        <v>0</v>
      </c>
      <c r="BD120" s="119">
        <f>VLOOKUP($P$73,HorizontalPlanning!$A$15:$K$27,11,FALSE)</f>
        <v>0</v>
      </c>
    </row>
    <row r="121" spans="1:56" ht="17" customHeight="1" thickBot="1" x14ac:dyDescent="0.25">
      <c r="C121" s="142"/>
      <c r="R121" s="143"/>
      <c r="S121" s="92"/>
      <c r="T121" s="93"/>
      <c r="U121" s="93"/>
      <c r="V121" s="93"/>
      <c r="W121" s="93"/>
      <c r="X121" s="93"/>
      <c r="Y121" s="93"/>
      <c r="Z121" s="93"/>
      <c r="AA121" s="162"/>
      <c r="AB121" s="93"/>
      <c r="AC121" s="93"/>
      <c r="AD121" s="93"/>
      <c r="AE121" s="162"/>
      <c r="AF121" s="93"/>
      <c r="AG121" s="93"/>
      <c r="AH121" s="163"/>
      <c r="AJ121" s="112"/>
      <c r="AK121" s="112"/>
      <c r="AL121" s="119">
        <f>VLOOKUP($P$69,HorizontalPlanning!$A$15:$K$27,4,FALSE)</f>
        <v>0</v>
      </c>
      <c r="AM121" s="119">
        <f>VLOOKUP($P$69,HorizontalPlanning!$A$15:$K$27,5,FALSE)</f>
        <v>0</v>
      </c>
      <c r="AN121" s="119">
        <f>VLOOKUP($P$69,HorizontalPlanning!$A$15:$K$27,6,FALSE)</f>
        <v>0</v>
      </c>
      <c r="AO121" s="119">
        <f>VLOOKUP($P$69,HorizontalPlanning!$A$15:$K$27,7,FALSE)</f>
        <v>0</v>
      </c>
      <c r="AP121" s="119">
        <f>VLOOKUP($P$69,HorizontalPlanning!$A$15:$K$27,8,FALSE)</f>
        <v>0</v>
      </c>
      <c r="AQ121" s="119">
        <f>VLOOKUP($P$69,HorizontalPlanning!$A$15:$K$27,9,FALSE)</f>
        <v>0</v>
      </c>
      <c r="AR121" s="119">
        <f>VLOOKUP($P$69,HorizontalPlanning!$A$15:$K$27,10,FALSE)</f>
        <v>0</v>
      </c>
      <c r="AS121" s="119">
        <f>VLOOKUP($P$69,HorizontalPlanning!$A$15:$K$27,11,FALSE)</f>
        <v>0</v>
      </c>
      <c r="AT121" s="112"/>
      <c r="AU121" s="112"/>
      <c r="AV121" s="112"/>
      <c r="AW121" s="119">
        <f>VLOOKUP($P$73,HorizontalPlanning!$A$15:$K$27,4,FALSE)</f>
        <v>0</v>
      </c>
      <c r="AX121" s="119">
        <f>VLOOKUP($P$73,HorizontalPlanning!$A$15:$K$27,5,FALSE)</f>
        <v>0</v>
      </c>
      <c r="AY121" s="119">
        <f>VLOOKUP($P$73,HorizontalPlanning!$A$15:$K$27,6,FALSE)</f>
        <v>0</v>
      </c>
      <c r="AZ121" s="119">
        <f>VLOOKUP($P$73,HorizontalPlanning!$A$15:$K$27,7,FALSE)</f>
        <v>0</v>
      </c>
      <c r="BA121" s="119">
        <f>VLOOKUP($P$73,HorizontalPlanning!$A$15:$K$27,8,FALSE)</f>
        <v>0</v>
      </c>
      <c r="BB121" s="119">
        <f>VLOOKUP($P$73,HorizontalPlanning!$A$15:$K$27,9,FALSE)</f>
        <v>0</v>
      </c>
      <c r="BC121" s="119">
        <f>VLOOKUP($P$73,HorizontalPlanning!$A$15:$K$27,10,FALSE)</f>
        <v>0</v>
      </c>
      <c r="BD121" s="119">
        <f>VLOOKUP($P$73,HorizontalPlanning!$A$15:$K$27,11,FALSE)</f>
        <v>0</v>
      </c>
    </row>
    <row r="122" spans="1:56" ht="16" customHeight="1" x14ac:dyDescent="0.2">
      <c r="A122" s="128"/>
      <c r="B122" s="134"/>
      <c r="C122" s="62"/>
      <c r="D122" s="63"/>
      <c r="E122" s="63"/>
      <c r="F122" s="63"/>
      <c r="G122" s="63"/>
      <c r="H122" s="63"/>
      <c r="I122" s="63"/>
      <c r="J122" s="63"/>
      <c r="K122" s="63"/>
      <c r="L122" s="63"/>
      <c r="M122" s="63"/>
      <c r="N122" s="63"/>
      <c r="O122" s="63"/>
      <c r="P122" s="63"/>
      <c r="Q122" s="63"/>
      <c r="R122" s="169"/>
      <c r="S122" s="142"/>
      <c r="AH122" s="143"/>
      <c r="AI122" s="38"/>
      <c r="AJ122" s="112"/>
      <c r="AK122" s="112"/>
      <c r="AL122" s="119">
        <f>VLOOKUP($P$69,HorizontalPlanning!$A$15:$K$27,4,FALSE)</f>
        <v>0</v>
      </c>
      <c r="AM122" s="119">
        <f>VLOOKUP($P$69,HorizontalPlanning!$A$15:$K$27,5,FALSE)</f>
        <v>0</v>
      </c>
      <c r="AN122" s="119">
        <f>VLOOKUP($P$69,HorizontalPlanning!$A$15:$K$27,6,FALSE)</f>
        <v>0</v>
      </c>
      <c r="AO122" s="119">
        <f>VLOOKUP($P$69,HorizontalPlanning!$A$15:$K$27,7,FALSE)</f>
        <v>0</v>
      </c>
      <c r="AP122" s="119">
        <f>VLOOKUP($P$69,HorizontalPlanning!$A$15:$K$27,8,FALSE)</f>
        <v>0</v>
      </c>
      <c r="AQ122" s="119">
        <f>VLOOKUP($P$69,HorizontalPlanning!$A$15:$K$27,9,FALSE)</f>
        <v>0</v>
      </c>
      <c r="AR122" s="119">
        <f>VLOOKUP($P$69,HorizontalPlanning!$A$15:$K$27,10,FALSE)</f>
        <v>0</v>
      </c>
      <c r="AS122" s="119">
        <f>VLOOKUP($P$69,HorizontalPlanning!$A$15:$K$27,11,FALSE)</f>
        <v>0</v>
      </c>
      <c r="AT122" s="112"/>
      <c r="AU122" s="112"/>
      <c r="AV122" s="112"/>
      <c r="AW122" s="119">
        <f>VLOOKUP($P$73,HorizontalPlanning!$A$15:$K$27,4,FALSE)</f>
        <v>0</v>
      </c>
      <c r="AX122" s="119">
        <f>VLOOKUP($P$73,HorizontalPlanning!$A$15:$K$27,5,FALSE)</f>
        <v>0</v>
      </c>
      <c r="AY122" s="119">
        <f>VLOOKUP($P$73,HorizontalPlanning!$A$15:$K$27,6,FALSE)</f>
        <v>0</v>
      </c>
      <c r="AZ122" s="119">
        <f>VLOOKUP($P$73,HorizontalPlanning!$A$15:$K$27,7,FALSE)</f>
        <v>0</v>
      </c>
      <c r="BA122" s="119">
        <f>VLOOKUP($P$73,HorizontalPlanning!$A$15:$K$27,8,FALSE)</f>
        <v>0</v>
      </c>
      <c r="BB122" s="119">
        <f>VLOOKUP($P$73,HorizontalPlanning!$A$15:$K$27,9,FALSE)</f>
        <v>0</v>
      </c>
      <c r="BC122" s="119">
        <f>VLOOKUP($P$73,HorizontalPlanning!$A$15:$K$27,10,FALSE)</f>
        <v>0</v>
      </c>
      <c r="BD122" s="119">
        <f>VLOOKUP($P$73,HorizontalPlanning!$A$15:$K$27,11,FALSE)</f>
        <v>0</v>
      </c>
    </row>
    <row r="123" spans="1:56" ht="15" customHeight="1" x14ac:dyDescent="0.2">
      <c r="A123" s="129"/>
      <c r="B123" s="138"/>
      <c r="C123" s="62"/>
      <c r="D123" s="63"/>
      <c r="E123" s="63"/>
      <c r="F123" s="63"/>
      <c r="G123" s="63"/>
      <c r="H123" s="63"/>
      <c r="I123" s="63"/>
      <c r="J123" s="63"/>
      <c r="K123" s="63"/>
      <c r="L123" s="63"/>
      <c r="M123" s="63"/>
      <c r="N123" s="63"/>
      <c r="O123" s="63"/>
      <c r="P123" s="63"/>
      <c r="Q123" s="63"/>
      <c r="R123" s="169"/>
      <c r="S123" s="92"/>
      <c r="T123" s="93"/>
      <c r="U123" s="93"/>
      <c r="V123" s="93"/>
      <c r="W123" s="93"/>
      <c r="X123" s="93"/>
      <c r="Y123" s="93"/>
      <c r="Z123" s="93"/>
      <c r="AA123" s="162"/>
      <c r="AB123" s="93"/>
      <c r="AC123" s="93"/>
      <c r="AD123" s="93"/>
      <c r="AE123" s="162"/>
      <c r="AF123" s="93"/>
      <c r="AG123" s="93"/>
      <c r="AH123" s="163"/>
      <c r="AI123" s="38"/>
      <c r="AJ123" s="112"/>
      <c r="AK123" s="112"/>
      <c r="AL123" s="119">
        <f>VLOOKUP($P$69,HorizontalPlanning!$A$15:$K$27,4,FALSE)</f>
        <v>0</v>
      </c>
      <c r="AM123" s="119">
        <f>VLOOKUP($P$69,HorizontalPlanning!$A$15:$K$27,5,FALSE)</f>
        <v>0</v>
      </c>
      <c r="AN123" s="119">
        <f>VLOOKUP($P$69,HorizontalPlanning!$A$15:$K$27,6,FALSE)</f>
        <v>0</v>
      </c>
      <c r="AO123" s="119">
        <f>VLOOKUP($P$69,HorizontalPlanning!$A$15:$K$27,7,FALSE)</f>
        <v>0</v>
      </c>
      <c r="AP123" s="119">
        <f>VLOOKUP($P$69,HorizontalPlanning!$A$15:$K$27,8,FALSE)</f>
        <v>0</v>
      </c>
      <c r="AQ123" s="119">
        <f>VLOOKUP($P$69,HorizontalPlanning!$A$15:$K$27,9,FALSE)</f>
        <v>0</v>
      </c>
      <c r="AR123" s="119">
        <f>VLOOKUP($P$69,HorizontalPlanning!$A$15:$K$27,10,FALSE)</f>
        <v>0</v>
      </c>
      <c r="AS123" s="119">
        <f>VLOOKUP($P$69,HorizontalPlanning!$A$15:$K$27,11,FALSE)</f>
        <v>0</v>
      </c>
      <c r="AT123" s="112"/>
      <c r="AU123" s="112"/>
      <c r="AV123" s="112"/>
      <c r="AW123" s="119">
        <f>VLOOKUP($P$73,HorizontalPlanning!$A$15:$K$27,4,FALSE)</f>
        <v>0</v>
      </c>
      <c r="AX123" s="119">
        <f>VLOOKUP($P$73,HorizontalPlanning!$A$15:$K$27,5,FALSE)</f>
        <v>0</v>
      </c>
      <c r="AY123" s="119">
        <f>VLOOKUP($P$73,HorizontalPlanning!$A$15:$K$27,6,FALSE)</f>
        <v>0</v>
      </c>
      <c r="AZ123" s="119">
        <f>VLOOKUP($P$73,HorizontalPlanning!$A$15:$K$27,7,FALSE)</f>
        <v>0</v>
      </c>
      <c r="BA123" s="119">
        <f>VLOOKUP($P$73,HorizontalPlanning!$A$15:$K$27,8,FALSE)</f>
        <v>0</v>
      </c>
      <c r="BB123" s="119">
        <f>VLOOKUP($P$73,HorizontalPlanning!$A$15:$K$27,9,FALSE)</f>
        <v>0</v>
      </c>
      <c r="BC123" s="119">
        <f>VLOOKUP($P$73,HorizontalPlanning!$A$15:$K$27,10,FALSE)</f>
        <v>0</v>
      </c>
      <c r="BD123" s="119">
        <f>VLOOKUP($P$73,HorizontalPlanning!$A$15:$K$27,11,FALSE)</f>
        <v>0</v>
      </c>
    </row>
    <row r="124" spans="1:56" ht="16" customHeight="1" thickBot="1" x14ac:dyDescent="0.25">
      <c r="A124" s="124"/>
      <c r="B124" s="135"/>
      <c r="C124" s="62"/>
      <c r="D124" s="63"/>
      <c r="E124" s="63"/>
      <c r="F124" s="63"/>
      <c r="G124" s="63"/>
      <c r="H124" s="63"/>
      <c r="I124" s="63"/>
      <c r="J124" s="63"/>
      <c r="K124" s="63"/>
      <c r="L124" s="63"/>
      <c r="M124" s="63"/>
      <c r="N124" s="63"/>
      <c r="O124" s="63"/>
      <c r="P124" s="63"/>
      <c r="Q124" s="63"/>
      <c r="R124" s="169"/>
      <c r="S124" s="92"/>
      <c r="T124" s="93"/>
      <c r="U124" s="93"/>
      <c r="V124" s="93"/>
      <c r="W124" s="93"/>
      <c r="X124" s="93"/>
      <c r="Y124" s="93"/>
      <c r="Z124" s="93"/>
      <c r="AA124" s="162"/>
      <c r="AB124" s="93"/>
      <c r="AC124" s="93"/>
      <c r="AD124" s="93"/>
      <c r="AE124" s="162"/>
      <c r="AF124" s="93"/>
      <c r="AG124" s="93"/>
      <c r="AH124" s="163"/>
      <c r="AI124" s="38"/>
      <c r="AJ124" s="112"/>
      <c r="AK124" s="112"/>
      <c r="AL124" s="119">
        <f>VLOOKUP($P$69,HorizontalPlanning!$A$15:$K$27,4,FALSE)</f>
        <v>0</v>
      </c>
      <c r="AM124" s="119">
        <f>VLOOKUP($P$69,HorizontalPlanning!$A$15:$K$27,5,FALSE)</f>
        <v>0</v>
      </c>
      <c r="AN124" s="119">
        <f>VLOOKUP($P$69,HorizontalPlanning!$A$15:$K$27,6,FALSE)</f>
        <v>0</v>
      </c>
      <c r="AO124" s="119">
        <f>VLOOKUP($P$69,HorizontalPlanning!$A$15:$K$27,7,FALSE)</f>
        <v>0</v>
      </c>
      <c r="AP124" s="119">
        <f>VLOOKUP($P$69,HorizontalPlanning!$A$15:$K$27,8,FALSE)</f>
        <v>0</v>
      </c>
      <c r="AQ124" s="119">
        <f>VLOOKUP($P$69,HorizontalPlanning!$A$15:$K$27,9,FALSE)</f>
        <v>0</v>
      </c>
      <c r="AR124" s="119">
        <f>VLOOKUP($P$69,HorizontalPlanning!$A$15:$K$27,10,FALSE)</f>
        <v>0</v>
      </c>
      <c r="AS124" s="119">
        <f>VLOOKUP($P$69,HorizontalPlanning!$A$15:$K$27,11,FALSE)</f>
        <v>0</v>
      </c>
      <c r="AT124" s="112"/>
      <c r="AU124" s="112"/>
      <c r="AV124" s="112"/>
      <c r="AW124" s="119">
        <f>VLOOKUP($P$73,HorizontalPlanning!$A$15:$K$27,4,FALSE)</f>
        <v>0</v>
      </c>
      <c r="AX124" s="119">
        <f>VLOOKUP($P$73,HorizontalPlanning!$A$15:$K$27,5,FALSE)</f>
        <v>0</v>
      </c>
      <c r="AY124" s="119">
        <f>VLOOKUP($P$73,HorizontalPlanning!$A$15:$K$27,6,FALSE)</f>
        <v>0</v>
      </c>
      <c r="AZ124" s="119">
        <f>VLOOKUP($P$73,HorizontalPlanning!$A$15:$K$27,7,FALSE)</f>
        <v>0</v>
      </c>
      <c r="BA124" s="119">
        <f>VLOOKUP($P$73,HorizontalPlanning!$A$15:$K$27,8,FALSE)</f>
        <v>0</v>
      </c>
      <c r="BB124" s="119">
        <f>VLOOKUP($P$73,HorizontalPlanning!$A$15:$K$27,9,FALSE)</f>
        <v>0</v>
      </c>
      <c r="BC124" s="119">
        <f>VLOOKUP($P$73,HorizontalPlanning!$A$15:$K$27,10,FALSE)</f>
        <v>0</v>
      </c>
      <c r="BD124" s="119">
        <f>VLOOKUP($P$73,HorizontalPlanning!$A$15:$K$27,11,FALSE)</f>
        <v>0</v>
      </c>
    </row>
    <row r="125" spans="1:56" ht="16" customHeight="1" x14ac:dyDescent="0.2">
      <c r="A125" s="128"/>
      <c r="B125" s="134"/>
      <c r="C125" s="62"/>
      <c r="D125" s="63"/>
      <c r="E125" s="63"/>
      <c r="F125" s="63"/>
      <c r="G125" s="63"/>
      <c r="H125" s="63"/>
      <c r="I125" s="63"/>
      <c r="J125" s="63"/>
      <c r="K125" s="63"/>
      <c r="L125" s="63"/>
      <c r="M125" s="63"/>
      <c r="N125" s="63"/>
      <c r="O125" s="63"/>
      <c r="P125" s="63"/>
      <c r="Q125" s="63"/>
      <c r="R125" s="169"/>
      <c r="S125" s="92"/>
      <c r="T125" s="93"/>
      <c r="U125" s="93"/>
      <c r="V125" s="93"/>
      <c r="W125" s="93"/>
      <c r="X125" s="93"/>
      <c r="Y125" s="93"/>
      <c r="Z125" s="93"/>
      <c r="AA125" s="162"/>
      <c r="AB125" s="93"/>
      <c r="AC125" s="93"/>
      <c r="AD125" s="93"/>
      <c r="AE125" s="162"/>
      <c r="AF125" s="93"/>
      <c r="AG125" s="93"/>
      <c r="AH125" s="163"/>
      <c r="AI125" s="38"/>
      <c r="AJ125" s="112"/>
      <c r="AK125" s="112"/>
      <c r="AL125" s="119">
        <f>VLOOKUP($P$69,HorizontalPlanning!$A$15:$K$27,4,FALSE)</f>
        <v>0</v>
      </c>
      <c r="AM125" s="119">
        <f>VLOOKUP($P$69,HorizontalPlanning!$A$15:$K$27,5,FALSE)</f>
        <v>0</v>
      </c>
      <c r="AN125" s="119">
        <f>VLOOKUP($P$69,HorizontalPlanning!$A$15:$K$27,6,FALSE)</f>
        <v>0</v>
      </c>
      <c r="AO125" s="119">
        <f>VLOOKUP($P$69,HorizontalPlanning!$A$15:$K$27,7,FALSE)</f>
        <v>0</v>
      </c>
      <c r="AP125" s="119">
        <f>VLOOKUP($P$69,HorizontalPlanning!$A$15:$K$27,8,FALSE)</f>
        <v>0</v>
      </c>
      <c r="AQ125" s="119">
        <f>VLOOKUP($P$69,HorizontalPlanning!$A$15:$K$27,9,FALSE)</f>
        <v>0</v>
      </c>
      <c r="AR125" s="119">
        <f>VLOOKUP($P$69,HorizontalPlanning!$A$15:$K$27,10,FALSE)</f>
        <v>0</v>
      </c>
      <c r="AS125" s="119">
        <f>VLOOKUP($P$69,HorizontalPlanning!$A$15:$K$27,11,FALSE)</f>
        <v>0</v>
      </c>
      <c r="AT125" s="112"/>
      <c r="AU125" s="112"/>
      <c r="AV125" s="112"/>
      <c r="AW125" s="119">
        <f>VLOOKUP($P$73,HorizontalPlanning!$A$15:$K$27,4,FALSE)</f>
        <v>0</v>
      </c>
      <c r="AX125" s="119">
        <f>VLOOKUP($P$73,HorizontalPlanning!$A$15:$K$27,5,FALSE)</f>
        <v>0</v>
      </c>
      <c r="AY125" s="119">
        <f>VLOOKUP($P$73,HorizontalPlanning!$A$15:$K$27,6,FALSE)</f>
        <v>0</v>
      </c>
      <c r="AZ125" s="119">
        <f>VLOOKUP($P$73,HorizontalPlanning!$A$15:$K$27,7,FALSE)</f>
        <v>0</v>
      </c>
      <c r="BA125" s="119">
        <f>VLOOKUP($P$73,HorizontalPlanning!$A$15:$K$27,8,FALSE)</f>
        <v>0</v>
      </c>
      <c r="BB125" s="119">
        <f>VLOOKUP($P$73,HorizontalPlanning!$A$15:$K$27,9,FALSE)</f>
        <v>0</v>
      </c>
      <c r="BC125" s="119">
        <f>VLOOKUP($P$73,HorizontalPlanning!$A$15:$K$27,10,FALSE)</f>
        <v>0</v>
      </c>
      <c r="BD125" s="119">
        <f>VLOOKUP($P$73,HorizontalPlanning!$A$15:$K$27,11,FALSE)</f>
        <v>0</v>
      </c>
    </row>
    <row r="126" spans="1:56" ht="16" customHeight="1" x14ac:dyDescent="0.2">
      <c r="A126" s="129"/>
      <c r="B126" s="138"/>
      <c r="C126" s="62"/>
      <c r="D126" s="63"/>
      <c r="E126" s="63"/>
      <c r="F126" s="63"/>
      <c r="G126" s="63"/>
      <c r="H126" s="63"/>
      <c r="I126" s="63"/>
      <c r="J126" s="63"/>
      <c r="K126" s="63"/>
      <c r="L126" s="63"/>
      <c r="M126" s="63"/>
      <c r="N126" s="63"/>
      <c r="O126" s="63"/>
      <c r="P126" s="63"/>
      <c r="Q126" s="63"/>
      <c r="R126" s="169"/>
      <c r="S126" s="92"/>
      <c r="T126" s="93"/>
      <c r="U126" s="93"/>
      <c r="V126" s="93"/>
      <c r="W126" s="93"/>
      <c r="X126" s="93"/>
      <c r="Y126" s="93"/>
      <c r="Z126" s="93"/>
      <c r="AA126" s="162"/>
      <c r="AB126" s="93"/>
      <c r="AC126" s="93"/>
      <c r="AD126" s="93"/>
      <c r="AE126" s="162"/>
      <c r="AF126" s="93"/>
      <c r="AG126" s="93"/>
      <c r="AH126" s="163"/>
      <c r="AI126" s="38"/>
      <c r="AJ126" s="112"/>
      <c r="AK126" s="112"/>
      <c r="AL126" s="119">
        <f>VLOOKUP($P$69,HorizontalPlanning!$A$15:$K$27,4,FALSE)</f>
        <v>0</v>
      </c>
      <c r="AM126" s="119">
        <f>VLOOKUP($P$69,HorizontalPlanning!$A$15:$K$27,5,FALSE)</f>
        <v>0</v>
      </c>
      <c r="AN126" s="119">
        <f>VLOOKUP($P$69,HorizontalPlanning!$A$15:$K$27,6,FALSE)</f>
        <v>0</v>
      </c>
      <c r="AO126" s="119">
        <f>VLOOKUP($P$69,HorizontalPlanning!$A$15:$K$27,7,FALSE)</f>
        <v>0</v>
      </c>
      <c r="AP126" s="119">
        <f>VLOOKUP($P$69,HorizontalPlanning!$A$15:$K$27,8,FALSE)</f>
        <v>0</v>
      </c>
      <c r="AQ126" s="119">
        <f>VLOOKUP($P$69,HorizontalPlanning!$A$15:$K$27,9,FALSE)</f>
        <v>0</v>
      </c>
      <c r="AR126" s="119">
        <f>VLOOKUP($P$69,HorizontalPlanning!$A$15:$K$27,10,FALSE)</f>
        <v>0</v>
      </c>
      <c r="AS126" s="119">
        <f>VLOOKUP($P$69,HorizontalPlanning!$A$15:$K$27,11,FALSE)</f>
        <v>0</v>
      </c>
      <c r="AT126" s="112"/>
      <c r="AU126" s="112"/>
      <c r="AV126" s="112"/>
      <c r="AW126" s="119">
        <f>VLOOKUP($P$73,HorizontalPlanning!$A$15:$K$27,4,FALSE)</f>
        <v>0</v>
      </c>
      <c r="AX126" s="119">
        <f>VLOOKUP($P$73,HorizontalPlanning!$A$15:$K$27,5,FALSE)</f>
        <v>0</v>
      </c>
      <c r="AY126" s="119">
        <f>VLOOKUP($P$73,HorizontalPlanning!$A$15:$K$27,6,FALSE)</f>
        <v>0</v>
      </c>
      <c r="AZ126" s="119">
        <f>VLOOKUP($P$73,HorizontalPlanning!$A$15:$K$27,7,FALSE)</f>
        <v>0</v>
      </c>
      <c r="BA126" s="119">
        <f>VLOOKUP($P$73,HorizontalPlanning!$A$15:$K$27,8,FALSE)</f>
        <v>0</v>
      </c>
      <c r="BB126" s="119">
        <f>VLOOKUP($P$73,HorizontalPlanning!$A$15:$K$27,9,FALSE)</f>
        <v>0</v>
      </c>
      <c r="BC126" s="119">
        <f>VLOOKUP($P$73,HorizontalPlanning!$A$15:$K$27,10,FALSE)</f>
        <v>0</v>
      </c>
      <c r="BD126" s="119">
        <f>VLOOKUP($P$73,HorizontalPlanning!$A$15:$K$27,11,FALSE)</f>
        <v>0</v>
      </c>
    </row>
    <row r="127" spans="1:56" ht="16" customHeight="1" thickBot="1" x14ac:dyDescent="0.25">
      <c r="A127" s="130"/>
      <c r="B127" s="139"/>
      <c r="C127" s="170"/>
      <c r="D127" s="171"/>
      <c r="E127" s="171"/>
      <c r="F127" s="171"/>
      <c r="G127" s="171"/>
      <c r="H127" s="171"/>
      <c r="I127" s="171"/>
      <c r="J127" s="171"/>
      <c r="K127" s="171"/>
      <c r="L127" s="171"/>
      <c r="M127" s="171"/>
      <c r="N127" s="171"/>
      <c r="O127" s="171"/>
      <c r="P127" s="171"/>
      <c r="Q127" s="171"/>
      <c r="R127" s="172"/>
      <c r="S127" s="164"/>
      <c r="T127" s="165"/>
      <c r="U127" s="165"/>
      <c r="V127" s="165"/>
      <c r="W127" s="165"/>
      <c r="X127" s="165"/>
      <c r="Y127" s="165"/>
      <c r="Z127" s="165"/>
      <c r="AA127" s="166"/>
      <c r="AB127" s="165"/>
      <c r="AC127" s="165"/>
      <c r="AD127" s="165"/>
      <c r="AE127" s="166"/>
      <c r="AF127" s="165"/>
      <c r="AG127" s="165"/>
      <c r="AH127" s="167"/>
      <c r="AI127" s="38"/>
      <c r="AJ127" s="112"/>
      <c r="AK127" s="112"/>
      <c r="AL127" s="119">
        <f>VLOOKUP($P$69,HorizontalPlanning!$A$15:$K$27,4,FALSE)</f>
        <v>0</v>
      </c>
      <c r="AM127" s="119">
        <f>VLOOKUP($P$69,HorizontalPlanning!$A$15:$K$27,5,FALSE)</f>
        <v>0</v>
      </c>
      <c r="AN127" s="119">
        <f>VLOOKUP($P$69,HorizontalPlanning!$A$15:$K$27,6,FALSE)</f>
        <v>0</v>
      </c>
      <c r="AO127" s="119">
        <f>VLOOKUP($P$69,HorizontalPlanning!$A$15:$K$27,7,FALSE)</f>
        <v>0</v>
      </c>
      <c r="AP127" s="119">
        <f>VLOOKUP($P$69,HorizontalPlanning!$A$15:$K$27,8,FALSE)</f>
        <v>0</v>
      </c>
      <c r="AQ127" s="119">
        <f>VLOOKUP($P$69,HorizontalPlanning!$A$15:$K$27,9,FALSE)</f>
        <v>0</v>
      </c>
      <c r="AR127" s="119">
        <f>VLOOKUP($P$69,HorizontalPlanning!$A$15:$K$27,10,FALSE)</f>
        <v>0</v>
      </c>
      <c r="AS127" s="119">
        <f>VLOOKUP($P$69,HorizontalPlanning!$A$15:$K$27,11,FALSE)</f>
        <v>0</v>
      </c>
      <c r="AT127" s="112"/>
      <c r="AU127" s="112"/>
      <c r="AV127" s="112"/>
      <c r="AW127" s="119">
        <f>VLOOKUP($P$73,HorizontalPlanning!$A$15:$K$27,4,FALSE)</f>
        <v>0</v>
      </c>
      <c r="AX127" s="119">
        <f>VLOOKUP($P$73,HorizontalPlanning!$A$15:$K$27,5,FALSE)</f>
        <v>0</v>
      </c>
      <c r="AY127" s="119">
        <f>VLOOKUP($P$73,HorizontalPlanning!$A$15:$K$27,6,FALSE)</f>
        <v>0</v>
      </c>
      <c r="AZ127" s="119">
        <f>VLOOKUP($P$73,HorizontalPlanning!$A$15:$K$27,7,FALSE)</f>
        <v>0</v>
      </c>
      <c r="BA127" s="119">
        <f>VLOOKUP($P$73,HorizontalPlanning!$A$15:$K$27,8,FALSE)</f>
        <v>0</v>
      </c>
      <c r="BB127" s="119">
        <f>VLOOKUP($P$73,HorizontalPlanning!$A$15:$K$27,9,FALSE)</f>
        <v>0</v>
      </c>
      <c r="BC127" s="119">
        <f>VLOOKUP($P$73,HorizontalPlanning!$A$15:$K$27,10,FALSE)</f>
        <v>0</v>
      </c>
      <c r="BD127" s="119">
        <f>VLOOKUP($P$73,HorizontalPlanning!$A$15:$K$27,11,FALSE)</f>
        <v>0</v>
      </c>
    </row>
    <row r="128" spans="1:56" ht="16" customHeight="1" thickTop="1" x14ac:dyDescent="0.2">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38"/>
      <c r="AF128" s="38"/>
      <c r="AG128" s="38"/>
      <c r="AH128" s="38"/>
      <c r="AI128" s="38"/>
      <c r="AJ128" s="112"/>
      <c r="AK128" s="112"/>
      <c r="AL128" s="119"/>
      <c r="AM128" s="119"/>
      <c r="AN128" s="119"/>
      <c r="AO128" s="119"/>
      <c r="AP128" s="119"/>
      <c r="AQ128" s="119"/>
      <c r="AR128" s="119"/>
      <c r="AS128" s="119"/>
      <c r="AT128" s="112"/>
      <c r="AU128" s="112"/>
      <c r="AV128" s="112"/>
      <c r="AW128" s="119"/>
      <c r="AX128" s="119"/>
      <c r="AY128" s="119"/>
      <c r="AZ128" s="119"/>
      <c r="BA128" s="119"/>
      <c r="BB128" s="119"/>
      <c r="BC128" s="119"/>
      <c r="BD128" s="119"/>
    </row>
    <row r="129" spans="6:56" ht="16" customHeight="1" x14ac:dyDescent="0.2">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112"/>
      <c r="AK129" s="112"/>
      <c r="AL129" s="119"/>
      <c r="AM129" s="119"/>
      <c r="AN129" s="119"/>
      <c r="AO129" s="119"/>
      <c r="AP129" s="119"/>
      <c r="AQ129" s="119"/>
      <c r="AR129" s="119"/>
      <c r="AS129" s="119"/>
      <c r="AT129" s="112"/>
      <c r="AU129" s="112"/>
      <c r="AV129" s="112"/>
      <c r="AW129" s="119"/>
      <c r="AX129" s="119"/>
      <c r="AY129" s="119"/>
      <c r="AZ129" s="119"/>
      <c r="BA129" s="119"/>
      <c r="BB129" s="119"/>
      <c r="BC129" s="119"/>
      <c r="BD129" s="119"/>
    </row>
    <row r="130" spans="6:56" x14ac:dyDescent="0.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row>
    <row r="131" spans="6:56" x14ac:dyDescent="0.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row>
    <row r="132" spans="6:56" x14ac:dyDescent="0.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row>
    <row r="133" spans="6:56" x14ac:dyDescent="0.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row>
    <row r="134" spans="6:56" x14ac:dyDescent="0.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row>
    <row r="135" spans="6:56" x14ac:dyDescent="0.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row>
    <row r="136" spans="6:56" x14ac:dyDescent="0.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row>
    <row r="137" spans="6:56" x14ac:dyDescent="0.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6:56" x14ac:dyDescent="0.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row>
    <row r="139" spans="6:56" x14ac:dyDescent="0.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row>
    <row r="140" spans="6:56" x14ac:dyDescent="0.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row>
    <row r="141" spans="6:56" x14ac:dyDescent="0.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row>
    <row r="142" spans="6:56" x14ac:dyDescent="0.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row>
    <row r="143" spans="6:56" x14ac:dyDescent="0.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row>
    <row r="144" spans="6:56" ht="20" customHeight="1" x14ac:dyDescent="0.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row>
    <row r="145" spans="22:53" x14ac:dyDescent="0.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row>
    <row r="146" spans="22:53" x14ac:dyDescent="0.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row>
    <row r="147" spans="22:53" x14ac:dyDescent="0.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row>
    <row r="148" spans="22:53" x14ac:dyDescent="0.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row>
    <row r="149" spans="22:53" x14ac:dyDescent="0.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row>
    <row r="150" spans="22:53" x14ac:dyDescent="0.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row>
    <row r="151" spans="22:53" x14ac:dyDescent="0.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row>
    <row r="152" spans="22:53" ht="19" customHeight="1" x14ac:dyDescent="0.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row>
    <row r="153" spans="22:53" x14ac:dyDescent="0.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row>
    <row r="154" spans="22:53" x14ac:dyDescent="0.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row>
    <row r="155" spans="22:53" x14ac:dyDescent="0.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row>
    <row r="156" spans="22:53" x14ac:dyDescent="0.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row>
    <row r="157" spans="22:53" x14ac:dyDescent="0.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row>
    <row r="158" spans="22:53" x14ac:dyDescent="0.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row>
    <row r="159" spans="22:53" x14ac:dyDescent="0.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row>
    <row r="160" spans="22:53" ht="19" customHeight="1" x14ac:dyDescent="0.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row>
    <row r="161" spans="22:53" x14ac:dyDescent="0.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row>
    <row r="162" spans="22:53" x14ac:dyDescent="0.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row>
    <row r="163" spans="22:53" x14ac:dyDescent="0.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row>
    <row r="164" spans="22:53" x14ac:dyDescent="0.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row>
    <row r="165" spans="22:53" x14ac:dyDescent="0.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row>
    <row r="166" spans="22:53" ht="19" customHeight="1" x14ac:dyDescent="0.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row>
    <row r="167" spans="22:53" x14ac:dyDescent="0.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row>
    <row r="168" spans="22:53" x14ac:dyDescent="0.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row>
    <row r="169" spans="22:53" x14ac:dyDescent="0.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row>
    <row r="170" spans="22:53" ht="19" customHeight="1" x14ac:dyDescent="0.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row>
    <row r="171" spans="22:53" x14ac:dyDescent="0.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row>
    <row r="172" spans="22:53" x14ac:dyDescent="0.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row>
    <row r="173" spans="22:53" x14ac:dyDescent="0.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row>
    <row r="174" spans="22:53" x14ac:dyDescent="0.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row>
    <row r="175" spans="22:53" x14ac:dyDescent="0.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row>
    <row r="176" spans="22:53" x14ac:dyDescent="0.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row>
    <row r="177" spans="1:53" x14ac:dyDescent="0.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row>
    <row r="178" spans="1:53" x14ac:dyDescent="0.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row>
    <row r="179" spans="1:53" x14ac:dyDescent="0.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row>
    <row r="180" spans="1:53" x14ac:dyDescent="0.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row>
    <row r="181" spans="1:53" x14ac:dyDescent="0.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row>
    <row r="182" spans="1:53"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row>
    <row r="183" spans="1:53"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row>
    <row r="184" spans="1:53"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row>
    <row r="185" spans="1:53"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row>
    <row r="186" spans="1:53"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row>
    <row r="187" spans="1:53"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row>
    <row r="188" spans="1:53"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row>
    <row r="189" spans="1:53"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row>
    <row r="190" spans="1:53"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row>
    <row r="191" spans="1:53"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row>
    <row r="192" spans="1:53"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row>
    <row r="193" spans="1:53"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row>
    <row r="194" spans="1:53"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row>
    <row r="195" spans="1:53"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row>
    <row r="196" spans="1:53"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row>
    <row r="197" spans="1:53"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row>
    <row r="198" spans="1:53"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row>
    <row r="199" spans="1:53"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row>
    <row r="200" spans="1:53"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row>
    <row r="201" spans="1:53"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row>
    <row r="202" spans="1:53"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row>
    <row r="203" spans="1:53"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row>
    <row r="204" spans="1:53"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row>
    <row r="205" spans="1:53"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row>
    <row r="206" spans="1:53"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row>
    <row r="207" spans="1:53"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row>
    <row r="208" spans="1:53"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row>
    <row r="209" spans="1:53"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row>
    <row r="210" spans="1:53"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row>
    <row r="211" spans="1:53"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row>
    <row r="212" spans="1:53"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row>
    <row r="213" spans="1:53"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row>
    <row r="214" spans="1:53"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row>
    <row r="215" spans="1:53"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row>
    <row r="216" spans="1:53"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row>
    <row r="217" spans="1:53"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row>
    <row r="218" spans="1:53"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row>
    <row r="219" spans="1:53"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row>
    <row r="220" spans="1:53"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row>
    <row r="221" spans="1:53"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row>
    <row r="222" spans="1:53"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row>
    <row r="223" spans="1:53"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row>
    <row r="224" spans="1:53"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row>
    <row r="225" spans="1:53"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row>
    <row r="226" spans="1:53"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row>
    <row r="227" spans="1:53"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row>
    <row r="228" spans="1:53"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row>
    <row r="229" spans="1:53"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row>
    <row r="230" spans="1:53"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row>
    <row r="231" spans="1:53"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row>
    <row r="232" spans="1:53"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row>
    <row r="233" spans="1:53"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row>
    <row r="234" spans="1:53"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row>
    <row r="235" spans="1:53"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row>
    <row r="236" spans="1:53"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row>
    <row r="237" spans="1:53"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row>
    <row r="238" spans="1:53"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row>
    <row r="239" spans="1:53"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row>
    <row r="240" spans="1:53"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row>
    <row r="241" spans="1:53"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row>
    <row r="242" spans="1:53"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row>
    <row r="243" spans="1:53"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row>
    <row r="244" spans="1:53"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row>
    <row r="245" spans="1:53"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row>
    <row r="246" spans="1:53"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row>
    <row r="247" spans="1:53"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row>
    <row r="248" spans="1:53"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row>
    <row r="249" spans="1:53"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row>
    <row r="250" spans="1:53"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row>
    <row r="251" spans="1:53"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row>
    <row r="252" spans="1:53"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row>
    <row r="253" spans="1:53"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row>
    <row r="254" spans="1:53"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row>
    <row r="255" spans="1:53"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row>
    <row r="256" spans="1:53"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row>
    <row r="257" spans="1:53"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row>
    <row r="258" spans="1:53"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row>
    <row r="259" spans="1:53"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row>
    <row r="260" spans="1:53"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row>
    <row r="261" spans="1:53"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row>
    <row r="262" spans="1:53"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row>
    <row r="263" spans="1:53"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row>
    <row r="264" spans="1:53"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row>
    <row r="265" spans="1:53"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row>
    <row r="266" spans="1:53"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row>
    <row r="267" spans="1:53"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row>
    <row r="268" spans="1:53"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row>
    <row r="269" spans="1:53"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row>
    <row r="270" spans="1:53"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row>
    <row r="271" spans="1:53"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row>
    <row r="272" spans="1:53"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row>
    <row r="273" spans="1:53"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row>
    <row r="274" spans="1:53"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row>
    <row r="275" spans="1:53"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row>
    <row r="276" spans="1:53"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row>
    <row r="277" spans="1:53"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row>
    <row r="278" spans="1:53"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row>
    <row r="279" spans="1:53"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row>
    <row r="280" spans="1:53"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row>
    <row r="281" spans="1:53"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row>
    <row r="282" spans="1:53"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row>
    <row r="283" spans="1:53"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row>
    <row r="284" spans="1:53"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row>
    <row r="285" spans="1:53"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row>
    <row r="286" spans="1:53"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row>
    <row r="287" spans="1:53"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row>
    <row r="288" spans="1:53"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row>
    <row r="289" spans="1:53"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row>
    <row r="290" spans="1:53"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row>
    <row r="291" spans="1:53"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row>
    <row r="292" spans="1:53"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row>
    <row r="293" spans="1:53"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row>
    <row r="294" spans="1:53"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row>
    <row r="295" spans="1:53"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row>
    <row r="296" spans="1:53"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row>
    <row r="297" spans="1:53"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row>
    <row r="298" spans="1:53"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row>
    <row r="299" spans="1:53"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row>
    <row r="300" spans="1:53"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row>
    <row r="301" spans="1:53"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row>
    <row r="302" spans="1:53"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row>
    <row r="303" spans="1:53"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row>
    <row r="304" spans="1:53"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row>
    <row r="305" spans="1:53"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row>
    <row r="306" spans="1:53"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row>
    <row r="307" spans="1:53"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row>
    <row r="308" spans="1:53"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row>
    <row r="309" spans="1:53"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row>
    <row r="310" spans="1:53"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row>
    <row r="311" spans="1:53"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row>
    <row r="312" spans="1:53"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row>
    <row r="313" spans="1:53"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row>
    <row r="314" spans="1:53"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row>
    <row r="315" spans="1:53"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row>
    <row r="316" spans="1:53"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row>
    <row r="317" spans="1:53"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row>
    <row r="318" spans="1:53"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row>
    <row r="319" spans="1:53"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row>
    <row r="320" spans="1:53"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row>
    <row r="321" spans="1:53"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row>
    <row r="322" spans="1:53"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row>
    <row r="323" spans="1:53"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row>
    <row r="324" spans="1:53"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row>
    <row r="325" spans="1:53"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row>
    <row r="326" spans="1:53"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row>
    <row r="327" spans="1:53"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row>
    <row r="328" spans="1:53"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row>
    <row r="329" spans="1:53"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row>
    <row r="330" spans="1:53"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row>
    <row r="331" spans="1:53"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row>
    <row r="332" spans="1:53"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row>
    <row r="333" spans="1:53"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row>
    <row r="334" spans="1:53"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row>
    <row r="335" spans="1:53"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row>
    <row r="336" spans="1:53"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row>
    <row r="337" spans="1:53"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row>
    <row r="338" spans="1:53"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row>
    <row r="339" spans="1:53"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row>
    <row r="340" spans="1:53"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row>
    <row r="341" spans="1:53"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row>
    <row r="342" spans="1:53"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row>
    <row r="343" spans="1:53"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row>
    <row r="344" spans="1:53"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row>
    <row r="345" spans="1:53"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row>
    <row r="346" spans="1:53"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row>
    <row r="347" spans="1:53"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row>
    <row r="348" spans="1:53"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row>
    <row r="349" spans="1:53"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row>
    <row r="350" spans="1:53"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row>
    <row r="351" spans="1:53"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row>
    <row r="352" spans="1:53"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row>
    <row r="353" spans="1:53"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row>
    <row r="354" spans="1:53"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row>
    <row r="355" spans="1:53"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row>
    <row r="356" spans="1:53"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row>
    <row r="357" spans="1:53"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row>
    <row r="358" spans="1:53"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row>
    <row r="359" spans="1:53"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row>
    <row r="360" spans="1:53"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row>
    <row r="361" spans="1:53"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row>
    <row r="362" spans="1:53"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row>
    <row r="363" spans="1:53"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row>
    <row r="364" spans="1:53"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row>
    <row r="365" spans="1:53"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row>
    <row r="366" spans="1:53"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row>
    <row r="367" spans="1:53"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row>
    <row r="368" spans="1:53"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row>
    <row r="369" spans="1:53"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row>
    <row r="370" spans="1:53"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row>
    <row r="371" spans="1:53"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row>
    <row r="372" spans="1:53"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row>
    <row r="373" spans="1:53"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row>
  </sheetData>
  <mergeCells count="101">
    <mergeCell ref="AA77:AD77"/>
    <mergeCell ref="AE77:AH77"/>
    <mergeCell ref="A80:B81"/>
    <mergeCell ref="A84:B87"/>
    <mergeCell ref="AM97:AP98"/>
    <mergeCell ref="AX97:BA98"/>
    <mergeCell ref="A98:B99"/>
    <mergeCell ref="A102:B103"/>
    <mergeCell ref="A105:B106"/>
    <mergeCell ref="A79:B79"/>
    <mergeCell ref="AA78:AD78"/>
    <mergeCell ref="AE78:AH78"/>
    <mergeCell ref="A89:B90"/>
    <mergeCell ref="A93:B96"/>
    <mergeCell ref="P65:S66"/>
    <mergeCell ref="T65:V66"/>
    <mergeCell ref="W65:Y66"/>
    <mergeCell ref="AM65:AP66"/>
    <mergeCell ref="A13:B13"/>
    <mergeCell ref="C13:F13"/>
    <mergeCell ref="G13:J13"/>
    <mergeCell ref="A14:B14"/>
    <mergeCell ref="C14:F14"/>
    <mergeCell ref="G14:J14"/>
    <mergeCell ref="A29:B32"/>
    <mergeCell ref="A34:B35"/>
    <mergeCell ref="A38:B39"/>
    <mergeCell ref="A25:B26"/>
    <mergeCell ref="A20:B23"/>
    <mergeCell ref="A16:B17"/>
    <mergeCell ref="AM33:AP34"/>
    <mergeCell ref="F1:H2"/>
    <mergeCell ref="M1:O2"/>
    <mergeCell ref="P1:S2"/>
    <mergeCell ref="T1:V2"/>
    <mergeCell ref="W1:Y2"/>
    <mergeCell ref="AM1:AP2"/>
    <mergeCell ref="A41:B42"/>
    <mergeCell ref="T9:V10"/>
    <mergeCell ref="W9:Y10"/>
    <mergeCell ref="AA13:AD13"/>
    <mergeCell ref="AE13:AH13"/>
    <mergeCell ref="K13:N13"/>
    <mergeCell ref="O13:R13"/>
    <mergeCell ref="S13:V13"/>
    <mergeCell ref="W13:Z13"/>
    <mergeCell ref="AA14:AD14"/>
    <mergeCell ref="AE14:AH14"/>
    <mergeCell ref="K14:N14"/>
    <mergeCell ref="O14:R14"/>
    <mergeCell ref="S14:V14"/>
    <mergeCell ref="W14:Z14"/>
    <mergeCell ref="A15:B15"/>
    <mergeCell ref="T69:V70"/>
    <mergeCell ref="W69:Y70"/>
    <mergeCell ref="M71:O72"/>
    <mergeCell ref="P71:S72"/>
    <mergeCell ref="T71:V72"/>
    <mergeCell ref="W71:Y72"/>
    <mergeCell ref="AX1:BA2"/>
    <mergeCell ref="M3:O4"/>
    <mergeCell ref="P3:S4"/>
    <mergeCell ref="T3:V4"/>
    <mergeCell ref="W3:Y4"/>
    <mergeCell ref="M5:O6"/>
    <mergeCell ref="P5:S6"/>
    <mergeCell ref="T5:V6"/>
    <mergeCell ref="W5:Y6"/>
    <mergeCell ref="AX65:BA66"/>
    <mergeCell ref="M7:O8"/>
    <mergeCell ref="P7:S8"/>
    <mergeCell ref="T7:V8"/>
    <mergeCell ref="W7:Y8"/>
    <mergeCell ref="M9:O10"/>
    <mergeCell ref="P9:S10"/>
    <mergeCell ref="AX33:BA34"/>
    <mergeCell ref="M65:O66"/>
    <mergeCell ref="M67:O68"/>
    <mergeCell ref="P67:S68"/>
    <mergeCell ref="T67:V68"/>
    <mergeCell ref="W67:Y68"/>
    <mergeCell ref="M73:O74"/>
    <mergeCell ref="P73:S74"/>
    <mergeCell ref="T73:V74"/>
    <mergeCell ref="W73:Y74"/>
    <mergeCell ref="A78:B78"/>
    <mergeCell ref="A77:B77"/>
    <mergeCell ref="C77:F77"/>
    <mergeCell ref="G77:J77"/>
    <mergeCell ref="K77:N77"/>
    <mergeCell ref="O77:R77"/>
    <mergeCell ref="S77:V77"/>
    <mergeCell ref="W77:Z77"/>
    <mergeCell ref="C78:F78"/>
    <mergeCell ref="G78:J78"/>
    <mergeCell ref="K78:N78"/>
    <mergeCell ref="O78:R78"/>
    <mergeCell ref="S78:V78"/>
    <mergeCell ref="W78:Z78"/>
    <mergeCell ref="M69:O70"/>
    <mergeCell ref="P69:S70"/>
  </mergeCells>
  <conditionalFormatting sqref="A19:A20">
    <cfRule type="colorScale" priority="126">
      <colorScale>
        <cfvo type="min"/>
        <cfvo type="max"/>
        <color rgb="FF63BE7B"/>
        <color rgb="FFFCFCFF"/>
      </colorScale>
    </cfRule>
    <cfRule type="colorScale" priority="125">
      <colorScale>
        <cfvo type="min"/>
        <cfvo type="percentile" val="50"/>
        <cfvo type="max"/>
        <color rgb="FF63BE7B"/>
        <color rgb="FFFFEB84"/>
        <color rgb="FFF8696B"/>
      </colorScale>
    </cfRule>
  </conditionalFormatting>
  <conditionalFormatting sqref="A83:A84">
    <cfRule type="colorScale" priority="29">
      <colorScale>
        <cfvo type="min"/>
        <cfvo type="percentile" val="50"/>
        <cfvo type="max"/>
        <color rgb="FF63BE7B"/>
        <color rgb="FFFFEB84"/>
        <color rgb="FFF8696B"/>
      </colorScale>
    </cfRule>
    <cfRule type="colorScale" priority="30">
      <colorScale>
        <cfvo type="min"/>
        <cfvo type="max"/>
        <color rgb="FF63BE7B"/>
        <color rgb="FFFCFCFF"/>
      </colorScale>
    </cfRule>
  </conditionalFormatting>
  <conditionalFormatting sqref="A2:B9 AJ12:AK17 AL12:AO13 AO3:AO11 AL2 AL1:AM1 AL14:AS22">
    <cfRule type="colorScale" priority="129">
      <colorScale>
        <cfvo type="min"/>
        <cfvo type="percentile" val="50"/>
        <cfvo type="max"/>
        <color rgb="FF63BE7B"/>
        <color rgb="FFFFEB84"/>
        <color rgb="FFF8696B"/>
      </colorScale>
    </cfRule>
    <cfRule type="colorScale" priority="130">
      <colorScale>
        <cfvo type="min"/>
        <cfvo type="max"/>
        <color rgb="FF63BE7B"/>
        <color rgb="FFFCFCFF"/>
      </colorScale>
    </cfRule>
  </conditionalFormatting>
  <conditionalFormatting sqref="A28:B28 A29">
    <cfRule type="colorScale" priority="124">
      <colorScale>
        <cfvo type="min"/>
        <cfvo type="max"/>
        <color rgb="FF63BE7B"/>
        <color rgb="FFFCFCFF"/>
      </colorScale>
    </cfRule>
    <cfRule type="colorScale" priority="123">
      <colorScale>
        <cfvo type="min"/>
        <cfvo type="percentile" val="50"/>
        <cfvo type="max"/>
        <color rgb="FF63BE7B"/>
        <color rgb="FFFFEB84"/>
        <color rgb="FFF8696B"/>
      </colorScale>
    </cfRule>
  </conditionalFormatting>
  <conditionalFormatting sqref="A92:B92 A93">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B19">
    <cfRule type="colorScale" priority="118">
      <colorScale>
        <cfvo type="min"/>
        <cfvo type="max"/>
        <color rgb="FF63BE7B"/>
        <color rgb="FFFCFCFF"/>
      </colorScale>
    </cfRule>
    <cfRule type="colorScale" priority="117">
      <colorScale>
        <cfvo type="min"/>
        <cfvo type="percentile" val="50"/>
        <cfvo type="max"/>
        <color rgb="FF63BE7B"/>
        <color rgb="FFFFEB84"/>
        <color rgb="FFF8696B"/>
      </colorScale>
    </cfRule>
  </conditionalFormatting>
  <conditionalFormatting sqref="B37">
    <cfRule type="colorScale" priority="122">
      <colorScale>
        <cfvo type="min"/>
        <cfvo type="max"/>
        <color rgb="FF63BE7B"/>
        <color rgb="FFFCFCFF"/>
      </colorScale>
    </cfRule>
    <cfRule type="colorScale" priority="121">
      <colorScale>
        <cfvo type="min"/>
        <cfvo type="percentile" val="50"/>
        <cfvo type="max"/>
        <color rgb="FF63BE7B"/>
        <color rgb="FFFFEB84"/>
        <color rgb="FFF8696B"/>
      </colorScale>
    </cfRule>
  </conditionalFormatting>
  <conditionalFormatting sqref="B44">
    <cfRule type="colorScale" priority="120">
      <colorScale>
        <cfvo type="min"/>
        <cfvo type="max"/>
        <color rgb="FF63BE7B"/>
        <color rgb="FFFCFCFF"/>
      </colorScale>
    </cfRule>
    <cfRule type="colorScale" priority="119">
      <colorScale>
        <cfvo type="min"/>
        <cfvo type="percentile" val="50"/>
        <cfvo type="max"/>
        <color rgb="FF63BE7B"/>
        <color rgb="FFFFEB84"/>
        <color rgb="FFF8696B"/>
      </colorScale>
    </cfRule>
  </conditionalFormatting>
  <conditionalFormatting sqref="B83">
    <cfRule type="colorScale" priority="21">
      <colorScale>
        <cfvo type="min"/>
        <cfvo type="percentile" val="50"/>
        <cfvo type="max"/>
        <color rgb="FF63BE7B"/>
        <color rgb="FFFFEB84"/>
        <color rgb="FFF8696B"/>
      </colorScale>
    </cfRule>
    <cfRule type="colorScale" priority="22">
      <colorScale>
        <cfvo type="min"/>
        <cfvo type="max"/>
        <color rgb="FF63BE7B"/>
        <color rgb="FFFCFCFF"/>
      </colorScale>
    </cfRule>
  </conditionalFormatting>
  <conditionalFormatting sqref="B101">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108">
    <cfRule type="colorScale" priority="23">
      <colorScale>
        <cfvo type="min"/>
        <cfvo type="percentile" val="50"/>
        <cfvo type="max"/>
        <color rgb="FF63BE7B"/>
        <color rgb="FFFFEB84"/>
        <color rgb="FFF8696B"/>
      </colorScale>
    </cfRule>
    <cfRule type="colorScale" priority="24">
      <colorScale>
        <cfvo type="min"/>
        <cfvo type="max"/>
        <color rgb="FF63BE7B"/>
        <color rgb="FFFCFCFF"/>
      </colorScale>
    </cfRule>
  </conditionalFormatting>
  <conditionalFormatting sqref="AJ44:AK49 AL44:AO45 AO35:AO43 AL46:AS54">
    <cfRule type="colorScale" priority="113">
      <colorScale>
        <cfvo type="min"/>
        <cfvo type="percentile" val="50"/>
        <cfvo type="max"/>
        <color rgb="FF63BE7B"/>
        <color rgb="FFFFEB84"/>
        <color rgb="FFF8696B"/>
      </colorScale>
    </cfRule>
    <cfRule type="colorScale" priority="114">
      <colorScale>
        <cfvo type="min"/>
        <cfvo type="max"/>
        <color rgb="FF63BE7B"/>
        <color rgb="FFFCFCFF"/>
      </colorScale>
    </cfRule>
  </conditionalFormatting>
  <conditionalFormatting sqref="AJ76:AK81 AL76:AO77 AO67:AO75 AL66 AL65:AM65 AL78:AS86">
    <cfRule type="colorScale" priority="32">
      <colorScale>
        <cfvo type="min"/>
        <cfvo type="max"/>
        <color rgb="FF63BE7B"/>
        <color rgb="FFFCFCFF"/>
      </colorScale>
    </cfRule>
    <cfRule type="colorScale" priority="31">
      <colorScale>
        <cfvo type="min"/>
        <cfvo type="percentile" val="50"/>
        <cfvo type="max"/>
        <color rgb="FF63BE7B"/>
        <color rgb="FFFFEB84"/>
        <color rgb="FFF8696B"/>
      </colorScale>
    </cfRule>
  </conditionalFormatting>
  <conditionalFormatting sqref="AJ108:AK113 AL108:AO109 AO99:AO107 AL110:AS118">
    <cfRule type="colorScale" priority="18">
      <colorScale>
        <cfvo type="min"/>
        <cfvo type="max"/>
        <color rgb="FF63BE7B"/>
        <color rgb="FFFCFCFF"/>
      </colorScale>
    </cfRule>
    <cfRule type="colorScale" priority="17">
      <colorScale>
        <cfvo type="min"/>
        <cfvo type="percentile" val="50"/>
        <cfvo type="max"/>
        <color rgb="FF63BE7B"/>
        <color rgb="FFFFEB84"/>
        <color rgb="FFF8696B"/>
      </colorScale>
    </cfRule>
  </conditionalFormatting>
  <conditionalFormatting sqref="AL24:AS32">
    <cfRule type="colorScale" priority="115">
      <colorScale>
        <cfvo type="min"/>
        <cfvo type="percentile" val="50"/>
        <cfvo type="max"/>
        <color rgb="FF63BE7B"/>
        <color rgb="FFFFEB84"/>
        <color rgb="FFF8696B"/>
      </colorScale>
    </cfRule>
    <cfRule type="colorScale" priority="116">
      <colorScale>
        <cfvo type="min"/>
        <cfvo type="max"/>
        <color rgb="FF63BE7B"/>
        <color rgb="FFFCFCFF"/>
      </colorScale>
    </cfRule>
  </conditionalFormatting>
  <conditionalFormatting sqref="AL56:AS64">
    <cfRule type="colorScale" priority="112">
      <colorScale>
        <cfvo type="min"/>
        <cfvo type="max"/>
        <color rgb="FF63BE7B"/>
        <color rgb="FFFCFCFF"/>
      </colorScale>
    </cfRule>
    <cfRule type="colorScale" priority="111">
      <colorScale>
        <cfvo type="min"/>
        <cfvo type="percentile" val="50"/>
        <cfvo type="max"/>
        <color rgb="FF63BE7B"/>
        <color rgb="FFFFEB84"/>
        <color rgb="FFF8696B"/>
      </colorScale>
    </cfRule>
  </conditionalFormatting>
  <conditionalFormatting sqref="AL88:AS96">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L120:AS127">
    <cfRule type="colorScale" priority="16">
      <colorScale>
        <cfvo type="min"/>
        <cfvo type="max"/>
        <color rgb="FF63BE7B"/>
        <color rgb="FFFCFCFF"/>
      </colorScale>
    </cfRule>
    <cfRule type="colorScale" priority="15">
      <colorScale>
        <cfvo type="min"/>
        <cfvo type="percentile" val="50"/>
        <cfvo type="max"/>
        <color rgb="FF63BE7B"/>
        <color rgb="FFFFEB84"/>
        <color rgb="FFF8696B"/>
      </colorScale>
    </cfRule>
  </conditionalFormatting>
  <conditionalFormatting sqref="AL128:AS129">
    <cfRule type="colorScale" priority="79">
      <colorScale>
        <cfvo type="min"/>
        <cfvo type="percentile" val="50"/>
        <cfvo type="max"/>
        <color rgb="FF63BE7B"/>
        <color rgb="FFFFEB84"/>
        <color rgb="FFF8696B"/>
      </colorScale>
    </cfRule>
    <cfRule type="colorScale" priority="80">
      <colorScale>
        <cfvo type="min"/>
        <cfvo type="max"/>
        <color rgb="FF63BE7B"/>
        <color rgb="FFFCFCFF"/>
      </colorScale>
    </cfRule>
  </conditionalFormatting>
  <conditionalFormatting sqref="AM33">
    <cfRule type="colorScale" priority="99">
      <colorScale>
        <cfvo type="min"/>
        <cfvo type="percentile" val="50"/>
        <cfvo type="max"/>
        <color rgb="FF63BE7B"/>
        <color rgb="FFFFEB84"/>
        <color rgb="FFF8696B"/>
      </colorScale>
    </cfRule>
    <cfRule type="colorScale" priority="100">
      <colorScale>
        <cfvo type="min"/>
        <cfvo type="max"/>
        <color rgb="FF63BE7B"/>
        <color rgb="FFFCFCFF"/>
      </colorScale>
    </cfRule>
  </conditionalFormatting>
  <conditionalFormatting sqref="AM97">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conditionalFormatting sqref="AU12:AV17 AW12:AZ13 AZ3:AZ11 AW14:BD22">
    <cfRule type="colorScale" priority="110">
      <colorScale>
        <cfvo type="min"/>
        <cfvo type="max"/>
        <color rgb="FF63BE7B"/>
        <color rgb="FFFCFCFF"/>
      </colorScale>
    </cfRule>
    <cfRule type="colorScale" priority="109">
      <colorScale>
        <cfvo type="min"/>
        <cfvo type="percentile" val="50"/>
        <cfvo type="max"/>
        <color rgb="FF63BE7B"/>
        <color rgb="FFFFEB84"/>
        <color rgb="FFF8696B"/>
      </colorScale>
    </cfRule>
  </conditionalFormatting>
  <conditionalFormatting sqref="AU44:AV49 AW44:AZ45 AZ35:AZ43 AW46:BD54">
    <cfRule type="colorScale" priority="105">
      <colorScale>
        <cfvo type="min"/>
        <cfvo type="percentile" val="50"/>
        <cfvo type="max"/>
        <color rgb="FF63BE7B"/>
        <color rgb="FFFFEB84"/>
        <color rgb="FFF8696B"/>
      </colorScale>
    </cfRule>
    <cfRule type="colorScale" priority="106">
      <colorScale>
        <cfvo type="min"/>
        <cfvo type="max"/>
        <color rgb="FF63BE7B"/>
        <color rgb="FFFCFCFF"/>
      </colorScale>
    </cfRule>
  </conditionalFormatting>
  <conditionalFormatting sqref="AU76:AV81 AW76:AZ77 AZ67:AZ75 AW78:BD86">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AU108:AV113 AW108:AZ109 AZ99:AZ107 AW110:BD11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AW24:BD32">
    <cfRule type="colorScale" priority="107">
      <colorScale>
        <cfvo type="min"/>
        <cfvo type="percentile" val="50"/>
        <cfvo type="max"/>
        <color rgb="FF63BE7B"/>
        <color rgb="FFFFEB84"/>
        <color rgb="FFF8696B"/>
      </colorScale>
    </cfRule>
    <cfRule type="colorScale" priority="108">
      <colorScale>
        <cfvo type="min"/>
        <cfvo type="max"/>
        <color rgb="FF63BE7B"/>
        <color rgb="FFFCFCFF"/>
      </colorScale>
    </cfRule>
  </conditionalFormatting>
  <conditionalFormatting sqref="AW56:BD64">
    <cfRule type="colorScale" priority="104">
      <colorScale>
        <cfvo type="min"/>
        <cfvo type="max"/>
        <color rgb="FF63BE7B"/>
        <color rgb="FFFCFCFF"/>
      </colorScale>
    </cfRule>
    <cfRule type="colorScale" priority="103">
      <colorScale>
        <cfvo type="min"/>
        <cfvo type="percentile" val="50"/>
        <cfvo type="max"/>
        <color rgb="FF63BE7B"/>
        <color rgb="FFFFEB84"/>
        <color rgb="FFF8696B"/>
      </colorScale>
    </cfRule>
  </conditionalFormatting>
  <conditionalFormatting sqref="AW88:BD96">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AW120:BD127">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AW128:BD129">
    <cfRule type="colorScale" priority="72">
      <colorScale>
        <cfvo type="min"/>
        <cfvo type="max"/>
        <color rgb="FF63BE7B"/>
        <color rgb="FFFCFCFF"/>
      </colorScale>
    </cfRule>
    <cfRule type="colorScale" priority="71">
      <colorScale>
        <cfvo type="min"/>
        <cfvo type="percentile" val="50"/>
        <cfvo type="max"/>
        <color rgb="FF63BE7B"/>
        <color rgb="FFFFEB84"/>
        <color rgb="FFF8696B"/>
      </colorScale>
    </cfRule>
  </conditionalFormatting>
  <conditionalFormatting sqref="AX1">
    <cfRule type="colorScale" priority="102">
      <colorScale>
        <cfvo type="min"/>
        <cfvo type="max"/>
        <color rgb="FF63BE7B"/>
        <color rgb="FFFCFCFF"/>
      </colorScale>
    </cfRule>
    <cfRule type="colorScale" priority="101">
      <colorScale>
        <cfvo type="min"/>
        <cfvo type="percentile" val="50"/>
        <cfvo type="max"/>
        <color rgb="FF63BE7B"/>
        <color rgb="FFFFEB84"/>
        <color rgb="FFF8696B"/>
      </colorScale>
    </cfRule>
  </conditionalFormatting>
  <conditionalFormatting sqref="AX33">
    <cfRule type="colorScale" priority="98">
      <colorScale>
        <cfvo type="min"/>
        <cfvo type="max"/>
        <color rgb="FF63BE7B"/>
        <color rgb="FFFCFCFF"/>
      </colorScale>
    </cfRule>
    <cfRule type="colorScale" priority="97">
      <colorScale>
        <cfvo type="min"/>
        <cfvo type="percentile" val="50"/>
        <cfvo type="max"/>
        <color rgb="FF63BE7B"/>
        <color rgb="FFFFEB84"/>
        <color rgb="FFF8696B"/>
      </colorScale>
    </cfRule>
  </conditionalFormatting>
  <conditionalFormatting sqref="AX65">
    <cfRule type="colorScale" priority="5">
      <colorScale>
        <cfvo type="min"/>
        <cfvo type="percentile" val="50"/>
        <cfvo type="max"/>
        <color rgb="FF63BE7B"/>
        <color rgb="FFFFEB84"/>
        <color rgb="FFF8696B"/>
      </colorScale>
    </cfRule>
    <cfRule type="colorScale" priority="6">
      <colorScale>
        <cfvo type="min"/>
        <cfvo type="max"/>
        <color rgb="FF63BE7B"/>
        <color rgb="FFFCFCFF"/>
      </colorScale>
    </cfRule>
  </conditionalFormatting>
  <conditionalFormatting sqref="AX9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dataValidations count="9">
    <dataValidation type="list" allowBlank="1" showInputMessage="1" showErrorMessage="1" sqref="A34:B35 A25:B26 A16:B17 A41:B42 A98:B99 A89:B90 A80:B81 A105:B106" xr:uid="{68E8D0E4-0875-DF40-911C-374FFD24662D}">
      <formula1>INDIRECT("Exercises!" &amp; A18)</formula1>
    </dataValidation>
    <dataValidation type="list" allowBlank="1" showInputMessage="1" showErrorMessage="1" sqref="A36 A27 A18 A43 A100 A91 A82 A107" xr:uid="{F0E99896-C397-A343-A5FA-5EF6BAD99A40}">
      <formula1>RMOefeningen</formula1>
    </dataValidation>
    <dataValidation type="list" allowBlank="1" showInputMessage="1" showErrorMessage="1" sqref="M3:O10 M67:O74" xr:uid="{5CA2E75A-2C87-3446-BCD3-A4B65769E51C}">
      <formula1>VerticalPlanningReps</formula1>
    </dataValidation>
    <dataValidation type="list" allowBlank="1" showInputMessage="1" showErrorMessage="1" sqref="F1:H2" xr:uid="{833E6265-9A89-C24D-BB2A-64EC84CC407F}">
      <formula1>ClientLevels</formula1>
    </dataValidation>
    <dataValidation type="list" allowBlank="1" showInputMessage="1" showErrorMessage="1" sqref="P3 P7 P5 P9 P67 P71 P69 P73" xr:uid="{39382755-E231-8141-B742-1327D50AD7E3}">
      <formula1>HorizontalPlanning</formula1>
    </dataValidation>
    <dataValidation type="list" allowBlank="1" showInputMessage="1" showErrorMessage="1" sqref="T3:V10 AH47 F47 J47 N47 F24 R33 N33 J33 F33 R47 J24 N24 R24 F15 R40 N40 N15 J15 J40 F40 R15 V15 AD15 Z15 AH15 V24 Z24 AD24 AH24 V33 Z33 AD33 AH33 V40 Z40 AD40 AH40 V47 Z47 AD47 T67:V74 AH111 F111 J111 N111 F88 R97 N97 J97 F97 R111 J88 N88 R88 F79 R104 N104 N79 J79 J104 F104 R79 V79 AD79 Z79 AH79 V88 Z88 AD88 AH88 V97 Z97 AD97 AH97 V104 Z104 AD104 AH104 V111 Z111 AD111" xr:uid="{1083D39B-6FC2-AA4C-83A0-3617AAE69A3F}">
      <formula1>MoreReps</formula1>
    </dataValidation>
    <dataValidation type="list" allowBlank="1" showInputMessage="1" showErrorMessage="1" sqref="W3:Y10 AB47 P47 P40 P15 P24 P33 D33 H33 L33 D24 D15 D40 D47 H47 H40 H15 H24 L24 L15 L40 L47 AF15 T15 X15 AB15 AF24 T24 X24 AB24 AF33 T33 X33 AB33 AF40 T40 X40 AB40 AF47 T47 X47 W67:Y74 AB111 P111 P104 P79 P88 P97 D97 H97 L97 D88 D79 D104 D111 H111 H104 H79 H88 L88 L79 L104 L111 AF79 T79 X79 AB79 AF88 T88 X88 AB88 AF97 T97 X97 AB97 AF104 T104 X104 AB104 AF111 T111 X111" xr:uid="{61CDC205-2350-F445-A9D0-DC03550C3F56}">
      <formula1>MoreLoad</formula1>
    </dataValidation>
    <dataValidation type="list" allowBlank="1" showInputMessage="1" showErrorMessage="1" sqref="C14:AH14 C78:AH78" xr:uid="{3095C51E-BC99-3346-85B9-D9DF740BF395}">
      <formula1>Fases</formula1>
    </dataValidation>
    <dataValidation type="list" allowBlank="1" showInputMessage="1" showErrorMessage="1" sqref="A58:B60 A122:B124" xr:uid="{63B80D02-561F-BB4F-962B-ECF47EC925D5}">
      <formula1>$A$2:$A$9</formula1>
    </dataValidation>
  </dataValidations>
  <pageMargins left="0.7" right="0.7" top="0.75" bottom="0.75" header="0.3" footer="0.3"/>
  <tableParts count="5">
    <tablePart r:id="rId1"/>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FF21A-414C-B84A-8D7D-44CC2C385ADC}">
  <dimension ref="A1:BM373"/>
  <sheetViews>
    <sheetView zoomScale="61" zoomScaleNormal="73" workbookViewId="0">
      <selection activeCell="K14" sqref="K14:N14"/>
    </sheetView>
  </sheetViews>
  <sheetFormatPr baseColWidth="10" defaultRowHeight="16" x14ac:dyDescent="0.2"/>
  <cols>
    <col min="3" max="3" width="12.83203125" bestFit="1" customWidth="1"/>
    <col min="5" max="5" width="12" bestFit="1" customWidth="1"/>
    <col min="11" max="11" width="12.83203125" bestFit="1" customWidth="1"/>
    <col min="16" max="16" width="11.5" customWidth="1"/>
    <col min="36" max="36" width="11.5" customWidth="1"/>
    <col min="47" max="47" width="12.83203125" bestFit="1" customWidth="1"/>
  </cols>
  <sheetData>
    <row r="1" spans="1:65" ht="16" customHeight="1" x14ac:dyDescent="0.2">
      <c r="A1" s="206" t="s">
        <v>14</v>
      </c>
      <c r="B1" s="207" t="s">
        <v>13</v>
      </c>
      <c r="C1" s="38"/>
      <c r="D1" s="111" t="s">
        <v>233</v>
      </c>
      <c r="E1" s="112"/>
      <c r="F1" s="299" t="s">
        <v>231</v>
      </c>
      <c r="G1" s="299"/>
      <c r="H1" s="299"/>
      <c r="J1" s="112"/>
      <c r="K1" s="112"/>
      <c r="L1" s="112"/>
      <c r="M1" s="213" t="s">
        <v>228</v>
      </c>
      <c r="N1" s="213"/>
      <c r="O1" s="213"/>
      <c r="P1" s="213" t="s">
        <v>235</v>
      </c>
      <c r="Q1" s="213"/>
      <c r="R1" s="213"/>
      <c r="S1" s="213"/>
      <c r="T1" s="213" t="s">
        <v>253</v>
      </c>
      <c r="U1" s="213"/>
      <c r="V1" s="213"/>
      <c r="W1" s="300" t="s">
        <v>254</v>
      </c>
      <c r="X1" s="300"/>
      <c r="Y1" s="300"/>
      <c r="Z1" s="38"/>
      <c r="AA1" s="38"/>
      <c r="AB1" s="38"/>
      <c r="AC1" s="38"/>
      <c r="AD1" s="38"/>
      <c r="AE1" s="38"/>
      <c r="AF1" s="38"/>
      <c r="AG1" s="38"/>
      <c r="AH1" s="38"/>
      <c r="AI1" s="38"/>
      <c r="AJ1" s="112"/>
      <c r="AK1" s="112"/>
      <c r="AL1" s="113"/>
      <c r="AM1" s="301" t="s">
        <v>255</v>
      </c>
      <c r="AN1" s="302"/>
      <c r="AO1" s="302"/>
      <c r="AP1" s="302"/>
      <c r="AQ1" s="112"/>
      <c r="AR1" s="112"/>
      <c r="AS1" s="112"/>
      <c r="AT1" s="112"/>
      <c r="AU1" s="112"/>
      <c r="AV1" s="112"/>
      <c r="AW1" s="112"/>
      <c r="AX1" s="301" t="s">
        <v>257</v>
      </c>
      <c r="AY1" s="302"/>
      <c r="AZ1" s="302"/>
      <c r="BA1" s="302"/>
      <c r="BB1" s="112"/>
      <c r="BC1" s="112"/>
      <c r="BD1" s="112"/>
    </row>
    <row r="2" spans="1:65" ht="16" customHeight="1" x14ac:dyDescent="0.2">
      <c r="A2" s="208" t="s">
        <v>21</v>
      </c>
      <c r="B2" s="209" t="s">
        <v>173</v>
      </c>
      <c r="C2" s="38"/>
      <c r="D2" s="38"/>
      <c r="E2" s="38"/>
      <c r="F2" s="299"/>
      <c r="G2" s="299"/>
      <c r="H2" s="299"/>
      <c r="J2" s="112"/>
      <c r="K2" s="112"/>
      <c r="L2" s="112"/>
      <c r="M2" s="213"/>
      <c r="N2" s="213"/>
      <c r="O2" s="213"/>
      <c r="P2" s="213"/>
      <c r="Q2" s="213"/>
      <c r="R2" s="213"/>
      <c r="S2" s="213"/>
      <c r="T2" s="213"/>
      <c r="U2" s="213"/>
      <c r="V2" s="213"/>
      <c r="W2" s="300"/>
      <c r="X2" s="300"/>
      <c r="Y2" s="300"/>
      <c r="Z2" s="38"/>
      <c r="AA2" s="38"/>
      <c r="AB2" s="38"/>
      <c r="AC2" s="38"/>
      <c r="AD2" s="38"/>
      <c r="AE2" s="38"/>
      <c r="AF2" s="38"/>
      <c r="AG2" s="38"/>
      <c r="AH2" s="38"/>
      <c r="AI2" s="38"/>
      <c r="AJ2" s="112"/>
      <c r="AK2" s="112"/>
      <c r="AL2" s="113"/>
      <c r="AM2" s="302"/>
      <c r="AN2" s="302"/>
      <c r="AO2" s="302"/>
      <c r="AP2" s="302"/>
      <c r="AQ2" s="112"/>
      <c r="AR2" s="112"/>
      <c r="AS2" s="112"/>
      <c r="AT2" s="112"/>
      <c r="AU2" s="112"/>
      <c r="AV2" s="112"/>
      <c r="AW2" s="112"/>
      <c r="AX2" s="302"/>
      <c r="AY2" s="302"/>
      <c r="AZ2" s="302"/>
      <c r="BA2" s="302"/>
      <c r="BB2" s="112"/>
      <c r="BC2" s="112"/>
      <c r="BD2" s="112"/>
    </row>
    <row r="3" spans="1:65" ht="16" customHeight="1" x14ac:dyDescent="0.2">
      <c r="A3" s="208" t="s">
        <v>174</v>
      </c>
      <c r="B3" s="209" t="s">
        <v>173</v>
      </c>
      <c r="C3" s="38"/>
      <c r="D3" s="112"/>
      <c r="E3" s="112"/>
      <c r="F3" s="112"/>
      <c r="G3" s="112"/>
      <c r="H3" s="112"/>
      <c r="I3" s="112"/>
      <c r="J3" s="112"/>
      <c r="K3" s="111" t="s">
        <v>225</v>
      </c>
      <c r="L3" s="112"/>
      <c r="M3" s="303" t="s">
        <v>215</v>
      </c>
      <c r="N3" s="303"/>
      <c r="O3" s="303"/>
      <c r="P3" s="304" t="s">
        <v>242</v>
      </c>
      <c r="Q3" s="304"/>
      <c r="R3" s="304"/>
      <c r="S3" s="304"/>
      <c r="T3" s="301">
        <v>0</v>
      </c>
      <c r="U3" s="301"/>
      <c r="V3" s="301"/>
      <c r="W3" s="305">
        <v>0.06</v>
      </c>
      <c r="X3" s="305"/>
      <c r="Y3" s="305"/>
      <c r="Z3" s="38"/>
      <c r="AA3" s="38"/>
      <c r="AB3" s="38"/>
      <c r="AC3" s="38"/>
      <c r="AD3" s="38"/>
      <c r="AE3" s="38"/>
      <c r="AF3" s="38"/>
      <c r="AG3" s="38"/>
      <c r="AH3" s="38"/>
      <c r="AI3" s="38"/>
      <c r="AJ3" s="112" t="s">
        <v>236</v>
      </c>
      <c r="AK3" s="112"/>
      <c r="AL3" s="112" t="s">
        <v>228</v>
      </c>
      <c r="AM3" s="112"/>
      <c r="AN3" s="112" t="s">
        <v>234</v>
      </c>
      <c r="AO3" s="113"/>
      <c r="AP3" s="112" t="s">
        <v>250</v>
      </c>
      <c r="AQ3" s="112"/>
      <c r="AR3" s="112" t="s">
        <v>251</v>
      </c>
      <c r="AS3" s="112" t="s">
        <v>252</v>
      </c>
      <c r="AT3" s="112"/>
      <c r="AU3" s="112" t="s">
        <v>236</v>
      </c>
      <c r="AV3" s="112"/>
      <c r="AW3" s="112" t="s">
        <v>228</v>
      </c>
      <c r="AX3" s="112"/>
      <c r="AY3" s="112" t="s">
        <v>234</v>
      </c>
      <c r="AZ3" s="113"/>
      <c r="BA3" s="112" t="s">
        <v>250</v>
      </c>
      <c r="BB3" s="112"/>
      <c r="BC3" s="112" t="s">
        <v>251</v>
      </c>
      <c r="BD3" s="112" t="s">
        <v>252</v>
      </c>
    </row>
    <row r="4" spans="1:65" ht="16" customHeight="1" x14ac:dyDescent="0.2">
      <c r="A4" s="208" t="s">
        <v>175</v>
      </c>
      <c r="B4" s="209" t="s">
        <v>173</v>
      </c>
      <c r="C4" s="38"/>
      <c r="D4" s="112"/>
      <c r="E4" s="112"/>
      <c r="F4" s="112"/>
      <c r="G4" s="112"/>
      <c r="H4" s="112"/>
      <c r="I4" s="112"/>
      <c r="J4" s="112"/>
      <c r="K4" s="112"/>
      <c r="L4" s="112"/>
      <c r="M4" s="303"/>
      <c r="N4" s="303"/>
      <c r="O4" s="303"/>
      <c r="P4" s="304"/>
      <c r="Q4" s="304"/>
      <c r="R4" s="304"/>
      <c r="S4" s="304"/>
      <c r="T4" s="301"/>
      <c r="U4" s="301"/>
      <c r="V4" s="301"/>
      <c r="W4" s="305"/>
      <c r="X4" s="305"/>
      <c r="Y4" s="305"/>
      <c r="Z4" s="38"/>
      <c r="AA4" s="38"/>
      <c r="AB4" s="38"/>
      <c r="AC4" s="38"/>
      <c r="AD4" s="38"/>
      <c r="AE4" s="38"/>
      <c r="AF4" s="38"/>
      <c r="AG4" s="38"/>
      <c r="AH4" s="38"/>
      <c r="AI4" s="38"/>
      <c r="AJ4" s="110">
        <f>HLOOKUP($M$3,VerticalPlanning!$I$13:$AF$21,2,FALSE)</f>
        <v>0.6</v>
      </c>
      <c r="AK4" s="112"/>
      <c r="AL4" s="106">
        <f>HLOOKUP($M$3,VerticalPlanning!$I$1:$AF$9,2,FALSE)</f>
        <v>10</v>
      </c>
      <c r="AM4" s="112"/>
      <c r="AN4" s="108">
        <f>VLOOKUP($F$1,ClientLevels!$A$1:$B$4,2,FALSE)</f>
        <v>1</v>
      </c>
      <c r="AO4" s="113"/>
      <c r="AP4" s="117">
        <f>VLOOKUP($F$1,ClientLevels!$A$1:$C$4,3,FALSE)</f>
        <v>-0.04</v>
      </c>
      <c r="AQ4" s="112"/>
      <c r="AR4" s="112">
        <f>$T$3</f>
        <v>0</v>
      </c>
      <c r="AS4" s="120">
        <f>$W$3</f>
        <v>0.06</v>
      </c>
      <c r="AT4" s="112"/>
      <c r="AU4" s="110">
        <f>HLOOKUP($M$7,VerticalPlanning!$I$13:$AF$21,2,FALSE)</f>
        <v>0</v>
      </c>
      <c r="AV4" s="112"/>
      <c r="AW4" s="106">
        <f>HLOOKUP($M$7,VerticalPlanning!$I$1:$AF$9,2,FALSE)</f>
        <v>0</v>
      </c>
      <c r="AX4" s="112"/>
      <c r="AY4" s="108">
        <f>VLOOKUP($F$1,ClientLevels!$A$1:$B$4,2,FALSE)</f>
        <v>1</v>
      </c>
      <c r="AZ4" s="113"/>
      <c r="BA4" s="117">
        <f>VLOOKUP($F$1,ClientLevels!$A$1:$C$4,3,FALSE)</f>
        <v>-0.04</v>
      </c>
      <c r="BB4" s="112"/>
      <c r="BC4" s="112">
        <f>$T$7</f>
        <v>0</v>
      </c>
      <c r="BD4" s="120">
        <f>$W$7</f>
        <v>0</v>
      </c>
    </row>
    <row r="5" spans="1:65" ht="16" customHeight="1" x14ac:dyDescent="0.2">
      <c r="A5" s="208" t="s">
        <v>116</v>
      </c>
      <c r="B5" s="209" t="s">
        <v>173</v>
      </c>
      <c r="C5" s="38"/>
      <c r="D5" s="112"/>
      <c r="E5" s="112"/>
      <c r="F5" s="112"/>
      <c r="G5" s="112"/>
      <c r="H5" s="112"/>
      <c r="I5" s="112"/>
      <c r="J5" s="112"/>
      <c r="K5" s="111" t="s">
        <v>224</v>
      </c>
      <c r="L5" s="112"/>
      <c r="M5" s="303" t="s">
        <v>214</v>
      </c>
      <c r="N5" s="303"/>
      <c r="O5" s="303"/>
      <c r="P5" s="304" t="s">
        <v>248</v>
      </c>
      <c r="Q5" s="304"/>
      <c r="R5" s="304"/>
      <c r="S5" s="304"/>
      <c r="T5" s="301">
        <v>0</v>
      </c>
      <c r="U5" s="301"/>
      <c r="V5" s="301"/>
      <c r="W5" s="305">
        <v>0.2</v>
      </c>
      <c r="X5" s="305"/>
      <c r="Y5" s="305"/>
      <c r="Z5" s="38"/>
      <c r="AA5" s="38"/>
      <c r="AB5" s="38"/>
      <c r="AC5" s="38"/>
      <c r="AD5" s="38"/>
      <c r="AE5" s="38"/>
      <c r="AF5" s="38"/>
      <c r="AG5" s="38"/>
      <c r="AH5" s="38"/>
      <c r="AI5" s="38"/>
      <c r="AJ5" s="110">
        <f>HLOOKUP($M$3,VerticalPlanning!$I$13:$AF$21,3,FALSE)</f>
        <v>0.67500000000000004</v>
      </c>
      <c r="AK5" s="112"/>
      <c r="AL5" s="106">
        <f>HLOOKUP($M$3,VerticalPlanning!$I$1:$AF$9,3,FALSE)</f>
        <v>10</v>
      </c>
      <c r="AM5" s="112"/>
      <c r="AN5" s="108">
        <f>VLOOKUP($F$1,ClientLevels!$A$1:$B$4,2,FALSE)</f>
        <v>1</v>
      </c>
      <c r="AO5" s="113"/>
      <c r="AP5" s="117">
        <f>VLOOKUP($F$1,ClientLevels!$A$1:$C$4,3,FALSE)</f>
        <v>-0.04</v>
      </c>
      <c r="AQ5" s="112"/>
      <c r="AR5" s="112">
        <f t="shared" ref="AR5:AR11" si="0">$T$3</f>
        <v>0</v>
      </c>
      <c r="AS5" s="120">
        <f t="shared" ref="AS5:AS11" si="1">$W$3</f>
        <v>0.06</v>
      </c>
      <c r="AT5" s="112"/>
      <c r="AU5" s="110">
        <f>HLOOKUP($M$7,VerticalPlanning!$I$13:$AF$21,3,FALSE)</f>
        <v>0</v>
      </c>
      <c r="AV5" s="112"/>
      <c r="AW5" s="106">
        <f>HLOOKUP($M$7,VerticalPlanning!$I$1:$AF$9,3,FALSE)</f>
        <v>0</v>
      </c>
      <c r="AX5" s="112"/>
      <c r="AY5" s="108">
        <f>VLOOKUP($F$1,ClientLevels!$A$1:$B$4,2,FALSE)</f>
        <v>1</v>
      </c>
      <c r="AZ5" s="113"/>
      <c r="BA5" s="117">
        <f>VLOOKUP($F$1,ClientLevels!$A$1:$C$4,3,FALSE)</f>
        <v>-0.04</v>
      </c>
      <c r="BB5" s="112"/>
      <c r="BC5" s="112">
        <f t="shared" ref="BC5:BC11" si="2">$T$7</f>
        <v>0</v>
      </c>
      <c r="BD5" s="120">
        <f t="shared" ref="BD5:BD11" si="3">$W$7</f>
        <v>0</v>
      </c>
      <c r="BI5" s="123"/>
      <c r="BJ5" s="123"/>
      <c r="BK5" s="123"/>
      <c r="BL5" s="123"/>
      <c r="BM5" s="123"/>
    </row>
    <row r="6" spans="1:65" ht="16" customHeight="1" x14ac:dyDescent="0.2">
      <c r="A6" s="208" t="s">
        <v>120</v>
      </c>
      <c r="B6" s="209" t="s">
        <v>173</v>
      </c>
      <c r="C6" s="44"/>
      <c r="D6" s="112"/>
      <c r="E6" s="112"/>
      <c r="F6" s="112"/>
      <c r="G6" s="112"/>
      <c r="H6" s="112"/>
      <c r="I6" s="112"/>
      <c r="J6" s="112"/>
      <c r="K6" s="112"/>
      <c r="L6" s="112"/>
      <c r="M6" s="303"/>
      <c r="N6" s="303"/>
      <c r="O6" s="303"/>
      <c r="P6" s="304"/>
      <c r="Q6" s="304"/>
      <c r="R6" s="304"/>
      <c r="S6" s="304"/>
      <c r="T6" s="301"/>
      <c r="U6" s="301"/>
      <c r="V6" s="301"/>
      <c r="W6" s="305"/>
      <c r="X6" s="305"/>
      <c r="Y6" s="305"/>
      <c r="Z6" s="44"/>
      <c r="AA6" s="44"/>
      <c r="AB6" s="44"/>
      <c r="AC6" s="44"/>
      <c r="AD6" s="44"/>
      <c r="AE6" s="38"/>
      <c r="AF6" s="38"/>
      <c r="AG6" s="38"/>
      <c r="AH6" s="38"/>
      <c r="AI6" s="38"/>
      <c r="AJ6" s="110">
        <f>HLOOKUP($M$3,VerticalPlanning!$I$13:$AF$21,4,FALSE)</f>
        <v>0.65</v>
      </c>
      <c r="AK6" s="112"/>
      <c r="AL6" s="106">
        <f>HLOOKUP($M$3,VerticalPlanning!$I$1:$AF$9,4,FALSE)</f>
        <v>10</v>
      </c>
      <c r="AM6" s="112"/>
      <c r="AN6" s="108">
        <f>VLOOKUP($F$1,ClientLevels!$A$1:$B$4,2,FALSE)</f>
        <v>1</v>
      </c>
      <c r="AO6" s="113"/>
      <c r="AP6" s="117">
        <f>VLOOKUP($F$1,ClientLevels!$A$1:$C$4,3,FALSE)</f>
        <v>-0.04</v>
      </c>
      <c r="AQ6" s="112"/>
      <c r="AR6" s="112">
        <f t="shared" si="0"/>
        <v>0</v>
      </c>
      <c r="AS6" s="120">
        <f t="shared" si="1"/>
        <v>0.06</v>
      </c>
      <c r="AT6" s="112"/>
      <c r="AU6" s="110">
        <f>HLOOKUP($M$7,VerticalPlanning!$I$13:$AF$21,4,FALSE)</f>
        <v>0</v>
      </c>
      <c r="AV6" s="112"/>
      <c r="AW6" s="106">
        <f>HLOOKUP($M$7,VerticalPlanning!$I$1:$AF$9,4,FALSE)</f>
        <v>0</v>
      </c>
      <c r="AX6" s="112"/>
      <c r="AY6" s="108">
        <f>VLOOKUP($F$1,ClientLevels!$A$1:$B$4,2,FALSE)</f>
        <v>1</v>
      </c>
      <c r="AZ6" s="113"/>
      <c r="BA6" s="117">
        <f>VLOOKUP($F$1,ClientLevels!$A$1:$C$4,3,FALSE)</f>
        <v>-0.04</v>
      </c>
      <c r="BB6" s="112"/>
      <c r="BC6" s="112">
        <f t="shared" si="2"/>
        <v>0</v>
      </c>
      <c r="BD6" s="120">
        <f t="shared" si="3"/>
        <v>0</v>
      </c>
      <c r="BI6" s="123"/>
      <c r="BJ6" s="123"/>
      <c r="BK6" s="123"/>
      <c r="BL6" s="123"/>
      <c r="BM6" s="123"/>
    </row>
    <row r="7" spans="1:65" ht="16" customHeight="1" x14ac:dyDescent="0.2">
      <c r="A7" s="208" t="s">
        <v>12</v>
      </c>
      <c r="B7" s="209">
        <v>140</v>
      </c>
      <c r="C7" s="38"/>
      <c r="D7" s="112"/>
      <c r="E7" s="112"/>
      <c r="F7" s="112"/>
      <c r="G7" s="112"/>
      <c r="H7" s="112"/>
      <c r="I7" s="112"/>
      <c r="J7" s="112"/>
      <c r="K7" s="111" t="s">
        <v>226</v>
      </c>
      <c r="L7" s="112"/>
      <c r="M7" s="303" t="s">
        <v>189</v>
      </c>
      <c r="N7" s="303"/>
      <c r="O7" s="303"/>
      <c r="P7" s="304" t="s">
        <v>189</v>
      </c>
      <c r="Q7" s="304"/>
      <c r="R7" s="304"/>
      <c r="S7" s="304"/>
      <c r="T7" s="301">
        <v>0</v>
      </c>
      <c r="U7" s="301"/>
      <c r="V7" s="301"/>
      <c r="W7" s="305">
        <v>0</v>
      </c>
      <c r="X7" s="305"/>
      <c r="Y7" s="305"/>
      <c r="Z7" s="38"/>
      <c r="AA7" s="38"/>
      <c r="AB7" s="38"/>
      <c r="AC7" s="38"/>
      <c r="AD7" s="38"/>
      <c r="AE7" s="38"/>
      <c r="AF7" s="38"/>
      <c r="AG7" s="38"/>
      <c r="AH7" s="38"/>
      <c r="AI7" s="38"/>
      <c r="AJ7" s="110">
        <f>HLOOKUP($M$3,VerticalPlanning!$I$13:$AF$21,5,FALSE)</f>
        <v>0.72499999999999998</v>
      </c>
      <c r="AK7" s="112"/>
      <c r="AL7" s="106">
        <f>HLOOKUP($M$3,VerticalPlanning!$I$1:$AF$9,5,FALSE)</f>
        <v>10</v>
      </c>
      <c r="AM7" s="112"/>
      <c r="AN7" s="108">
        <f>VLOOKUP($F$1,ClientLevels!$A$1:$B$4,2,FALSE)</f>
        <v>1</v>
      </c>
      <c r="AO7" s="113"/>
      <c r="AP7" s="117">
        <f>VLOOKUP($F$1,ClientLevels!$A$1:$C$4,3,FALSE)</f>
        <v>-0.04</v>
      </c>
      <c r="AQ7" s="112"/>
      <c r="AR7" s="112">
        <f t="shared" si="0"/>
        <v>0</v>
      </c>
      <c r="AS7" s="120">
        <f t="shared" si="1"/>
        <v>0.06</v>
      </c>
      <c r="AT7" s="112"/>
      <c r="AU7" s="110">
        <f>HLOOKUP($M$7,VerticalPlanning!$I$13:$AF$21,5,FALSE)</f>
        <v>0</v>
      </c>
      <c r="AV7" s="112"/>
      <c r="AW7" s="106">
        <f>HLOOKUP($M$7,VerticalPlanning!$I$1:$AF$9,5,FALSE)</f>
        <v>0</v>
      </c>
      <c r="AX7" s="112"/>
      <c r="AY7" s="108">
        <f>VLOOKUP($F$1,ClientLevels!$A$1:$B$4,2,FALSE)</f>
        <v>1</v>
      </c>
      <c r="AZ7" s="113"/>
      <c r="BA7" s="117">
        <f>VLOOKUP($F$1,ClientLevels!$A$1:$C$4,3,FALSE)</f>
        <v>-0.04</v>
      </c>
      <c r="BB7" s="112"/>
      <c r="BC7" s="112">
        <f t="shared" si="2"/>
        <v>0</v>
      </c>
      <c r="BD7" s="120">
        <f t="shared" si="3"/>
        <v>0</v>
      </c>
      <c r="BI7" s="123"/>
      <c r="BJ7" s="123"/>
      <c r="BK7" s="123"/>
      <c r="BL7" s="123"/>
      <c r="BM7" s="123"/>
    </row>
    <row r="8" spans="1:65" ht="19" customHeight="1" x14ac:dyDescent="0.2">
      <c r="A8" s="208" t="s">
        <v>176</v>
      </c>
      <c r="B8" s="209">
        <v>108</v>
      </c>
      <c r="C8" s="38"/>
      <c r="D8" s="112"/>
      <c r="E8" s="112"/>
      <c r="F8" s="112"/>
      <c r="G8" s="112"/>
      <c r="H8" s="112"/>
      <c r="I8" s="112"/>
      <c r="J8" s="112"/>
      <c r="K8" s="112"/>
      <c r="L8" s="112"/>
      <c r="M8" s="303"/>
      <c r="N8" s="303"/>
      <c r="O8" s="303"/>
      <c r="P8" s="304"/>
      <c r="Q8" s="304"/>
      <c r="R8" s="304"/>
      <c r="S8" s="304"/>
      <c r="T8" s="301"/>
      <c r="U8" s="301"/>
      <c r="V8" s="301"/>
      <c r="W8" s="305"/>
      <c r="X8" s="305"/>
      <c r="Y8" s="305"/>
      <c r="Z8" s="38"/>
      <c r="AA8" s="38"/>
      <c r="AB8" s="38"/>
      <c r="AC8" s="38"/>
      <c r="AD8" s="38"/>
      <c r="AE8" s="38"/>
      <c r="AF8" s="38"/>
      <c r="AG8" s="38"/>
      <c r="AH8" s="38"/>
      <c r="AI8" s="38"/>
      <c r="AJ8" s="110">
        <f>HLOOKUP($M$3,VerticalPlanning!$I$13:$AF$21,6,FALSE)</f>
        <v>0</v>
      </c>
      <c r="AK8" s="112"/>
      <c r="AL8" s="106">
        <f>HLOOKUP($M$3,VerticalPlanning!$I$1:$AF$9,6,FALSE)</f>
        <v>0</v>
      </c>
      <c r="AM8" s="112"/>
      <c r="AN8" s="108">
        <f>VLOOKUP($F$1,ClientLevels!$A$1:$B$4,2,FALSE)</f>
        <v>1</v>
      </c>
      <c r="AO8" s="113"/>
      <c r="AP8" s="117">
        <f>VLOOKUP($F$1,ClientLevels!$A$1:$C$4,3,FALSE)</f>
        <v>-0.04</v>
      </c>
      <c r="AQ8" s="112"/>
      <c r="AR8" s="112">
        <f t="shared" si="0"/>
        <v>0</v>
      </c>
      <c r="AS8" s="120">
        <f t="shared" si="1"/>
        <v>0.06</v>
      </c>
      <c r="AT8" s="112"/>
      <c r="AU8" s="110">
        <f>HLOOKUP($M$7,VerticalPlanning!$I$13:$AF$21,6,FALSE)</f>
        <v>0</v>
      </c>
      <c r="AV8" s="112"/>
      <c r="AW8" s="106">
        <f>HLOOKUP($M$7,VerticalPlanning!$I$1:$AF$9,6,FALSE)</f>
        <v>0</v>
      </c>
      <c r="AX8" s="112"/>
      <c r="AY8" s="108">
        <f>VLOOKUP($F$1,ClientLevels!$A$1:$B$4,2,FALSE)</f>
        <v>1</v>
      </c>
      <c r="AZ8" s="113"/>
      <c r="BA8" s="117">
        <f>VLOOKUP($F$1,ClientLevels!$A$1:$C$4,3,FALSE)</f>
        <v>-0.04</v>
      </c>
      <c r="BB8" s="112"/>
      <c r="BC8" s="112">
        <f t="shared" si="2"/>
        <v>0</v>
      </c>
      <c r="BD8" s="120">
        <f t="shared" si="3"/>
        <v>0</v>
      </c>
      <c r="BK8" s="123"/>
      <c r="BL8" s="123"/>
      <c r="BM8" s="123"/>
    </row>
    <row r="9" spans="1:65" ht="16" customHeight="1" x14ac:dyDescent="0.2">
      <c r="A9" s="210" t="s">
        <v>189</v>
      </c>
      <c r="B9" s="211">
        <v>0</v>
      </c>
      <c r="C9" s="38"/>
      <c r="D9" s="112"/>
      <c r="E9" s="112"/>
      <c r="F9" s="112"/>
      <c r="G9" s="112"/>
      <c r="H9" s="112"/>
      <c r="I9" s="112"/>
      <c r="J9" s="112"/>
      <c r="K9" s="111" t="s">
        <v>227</v>
      </c>
      <c r="L9" s="112"/>
      <c r="M9" s="303" t="s">
        <v>189</v>
      </c>
      <c r="N9" s="303"/>
      <c r="O9" s="303"/>
      <c r="P9" s="304" t="s">
        <v>189</v>
      </c>
      <c r="Q9" s="304"/>
      <c r="R9" s="304"/>
      <c r="S9" s="304"/>
      <c r="T9" s="301">
        <v>0</v>
      </c>
      <c r="U9" s="301"/>
      <c r="V9" s="301"/>
      <c r="W9" s="305">
        <v>0</v>
      </c>
      <c r="X9" s="305"/>
      <c r="Y9" s="305"/>
      <c r="Z9" s="38"/>
      <c r="AA9" s="38"/>
      <c r="AB9" s="38"/>
      <c r="AC9" s="38"/>
      <c r="AD9" s="38"/>
      <c r="AE9" s="38"/>
      <c r="AF9" s="38"/>
      <c r="AG9" s="38"/>
      <c r="AH9" s="38"/>
      <c r="AI9" s="38"/>
      <c r="AJ9" s="110">
        <f>HLOOKUP($M$3,VerticalPlanning!$I$13:$AF$21,7,FALSE)</f>
        <v>0</v>
      </c>
      <c r="AK9" s="112"/>
      <c r="AL9" s="106">
        <f>HLOOKUP($M$3,VerticalPlanning!$I$1:$AF$9,7,FALSE)</f>
        <v>0</v>
      </c>
      <c r="AM9" s="112"/>
      <c r="AN9" s="108">
        <f>VLOOKUP($F$1,ClientLevels!$A$1:$B$4,2,FALSE)</f>
        <v>1</v>
      </c>
      <c r="AO9" s="113"/>
      <c r="AP9" s="117">
        <f>VLOOKUP($F$1,ClientLevels!$A$1:$C$4,3,FALSE)</f>
        <v>-0.04</v>
      </c>
      <c r="AQ9" s="112"/>
      <c r="AR9" s="112">
        <f t="shared" si="0"/>
        <v>0</v>
      </c>
      <c r="AS9" s="120">
        <f t="shared" si="1"/>
        <v>0.06</v>
      </c>
      <c r="AT9" s="112"/>
      <c r="AU9" s="110">
        <f>HLOOKUP($M$7,VerticalPlanning!$I$13:$AF$21,7,FALSE)</f>
        <v>0</v>
      </c>
      <c r="AV9" s="112"/>
      <c r="AW9" s="106">
        <f>HLOOKUP($M$7,VerticalPlanning!$I$1:$AF$9,7,FALSE)</f>
        <v>0</v>
      </c>
      <c r="AX9" s="112"/>
      <c r="AY9" s="108">
        <f>VLOOKUP($F$1,ClientLevels!$A$1:$B$4,2,FALSE)</f>
        <v>1</v>
      </c>
      <c r="AZ9" s="113"/>
      <c r="BA9" s="117">
        <f>VLOOKUP($F$1,ClientLevels!$A$1:$C$4,3,FALSE)</f>
        <v>-0.04</v>
      </c>
      <c r="BB9" s="112"/>
      <c r="BC9" s="112">
        <f t="shared" si="2"/>
        <v>0</v>
      </c>
      <c r="BD9" s="120">
        <f t="shared" si="3"/>
        <v>0</v>
      </c>
      <c r="BK9" s="123"/>
      <c r="BL9" s="123"/>
      <c r="BM9" s="123"/>
    </row>
    <row r="10" spans="1:65" ht="16" customHeight="1" x14ac:dyDescent="0.2">
      <c r="A10" s="38"/>
      <c r="B10" s="38"/>
      <c r="C10" s="38"/>
      <c r="D10" s="112"/>
      <c r="E10" s="112"/>
      <c r="F10" s="112"/>
      <c r="G10" s="112"/>
      <c r="H10" s="112"/>
      <c r="I10" s="112"/>
      <c r="J10" s="112"/>
      <c r="K10" s="107"/>
      <c r="L10" s="112"/>
      <c r="M10" s="303"/>
      <c r="N10" s="303"/>
      <c r="O10" s="303"/>
      <c r="P10" s="304"/>
      <c r="Q10" s="304"/>
      <c r="R10" s="304"/>
      <c r="S10" s="304"/>
      <c r="T10" s="301"/>
      <c r="U10" s="301"/>
      <c r="V10" s="301"/>
      <c r="W10" s="305"/>
      <c r="X10" s="305"/>
      <c r="Y10" s="305"/>
      <c r="Z10" s="38"/>
      <c r="AA10" s="38"/>
      <c r="AB10" s="38"/>
      <c r="AC10" s="38"/>
      <c r="AD10" s="38"/>
      <c r="AE10" s="38"/>
      <c r="AF10" s="38"/>
      <c r="AG10" s="38"/>
      <c r="AH10" s="38"/>
      <c r="AI10" s="38"/>
      <c r="AJ10" s="110">
        <f>HLOOKUP($M$3,VerticalPlanning!$I$13:$AF$21,8,FALSE)</f>
        <v>0</v>
      </c>
      <c r="AK10" s="112"/>
      <c r="AL10" s="106">
        <f>HLOOKUP($M$3,VerticalPlanning!$I$1:$AF$9,8,FALSE)</f>
        <v>0</v>
      </c>
      <c r="AM10" s="112"/>
      <c r="AN10" s="108">
        <f>VLOOKUP($F$1,ClientLevels!$A$1:$B$4,2,FALSE)</f>
        <v>1</v>
      </c>
      <c r="AO10" s="113"/>
      <c r="AP10" s="117">
        <f>VLOOKUP($F$1,ClientLevels!$A$1:$C$4,3,FALSE)</f>
        <v>-0.04</v>
      </c>
      <c r="AQ10" s="112"/>
      <c r="AR10" s="112">
        <f t="shared" si="0"/>
        <v>0</v>
      </c>
      <c r="AS10" s="120">
        <f t="shared" si="1"/>
        <v>0.06</v>
      </c>
      <c r="AT10" s="112"/>
      <c r="AU10" s="110">
        <f>HLOOKUP($M$7,VerticalPlanning!$I$13:$AF$21,8,FALSE)</f>
        <v>0</v>
      </c>
      <c r="AV10" s="112"/>
      <c r="AW10" s="106">
        <f>HLOOKUP($M$7,VerticalPlanning!$I$1:$AF$9,8,FALSE)</f>
        <v>0</v>
      </c>
      <c r="AX10" s="112"/>
      <c r="AY10" s="108">
        <f>VLOOKUP($F$1,ClientLevels!$A$1:$B$4,2,FALSE)</f>
        <v>1</v>
      </c>
      <c r="AZ10" s="113"/>
      <c r="BA10" s="117">
        <f>VLOOKUP($F$1,ClientLevels!$A$1:$C$4,3,FALSE)</f>
        <v>-0.04</v>
      </c>
      <c r="BB10" s="112"/>
      <c r="BC10" s="112">
        <f t="shared" si="2"/>
        <v>0</v>
      </c>
      <c r="BD10" s="120">
        <f t="shared" si="3"/>
        <v>0</v>
      </c>
      <c r="BK10" s="123"/>
      <c r="BL10" s="123"/>
      <c r="BM10" s="123"/>
    </row>
    <row r="11" spans="1:65"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110">
        <f>HLOOKUP($M$3,VerticalPlanning!$I$13:$AF$21,9,FALSE)</f>
        <v>0</v>
      </c>
      <c r="AK11" s="112"/>
      <c r="AL11" s="106">
        <f>HLOOKUP($M$3,VerticalPlanning!$I$1:$AF$9,9,FALSE)</f>
        <v>0</v>
      </c>
      <c r="AM11" s="112"/>
      <c r="AN11" s="108">
        <f>VLOOKUP($F$1,ClientLevels!$A$1:$B$4,2,FALSE)</f>
        <v>1</v>
      </c>
      <c r="AO11" s="113"/>
      <c r="AP11" s="117">
        <f>VLOOKUP($F$1,ClientLevels!$A$1:$C$4,3,FALSE)</f>
        <v>-0.04</v>
      </c>
      <c r="AQ11" s="112"/>
      <c r="AR11" s="112">
        <f t="shared" si="0"/>
        <v>0</v>
      </c>
      <c r="AS11" s="120">
        <f t="shared" si="1"/>
        <v>0.06</v>
      </c>
      <c r="AT11" s="112"/>
      <c r="AU11" s="110">
        <f>HLOOKUP($M$7,VerticalPlanning!$I$13:$AF$21,9,FALSE)</f>
        <v>0</v>
      </c>
      <c r="AV11" s="112"/>
      <c r="AW11" s="106">
        <f>HLOOKUP($M$7,VerticalPlanning!$I$1:$AF$9,9,FALSE)</f>
        <v>0</v>
      </c>
      <c r="AX11" s="112"/>
      <c r="AY11" s="108">
        <f>VLOOKUP($F$1,ClientLevels!$A$1:$B$4,2,FALSE)</f>
        <v>1</v>
      </c>
      <c r="AZ11" s="113"/>
      <c r="BA11" s="117">
        <f>VLOOKUP($F$1,ClientLevels!$A$1:$C$4,3,FALSE)</f>
        <v>-0.04</v>
      </c>
      <c r="BB11" s="112"/>
      <c r="BC11" s="112">
        <f t="shared" si="2"/>
        <v>0</v>
      </c>
      <c r="BD11" s="120">
        <f t="shared" si="3"/>
        <v>0</v>
      </c>
    </row>
    <row r="12" spans="1:65" ht="16" customHeight="1" x14ac:dyDescent="0.2">
      <c r="A12" s="1"/>
      <c r="B12" s="1"/>
      <c r="AI12" s="1"/>
      <c r="AJ12" s="113"/>
      <c r="AK12" s="113"/>
      <c r="AL12" s="113"/>
      <c r="AM12" s="113"/>
      <c r="AN12" s="113"/>
      <c r="AO12" s="113"/>
      <c r="AP12" s="112"/>
      <c r="AQ12" s="112"/>
      <c r="AR12" s="112"/>
      <c r="AS12" s="112"/>
      <c r="AT12" s="112"/>
      <c r="AU12" s="113"/>
      <c r="AV12" s="113"/>
      <c r="AW12" s="113"/>
      <c r="AX12" s="113"/>
      <c r="AY12" s="113"/>
      <c r="AZ12" s="113"/>
      <c r="BA12" s="112"/>
      <c r="BB12" s="112"/>
      <c r="BC12" s="112"/>
      <c r="BD12" s="112"/>
    </row>
    <row r="13" spans="1:65" ht="19" customHeight="1" thickBot="1" x14ac:dyDescent="0.25">
      <c r="A13" s="215"/>
      <c r="B13" s="215"/>
      <c r="C13" s="214" t="s">
        <v>2</v>
      </c>
      <c r="D13" s="214"/>
      <c r="E13" s="214"/>
      <c r="F13" s="214"/>
      <c r="G13" s="214" t="s">
        <v>3</v>
      </c>
      <c r="H13" s="214"/>
      <c r="I13" s="214"/>
      <c r="J13" s="214"/>
      <c r="K13" s="214" t="s">
        <v>4</v>
      </c>
      <c r="L13" s="214"/>
      <c r="M13" s="214"/>
      <c r="N13" s="214"/>
      <c r="O13" s="214" t="s">
        <v>5</v>
      </c>
      <c r="P13" s="214"/>
      <c r="Q13" s="214"/>
      <c r="R13" s="214"/>
      <c r="S13" s="214" t="s">
        <v>259</v>
      </c>
      <c r="T13" s="214"/>
      <c r="U13" s="214"/>
      <c r="V13" s="214"/>
      <c r="W13" s="214" t="s">
        <v>260</v>
      </c>
      <c r="X13" s="214"/>
      <c r="Y13" s="214"/>
      <c r="Z13" s="214"/>
      <c r="AA13" s="214" t="s">
        <v>261</v>
      </c>
      <c r="AB13" s="214"/>
      <c r="AC13" s="214"/>
      <c r="AD13" s="214"/>
      <c r="AE13" s="214" t="s">
        <v>262</v>
      </c>
      <c r="AF13" s="214"/>
      <c r="AG13" s="214"/>
      <c r="AH13" s="214"/>
      <c r="AI13" s="1"/>
      <c r="AJ13" s="113"/>
      <c r="AK13" s="113"/>
      <c r="AL13" s="113"/>
      <c r="AM13" s="113"/>
      <c r="AN13" s="113"/>
      <c r="AO13" s="113"/>
      <c r="AP13" s="112"/>
      <c r="AQ13" s="112"/>
      <c r="AR13" s="112"/>
      <c r="AS13" s="112"/>
      <c r="AT13" s="112"/>
      <c r="AU13" s="113"/>
      <c r="AV13" s="113"/>
      <c r="AW13" s="113"/>
      <c r="AX13" s="113"/>
      <c r="AY13" s="113"/>
      <c r="AZ13" s="113"/>
      <c r="BA13" s="112"/>
      <c r="BB13" s="112"/>
      <c r="BC13" s="112"/>
      <c r="BD13" s="112"/>
    </row>
    <row r="14" spans="1:65" ht="16" customHeight="1" thickBot="1" x14ac:dyDescent="0.25">
      <c r="A14" s="213"/>
      <c r="B14" s="213"/>
      <c r="C14" s="316" t="s">
        <v>192</v>
      </c>
      <c r="D14" s="306"/>
      <c r="E14" s="306"/>
      <c r="F14" s="317"/>
      <c r="G14" s="316" t="s">
        <v>192</v>
      </c>
      <c r="H14" s="306"/>
      <c r="I14" s="306"/>
      <c r="J14" s="317"/>
      <c r="K14" s="316" t="s">
        <v>191</v>
      </c>
      <c r="L14" s="306"/>
      <c r="M14" s="306"/>
      <c r="N14" s="307"/>
      <c r="O14" s="308" t="s">
        <v>191</v>
      </c>
      <c r="P14" s="306"/>
      <c r="Q14" s="306"/>
      <c r="R14" s="307"/>
      <c r="S14" s="308" t="s">
        <v>191</v>
      </c>
      <c r="T14" s="306"/>
      <c r="U14" s="306"/>
      <c r="V14" s="317"/>
      <c r="W14" s="316" t="s">
        <v>191</v>
      </c>
      <c r="X14" s="306"/>
      <c r="Y14" s="306"/>
      <c r="Z14" s="306"/>
      <c r="AA14" s="306" t="s">
        <v>194</v>
      </c>
      <c r="AB14" s="306"/>
      <c r="AC14" s="306"/>
      <c r="AD14" s="307"/>
      <c r="AE14" s="308" t="s">
        <v>194</v>
      </c>
      <c r="AF14" s="306"/>
      <c r="AG14" s="306"/>
      <c r="AH14" s="307"/>
      <c r="AI14" s="122"/>
      <c r="AJ14" s="114" t="s">
        <v>249</v>
      </c>
      <c r="AK14" s="113"/>
      <c r="AL14" s="116">
        <f>VLOOKUP($P$3,HorizontalPlanning!$A$2:$K$14,4,FALSE)</f>
        <v>-7.0000000000000007E-2</v>
      </c>
      <c r="AM14" s="116">
        <f>VLOOKUP($P$3,HorizontalPlanning!$A$2:$K$14,5,FALSE)</f>
        <v>-0.05</v>
      </c>
      <c r="AN14" s="116">
        <f>VLOOKUP($P$3,HorizontalPlanning!$A$2:$K$14,6,FALSE)</f>
        <v>-0.03</v>
      </c>
      <c r="AO14" s="116">
        <f>VLOOKUP($P$3,HorizontalPlanning!$A$2:$K$14,7,FALSE)</f>
        <v>0</v>
      </c>
      <c r="AP14" s="116">
        <f>VLOOKUP($P$3,HorizontalPlanning!$A$2:$K$14,8,FALSE)</f>
        <v>-7.0000000000000007E-2</v>
      </c>
      <c r="AQ14" s="116">
        <f>VLOOKUP($P$3,HorizontalPlanning!$A$2:$K$14,9,FALSE)</f>
        <v>-0.05</v>
      </c>
      <c r="AR14" s="116">
        <f>VLOOKUP($P$3,HorizontalPlanning!$A$2:$K$14,10,FALSE)</f>
        <v>-0.03</v>
      </c>
      <c r="AS14" s="116">
        <f>VLOOKUP($P$3,HorizontalPlanning!$A$2:$K$14,11,FALSE)</f>
        <v>0</v>
      </c>
      <c r="AT14" s="115"/>
      <c r="AU14" s="114" t="s">
        <v>249</v>
      </c>
      <c r="AV14" s="113"/>
      <c r="AW14" s="116">
        <f>VLOOKUP($P$7,HorizontalPlanning!$A$2:$K$14,4,FALSE)</f>
        <v>0</v>
      </c>
      <c r="AX14" s="116">
        <f>VLOOKUP($P$7,HorizontalPlanning!$A$2:$K$14,5,FALSE)</f>
        <v>0</v>
      </c>
      <c r="AY14" s="116">
        <f>VLOOKUP($P$7,HorizontalPlanning!$A$2:$K$14,6,FALSE)</f>
        <v>0</v>
      </c>
      <c r="AZ14" s="116">
        <f>VLOOKUP($P$7,HorizontalPlanning!$A$2:$K$14,7,FALSE)</f>
        <v>0</v>
      </c>
      <c r="BA14" s="116">
        <f>VLOOKUP($P$7,HorizontalPlanning!$A$2:$K$14,8,FALSE)</f>
        <v>0</v>
      </c>
      <c r="BB14" s="116">
        <f>VLOOKUP($P$7,HorizontalPlanning!$A$2:$K$14,9,FALSE)</f>
        <v>0</v>
      </c>
      <c r="BC14" s="116">
        <f>VLOOKUP($P$7,HorizontalPlanning!$A$2:$K$14,10,FALSE)</f>
        <v>0</v>
      </c>
      <c r="BD14" s="116">
        <f>VLOOKUP($P$7,HorizontalPlanning!$A$2:$K$14,11,FALSE)</f>
        <v>0</v>
      </c>
      <c r="BK14" s="123"/>
      <c r="BL14" s="123"/>
    </row>
    <row r="15" spans="1:65" ht="17" customHeight="1" thickBot="1" x14ac:dyDescent="0.25">
      <c r="A15" s="216"/>
      <c r="B15" s="216"/>
      <c r="C15" s="196" t="s">
        <v>265</v>
      </c>
      <c r="D15" s="197">
        <v>0</v>
      </c>
      <c r="E15" s="198" t="s">
        <v>264</v>
      </c>
      <c r="F15" s="201">
        <v>0</v>
      </c>
      <c r="G15" s="196" t="s">
        <v>265</v>
      </c>
      <c r="H15" s="200">
        <v>0</v>
      </c>
      <c r="I15" s="202" t="s">
        <v>264</v>
      </c>
      <c r="J15" s="201">
        <v>0</v>
      </c>
      <c r="K15" s="196" t="s">
        <v>265</v>
      </c>
      <c r="L15" s="200">
        <v>0</v>
      </c>
      <c r="M15" s="202" t="s">
        <v>264</v>
      </c>
      <c r="N15" s="201">
        <v>0</v>
      </c>
      <c r="O15" s="196" t="s">
        <v>265</v>
      </c>
      <c r="P15" s="200">
        <v>0</v>
      </c>
      <c r="Q15" s="202" t="s">
        <v>264</v>
      </c>
      <c r="R15" s="199">
        <v>0</v>
      </c>
      <c r="S15" s="196" t="s">
        <v>265</v>
      </c>
      <c r="T15" s="197">
        <v>0.04</v>
      </c>
      <c r="U15" s="198" t="s">
        <v>264</v>
      </c>
      <c r="V15" s="201">
        <v>0</v>
      </c>
      <c r="W15" s="196" t="s">
        <v>265</v>
      </c>
      <c r="X15" s="200">
        <v>0.04</v>
      </c>
      <c r="Y15" s="202" t="s">
        <v>264</v>
      </c>
      <c r="Z15" s="201">
        <v>0</v>
      </c>
      <c r="AA15" s="196" t="s">
        <v>265</v>
      </c>
      <c r="AB15" s="200">
        <v>0.04</v>
      </c>
      <c r="AC15" s="202" t="s">
        <v>264</v>
      </c>
      <c r="AD15" s="201">
        <v>0</v>
      </c>
      <c r="AE15" s="196" t="s">
        <v>265</v>
      </c>
      <c r="AF15" s="200">
        <v>0.04</v>
      </c>
      <c r="AG15" s="202" t="s">
        <v>264</v>
      </c>
      <c r="AH15" s="199">
        <v>0</v>
      </c>
      <c r="AJ15" s="113"/>
      <c r="AK15" s="113"/>
      <c r="AL15" s="116">
        <f>VLOOKUP($P$3,HorizontalPlanning!$A$2:$K$14,4,FALSE)</f>
        <v>-7.0000000000000007E-2</v>
      </c>
      <c r="AM15" s="116">
        <f>VLOOKUP($P$3,HorizontalPlanning!$A$2:$K$14,5,FALSE)</f>
        <v>-0.05</v>
      </c>
      <c r="AN15" s="116">
        <f>VLOOKUP($P$3,HorizontalPlanning!$A$2:$K$14,6,FALSE)</f>
        <v>-0.03</v>
      </c>
      <c r="AO15" s="116">
        <f>VLOOKUP($P$3,HorizontalPlanning!$A$2:$K$14,7,FALSE)</f>
        <v>0</v>
      </c>
      <c r="AP15" s="116">
        <f>VLOOKUP($P$3,HorizontalPlanning!$A$2:$K$14,8,FALSE)</f>
        <v>-7.0000000000000007E-2</v>
      </c>
      <c r="AQ15" s="116">
        <f>VLOOKUP($P$3,HorizontalPlanning!$A$2:$K$14,9,FALSE)</f>
        <v>-0.05</v>
      </c>
      <c r="AR15" s="116">
        <f>VLOOKUP($P$3,HorizontalPlanning!$A$2:$K$14,10,FALSE)</f>
        <v>-0.03</v>
      </c>
      <c r="AS15" s="116">
        <f>VLOOKUP($P$3,HorizontalPlanning!$A$2:$K$14,11,FALSE)</f>
        <v>0</v>
      </c>
      <c r="AT15" s="115"/>
      <c r="AU15" s="113"/>
      <c r="AV15" s="113"/>
      <c r="AW15" s="116">
        <f>VLOOKUP($P$7,HorizontalPlanning!$A$2:$K$14,4,FALSE)</f>
        <v>0</v>
      </c>
      <c r="AX15" s="116">
        <f>VLOOKUP($P$7,HorizontalPlanning!$A$2:$K$14,5,FALSE)</f>
        <v>0</v>
      </c>
      <c r="AY15" s="116">
        <f>VLOOKUP($P$7,HorizontalPlanning!$A$2:$K$14,6,FALSE)</f>
        <v>0</v>
      </c>
      <c r="AZ15" s="116">
        <f>VLOOKUP($P$7,HorizontalPlanning!$A$2:$K$14,7,FALSE)</f>
        <v>0</v>
      </c>
      <c r="BA15" s="116">
        <f>VLOOKUP($P$7,HorizontalPlanning!$A$2:$K$14,8,FALSE)</f>
        <v>0</v>
      </c>
      <c r="BB15" s="116">
        <f>VLOOKUP($P$7,HorizontalPlanning!$A$2:$K$14,9,FALSE)</f>
        <v>0</v>
      </c>
      <c r="BC15" s="116">
        <f>VLOOKUP($P$7,HorizontalPlanning!$A$2:$K$14,10,FALSE)</f>
        <v>0</v>
      </c>
      <c r="BD15" s="116">
        <f>VLOOKUP($P$7,HorizontalPlanning!$A$2:$K$14,11,FALSE)</f>
        <v>0</v>
      </c>
      <c r="BK15" s="123"/>
      <c r="BL15" s="123"/>
    </row>
    <row r="16" spans="1:65" ht="20" customHeight="1" thickTop="1" x14ac:dyDescent="0.2">
      <c r="A16" s="309" t="s">
        <v>75</v>
      </c>
      <c r="B16" s="310"/>
      <c r="C16" s="72">
        <f t="shared" ref="C16:C23" si="4">IF(AJ4=0,0,AJ4+AL14+AP4+AS4+$D$15)</f>
        <v>0.55000000000000004</v>
      </c>
      <c r="D16" s="121">
        <f t="shared" ref="D16:D23" si="5">$B$19*C16</f>
        <v>59.400000000000006</v>
      </c>
      <c r="E16" s="73">
        <f t="shared" ref="E16:E23" si="6">IF(AL4=0,0,AL4+AN4+AL24+AR4+$F$15)</f>
        <v>11</v>
      </c>
      <c r="F16" s="76"/>
      <c r="G16" s="72">
        <f t="shared" ref="G16:G23" si="7">IF(AJ4=0,0,AJ4+AM14+AP4+AS4+$H$15)</f>
        <v>0.56999999999999984</v>
      </c>
      <c r="H16" s="121">
        <f t="shared" ref="H16:H23" si="8">$B$19*G16</f>
        <v>61.559999999999981</v>
      </c>
      <c r="I16" s="73">
        <f t="shared" ref="I16:I23" si="9">IF(AL4=0,0,AL4+AN4+AM24+AR4+$J$15)</f>
        <v>10</v>
      </c>
      <c r="J16" s="76"/>
      <c r="K16" s="72">
        <f t="shared" ref="K16:K23" si="10">IF(AJ4=0,0,AJ4+AN14+AP4+AS4+$L$15)</f>
        <v>0.58999999999999986</v>
      </c>
      <c r="L16" s="121">
        <f t="shared" ref="L16:L23" si="11">$B$19*K16</f>
        <v>63.719999999999985</v>
      </c>
      <c r="M16" s="73">
        <f t="shared" ref="M16:M23" si="12">IF(AL4=0,0,AL4+AN4+AN24+AR4+$N$15)</f>
        <v>9</v>
      </c>
      <c r="N16" s="76"/>
      <c r="O16" s="72">
        <f t="shared" ref="O16:O23" si="13">IF(AJ4=0,0,AJ4+AO14+AP4+AS4+$P$15)</f>
        <v>0.61999999999999988</v>
      </c>
      <c r="P16" s="121">
        <f t="shared" ref="P16:P23" si="14">$B$19*O16</f>
        <v>66.959999999999994</v>
      </c>
      <c r="Q16" s="73">
        <f t="shared" ref="Q16:Q23" si="15">IF(AL4=0,0,AL4+AN4+AO24+AR4+$R$15)</f>
        <v>8</v>
      </c>
      <c r="R16" s="76"/>
      <c r="S16" s="72">
        <f t="shared" ref="S16:S23" si="16">IF(AJ4=0,0,AJ4+AP14+AP4+AS4+$T$15)</f>
        <v>0.59000000000000008</v>
      </c>
      <c r="T16" s="121">
        <f t="shared" ref="T16:T23" si="17">$B$19*S16</f>
        <v>63.720000000000006</v>
      </c>
      <c r="U16" s="73">
        <f t="shared" ref="U16:U23" si="18">IF(AL4=0,0,AL4+AN4+AP24+AR4+$V$15)</f>
        <v>11</v>
      </c>
      <c r="V16" s="76"/>
      <c r="W16" s="72">
        <f t="shared" ref="W16:W23" si="19">IF(AJ4=0,0,AJ4+AQ14+AP4+AS4+$X$15)</f>
        <v>0.60999999999999988</v>
      </c>
      <c r="X16" s="121">
        <f t="shared" ref="X16:X23" si="20">$B$19*W16</f>
        <v>65.879999999999981</v>
      </c>
      <c r="Y16" s="73">
        <f t="shared" ref="Y16:Y23" si="21">IF(AL4=0,0,AL4+AN4+AQ24+AR4+$Z$15)</f>
        <v>10</v>
      </c>
      <c r="Z16" s="76"/>
      <c r="AA16" s="72">
        <f t="shared" ref="AA16:AA23" si="22">IF(AJ4=0,0,AJ4+AR14+AP4+AS4+$AB$15)</f>
        <v>0.62999999999999989</v>
      </c>
      <c r="AB16" s="121">
        <f t="shared" ref="AB16:AB23" si="23">$B$19*AA16</f>
        <v>68.039999999999992</v>
      </c>
      <c r="AC16" s="73">
        <f t="shared" ref="AC16:AC23" si="24">IF(AL4=0,0,AL4+AN4+AR24+AR4+$AD$15)</f>
        <v>9</v>
      </c>
      <c r="AD16" s="76"/>
      <c r="AE16" s="72">
        <f t="shared" ref="AE16:AE23" si="25">IF(AJ4=0,0,AJ4+AS14+AP4+AS4+$AF$15)</f>
        <v>0.65999999999999992</v>
      </c>
      <c r="AF16" s="121">
        <f t="shared" ref="AF16:AF23" si="26">$B$19*AE16</f>
        <v>71.279999999999987</v>
      </c>
      <c r="AG16" s="73">
        <f t="shared" ref="AG16:AG23" si="27">IF(AL4=0,0,AL4+AN4+AS24+AR4+$AH$15)</f>
        <v>8</v>
      </c>
      <c r="AH16" s="150"/>
      <c r="AJ16" s="113"/>
      <c r="AK16" s="113"/>
      <c r="AL16" s="116">
        <f>VLOOKUP($P$3,HorizontalPlanning!$A$2:$K$14,4,FALSE)</f>
        <v>-7.0000000000000007E-2</v>
      </c>
      <c r="AM16" s="116">
        <f>VLOOKUP($P$3,HorizontalPlanning!$A$2:$K$14,5,FALSE)</f>
        <v>-0.05</v>
      </c>
      <c r="AN16" s="116">
        <f>VLOOKUP($P$3,HorizontalPlanning!$A$2:$K$14,6,FALSE)</f>
        <v>-0.03</v>
      </c>
      <c r="AO16" s="116">
        <f>VLOOKUP($P$3,HorizontalPlanning!$A$2:$K$14,7,FALSE)</f>
        <v>0</v>
      </c>
      <c r="AP16" s="116">
        <f>VLOOKUP($P$3,HorizontalPlanning!$A$2:$K$14,8,FALSE)</f>
        <v>-7.0000000000000007E-2</v>
      </c>
      <c r="AQ16" s="116">
        <f>VLOOKUP($P$3,HorizontalPlanning!$A$2:$K$14,9,FALSE)</f>
        <v>-0.05</v>
      </c>
      <c r="AR16" s="116">
        <f>VLOOKUP($P$3,HorizontalPlanning!$A$2:$K$14,10,FALSE)</f>
        <v>-0.03</v>
      </c>
      <c r="AS16" s="116">
        <f>VLOOKUP($P$3,HorizontalPlanning!$A$2:$K$14,11,FALSE)</f>
        <v>0</v>
      </c>
      <c r="AT16" s="115"/>
      <c r="AU16" s="113"/>
      <c r="AV16" s="113"/>
      <c r="AW16" s="116">
        <f>VLOOKUP($P$7,HorizontalPlanning!$A$2:$K$14,4,FALSE)</f>
        <v>0</v>
      </c>
      <c r="AX16" s="116">
        <f>VLOOKUP($P$7,HorizontalPlanning!$A$2:$K$14,5,FALSE)</f>
        <v>0</v>
      </c>
      <c r="AY16" s="116">
        <f>VLOOKUP($P$7,HorizontalPlanning!$A$2:$K$14,6,FALSE)</f>
        <v>0</v>
      </c>
      <c r="AZ16" s="116">
        <f>VLOOKUP($P$7,HorizontalPlanning!$A$2:$K$14,7,FALSE)</f>
        <v>0</v>
      </c>
      <c r="BA16" s="116">
        <f>VLOOKUP($P$7,HorizontalPlanning!$A$2:$K$14,8,FALSE)</f>
        <v>0</v>
      </c>
      <c r="BB16" s="116">
        <f>VLOOKUP($P$7,HorizontalPlanning!$A$2:$K$14,9,FALSE)</f>
        <v>0</v>
      </c>
      <c r="BC16" s="116">
        <f>VLOOKUP($P$7,HorizontalPlanning!$A$2:$K$14,10,FALSE)</f>
        <v>0</v>
      </c>
      <c r="BD16" s="116">
        <f>VLOOKUP($P$7,HorizontalPlanning!$A$2:$K$14,11,FALSE)</f>
        <v>0</v>
      </c>
      <c r="BK16" s="123"/>
      <c r="BL16" s="123"/>
      <c r="BM16" s="123"/>
    </row>
    <row r="17" spans="1:56" ht="20" thickBot="1" x14ac:dyDescent="0.25">
      <c r="A17" s="311"/>
      <c r="B17" s="312"/>
      <c r="C17" s="72">
        <f t="shared" si="4"/>
        <v>0.625</v>
      </c>
      <c r="D17" s="121">
        <f t="shared" si="5"/>
        <v>67.5</v>
      </c>
      <c r="E17" s="73">
        <f t="shared" si="6"/>
        <v>11</v>
      </c>
      <c r="F17" s="76"/>
      <c r="G17" s="72">
        <f t="shared" si="7"/>
        <v>0.64500000000000002</v>
      </c>
      <c r="H17" s="121">
        <f t="shared" si="8"/>
        <v>69.66</v>
      </c>
      <c r="I17" s="73">
        <f t="shared" si="9"/>
        <v>10</v>
      </c>
      <c r="J17" s="76"/>
      <c r="K17" s="72">
        <f t="shared" si="10"/>
        <v>0.66500000000000004</v>
      </c>
      <c r="L17" s="121">
        <f t="shared" si="11"/>
        <v>71.820000000000007</v>
      </c>
      <c r="M17" s="73">
        <f t="shared" si="12"/>
        <v>9</v>
      </c>
      <c r="N17" s="76"/>
      <c r="O17" s="72">
        <f t="shared" si="13"/>
        <v>0.69500000000000006</v>
      </c>
      <c r="P17" s="121">
        <f t="shared" si="14"/>
        <v>75.06</v>
      </c>
      <c r="Q17" s="73">
        <f t="shared" si="15"/>
        <v>8</v>
      </c>
      <c r="R17" s="76"/>
      <c r="S17" s="72">
        <f t="shared" si="16"/>
        <v>0.66500000000000004</v>
      </c>
      <c r="T17" s="121">
        <f t="shared" si="17"/>
        <v>71.820000000000007</v>
      </c>
      <c r="U17" s="73">
        <f t="shared" si="18"/>
        <v>11</v>
      </c>
      <c r="V17" s="76"/>
      <c r="W17" s="72">
        <f t="shared" si="19"/>
        <v>0.68500000000000005</v>
      </c>
      <c r="X17" s="121">
        <f t="shared" si="20"/>
        <v>73.98</v>
      </c>
      <c r="Y17" s="73">
        <f t="shared" si="21"/>
        <v>10</v>
      </c>
      <c r="Z17" s="76"/>
      <c r="AA17" s="72">
        <f t="shared" si="22"/>
        <v>0.70500000000000007</v>
      </c>
      <c r="AB17" s="121">
        <f t="shared" si="23"/>
        <v>76.140000000000015</v>
      </c>
      <c r="AC17" s="73">
        <f t="shared" si="24"/>
        <v>9</v>
      </c>
      <c r="AD17" s="76"/>
      <c r="AE17" s="72">
        <f t="shared" si="25"/>
        <v>0.7350000000000001</v>
      </c>
      <c r="AF17" s="121">
        <f t="shared" si="26"/>
        <v>79.38000000000001</v>
      </c>
      <c r="AG17" s="73">
        <f t="shared" si="27"/>
        <v>8</v>
      </c>
      <c r="AH17" s="150"/>
      <c r="AJ17" s="113"/>
      <c r="AK17" s="113"/>
      <c r="AL17" s="116">
        <f>VLOOKUP($P$3,HorizontalPlanning!$A$2:$K$14,4,FALSE)</f>
        <v>-7.0000000000000007E-2</v>
      </c>
      <c r="AM17" s="116">
        <f>VLOOKUP($P$3,HorizontalPlanning!$A$2:$K$14,5,FALSE)</f>
        <v>-0.05</v>
      </c>
      <c r="AN17" s="116">
        <f>VLOOKUP($P$3,HorizontalPlanning!$A$2:$K$14,6,FALSE)</f>
        <v>-0.03</v>
      </c>
      <c r="AO17" s="116">
        <f>VLOOKUP($P$3,HorizontalPlanning!$A$2:$K$14,7,FALSE)</f>
        <v>0</v>
      </c>
      <c r="AP17" s="116">
        <f>VLOOKUP($P$3,HorizontalPlanning!$A$2:$K$14,8,FALSE)</f>
        <v>-7.0000000000000007E-2</v>
      </c>
      <c r="AQ17" s="116">
        <f>VLOOKUP($P$3,HorizontalPlanning!$A$2:$K$14,9,FALSE)</f>
        <v>-0.05</v>
      </c>
      <c r="AR17" s="116">
        <f>VLOOKUP($P$3,HorizontalPlanning!$A$2:$K$14,10,FALSE)</f>
        <v>-0.03</v>
      </c>
      <c r="AS17" s="116">
        <f>VLOOKUP($P$3,HorizontalPlanning!$A$2:$K$14,11,FALSE)</f>
        <v>0</v>
      </c>
      <c r="AT17" s="115"/>
      <c r="AU17" s="113"/>
      <c r="AV17" s="113"/>
      <c r="AW17" s="116">
        <f>VLOOKUP($P$7,HorizontalPlanning!$A$2:$K$14,4,FALSE)</f>
        <v>0</v>
      </c>
      <c r="AX17" s="116">
        <f>VLOOKUP($P$7,HorizontalPlanning!$A$2:$K$14,5,FALSE)</f>
        <v>0</v>
      </c>
      <c r="AY17" s="116">
        <f>VLOOKUP($P$7,HorizontalPlanning!$A$2:$K$14,6,FALSE)</f>
        <v>0</v>
      </c>
      <c r="AZ17" s="116">
        <f>VLOOKUP($P$7,HorizontalPlanning!$A$2:$K$14,7,FALSE)</f>
        <v>0</v>
      </c>
      <c r="BA17" s="116">
        <f>VLOOKUP($P$7,HorizontalPlanning!$A$2:$K$14,8,FALSE)</f>
        <v>0</v>
      </c>
      <c r="BB17" s="116">
        <f>VLOOKUP($P$7,HorizontalPlanning!$A$2:$K$14,9,FALSE)</f>
        <v>0</v>
      </c>
      <c r="BC17" s="116">
        <f>VLOOKUP($P$7,HorizontalPlanning!$A$2:$K$14,10,FALSE)</f>
        <v>0</v>
      </c>
      <c r="BD17" s="116">
        <f>VLOOKUP($P$7,HorizontalPlanning!$A$2:$K$14,11,FALSE)</f>
        <v>0</v>
      </c>
    </row>
    <row r="18" spans="1:56" ht="20" thickBot="1" x14ac:dyDescent="0.25">
      <c r="A18" s="19" t="s">
        <v>176</v>
      </c>
      <c r="B18" s="131">
        <f>VLOOKUP(A18, Tabel222227222[], 2, FALSE)</f>
        <v>108</v>
      </c>
      <c r="C18" s="72">
        <f t="shared" si="4"/>
        <v>0.60000000000000009</v>
      </c>
      <c r="D18" s="121">
        <f t="shared" si="5"/>
        <v>64.800000000000011</v>
      </c>
      <c r="E18" s="73">
        <f t="shared" si="6"/>
        <v>11</v>
      </c>
      <c r="F18" s="76"/>
      <c r="G18" s="72">
        <f t="shared" si="7"/>
        <v>0.61999999999999988</v>
      </c>
      <c r="H18" s="121">
        <f t="shared" si="8"/>
        <v>66.959999999999994</v>
      </c>
      <c r="I18" s="73">
        <f t="shared" si="9"/>
        <v>10</v>
      </c>
      <c r="J18" s="76"/>
      <c r="K18" s="72">
        <f t="shared" si="10"/>
        <v>0.6399999999999999</v>
      </c>
      <c r="L18" s="121">
        <f t="shared" si="11"/>
        <v>69.11999999999999</v>
      </c>
      <c r="M18" s="73">
        <f t="shared" si="12"/>
        <v>9</v>
      </c>
      <c r="N18" s="76"/>
      <c r="O18" s="72">
        <f t="shared" si="13"/>
        <v>0.66999999999999993</v>
      </c>
      <c r="P18" s="121">
        <f t="shared" si="14"/>
        <v>72.359999999999985</v>
      </c>
      <c r="Q18" s="73">
        <f t="shared" si="15"/>
        <v>8</v>
      </c>
      <c r="R18" s="76"/>
      <c r="S18" s="72">
        <f t="shared" si="16"/>
        <v>0.64000000000000012</v>
      </c>
      <c r="T18" s="121">
        <f t="shared" si="17"/>
        <v>69.120000000000019</v>
      </c>
      <c r="U18" s="73">
        <f t="shared" si="18"/>
        <v>11</v>
      </c>
      <c r="V18" s="76"/>
      <c r="W18" s="72">
        <f t="shared" si="19"/>
        <v>0.65999999999999992</v>
      </c>
      <c r="X18" s="121">
        <f t="shared" si="20"/>
        <v>71.279999999999987</v>
      </c>
      <c r="Y18" s="73">
        <f t="shared" si="21"/>
        <v>10</v>
      </c>
      <c r="Z18" s="76"/>
      <c r="AA18" s="72">
        <f t="shared" si="22"/>
        <v>0.67999999999999994</v>
      </c>
      <c r="AB18" s="121">
        <f t="shared" si="23"/>
        <v>73.44</v>
      </c>
      <c r="AC18" s="73">
        <f t="shared" si="24"/>
        <v>9</v>
      </c>
      <c r="AD18" s="76"/>
      <c r="AE18" s="72">
        <f t="shared" si="25"/>
        <v>0.71</v>
      </c>
      <c r="AF18" s="121">
        <f t="shared" si="26"/>
        <v>76.679999999999993</v>
      </c>
      <c r="AG18" s="73">
        <f t="shared" si="27"/>
        <v>8</v>
      </c>
      <c r="AH18" s="150"/>
      <c r="AJ18" s="112"/>
      <c r="AK18" s="112"/>
      <c r="AL18" s="116">
        <f>VLOOKUP($P$3,HorizontalPlanning!$A$2:$K$14,4,FALSE)</f>
        <v>-7.0000000000000007E-2</v>
      </c>
      <c r="AM18" s="116">
        <f>VLOOKUP($P$3,HorizontalPlanning!$A$2:$K$14,5,FALSE)</f>
        <v>-0.05</v>
      </c>
      <c r="AN18" s="116">
        <f>VLOOKUP($P$3,HorizontalPlanning!$A$2:$K$14,6,FALSE)</f>
        <v>-0.03</v>
      </c>
      <c r="AO18" s="116">
        <f>VLOOKUP($P$3,HorizontalPlanning!$A$2:$K$14,7,FALSE)</f>
        <v>0</v>
      </c>
      <c r="AP18" s="116">
        <f>VLOOKUP($P$3,HorizontalPlanning!$A$2:$K$14,8,FALSE)</f>
        <v>-7.0000000000000007E-2</v>
      </c>
      <c r="AQ18" s="116">
        <f>VLOOKUP($P$3,HorizontalPlanning!$A$2:$K$14,9,FALSE)</f>
        <v>-0.05</v>
      </c>
      <c r="AR18" s="116">
        <f>VLOOKUP($P$3,HorizontalPlanning!$A$2:$K$14,10,FALSE)</f>
        <v>-0.03</v>
      </c>
      <c r="AS18" s="116">
        <f>VLOOKUP($P$3,HorizontalPlanning!$A$2:$K$14,11,FALSE)</f>
        <v>0</v>
      </c>
      <c r="AT18" s="115"/>
      <c r="AU18" s="112"/>
      <c r="AV18" s="112"/>
      <c r="AW18" s="116">
        <f>VLOOKUP($P$7,HorizontalPlanning!$A$2:$K$14,4,FALSE)</f>
        <v>0</v>
      </c>
      <c r="AX18" s="116">
        <f>VLOOKUP($P$7,HorizontalPlanning!$A$2:$K$14,5,FALSE)</f>
        <v>0</v>
      </c>
      <c r="AY18" s="116">
        <f>VLOOKUP($P$7,HorizontalPlanning!$A$2:$K$14,6,FALSE)</f>
        <v>0</v>
      </c>
      <c r="AZ18" s="116">
        <f>VLOOKUP($P$7,HorizontalPlanning!$A$2:$K$14,7,FALSE)</f>
        <v>0</v>
      </c>
      <c r="BA18" s="116">
        <f>VLOOKUP($P$7,HorizontalPlanning!$A$2:$K$14,8,FALSE)</f>
        <v>0</v>
      </c>
      <c r="BB18" s="116">
        <f>VLOOKUP($P$7,HorizontalPlanning!$A$2:$K$14,9,FALSE)</f>
        <v>0</v>
      </c>
      <c r="BC18" s="116">
        <f>VLOOKUP($P$7,HorizontalPlanning!$A$2:$K$14,10,FALSE)</f>
        <v>0</v>
      </c>
      <c r="BD18" s="116">
        <f>VLOOKUP($P$7,HorizontalPlanning!$A$2:$K$14,11,FALSE)</f>
        <v>0</v>
      </c>
    </row>
    <row r="19" spans="1:56" ht="19" x14ac:dyDescent="0.2">
      <c r="A19" s="113"/>
      <c r="B19" s="112">
        <f>B18*VLOOKUP(A16, Exercises!$A$1:$H$221, 7, FALSE)</f>
        <v>108</v>
      </c>
      <c r="C19" s="72">
        <f t="shared" si="4"/>
        <v>0.67500000000000004</v>
      </c>
      <c r="D19" s="121">
        <f t="shared" si="5"/>
        <v>72.900000000000006</v>
      </c>
      <c r="E19" s="73">
        <f t="shared" si="6"/>
        <v>11</v>
      </c>
      <c r="F19" s="76"/>
      <c r="G19" s="72">
        <f t="shared" si="7"/>
        <v>0.69499999999999984</v>
      </c>
      <c r="H19" s="121">
        <f t="shared" si="8"/>
        <v>75.059999999999988</v>
      </c>
      <c r="I19" s="73">
        <f t="shared" si="9"/>
        <v>10</v>
      </c>
      <c r="J19" s="76"/>
      <c r="K19" s="72">
        <f t="shared" si="10"/>
        <v>0.71499999999999986</v>
      </c>
      <c r="L19" s="121">
        <f t="shared" si="11"/>
        <v>77.219999999999985</v>
      </c>
      <c r="M19" s="73">
        <f t="shared" si="12"/>
        <v>9</v>
      </c>
      <c r="N19" s="76"/>
      <c r="O19" s="72">
        <f t="shared" si="13"/>
        <v>0.74499999999999988</v>
      </c>
      <c r="P19" s="121">
        <f t="shared" si="14"/>
        <v>80.459999999999994</v>
      </c>
      <c r="Q19" s="73">
        <f t="shared" si="15"/>
        <v>8</v>
      </c>
      <c r="R19" s="76"/>
      <c r="S19" s="72">
        <f t="shared" si="16"/>
        <v>0.71500000000000008</v>
      </c>
      <c r="T19" s="121">
        <f t="shared" si="17"/>
        <v>77.220000000000013</v>
      </c>
      <c r="U19" s="73">
        <f t="shared" si="18"/>
        <v>11</v>
      </c>
      <c r="V19" s="76"/>
      <c r="W19" s="72">
        <f t="shared" si="19"/>
        <v>0.73499999999999988</v>
      </c>
      <c r="X19" s="121">
        <f t="shared" si="20"/>
        <v>79.379999999999981</v>
      </c>
      <c r="Y19" s="73">
        <f t="shared" si="21"/>
        <v>10</v>
      </c>
      <c r="Z19" s="76"/>
      <c r="AA19" s="72">
        <f t="shared" si="22"/>
        <v>0.75499999999999989</v>
      </c>
      <c r="AB19" s="121">
        <f t="shared" si="23"/>
        <v>81.539999999999992</v>
      </c>
      <c r="AC19" s="73">
        <f t="shared" si="24"/>
        <v>9</v>
      </c>
      <c r="AD19" s="76"/>
      <c r="AE19" s="72">
        <f t="shared" si="25"/>
        <v>0.78499999999999992</v>
      </c>
      <c r="AF19" s="121">
        <f t="shared" si="26"/>
        <v>84.779999999999987</v>
      </c>
      <c r="AG19" s="73">
        <f t="shared" si="27"/>
        <v>8</v>
      </c>
      <c r="AH19" s="150"/>
      <c r="AJ19" s="112"/>
      <c r="AK19" s="112"/>
      <c r="AL19" s="116">
        <f>VLOOKUP($P$3,HorizontalPlanning!$A$2:$K$14,4,FALSE)</f>
        <v>-7.0000000000000007E-2</v>
      </c>
      <c r="AM19" s="116">
        <f>VLOOKUP($P$3,HorizontalPlanning!$A$2:$K$14,5,FALSE)</f>
        <v>-0.05</v>
      </c>
      <c r="AN19" s="116">
        <f>VLOOKUP($P$3,HorizontalPlanning!$A$2:$K$14,6,FALSE)</f>
        <v>-0.03</v>
      </c>
      <c r="AO19" s="116">
        <f>VLOOKUP($P$3,HorizontalPlanning!$A$2:$K$14,7,FALSE)</f>
        <v>0</v>
      </c>
      <c r="AP19" s="116">
        <f>VLOOKUP($P$3,HorizontalPlanning!$A$2:$K$14,8,FALSE)</f>
        <v>-7.0000000000000007E-2</v>
      </c>
      <c r="AQ19" s="116">
        <f>VLOOKUP($P$3,HorizontalPlanning!$A$2:$K$14,9,FALSE)</f>
        <v>-0.05</v>
      </c>
      <c r="AR19" s="116">
        <f>VLOOKUP($P$3,HorizontalPlanning!$A$2:$K$14,10,FALSE)</f>
        <v>-0.03</v>
      </c>
      <c r="AS19" s="116">
        <f>VLOOKUP($P$3,HorizontalPlanning!$A$2:$K$14,11,FALSE)</f>
        <v>0</v>
      </c>
      <c r="AT19" s="115"/>
      <c r="AU19" s="112"/>
      <c r="AV19" s="112"/>
      <c r="AW19" s="116">
        <f>VLOOKUP($P$7,HorizontalPlanning!$A$2:$K$14,4,FALSE)</f>
        <v>0</v>
      </c>
      <c r="AX19" s="116">
        <f>VLOOKUP($P$7,HorizontalPlanning!$A$2:$K$14,5,FALSE)</f>
        <v>0</v>
      </c>
      <c r="AY19" s="116">
        <f>VLOOKUP($P$7,HorizontalPlanning!$A$2:$K$14,6,FALSE)</f>
        <v>0</v>
      </c>
      <c r="AZ19" s="116">
        <f>VLOOKUP($P$7,HorizontalPlanning!$A$2:$K$14,7,FALSE)</f>
        <v>0</v>
      </c>
      <c r="BA19" s="116">
        <f>VLOOKUP($P$7,HorizontalPlanning!$A$2:$K$14,8,FALSE)</f>
        <v>0</v>
      </c>
      <c r="BB19" s="116">
        <f>VLOOKUP($P$7,HorizontalPlanning!$A$2:$K$14,9,FALSE)</f>
        <v>0</v>
      </c>
      <c r="BC19" s="116">
        <f>VLOOKUP($P$7,HorizontalPlanning!$A$2:$K$14,10,FALSE)</f>
        <v>0</v>
      </c>
      <c r="BD19" s="116">
        <f>VLOOKUP($P$7,HorizontalPlanning!$A$2:$K$14,11,FALSE)</f>
        <v>0</v>
      </c>
    </row>
    <row r="20" spans="1:56" ht="19" x14ac:dyDescent="0.2">
      <c r="A20" s="313"/>
      <c r="B20" s="313"/>
      <c r="C20" s="72">
        <f t="shared" si="4"/>
        <v>0</v>
      </c>
      <c r="D20" s="121">
        <f t="shared" si="5"/>
        <v>0</v>
      </c>
      <c r="E20" s="73">
        <f t="shared" si="6"/>
        <v>0</v>
      </c>
      <c r="F20" s="76"/>
      <c r="G20" s="72">
        <f t="shared" si="7"/>
        <v>0</v>
      </c>
      <c r="H20" s="121">
        <f t="shared" si="8"/>
        <v>0</v>
      </c>
      <c r="I20" s="73">
        <f t="shared" si="9"/>
        <v>0</v>
      </c>
      <c r="J20" s="76"/>
      <c r="K20" s="72">
        <f t="shared" si="10"/>
        <v>0</v>
      </c>
      <c r="L20" s="121">
        <f t="shared" si="11"/>
        <v>0</v>
      </c>
      <c r="M20" s="73">
        <f t="shared" si="12"/>
        <v>0</v>
      </c>
      <c r="N20" s="76"/>
      <c r="O20" s="72">
        <f t="shared" si="13"/>
        <v>0</v>
      </c>
      <c r="P20" s="121">
        <f t="shared" si="14"/>
        <v>0</v>
      </c>
      <c r="Q20" s="73">
        <f t="shared" si="15"/>
        <v>0</v>
      </c>
      <c r="R20" s="76"/>
      <c r="S20" s="72">
        <f t="shared" si="16"/>
        <v>0</v>
      </c>
      <c r="T20" s="121">
        <f t="shared" si="17"/>
        <v>0</v>
      </c>
      <c r="U20" s="73">
        <f t="shared" si="18"/>
        <v>0</v>
      </c>
      <c r="V20" s="76"/>
      <c r="W20" s="72">
        <f t="shared" si="19"/>
        <v>0</v>
      </c>
      <c r="X20" s="121">
        <f t="shared" si="20"/>
        <v>0</v>
      </c>
      <c r="Y20" s="73">
        <f t="shared" si="21"/>
        <v>0</v>
      </c>
      <c r="Z20" s="186"/>
      <c r="AA20" s="72">
        <f t="shared" si="22"/>
        <v>0</v>
      </c>
      <c r="AB20" s="121">
        <f t="shared" si="23"/>
        <v>0</v>
      </c>
      <c r="AC20" s="73">
        <f t="shared" si="24"/>
        <v>0</v>
      </c>
      <c r="AD20" s="76"/>
      <c r="AE20" s="72">
        <f t="shared" si="25"/>
        <v>0</v>
      </c>
      <c r="AF20" s="121">
        <f t="shared" si="26"/>
        <v>0</v>
      </c>
      <c r="AG20" s="73">
        <f t="shared" si="27"/>
        <v>0</v>
      </c>
      <c r="AH20" s="150"/>
      <c r="AJ20" s="112"/>
      <c r="AK20" s="112"/>
      <c r="AL20" s="116">
        <f>VLOOKUP($P$3,HorizontalPlanning!$A$2:$K$14,4,FALSE)</f>
        <v>-7.0000000000000007E-2</v>
      </c>
      <c r="AM20" s="116">
        <f>VLOOKUP($P$3,HorizontalPlanning!$A$2:$K$14,5,FALSE)</f>
        <v>-0.05</v>
      </c>
      <c r="AN20" s="116">
        <f>VLOOKUP($P$3,HorizontalPlanning!$A$2:$K$14,6,FALSE)</f>
        <v>-0.03</v>
      </c>
      <c r="AO20" s="116">
        <f>VLOOKUP($P$3,HorizontalPlanning!$A$2:$K$14,7,FALSE)</f>
        <v>0</v>
      </c>
      <c r="AP20" s="116">
        <f>VLOOKUP($P$3,HorizontalPlanning!$A$2:$K$14,8,FALSE)</f>
        <v>-7.0000000000000007E-2</v>
      </c>
      <c r="AQ20" s="116">
        <f>VLOOKUP($P$3,HorizontalPlanning!$A$2:$K$14,9,FALSE)</f>
        <v>-0.05</v>
      </c>
      <c r="AR20" s="116">
        <f>VLOOKUP($P$3,HorizontalPlanning!$A$2:$K$14,10,FALSE)</f>
        <v>-0.03</v>
      </c>
      <c r="AS20" s="116">
        <f>VLOOKUP($P$3,HorizontalPlanning!$A$2:$K$14,11,FALSE)</f>
        <v>0</v>
      </c>
      <c r="AT20" s="115"/>
      <c r="AU20" s="112"/>
      <c r="AV20" s="112"/>
      <c r="AW20" s="116">
        <f>VLOOKUP($P$7,HorizontalPlanning!$A$2:$K$14,4,FALSE)</f>
        <v>0</v>
      </c>
      <c r="AX20" s="116">
        <f>VLOOKUP($P$7,HorizontalPlanning!$A$2:$K$14,5,FALSE)</f>
        <v>0</v>
      </c>
      <c r="AY20" s="116">
        <f>VLOOKUP($P$7,HorizontalPlanning!$A$2:$K$14,6,FALSE)</f>
        <v>0</v>
      </c>
      <c r="AZ20" s="116">
        <f>VLOOKUP($P$7,HorizontalPlanning!$A$2:$K$14,7,FALSE)</f>
        <v>0</v>
      </c>
      <c r="BA20" s="116">
        <f>VLOOKUP($P$7,HorizontalPlanning!$A$2:$K$14,8,FALSE)</f>
        <v>0</v>
      </c>
      <c r="BB20" s="116">
        <f>VLOOKUP($P$7,HorizontalPlanning!$A$2:$K$14,9,FALSE)</f>
        <v>0</v>
      </c>
      <c r="BC20" s="116">
        <f>VLOOKUP($P$7,HorizontalPlanning!$A$2:$K$14,10,FALSE)</f>
        <v>0</v>
      </c>
      <c r="BD20" s="116">
        <f>VLOOKUP($P$7,HorizontalPlanning!$A$2:$K$14,11,FALSE)</f>
        <v>0</v>
      </c>
    </row>
    <row r="21" spans="1:56" ht="19" x14ac:dyDescent="0.2">
      <c r="A21" s="313"/>
      <c r="B21" s="313"/>
      <c r="C21" s="72">
        <f t="shared" si="4"/>
        <v>0</v>
      </c>
      <c r="D21" s="121">
        <f t="shared" si="5"/>
        <v>0</v>
      </c>
      <c r="E21" s="73">
        <f t="shared" si="6"/>
        <v>0</v>
      </c>
      <c r="F21" s="76"/>
      <c r="G21" s="72">
        <f t="shared" si="7"/>
        <v>0</v>
      </c>
      <c r="H21" s="121">
        <f t="shared" si="8"/>
        <v>0</v>
      </c>
      <c r="I21" s="73">
        <f t="shared" si="9"/>
        <v>0</v>
      </c>
      <c r="J21" s="76"/>
      <c r="K21" s="72">
        <f t="shared" si="10"/>
        <v>0</v>
      </c>
      <c r="L21" s="121">
        <f t="shared" si="11"/>
        <v>0</v>
      </c>
      <c r="M21" s="73">
        <f t="shared" si="12"/>
        <v>0</v>
      </c>
      <c r="N21" s="76"/>
      <c r="O21" s="72">
        <f t="shared" si="13"/>
        <v>0</v>
      </c>
      <c r="P21" s="121">
        <f t="shared" si="14"/>
        <v>0</v>
      </c>
      <c r="Q21" s="73">
        <f t="shared" si="15"/>
        <v>0</v>
      </c>
      <c r="R21" s="76"/>
      <c r="S21" s="72">
        <f t="shared" si="16"/>
        <v>0</v>
      </c>
      <c r="T21" s="121">
        <f t="shared" si="17"/>
        <v>0</v>
      </c>
      <c r="U21" s="73">
        <f t="shared" si="18"/>
        <v>0</v>
      </c>
      <c r="V21" s="76"/>
      <c r="W21" s="72">
        <f t="shared" si="19"/>
        <v>0</v>
      </c>
      <c r="X21" s="121">
        <f t="shared" si="20"/>
        <v>0</v>
      </c>
      <c r="Y21" s="73">
        <f t="shared" si="21"/>
        <v>0</v>
      </c>
      <c r="Z21" s="76"/>
      <c r="AA21" s="72">
        <f t="shared" si="22"/>
        <v>0</v>
      </c>
      <c r="AB21" s="121">
        <f t="shared" si="23"/>
        <v>0</v>
      </c>
      <c r="AC21" s="73">
        <f t="shared" si="24"/>
        <v>0</v>
      </c>
      <c r="AD21" s="76"/>
      <c r="AE21" s="72">
        <f t="shared" si="25"/>
        <v>0</v>
      </c>
      <c r="AF21" s="121">
        <f t="shared" si="26"/>
        <v>0</v>
      </c>
      <c r="AG21" s="73">
        <f t="shared" si="27"/>
        <v>0</v>
      </c>
      <c r="AH21" s="150"/>
      <c r="AJ21" s="112"/>
      <c r="AK21" s="112"/>
      <c r="AL21" s="116">
        <f>VLOOKUP($P$3,HorizontalPlanning!$A$2:$K$14,4,FALSE)</f>
        <v>-7.0000000000000007E-2</v>
      </c>
      <c r="AM21" s="116">
        <f>VLOOKUP($P$3,HorizontalPlanning!$A$2:$K$14,5,FALSE)</f>
        <v>-0.05</v>
      </c>
      <c r="AN21" s="116">
        <f>VLOOKUP($P$3,HorizontalPlanning!$A$2:$K$14,6,FALSE)</f>
        <v>-0.03</v>
      </c>
      <c r="AO21" s="116">
        <f>VLOOKUP($P$3,HorizontalPlanning!$A$2:$K$14,7,FALSE)</f>
        <v>0</v>
      </c>
      <c r="AP21" s="116">
        <f>VLOOKUP($P$3,HorizontalPlanning!$A$2:$K$14,8,FALSE)</f>
        <v>-7.0000000000000007E-2</v>
      </c>
      <c r="AQ21" s="116">
        <f>VLOOKUP($P$3,HorizontalPlanning!$A$2:$K$14,9,FALSE)</f>
        <v>-0.05</v>
      </c>
      <c r="AR21" s="116">
        <f>VLOOKUP($P$3,HorizontalPlanning!$A$2:$K$14,10,FALSE)</f>
        <v>-0.03</v>
      </c>
      <c r="AS21" s="116">
        <f>VLOOKUP($P$3,HorizontalPlanning!$A$2:$K$14,11,FALSE)</f>
        <v>0</v>
      </c>
      <c r="AT21" s="115"/>
      <c r="AU21" s="112"/>
      <c r="AV21" s="112"/>
      <c r="AW21" s="116">
        <f>VLOOKUP($P$7,HorizontalPlanning!$A$2:$K$14,4,FALSE)</f>
        <v>0</v>
      </c>
      <c r="AX21" s="116">
        <f>VLOOKUP($P$7,HorizontalPlanning!$A$2:$K$14,5,FALSE)</f>
        <v>0</v>
      </c>
      <c r="AY21" s="116">
        <f>VLOOKUP($P$7,HorizontalPlanning!$A$2:$K$14,6,FALSE)</f>
        <v>0</v>
      </c>
      <c r="AZ21" s="116">
        <f>VLOOKUP($P$7,HorizontalPlanning!$A$2:$K$14,7,FALSE)</f>
        <v>0</v>
      </c>
      <c r="BA21" s="116">
        <f>VLOOKUP($P$7,HorizontalPlanning!$A$2:$K$14,8,FALSE)</f>
        <v>0</v>
      </c>
      <c r="BB21" s="116">
        <f>VLOOKUP($P$7,HorizontalPlanning!$A$2:$K$14,9,FALSE)</f>
        <v>0</v>
      </c>
      <c r="BC21" s="116">
        <f>VLOOKUP($P$7,HorizontalPlanning!$A$2:$K$14,10,FALSE)</f>
        <v>0</v>
      </c>
      <c r="BD21" s="116">
        <f>VLOOKUP($P$7,HorizontalPlanning!$A$2:$K$14,11,FALSE)</f>
        <v>0</v>
      </c>
    </row>
    <row r="22" spans="1:56" ht="19" x14ac:dyDescent="0.2">
      <c r="A22" s="313"/>
      <c r="B22" s="313"/>
      <c r="C22" s="72">
        <f t="shared" si="4"/>
        <v>0</v>
      </c>
      <c r="D22" s="121">
        <f t="shared" si="5"/>
        <v>0</v>
      </c>
      <c r="E22" s="73">
        <f t="shared" si="6"/>
        <v>0</v>
      </c>
      <c r="F22" s="76"/>
      <c r="G22" s="72">
        <f t="shared" si="7"/>
        <v>0</v>
      </c>
      <c r="H22" s="121">
        <f t="shared" si="8"/>
        <v>0</v>
      </c>
      <c r="I22" s="73">
        <f t="shared" si="9"/>
        <v>0</v>
      </c>
      <c r="J22" s="76"/>
      <c r="K22" s="72">
        <f t="shared" si="10"/>
        <v>0</v>
      </c>
      <c r="L22" s="121">
        <f t="shared" si="11"/>
        <v>0</v>
      </c>
      <c r="M22" s="73">
        <f t="shared" si="12"/>
        <v>0</v>
      </c>
      <c r="N22" s="76"/>
      <c r="O22" s="72">
        <f t="shared" si="13"/>
        <v>0</v>
      </c>
      <c r="P22" s="121">
        <f t="shared" si="14"/>
        <v>0</v>
      </c>
      <c r="Q22" s="73">
        <f t="shared" si="15"/>
        <v>0</v>
      </c>
      <c r="R22" s="76"/>
      <c r="S22" s="72">
        <f t="shared" si="16"/>
        <v>0</v>
      </c>
      <c r="T22" s="121">
        <f t="shared" si="17"/>
        <v>0</v>
      </c>
      <c r="U22" s="73">
        <f t="shared" si="18"/>
        <v>0</v>
      </c>
      <c r="V22" s="76"/>
      <c r="W22" s="72">
        <f t="shared" si="19"/>
        <v>0</v>
      </c>
      <c r="X22" s="121">
        <f t="shared" si="20"/>
        <v>0</v>
      </c>
      <c r="Y22" s="73">
        <f t="shared" si="21"/>
        <v>0</v>
      </c>
      <c r="Z22" s="76"/>
      <c r="AA22" s="72">
        <f t="shared" si="22"/>
        <v>0</v>
      </c>
      <c r="AB22" s="121">
        <f t="shared" si="23"/>
        <v>0</v>
      </c>
      <c r="AC22" s="73">
        <f t="shared" si="24"/>
        <v>0</v>
      </c>
      <c r="AD22" s="76"/>
      <c r="AE22" s="72">
        <f t="shared" si="25"/>
        <v>0</v>
      </c>
      <c r="AF22" s="121">
        <f t="shared" si="26"/>
        <v>0</v>
      </c>
      <c r="AG22" s="73">
        <f t="shared" si="27"/>
        <v>0</v>
      </c>
      <c r="AH22" s="150"/>
      <c r="AJ22" s="112"/>
      <c r="AK22" s="112"/>
      <c r="AL22" s="116">
        <f>VLOOKUP($P$3,HorizontalPlanning!$A$2:$K$14,4,FALSE)</f>
        <v>-7.0000000000000007E-2</v>
      </c>
      <c r="AM22" s="116">
        <f>VLOOKUP($P$3,HorizontalPlanning!$A$2:$K$14,5,FALSE)</f>
        <v>-0.05</v>
      </c>
      <c r="AN22" s="116">
        <f>VLOOKUP($P$3,HorizontalPlanning!$A$2:$K$14,6,FALSE)</f>
        <v>-0.03</v>
      </c>
      <c r="AO22" s="116">
        <f>VLOOKUP($P$3,HorizontalPlanning!$A$2:$K$14,7,FALSE)</f>
        <v>0</v>
      </c>
      <c r="AP22" s="116">
        <f>VLOOKUP($P$3,HorizontalPlanning!$A$2:$K$14,8,FALSE)</f>
        <v>-7.0000000000000007E-2</v>
      </c>
      <c r="AQ22" s="116">
        <f>VLOOKUP($P$3,HorizontalPlanning!$A$2:$K$14,9,FALSE)</f>
        <v>-0.05</v>
      </c>
      <c r="AR22" s="116">
        <f>VLOOKUP($P$3,HorizontalPlanning!$A$2:$K$14,10,FALSE)</f>
        <v>-0.03</v>
      </c>
      <c r="AS22" s="116">
        <f>VLOOKUP($P$3,HorizontalPlanning!$A$2:$K$14,11,FALSE)</f>
        <v>0</v>
      </c>
      <c r="AT22" s="115"/>
      <c r="AU22" s="112"/>
      <c r="AV22" s="112"/>
      <c r="AW22" s="116">
        <f>VLOOKUP($P$7,HorizontalPlanning!$A$2:$K$14,4,FALSE)</f>
        <v>0</v>
      </c>
      <c r="AX22" s="116">
        <f>VLOOKUP($P$7,HorizontalPlanning!$A$2:$K$14,5,FALSE)</f>
        <v>0</v>
      </c>
      <c r="AY22" s="116">
        <f>VLOOKUP($P$7,HorizontalPlanning!$A$2:$K$14,6,FALSE)</f>
        <v>0</v>
      </c>
      <c r="AZ22" s="116">
        <f>VLOOKUP($P$7,HorizontalPlanning!$A$2:$K$14,7,FALSE)</f>
        <v>0</v>
      </c>
      <c r="BA22" s="116">
        <f>VLOOKUP($P$7,HorizontalPlanning!$A$2:$K$14,8,FALSE)</f>
        <v>0</v>
      </c>
      <c r="BB22" s="116">
        <f>VLOOKUP($P$7,HorizontalPlanning!$A$2:$K$14,9,FALSE)</f>
        <v>0</v>
      </c>
      <c r="BC22" s="116">
        <f>VLOOKUP($P$7,HorizontalPlanning!$A$2:$K$14,10,FALSE)</f>
        <v>0</v>
      </c>
      <c r="BD22" s="116">
        <f>VLOOKUP($P$7,HorizontalPlanning!$A$2:$K$14,11,FALSE)</f>
        <v>0</v>
      </c>
    </row>
    <row r="23" spans="1:56" ht="20" thickBot="1" x14ac:dyDescent="0.25">
      <c r="A23" s="314"/>
      <c r="B23" s="314"/>
      <c r="C23" s="151">
        <f t="shared" si="4"/>
        <v>0</v>
      </c>
      <c r="D23" s="152">
        <f t="shared" si="5"/>
        <v>0</v>
      </c>
      <c r="E23" s="153">
        <f t="shared" si="6"/>
        <v>0</v>
      </c>
      <c r="F23" s="154"/>
      <c r="G23" s="151">
        <f t="shared" si="7"/>
        <v>0</v>
      </c>
      <c r="H23" s="152">
        <f t="shared" si="8"/>
        <v>0</v>
      </c>
      <c r="I23" s="153">
        <f t="shared" si="9"/>
        <v>0</v>
      </c>
      <c r="J23" s="154"/>
      <c r="K23" s="151">
        <f t="shared" si="10"/>
        <v>0</v>
      </c>
      <c r="L23" s="152">
        <f t="shared" si="11"/>
        <v>0</v>
      </c>
      <c r="M23" s="153">
        <f t="shared" si="12"/>
        <v>0</v>
      </c>
      <c r="N23" s="154"/>
      <c r="O23" s="151">
        <f t="shared" si="13"/>
        <v>0</v>
      </c>
      <c r="P23" s="152">
        <f t="shared" si="14"/>
        <v>0</v>
      </c>
      <c r="Q23" s="153">
        <f t="shared" si="15"/>
        <v>0</v>
      </c>
      <c r="R23" s="154"/>
      <c r="S23" s="151">
        <f t="shared" si="16"/>
        <v>0</v>
      </c>
      <c r="T23" s="152">
        <f t="shared" si="17"/>
        <v>0</v>
      </c>
      <c r="U23" s="153">
        <f t="shared" si="18"/>
        <v>0</v>
      </c>
      <c r="V23" s="154"/>
      <c r="W23" s="151">
        <f t="shared" si="19"/>
        <v>0</v>
      </c>
      <c r="X23" s="152">
        <f t="shared" si="20"/>
        <v>0</v>
      </c>
      <c r="Y23" s="153">
        <f t="shared" si="21"/>
        <v>0</v>
      </c>
      <c r="Z23" s="154"/>
      <c r="AA23" s="151">
        <f t="shared" si="22"/>
        <v>0</v>
      </c>
      <c r="AB23" s="152">
        <f t="shared" si="23"/>
        <v>0</v>
      </c>
      <c r="AC23" s="153">
        <f t="shared" si="24"/>
        <v>0</v>
      </c>
      <c r="AD23" s="154"/>
      <c r="AE23" s="151">
        <f t="shared" si="25"/>
        <v>0</v>
      </c>
      <c r="AF23" s="152">
        <f t="shared" si="26"/>
        <v>0</v>
      </c>
      <c r="AG23" s="153">
        <f t="shared" si="27"/>
        <v>0</v>
      </c>
      <c r="AH23" s="156"/>
      <c r="AJ23" s="112"/>
      <c r="AK23" s="112"/>
      <c r="AL23" s="115"/>
      <c r="AM23" s="115"/>
      <c r="AN23" s="115"/>
      <c r="AO23" s="115"/>
      <c r="AP23" s="115"/>
      <c r="AQ23" s="115"/>
      <c r="AR23" s="115"/>
      <c r="AS23" s="115"/>
      <c r="AT23" s="115"/>
      <c r="AU23" s="112"/>
      <c r="AV23" s="112"/>
      <c r="AW23" s="115"/>
      <c r="AX23" s="115"/>
      <c r="AY23" s="115"/>
      <c r="AZ23" s="115"/>
      <c r="BA23" s="115"/>
      <c r="BB23" s="115"/>
      <c r="BC23" s="115"/>
      <c r="BD23" s="115"/>
    </row>
    <row r="24" spans="1:56" ht="19" customHeight="1" thickBot="1" x14ac:dyDescent="0.25">
      <c r="C24" s="183" t="s">
        <v>265</v>
      </c>
      <c r="D24" s="184">
        <v>0</v>
      </c>
      <c r="E24" s="189" t="s">
        <v>264</v>
      </c>
      <c r="F24" s="176">
        <v>0</v>
      </c>
      <c r="G24" s="192" t="s">
        <v>265</v>
      </c>
      <c r="H24" s="193">
        <v>0</v>
      </c>
      <c r="I24" s="189" t="s">
        <v>264</v>
      </c>
      <c r="J24" s="176">
        <v>0</v>
      </c>
      <c r="K24" s="192" t="s">
        <v>265</v>
      </c>
      <c r="L24" s="195">
        <v>0</v>
      </c>
      <c r="M24" s="191" t="s">
        <v>264</v>
      </c>
      <c r="N24" s="143">
        <v>0</v>
      </c>
      <c r="O24" s="192" t="s">
        <v>265</v>
      </c>
      <c r="P24" s="195">
        <v>0</v>
      </c>
      <c r="Q24" s="191" t="s">
        <v>264</v>
      </c>
      <c r="R24" s="143">
        <v>0</v>
      </c>
      <c r="S24" s="192" t="s">
        <v>265</v>
      </c>
      <c r="T24" s="193">
        <v>0</v>
      </c>
      <c r="U24" s="194" t="s">
        <v>264</v>
      </c>
      <c r="V24" s="143">
        <v>0</v>
      </c>
      <c r="W24" s="192" t="s">
        <v>265</v>
      </c>
      <c r="X24" s="193">
        <v>0</v>
      </c>
      <c r="Y24" s="194" t="s">
        <v>264</v>
      </c>
      <c r="Z24" s="143">
        <v>0</v>
      </c>
      <c r="AA24" s="192" t="s">
        <v>265</v>
      </c>
      <c r="AB24" s="195">
        <v>0</v>
      </c>
      <c r="AC24" s="191" t="s">
        <v>264</v>
      </c>
      <c r="AD24" s="143">
        <v>0</v>
      </c>
      <c r="AE24" s="192" t="s">
        <v>265</v>
      </c>
      <c r="AF24" s="195">
        <v>0</v>
      </c>
      <c r="AG24" s="191" t="s">
        <v>264</v>
      </c>
      <c r="AH24" s="143">
        <v>0</v>
      </c>
      <c r="AJ24" s="112" t="s">
        <v>235</v>
      </c>
      <c r="AK24" s="112"/>
      <c r="AL24" s="119">
        <f>VLOOKUP($P$3,HorizontalPlanning!$A$15:$K$27,4,FALSE)</f>
        <v>0</v>
      </c>
      <c r="AM24" s="119">
        <f>VLOOKUP($P$3,HorizontalPlanning!$A$15:$K$27,5,FALSE)</f>
        <v>-1</v>
      </c>
      <c r="AN24" s="119">
        <f>VLOOKUP($P$3,HorizontalPlanning!$A$15:$K$27,6,FALSE)</f>
        <v>-2</v>
      </c>
      <c r="AO24" s="119">
        <f>VLOOKUP($P$3,HorizontalPlanning!$A$15:$K$27,7,FALSE)</f>
        <v>-3</v>
      </c>
      <c r="AP24" s="119">
        <f>VLOOKUP($P$3,HorizontalPlanning!$A$15:$K$27,8,FALSE)</f>
        <v>0</v>
      </c>
      <c r="AQ24" s="119">
        <f>VLOOKUP($P$3,HorizontalPlanning!$A$15:$K$27,9,FALSE)</f>
        <v>-1</v>
      </c>
      <c r="AR24" s="119">
        <f>VLOOKUP($P$3,HorizontalPlanning!$A$15:$K$27,10,FALSE)</f>
        <v>-2</v>
      </c>
      <c r="AS24" s="119">
        <f>VLOOKUP($P$3,HorizontalPlanning!$A$15:$K$27,11,FALSE)</f>
        <v>-3</v>
      </c>
      <c r="AT24" s="115"/>
      <c r="AU24" s="112" t="s">
        <v>235</v>
      </c>
      <c r="AV24" s="112"/>
      <c r="AW24" s="119">
        <f>VLOOKUP($P$7,HorizontalPlanning!$A$15:$K$27,4,FALSE)</f>
        <v>0</v>
      </c>
      <c r="AX24" s="119">
        <f>VLOOKUP($P$7,HorizontalPlanning!$A$15:$K$27,5,FALSE)</f>
        <v>0</v>
      </c>
      <c r="AY24" s="119">
        <f>VLOOKUP($P$7,HorizontalPlanning!$A$15:$K$27,6,FALSE)</f>
        <v>0</v>
      </c>
      <c r="AZ24" s="119">
        <f>VLOOKUP($P$7,HorizontalPlanning!$A$15:$K$27,7,FALSE)</f>
        <v>0</v>
      </c>
      <c r="BA24" s="119">
        <f>VLOOKUP($P$7,HorizontalPlanning!$A$15:$K$27,8,FALSE)</f>
        <v>0</v>
      </c>
      <c r="BB24" s="119">
        <f>VLOOKUP($P$7,HorizontalPlanning!$A$15:$K$27,9,FALSE)</f>
        <v>0</v>
      </c>
      <c r="BC24" s="119">
        <f>VLOOKUP($P$7,HorizontalPlanning!$A$15:$K$27,10,FALSE)</f>
        <v>0</v>
      </c>
      <c r="BD24" s="119">
        <f>VLOOKUP($P$7,HorizontalPlanning!$A$15:$K$27,11,FALSE)</f>
        <v>0</v>
      </c>
    </row>
    <row r="25" spans="1:56" ht="19" x14ac:dyDescent="0.2">
      <c r="A25" s="218" t="s">
        <v>126</v>
      </c>
      <c r="B25" s="315"/>
      <c r="C25" s="72">
        <f>IF(AJ36=0,0,AJ36+AL46+AP36+AS36+$D$24)</f>
        <v>0.71</v>
      </c>
      <c r="D25" s="121">
        <f t="shared" ref="D25:D32" si="28">$B$28*C25</f>
        <v>99.399999999999991</v>
      </c>
      <c r="E25" s="73">
        <f>IF(AL36=0,0,AL36+AN36+AL56+AR36+$F$24)</f>
        <v>8</v>
      </c>
      <c r="F25" s="76"/>
      <c r="G25" s="144">
        <f>IF(AJ36=0,0,AJ36+AM46+AP36+AS36+$H$24)</f>
        <v>0.71</v>
      </c>
      <c r="H25" s="145">
        <f t="shared" ref="H25:H32" si="29">$B$28*G25</f>
        <v>99.399999999999991</v>
      </c>
      <c r="I25" s="146">
        <f>IF(AL36=0,0,AL36+AN36+AM56+AR36+$J$24)</f>
        <v>9</v>
      </c>
      <c r="J25" s="147"/>
      <c r="K25" s="144">
        <f>IF(AJ36=0,0,AJ36+AN46+AP36+AS36+$L$24)</f>
        <v>0.71</v>
      </c>
      <c r="L25" s="145">
        <f t="shared" ref="L25:L32" si="30">$B$28*K25</f>
        <v>99.399999999999991</v>
      </c>
      <c r="M25" s="146">
        <f>IF(AL36=0,0,AL36+AN36+AN56+AR36+$N$24)</f>
        <v>10</v>
      </c>
      <c r="N25" s="147"/>
      <c r="O25" s="144">
        <f>IF(AJ36=0,0,AJ36+AO46+AP36+AS36+$P$24)</f>
        <v>0.71</v>
      </c>
      <c r="P25" s="145">
        <f t="shared" ref="P25:P32" si="31">$B$28*O25</f>
        <v>99.399999999999991</v>
      </c>
      <c r="Q25" s="146">
        <f>IF(AL36=0,0,AL36+AN36+AO56+AR36+$R$24)</f>
        <v>11</v>
      </c>
      <c r="R25" s="147"/>
      <c r="S25" s="144">
        <f>IF(AJ36=0,0,AJ36+AP46+AP36+AS36+$T$24)</f>
        <v>0.71</v>
      </c>
      <c r="T25" s="145">
        <f t="shared" ref="T25:T32" si="32">$B$28*S25</f>
        <v>99.399999999999991</v>
      </c>
      <c r="U25" s="146">
        <f>IF(AL36=0,0,AL36+AN36+AP56+AR36+$V$24)</f>
        <v>10</v>
      </c>
      <c r="V25" s="147"/>
      <c r="W25" s="144">
        <f>IF(AJ36=0,0,AJ36+AQ46+AP36+AS36+$X$24)</f>
        <v>0.76</v>
      </c>
      <c r="X25" s="145">
        <f t="shared" ref="X25:X32" si="33">$B$28*W25</f>
        <v>106.4</v>
      </c>
      <c r="Y25" s="146">
        <f>IF(AL36=0,0,AL36+AN36+AQ56+AR36+$Z$24)</f>
        <v>9</v>
      </c>
      <c r="Z25" s="147"/>
      <c r="AA25" s="144">
        <f>IF(AJ36=0,0,AJ36+AR46+AP36+AS36+$AB$24)</f>
        <v>0.80999999999999983</v>
      </c>
      <c r="AB25" s="145">
        <f t="shared" ref="AB25:AB32" si="34">$B$28*AA25</f>
        <v>113.39999999999998</v>
      </c>
      <c r="AC25" s="146">
        <f>IF(AL36=0,0,AL36+AN36+AR56+AR36+$AD$24)</f>
        <v>8</v>
      </c>
      <c r="AD25" s="147"/>
      <c r="AE25" s="144">
        <f>IF(AJ36=0,0,AJ36+AS46+AP36+AS36+$AF$24)</f>
        <v>0.85999999999999988</v>
      </c>
      <c r="AF25" s="145">
        <f t="shared" ref="AF25:AF32" si="35">$B$28*AE25</f>
        <v>120.39999999999998</v>
      </c>
      <c r="AG25" s="146">
        <f>IF(AL36=0,0,AL36+AN36+AS56+AR36+$AH$24)</f>
        <v>7</v>
      </c>
      <c r="AH25" s="149"/>
      <c r="AJ25" s="112"/>
      <c r="AK25" s="112"/>
      <c r="AL25" s="119">
        <f>VLOOKUP($P$3,HorizontalPlanning!$A$15:$K$27,4,FALSE)</f>
        <v>0</v>
      </c>
      <c r="AM25" s="119">
        <f>VLOOKUP($P$3,HorizontalPlanning!$A$15:$K$27,5,FALSE)</f>
        <v>-1</v>
      </c>
      <c r="AN25" s="119">
        <f>VLOOKUP($P$3,HorizontalPlanning!$A$15:$K$27,6,FALSE)</f>
        <v>-2</v>
      </c>
      <c r="AO25" s="119">
        <f>VLOOKUP($P$3,HorizontalPlanning!$A$15:$K$27,7,FALSE)</f>
        <v>-3</v>
      </c>
      <c r="AP25" s="119">
        <f>VLOOKUP($P$3,HorizontalPlanning!$A$15:$K$27,8,FALSE)</f>
        <v>0</v>
      </c>
      <c r="AQ25" s="119">
        <f>VLOOKUP($P$3,HorizontalPlanning!$A$15:$K$27,9,FALSE)</f>
        <v>-1</v>
      </c>
      <c r="AR25" s="119">
        <f>VLOOKUP($P$3,HorizontalPlanning!$A$15:$K$27,10,FALSE)</f>
        <v>-2</v>
      </c>
      <c r="AS25" s="119">
        <f>VLOOKUP($P$3,HorizontalPlanning!$A$15:$K$27,11,FALSE)</f>
        <v>-3</v>
      </c>
      <c r="AT25" s="115"/>
      <c r="AU25" s="112"/>
      <c r="AV25" s="112"/>
      <c r="AW25" s="119">
        <f>VLOOKUP($P$7,HorizontalPlanning!$A$15:$K$27,4,FALSE)</f>
        <v>0</v>
      </c>
      <c r="AX25" s="119">
        <f>VLOOKUP($P$7,HorizontalPlanning!$A$15:$K$27,5,FALSE)</f>
        <v>0</v>
      </c>
      <c r="AY25" s="119">
        <f>VLOOKUP($P$7,HorizontalPlanning!$A$15:$K$27,6,FALSE)</f>
        <v>0</v>
      </c>
      <c r="AZ25" s="119">
        <f>VLOOKUP($P$7,HorizontalPlanning!$A$15:$K$27,7,FALSE)</f>
        <v>0</v>
      </c>
      <c r="BA25" s="119">
        <f>VLOOKUP($P$7,HorizontalPlanning!$A$15:$K$27,8,FALSE)</f>
        <v>0</v>
      </c>
      <c r="BB25" s="119">
        <f>VLOOKUP($P$7,HorizontalPlanning!$A$15:$K$27,9,FALSE)</f>
        <v>0</v>
      </c>
      <c r="BC25" s="119">
        <f>VLOOKUP($P$7,HorizontalPlanning!$A$15:$K$27,10,FALSE)</f>
        <v>0</v>
      </c>
      <c r="BD25" s="119">
        <f>VLOOKUP($P$7,HorizontalPlanning!$A$15:$K$27,11,FALSE)</f>
        <v>0</v>
      </c>
    </row>
    <row r="26" spans="1:56" ht="20" thickBot="1" x14ac:dyDescent="0.25">
      <c r="A26" s="311"/>
      <c r="B26" s="312"/>
      <c r="C26" s="72">
        <f t="shared" ref="C26:C32" si="36">IF(AJ37=0,0,AJ37+AL47+AP37+AS37+$D$24)</f>
        <v>0.71</v>
      </c>
      <c r="D26" s="121">
        <f t="shared" si="28"/>
        <v>99.399999999999991</v>
      </c>
      <c r="E26" s="73">
        <f t="shared" ref="E26:E32" si="37">IF(AL37=0,0,AL37+AN37+AL57+AR37+$F$24)</f>
        <v>7</v>
      </c>
      <c r="F26" s="76"/>
      <c r="G26" s="72">
        <f t="shared" ref="G26:G32" si="38">IF(AJ37=0,0,AJ37+AM47+AP37+AS37+$H$24)</f>
        <v>0.71</v>
      </c>
      <c r="H26" s="121">
        <f t="shared" si="29"/>
        <v>99.399999999999991</v>
      </c>
      <c r="I26" s="73">
        <f t="shared" ref="I26:I32" si="39">IF(AL37=0,0,AL37+AN37+AM57+AR37+$J$24)</f>
        <v>8</v>
      </c>
      <c r="J26" s="76"/>
      <c r="K26" s="72">
        <f t="shared" ref="K26:K32" si="40">IF(AJ37=0,0,AJ37+AN47+AP37+AS37+$L$24)</f>
        <v>0.71</v>
      </c>
      <c r="L26" s="121">
        <f t="shared" si="30"/>
        <v>99.399999999999991</v>
      </c>
      <c r="M26" s="73">
        <f t="shared" ref="M26:M32" si="41">IF(AL37=0,0,AL37+AN37+AN57+AR37+$N$24)</f>
        <v>9</v>
      </c>
      <c r="N26" s="76"/>
      <c r="O26" s="72">
        <f t="shared" ref="O26:O32" si="42">IF(AJ37=0,0,AJ37+AO47+AP37+AS37+$P$24)</f>
        <v>0.71</v>
      </c>
      <c r="P26" s="121">
        <f t="shared" si="31"/>
        <v>99.399999999999991</v>
      </c>
      <c r="Q26" s="73">
        <f t="shared" ref="Q26:Q32" si="43">IF(AL37=0,0,AL37+AN37+AO57+AR37+$R$24)</f>
        <v>10</v>
      </c>
      <c r="R26" s="76"/>
      <c r="S26" s="72">
        <f t="shared" ref="S26:S32" si="44">IF(AJ37=0,0,AJ37+AP47+AP37+AS37+$T$24)</f>
        <v>0.71</v>
      </c>
      <c r="T26" s="121">
        <f t="shared" si="32"/>
        <v>99.399999999999991</v>
      </c>
      <c r="U26" s="73">
        <f t="shared" ref="U26:U32" si="45">IF(AL37=0,0,AL37+AN37+AP57+AR37+$V$24)</f>
        <v>9</v>
      </c>
      <c r="V26" s="76"/>
      <c r="W26" s="72">
        <f t="shared" ref="W26:W32" si="46">IF(AJ37=0,0,AJ37+AQ47+AP37+AS37+$X$24)</f>
        <v>0.76</v>
      </c>
      <c r="X26" s="121">
        <f t="shared" si="33"/>
        <v>106.4</v>
      </c>
      <c r="Y26" s="73">
        <f t="shared" ref="Y26:Y32" si="47">IF(AL37=0,0,AL37+AN37+AQ57+AR37+$Z$24)</f>
        <v>8</v>
      </c>
      <c r="Z26" s="76"/>
      <c r="AA26" s="72">
        <f t="shared" ref="AA26:AA32" si="48">IF(AJ37=0,0,AJ37+AR47+AP37+AS37+$AB$24)</f>
        <v>0.80999999999999983</v>
      </c>
      <c r="AB26" s="121">
        <f t="shared" si="34"/>
        <v>113.39999999999998</v>
      </c>
      <c r="AC26" s="73">
        <f t="shared" ref="AC26:AC32" si="49">IF(AL37=0,0,AL37+AN37+AR57+AR37+$AD$24)</f>
        <v>7</v>
      </c>
      <c r="AD26" s="76"/>
      <c r="AE26" s="72">
        <f t="shared" ref="AE26:AE32" si="50">IF(AJ37=0,0,AJ37+AS47+AP37+AS37+$AF$24)</f>
        <v>0.85999999999999988</v>
      </c>
      <c r="AF26" s="121">
        <f t="shared" si="35"/>
        <v>120.39999999999998</v>
      </c>
      <c r="AG26" s="73">
        <f t="shared" ref="AG26:AG32" si="51">IF(AL37=0,0,AL37+AN37+AS57+AR37+$AH$24)</f>
        <v>6</v>
      </c>
      <c r="AH26" s="150"/>
      <c r="AJ26" s="112"/>
      <c r="AK26" s="112"/>
      <c r="AL26" s="119">
        <f>VLOOKUP($P$3,HorizontalPlanning!$A$15:$K$27,4,FALSE)</f>
        <v>0</v>
      </c>
      <c r="AM26" s="119">
        <f>VLOOKUP($P$3,HorizontalPlanning!$A$15:$K$27,5,FALSE)</f>
        <v>-1</v>
      </c>
      <c r="AN26" s="119">
        <f>VLOOKUP($P$3,HorizontalPlanning!$A$15:$K$27,6,FALSE)</f>
        <v>-2</v>
      </c>
      <c r="AO26" s="119">
        <f>VLOOKUP($P$3,HorizontalPlanning!$A$15:$K$27,7,FALSE)</f>
        <v>-3</v>
      </c>
      <c r="AP26" s="119">
        <f>VLOOKUP($P$3,HorizontalPlanning!$A$15:$K$27,8,FALSE)</f>
        <v>0</v>
      </c>
      <c r="AQ26" s="119">
        <f>VLOOKUP($P$3,HorizontalPlanning!$A$15:$K$27,9,FALSE)</f>
        <v>-1</v>
      </c>
      <c r="AR26" s="119">
        <f>VLOOKUP($P$3,HorizontalPlanning!$A$15:$K$27,10,FALSE)</f>
        <v>-2</v>
      </c>
      <c r="AS26" s="119">
        <f>VLOOKUP($P$3,HorizontalPlanning!$A$15:$K$27,11,FALSE)</f>
        <v>-3</v>
      </c>
      <c r="AT26" s="115"/>
      <c r="AU26" s="112"/>
      <c r="AV26" s="112"/>
      <c r="AW26" s="119">
        <f>VLOOKUP($P$7,HorizontalPlanning!$A$15:$K$27,4,FALSE)</f>
        <v>0</v>
      </c>
      <c r="AX26" s="119">
        <f>VLOOKUP($P$7,HorizontalPlanning!$A$15:$K$27,5,FALSE)</f>
        <v>0</v>
      </c>
      <c r="AY26" s="119">
        <f>VLOOKUP($P$7,HorizontalPlanning!$A$15:$K$27,6,FALSE)</f>
        <v>0</v>
      </c>
      <c r="AZ26" s="119">
        <f>VLOOKUP($P$7,HorizontalPlanning!$A$15:$K$27,7,FALSE)</f>
        <v>0</v>
      </c>
      <c r="BA26" s="119">
        <f>VLOOKUP($P$7,HorizontalPlanning!$A$15:$K$27,8,FALSE)</f>
        <v>0</v>
      </c>
      <c r="BB26" s="119">
        <f>VLOOKUP($P$7,HorizontalPlanning!$A$15:$K$27,9,FALSE)</f>
        <v>0</v>
      </c>
      <c r="BC26" s="119">
        <f>VLOOKUP($P$7,HorizontalPlanning!$A$15:$K$27,10,FALSE)</f>
        <v>0</v>
      </c>
      <c r="BD26" s="119">
        <f>VLOOKUP($P$7,HorizontalPlanning!$A$15:$K$27,11,FALSE)</f>
        <v>0</v>
      </c>
    </row>
    <row r="27" spans="1:56" ht="20" thickBot="1" x14ac:dyDescent="0.25">
      <c r="A27" s="19" t="s">
        <v>12</v>
      </c>
      <c r="B27" s="131">
        <f>VLOOKUP(A27, Tabel222227222[], 2, FALSE)</f>
        <v>140</v>
      </c>
      <c r="C27" s="72">
        <f t="shared" si="36"/>
        <v>0.71</v>
      </c>
      <c r="D27" s="121">
        <f t="shared" si="28"/>
        <v>99.399999999999991</v>
      </c>
      <c r="E27" s="73">
        <f t="shared" si="37"/>
        <v>6</v>
      </c>
      <c r="F27" s="76"/>
      <c r="G27" s="72">
        <f t="shared" si="38"/>
        <v>0.71</v>
      </c>
      <c r="H27" s="121">
        <f t="shared" si="29"/>
        <v>99.399999999999991</v>
      </c>
      <c r="I27" s="73">
        <f t="shared" si="39"/>
        <v>7</v>
      </c>
      <c r="J27" s="76"/>
      <c r="K27" s="72">
        <f t="shared" si="40"/>
        <v>0.71</v>
      </c>
      <c r="L27" s="121">
        <f t="shared" si="30"/>
        <v>99.399999999999991</v>
      </c>
      <c r="M27" s="73">
        <f t="shared" si="41"/>
        <v>8</v>
      </c>
      <c r="N27" s="76"/>
      <c r="O27" s="72">
        <f t="shared" si="42"/>
        <v>0.71</v>
      </c>
      <c r="P27" s="121">
        <f t="shared" si="31"/>
        <v>99.399999999999991</v>
      </c>
      <c r="Q27" s="73">
        <f t="shared" si="43"/>
        <v>9</v>
      </c>
      <c r="R27" s="76"/>
      <c r="S27" s="72">
        <f t="shared" si="44"/>
        <v>0.71</v>
      </c>
      <c r="T27" s="121">
        <f t="shared" si="32"/>
        <v>99.399999999999991</v>
      </c>
      <c r="U27" s="73">
        <f t="shared" si="45"/>
        <v>8</v>
      </c>
      <c r="V27" s="76"/>
      <c r="W27" s="72">
        <f t="shared" si="46"/>
        <v>0.76</v>
      </c>
      <c r="X27" s="121">
        <f t="shared" si="33"/>
        <v>106.4</v>
      </c>
      <c r="Y27" s="73">
        <f t="shared" si="47"/>
        <v>7</v>
      </c>
      <c r="Z27" s="76"/>
      <c r="AA27" s="72">
        <f t="shared" si="48"/>
        <v>0.80999999999999983</v>
      </c>
      <c r="AB27" s="121">
        <f t="shared" si="34"/>
        <v>113.39999999999998</v>
      </c>
      <c r="AC27" s="73">
        <f t="shared" si="49"/>
        <v>6</v>
      </c>
      <c r="AD27" s="76"/>
      <c r="AE27" s="72">
        <f t="shared" si="50"/>
        <v>0.85999999999999988</v>
      </c>
      <c r="AF27" s="121">
        <f t="shared" si="35"/>
        <v>120.39999999999998</v>
      </c>
      <c r="AG27" s="73">
        <f t="shared" si="51"/>
        <v>5</v>
      </c>
      <c r="AH27" s="150"/>
      <c r="AJ27" s="112"/>
      <c r="AK27" s="112"/>
      <c r="AL27" s="119">
        <f>VLOOKUP($P$3,HorizontalPlanning!$A$15:$K$27,4,FALSE)</f>
        <v>0</v>
      </c>
      <c r="AM27" s="119">
        <f>VLOOKUP($P$3,HorizontalPlanning!$A$15:$K$27,5,FALSE)</f>
        <v>-1</v>
      </c>
      <c r="AN27" s="119">
        <f>VLOOKUP($P$3,HorizontalPlanning!$A$15:$K$27,6,FALSE)</f>
        <v>-2</v>
      </c>
      <c r="AO27" s="119">
        <f>VLOOKUP($P$3,HorizontalPlanning!$A$15:$K$27,7,FALSE)</f>
        <v>-3</v>
      </c>
      <c r="AP27" s="119">
        <f>VLOOKUP($P$3,HorizontalPlanning!$A$15:$K$27,8,FALSE)</f>
        <v>0</v>
      </c>
      <c r="AQ27" s="119">
        <f>VLOOKUP($P$3,HorizontalPlanning!$A$15:$K$27,9,FALSE)</f>
        <v>-1</v>
      </c>
      <c r="AR27" s="119">
        <f>VLOOKUP($P$3,HorizontalPlanning!$A$15:$K$27,10,FALSE)</f>
        <v>-2</v>
      </c>
      <c r="AS27" s="119">
        <f>VLOOKUP($P$3,HorizontalPlanning!$A$15:$K$27,11,FALSE)</f>
        <v>-3</v>
      </c>
      <c r="AT27" s="115"/>
      <c r="AU27" s="112"/>
      <c r="AV27" s="112"/>
      <c r="AW27" s="119">
        <f>VLOOKUP($P$7,HorizontalPlanning!$A$15:$K$27,4,FALSE)</f>
        <v>0</v>
      </c>
      <c r="AX27" s="119">
        <f>VLOOKUP($P$7,HorizontalPlanning!$A$15:$K$27,5,FALSE)</f>
        <v>0</v>
      </c>
      <c r="AY27" s="119">
        <f>VLOOKUP($P$7,HorizontalPlanning!$A$15:$K$27,6,FALSE)</f>
        <v>0</v>
      </c>
      <c r="AZ27" s="119">
        <f>VLOOKUP($P$7,HorizontalPlanning!$A$15:$K$27,7,FALSE)</f>
        <v>0</v>
      </c>
      <c r="BA27" s="119">
        <f>VLOOKUP($P$7,HorizontalPlanning!$A$15:$K$27,8,FALSE)</f>
        <v>0</v>
      </c>
      <c r="BB27" s="119">
        <f>VLOOKUP($P$7,HorizontalPlanning!$A$15:$K$27,9,FALSE)</f>
        <v>0</v>
      </c>
      <c r="BC27" s="119">
        <f>VLOOKUP($P$7,HorizontalPlanning!$A$15:$K$27,10,FALSE)</f>
        <v>0</v>
      </c>
      <c r="BD27" s="119">
        <f>VLOOKUP($P$7,HorizontalPlanning!$A$15:$K$27,11,FALSE)</f>
        <v>0</v>
      </c>
    </row>
    <row r="28" spans="1:56" ht="19" x14ac:dyDescent="0.2">
      <c r="A28" s="113"/>
      <c r="B28" s="112">
        <f>B27*VLOOKUP(A25, Exercises!$A$1:$H$221, 7, FALSE)</f>
        <v>140</v>
      </c>
      <c r="C28" s="72">
        <f t="shared" si="36"/>
        <v>0.71</v>
      </c>
      <c r="D28" s="121">
        <f t="shared" si="28"/>
        <v>99.399999999999991</v>
      </c>
      <c r="E28" s="73">
        <f t="shared" si="37"/>
        <v>5</v>
      </c>
      <c r="F28" s="76"/>
      <c r="G28" s="72">
        <f t="shared" si="38"/>
        <v>0.71</v>
      </c>
      <c r="H28" s="121">
        <f t="shared" si="29"/>
        <v>99.399999999999991</v>
      </c>
      <c r="I28" s="73">
        <f t="shared" si="39"/>
        <v>6</v>
      </c>
      <c r="J28" s="76"/>
      <c r="K28" s="72">
        <f t="shared" si="40"/>
        <v>0.71</v>
      </c>
      <c r="L28" s="121">
        <f t="shared" si="30"/>
        <v>99.399999999999991</v>
      </c>
      <c r="M28" s="73">
        <f t="shared" si="41"/>
        <v>7</v>
      </c>
      <c r="N28" s="76"/>
      <c r="O28" s="72">
        <f t="shared" si="42"/>
        <v>0.71</v>
      </c>
      <c r="P28" s="121">
        <f t="shared" si="31"/>
        <v>99.399999999999991</v>
      </c>
      <c r="Q28" s="73">
        <f t="shared" si="43"/>
        <v>8</v>
      </c>
      <c r="R28" s="76"/>
      <c r="S28" s="72">
        <f t="shared" si="44"/>
        <v>0.71</v>
      </c>
      <c r="T28" s="121">
        <f t="shared" si="32"/>
        <v>99.399999999999991</v>
      </c>
      <c r="U28" s="73">
        <f t="shared" si="45"/>
        <v>7</v>
      </c>
      <c r="V28" s="76"/>
      <c r="W28" s="72">
        <f t="shared" si="46"/>
        <v>0.76</v>
      </c>
      <c r="X28" s="121">
        <f t="shared" si="33"/>
        <v>106.4</v>
      </c>
      <c r="Y28" s="73">
        <f t="shared" si="47"/>
        <v>6</v>
      </c>
      <c r="Z28" s="76"/>
      <c r="AA28" s="72">
        <f t="shared" si="48"/>
        <v>0.80999999999999983</v>
      </c>
      <c r="AB28" s="121">
        <f t="shared" si="34"/>
        <v>113.39999999999998</v>
      </c>
      <c r="AC28" s="73">
        <f t="shared" si="49"/>
        <v>5</v>
      </c>
      <c r="AD28" s="76"/>
      <c r="AE28" s="72">
        <f t="shared" si="50"/>
        <v>0.85999999999999988</v>
      </c>
      <c r="AF28" s="121">
        <f t="shared" si="35"/>
        <v>120.39999999999998</v>
      </c>
      <c r="AG28" s="73">
        <f t="shared" si="51"/>
        <v>4</v>
      </c>
      <c r="AH28" s="150"/>
      <c r="AJ28" s="112"/>
      <c r="AK28" s="112"/>
      <c r="AL28" s="119">
        <f>VLOOKUP($P$3,HorizontalPlanning!$A$15:$K$27,4,FALSE)</f>
        <v>0</v>
      </c>
      <c r="AM28" s="119">
        <f>VLOOKUP($P$3,HorizontalPlanning!$A$15:$K$27,5,FALSE)</f>
        <v>-1</v>
      </c>
      <c r="AN28" s="119">
        <f>VLOOKUP($P$3,HorizontalPlanning!$A$15:$K$27,6,FALSE)</f>
        <v>-2</v>
      </c>
      <c r="AO28" s="119">
        <f>VLOOKUP($P$3,HorizontalPlanning!$A$15:$K$27,7,FALSE)</f>
        <v>-3</v>
      </c>
      <c r="AP28" s="119">
        <f>VLOOKUP($P$3,HorizontalPlanning!$A$15:$K$27,8,FALSE)</f>
        <v>0</v>
      </c>
      <c r="AQ28" s="119">
        <f>VLOOKUP($P$3,HorizontalPlanning!$A$15:$K$27,9,FALSE)</f>
        <v>-1</v>
      </c>
      <c r="AR28" s="119">
        <f>VLOOKUP($P$3,HorizontalPlanning!$A$15:$K$27,10,FALSE)</f>
        <v>-2</v>
      </c>
      <c r="AS28" s="119">
        <f>VLOOKUP($P$3,HorizontalPlanning!$A$15:$K$27,11,FALSE)</f>
        <v>-3</v>
      </c>
      <c r="AT28" s="115"/>
      <c r="AU28" s="112"/>
      <c r="AV28" s="112"/>
      <c r="AW28" s="119">
        <f>VLOOKUP($P$7,HorizontalPlanning!$A$15:$K$27,4,FALSE)</f>
        <v>0</v>
      </c>
      <c r="AX28" s="119">
        <f>VLOOKUP($P$7,HorizontalPlanning!$A$15:$K$27,5,FALSE)</f>
        <v>0</v>
      </c>
      <c r="AY28" s="119">
        <f>VLOOKUP($P$7,HorizontalPlanning!$A$15:$K$27,6,FALSE)</f>
        <v>0</v>
      </c>
      <c r="AZ28" s="119">
        <f>VLOOKUP($P$7,HorizontalPlanning!$A$15:$K$27,7,FALSE)</f>
        <v>0</v>
      </c>
      <c r="BA28" s="119">
        <f>VLOOKUP($P$7,HorizontalPlanning!$A$15:$K$27,8,FALSE)</f>
        <v>0</v>
      </c>
      <c r="BB28" s="119">
        <f>VLOOKUP($P$7,HorizontalPlanning!$A$15:$K$27,9,FALSE)</f>
        <v>0</v>
      </c>
      <c r="BC28" s="119">
        <f>VLOOKUP($P$7,HorizontalPlanning!$A$15:$K$27,10,FALSE)</f>
        <v>0</v>
      </c>
      <c r="BD28" s="119">
        <f>VLOOKUP($P$7,HorizontalPlanning!$A$15:$K$27,11,FALSE)</f>
        <v>0</v>
      </c>
    </row>
    <row r="29" spans="1:56" ht="19" x14ac:dyDescent="0.2">
      <c r="A29" s="313"/>
      <c r="B29" s="313"/>
      <c r="C29" s="72">
        <f t="shared" si="36"/>
        <v>0.71</v>
      </c>
      <c r="D29" s="121">
        <f t="shared" si="28"/>
        <v>99.399999999999991</v>
      </c>
      <c r="E29" s="73">
        <f t="shared" si="37"/>
        <v>4</v>
      </c>
      <c r="F29" s="76"/>
      <c r="G29" s="72">
        <f t="shared" si="38"/>
        <v>0.71</v>
      </c>
      <c r="H29" s="121">
        <f t="shared" si="29"/>
        <v>99.399999999999991</v>
      </c>
      <c r="I29" s="73">
        <f t="shared" si="39"/>
        <v>5</v>
      </c>
      <c r="J29" s="186"/>
      <c r="K29" s="72">
        <f t="shared" si="40"/>
        <v>0.71</v>
      </c>
      <c r="L29" s="121">
        <f t="shared" si="30"/>
        <v>99.399999999999991</v>
      </c>
      <c r="M29" s="73">
        <f t="shared" si="41"/>
        <v>6</v>
      </c>
      <c r="N29" s="76"/>
      <c r="O29" s="72">
        <f t="shared" si="42"/>
        <v>0.71</v>
      </c>
      <c r="P29" s="121">
        <f t="shared" si="31"/>
        <v>99.399999999999991</v>
      </c>
      <c r="Q29" s="73">
        <f t="shared" si="43"/>
        <v>7</v>
      </c>
      <c r="R29" s="76"/>
      <c r="S29" s="72">
        <f t="shared" si="44"/>
        <v>0.71</v>
      </c>
      <c r="T29" s="121">
        <f t="shared" si="32"/>
        <v>99.399999999999991</v>
      </c>
      <c r="U29" s="73">
        <f t="shared" si="45"/>
        <v>6</v>
      </c>
      <c r="V29" s="76"/>
      <c r="W29" s="72">
        <f t="shared" si="46"/>
        <v>0.76</v>
      </c>
      <c r="X29" s="121">
        <f t="shared" si="33"/>
        <v>106.4</v>
      </c>
      <c r="Y29" s="73">
        <f t="shared" si="47"/>
        <v>5</v>
      </c>
      <c r="Z29" s="186"/>
      <c r="AA29" s="72">
        <f t="shared" si="48"/>
        <v>0.80999999999999983</v>
      </c>
      <c r="AB29" s="121">
        <f t="shared" si="34"/>
        <v>113.39999999999998</v>
      </c>
      <c r="AC29" s="73">
        <f t="shared" si="49"/>
        <v>4</v>
      </c>
      <c r="AD29" s="76"/>
      <c r="AE29" s="72">
        <f t="shared" si="50"/>
        <v>0.85999999999999988</v>
      </c>
      <c r="AF29" s="121">
        <f t="shared" si="35"/>
        <v>120.39999999999998</v>
      </c>
      <c r="AG29" s="73">
        <f t="shared" si="51"/>
        <v>3</v>
      </c>
      <c r="AH29" s="150"/>
      <c r="AJ29" s="112"/>
      <c r="AK29" s="112"/>
      <c r="AL29" s="119">
        <f>VLOOKUP($P$3,HorizontalPlanning!$A$15:$K$27,4,FALSE)</f>
        <v>0</v>
      </c>
      <c r="AM29" s="119">
        <f>VLOOKUP($P$3,HorizontalPlanning!$A$15:$K$27,5,FALSE)</f>
        <v>-1</v>
      </c>
      <c r="AN29" s="119">
        <f>VLOOKUP($P$3,HorizontalPlanning!$A$15:$K$27,6,FALSE)</f>
        <v>-2</v>
      </c>
      <c r="AO29" s="119">
        <f>VLOOKUP($P$3,HorizontalPlanning!$A$15:$K$27,7,FALSE)</f>
        <v>-3</v>
      </c>
      <c r="AP29" s="119">
        <f>VLOOKUP($P$3,HorizontalPlanning!$A$15:$K$27,8,FALSE)</f>
        <v>0</v>
      </c>
      <c r="AQ29" s="119">
        <f>VLOOKUP($P$3,HorizontalPlanning!$A$15:$K$27,9,FALSE)</f>
        <v>-1</v>
      </c>
      <c r="AR29" s="119">
        <f>VLOOKUP($P$3,HorizontalPlanning!$A$15:$K$27,10,FALSE)</f>
        <v>-2</v>
      </c>
      <c r="AS29" s="119">
        <f>VLOOKUP($P$3,HorizontalPlanning!$A$15:$K$27,11,FALSE)</f>
        <v>-3</v>
      </c>
      <c r="AT29" s="115"/>
      <c r="AU29" s="112"/>
      <c r="AV29" s="112"/>
      <c r="AW29" s="119">
        <f>VLOOKUP($P$7,HorizontalPlanning!$A$15:$K$27,4,FALSE)</f>
        <v>0</v>
      </c>
      <c r="AX29" s="119">
        <f>VLOOKUP($P$7,HorizontalPlanning!$A$15:$K$27,5,FALSE)</f>
        <v>0</v>
      </c>
      <c r="AY29" s="119">
        <f>VLOOKUP($P$7,HorizontalPlanning!$A$15:$K$27,6,FALSE)</f>
        <v>0</v>
      </c>
      <c r="AZ29" s="119">
        <f>VLOOKUP($P$7,HorizontalPlanning!$A$15:$K$27,7,FALSE)</f>
        <v>0</v>
      </c>
      <c r="BA29" s="119">
        <f>VLOOKUP($P$7,HorizontalPlanning!$A$15:$K$27,8,FALSE)</f>
        <v>0</v>
      </c>
      <c r="BB29" s="119">
        <f>VLOOKUP($P$7,HorizontalPlanning!$A$15:$K$27,9,FALSE)</f>
        <v>0</v>
      </c>
      <c r="BC29" s="119">
        <f>VLOOKUP($P$7,HorizontalPlanning!$A$15:$K$27,10,FALSE)</f>
        <v>0</v>
      </c>
      <c r="BD29" s="119">
        <f>VLOOKUP($P$7,HorizontalPlanning!$A$15:$K$27,11,FALSE)</f>
        <v>0</v>
      </c>
    </row>
    <row r="30" spans="1:56" ht="19" x14ac:dyDescent="0.2">
      <c r="A30" s="313"/>
      <c r="B30" s="313"/>
      <c r="C30" s="72">
        <f t="shared" si="36"/>
        <v>0</v>
      </c>
      <c r="D30" s="121">
        <f t="shared" si="28"/>
        <v>0</v>
      </c>
      <c r="E30" s="73">
        <f t="shared" si="37"/>
        <v>0</v>
      </c>
      <c r="F30" s="76"/>
      <c r="G30" s="72">
        <f t="shared" si="38"/>
        <v>0</v>
      </c>
      <c r="H30" s="121">
        <f t="shared" si="29"/>
        <v>0</v>
      </c>
      <c r="I30" s="73">
        <f t="shared" si="39"/>
        <v>0</v>
      </c>
      <c r="J30" s="76"/>
      <c r="K30" s="72">
        <f t="shared" si="40"/>
        <v>0</v>
      </c>
      <c r="L30" s="121">
        <f t="shared" si="30"/>
        <v>0</v>
      </c>
      <c r="M30" s="73">
        <f t="shared" si="41"/>
        <v>0</v>
      </c>
      <c r="N30" s="76"/>
      <c r="O30" s="72">
        <f t="shared" si="42"/>
        <v>0</v>
      </c>
      <c r="P30" s="121">
        <f t="shared" si="31"/>
        <v>0</v>
      </c>
      <c r="Q30" s="73">
        <f t="shared" si="43"/>
        <v>0</v>
      </c>
      <c r="R30" s="76"/>
      <c r="S30" s="72">
        <f t="shared" si="44"/>
        <v>0</v>
      </c>
      <c r="T30" s="121">
        <f t="shared" si="32"/>
        <v>0</v>
      </c>
      <c r="U30" s="73">
        <f t="shared" si="45"/>
        <v>0</v>
      </c>
      <c r="V30" s="76"/>
      <c r="W30" s="72">
        <f t="shared" si="46"/>
        <v>0</v>
      </c>
      <c r="X30" s="121">
        <f t="shared" si="33"/>
        <v>0</v>
      </c>
      <c r="Y30" s="73">
        <f t="shared" si="47"/>
        <v>0</v>
      </c>
      <c r="Z30" s="76"/>
      <c r="AA30" s="72">
        <f t="shared" si="48"/>
        <v>0</v>
      </c>
      <c r="AB30" s="121">
        <f t="shared" si="34"/>
        <v>0</v>
      </c>
      <c r="AC30" s="73">
        <f t="shared" si="49"/>
        <v>0</v>
      </c>
      <c r="AD30" s="76"/>
      <c r="AE30" s="72">
        <f t="shared" si="50"/>
        <v>0</v>
      </c>
      <c r="AF30" s="121">
        <f t="shared" si="35"/>
        <v>0</v>
      </c>
      <c r="AG30" s="73">
        <f t="shared" si="51"/>
        <v>0</v>
      </c>
      <c r="AH30" s="150"/>
      <c r="AJ30" s="112"/>
      <c r="AK30" s="112"/>
      <c r="AL30" s="119">
        <f>VLOOKUP($P$3,HorizontalPlanning!$A$15:$K$27,4,FALSE)</f>
        <v>0</v>
      </c>
      <c r="AM30" s="119">
        <f>VLOOKUP($P$3,HorizontalPlanning!$A$15:$K$27,5,FALSE)</f>
        <v>-1</v>
      </c>
      <c r="AN30" s="119">
        <f>VLOOKUP($P$3,HorizontalPlanning!$A$15:$K$27,6,FALSE)</f>
        <v>-2</v>
      </c>
      <c r="AO30" s="119">
        <f>VLOOKUP($P$3,HorizontalPlanning!$A$15:$K$27,7,FALSE)</f>
        <v>-3</v>
      </c>
      <c r="AP30" s="119">
        <f>VLOOKUP($P$3,HorizontalPlanning!$A$15:$K$27,8,FALSE)</f>
        <v>0</v>
      </c>
      <c r="AQ30" s="119">
        <f>VLOOKUP($P$3,HorizontalPlanning!$A$15:$K$27,9,FALSE)</f>
        <v>-1</v>
      </c>
      <c r="AR30" s="119">
        <f>VLOOKUP($P$3,HorizontalPlanning!$A$15:$K$27,10,FALSE)</f>
        <v>-2</v>
      </c>
      <c r="AS30" s="119">
        <f>VLOOKUP($P$3,HorizontalPlanning!$A$15:$K$27,11,FALSE)</f>
        <v>-3</v>
      </c>
      <c r="AT30" s="115"/>
      <c r="AU30" s="112"/>
      <c r="AV30" s="112"/>
      <c r="AW30" s="119">
        <f>VLOOKUP($P$7,HorizontalPlanning!$A$15:$K$27,4,FALSE)</f>
        <v>0</v>
      </c>
      <c r="AX30" s="119">
        <f>VLOOKUP($P$7,HorizontalPlanning!$A$15:$K$27,5,FALSE)</f>
        <v>0</v>
      </c>
      <c r="AY30" s="119">
        <f>VLOOKUP($P$7,HorizontalPlanning!$A$15:$K$27,6,FALSE)</f>
        <v>0</v>
      </c>
      <c r="AZ30" s="119">
        <f>VLOOKUP($P$7,HorizontalPlanning!$A$15:$K$27,7,FALSE)</f>
        <v>0</v>
      </c>
      <c r="BA30" s="119">
        <f>VLOOKUP($P$7,HorizontalPlanning!$A$15:$K$27,8,FALSE)</f>
        <v>0</v>
      </c>
      <c r="BB30" s="119">
        <f>VLOOKUP($P$7,HorizontalPlanning!$A$15:$K$27,9,FALSE)</f>
        <v>0</v>
      </c>
      <c r="BC30" s="119">
        <f>VLOOKUP($P$7,HorizontalPlanning!$A$15:$K$27,10,FALSE)</f>
        <v>0</v>
      </c>
      <c r="BD30" s="119">
        <f>VLOOKUP($P$7,HorizontalPlanning!$A$15:$K$27,11,FALSE)</f>
        <v>0</v>
      </c>
    </row>
    <row r="31" spans="1:56" ht="19" x14ac:dyDescent="0.2">
      <c r="A31" s="313"/>
      <c r="B31" s="313"/>
      <c r="C31" s="72">
        <f t="shared" si="36"/>
        <v>0</v>
      </c>
      <c r="D31" s="121">
        <f t="shared" si="28"/>
        <v>0</v>
      </c>
      <c r="E31" s="73">
        <f t="shared" si="37"/>
        <v>0</v>
      </c>
      <c r="F31" s="76"/>
      <c r="G31" s="72">
        <f t="shared" si="38"/>
        <v>0</v>
      </c>
      <c r="H31" s="121">
        <f t="shared" si="29"/>
        <v>0</v>
      </c>
      <c r="I31" s="73">
        <f t="shared" si="39"/>
        <v>0</v>
      </c>
      <c r="J31" s="76"/>
      <c r="K31" s="72">
        <f t="shared" si="40"/>
        <v>0</v>
      </c>
      <c r="L31" s="121">
        <f t="shared" si="30"/>
        <v>0</v>
      </c>
      <c r="M31" s="73">
        <f t="shared" si="41"/>
        <v>0</v>
      </c>
      <c r="N31" s="76"/>
      <c r="O31" s="72">
        <f t="shared" si="42"/>
        <v>0</v>
      </c>
      <c r="P31" s="121">
        <f t="shared" si="31"/>
        <v>0</v>
      </c>
      <c r="Q31" s="73">
        <f t="shared" si="43"/>
        <v>0</v>
      </c>
      <c r="R31" s="76"/>
      <c r="S31" s="72">
        <f t="shared" si="44"/>
        <v>0</v>
      </c>
      <c r="T31" s="121">
        <f t="shared" si="32"/>
        <v>0</v>
      </c>
      <c r="U31" s="73">
        <f t="shared" si="45"/>
        <v>0</v>
      </c>
      <c r="V31" s="76"/>
      <c r="W31" s="72">
        <f t="shared" si="46"/>
        <v>0</v>
      </c>
      <c r="X31" s="121">
        <f t="shared" si="33"/>
        <v>0</v>
      </c>
      <c r="Y31" s="73">
        <f t="shared" si="47"/>
        <v>0</v>
      </c>
      <c r="Z31" s="76"/>
      <c r="AA31" s="72">
        <f t="shared" si="48"/>
        <v>0</v>
      </c>
      <c r="AB31" s="121">
        <f t="shared" si="34"/>
        <v>0</v>
      </c>
      <c r="AC31" s="73">
        <f t="shared" si="49"/>
        <v>0</v>
      </c>
      <c r="AD31" s="76"/>
      <c r="AE31" s="72">
        <f t="shared" si="50"/>
        <v>0</v>
      </c>
      <c r="AF31" s="121">
        <f t="shared" si="35"/>
        <v>0</v>
      </c>
      <c r="AG31" s="73">
        <f t="shared" si="51"/>
        <v>0</v>
      </c>
      <c r="AH31" s="150"/>
      <c r="AJ31" s="112"/>
      <c r="AK31" s="112"/>
      <c r="AL31" s="119">
        <f>VLOOKUP($P$3,HorizontalPlanning!$A$15:$K$27,4,FALSE)</f>
        <v>0</v>
      </c>
      <c r="AM31" s="119">
        <f>VLOOKUP($P$3,HorizontalPlanning!$A$15:$K$27,5,FALSE)</f>
        <v>-1</v>
      </c>
      <c r="AN31" s="119">
        <f>VLOOKUP($P$3,HorizontalPlanning!$A$15:$K$27,6,FALSE)</f>
        <v>-2</v>
      </c>
      <c r="AO31" s="119">
        <f>VLOOKUP($P$3,HorizontalPlanning!$A$15:$K$27,7,FALSE)</f>
        <v>-3</v>
      </c>
      <c r="AP31" s="119">
        <f>VLOOKUP($P$3,HorizontalPlanning!$A$15:$K$27,8,FALSE)</f>
        <v>0</v>
      </c>
      <c r="AQ31" s="119">
        <f>VLOOKUP($P$3,HorizontalPlanning!$A$15:$K$27,9,FALSE)</f>
        <v>-1</v>
      </c>
      <c r="AR31" s="119">
        <f>VLOOKUP($P$3,HorizontalPlanning!$A$15:$K$27,10,FALSE)</f>
        <v>-2</v>
      </c>
      <c r="AS31" s="119">
        <f>VLOOKUP($P$3,HorizontalPlanning!$A$15:$K$27,11,FALSE)</f>
        <v>-3</v>
      </c>
      <c r="AT31" s="112"/>
      <c r="AU31" s="112"/>
      <c r="AV31" s="112"/>
      <c r="AW31" s="119">
        <f>VLOOKUP($P$7,HorizontalPlanning!$A$15:$K$27,4,FALSE)</f>
        <v>0</v>
      </c>
      <c r="AX31" s="119">
        <f>VLOOKUP($P$7,HorizontalPlanning!$A$15:$K$27,5,FALSE)</f>
        <v>0</v>
      </c>
      <c r="AY31" s="119">
        <f>VLOOKUP($P$7,HorizontalPlanning!$A$15:$K$27,6,FALSE)</f>
        <v>0</v>
      </c>
      <c r="AZ31" s="119">
        <f>VLOOKUP($P$7,HorizontalPlanning!$A$15:$K$27,7,FALSE)</f>
        <v>0</v>
      </c>
      <c r="BA31" s="119">
        <f>VLOOKUP($P$7,HorizontalPlanning!$A$15:$K$27,8,FALSE)</f>
        <v>0</v>
      </c>
      <c r="BB31" s="119">
        <f>VLOOKUP($P$7,HorizontalPlanning!$A$15:$K$27,9,FALSE)</f>
        <v>0</v>
      </c>
      <c r="BC31" s="119">
        <f>VLOOKUP($P$7,HorizontalPlanning!$A$15:$K$27,10,FALSE)</f>
        <v>0</v>
      </c>
      <c r="BD31" s="119">
        <f>VLOOKUP($P$7,HorizontalPlanning!$A$15:$K$27,11,FALSE)</f>
        <v>0</v>
      </c>
    </row>
    <row r="32" spans="1:56" ht="19" customHeight="1" thickBot="1" x14ac:dyDescent="0.25">
      <c r="A32" s="314"/>
      <c r="B32" s="314"/>
      <c r="C32" s="72">
        <f t="shared" si="36"/>
        <v>0</v>
      </c>
      <c r="D32" s="152">
        <f t="shared" si="28"/>
        <v>0</v>
      </c>
      <c r="E32" s="73">
        <f t="shared" si="37"/>
        <v>0</v>
      </c>
      <c r="F32" s="154"/>
      <c r="G32" s="151">
        <f t="shared" si="38"/>
        <v>0</v>
      </c>
      <c r="H32" s="152">
        <f t="shared" si="29"/>
        <v>0</v>
      </c>
      <c r="I32" s="153">
        <f t="shared" si="39"/>
        <v>0</v>
      </c>
      <c r="J32" s="154"/>
      <c r="K32" s="151">
        <f t="shared" si="40"/>
        <v>0</v>
      </c>
      <c r="L32" s="152">
        <f t="shared" si="30"/>
        <v>0</v>
      </c>
      <c r="M32" s="153">
        <f t="shared" si="41"/>
        <v>0</v>
      </c>
      <c r="N32" s="154"/>
      <c r="O32" s="151">
        <f t="shared" si="42"/>
        <v>0</v>
      </c>
      <c r="P32" s="152">
        <f t="shared" si="31"/>
        <v>0</v>
      </c>
      <c r="Q32" s="153">
        <f t="shared" si="43"/>
        <v>0</v>
      </c>
      <c r="R32" s="154"/>
      <c r="S32" s="151">
        <f t="shared" si="44"/>
        <v>0</v>
      </c>
      <c r="T32" s="152">
        <f t="shared" si="32"/>
        <v>0</v>
      </c>
      <c r="U32" s="153">
        <f t="shared" si="45"/>
        <v>0</v>
      </c>
      <c r="V32" s="154"/>
      <c r="W32" s="151">
        <f t="shared" si="46"/>
        <v>0</v>
      </c>
      <c r="X32" s="152">
        <f t="shared" si="33"/>
        <v>0</v>
      </c>
      <c r="Y32" s="153">
        <f t="shared" si="47"/>
        <v>0</v>
      </c>
      <c r="Z32" s="154"/>
      <c r="AA32" s="151">
        <f t="shared" si="48"/>
        <v>0</v>
      </c>
      <c r="AB32" s="152">
        <f t="shared" si="34"/>
        <v>0</v>
      </c>
      <c r="AC32" s="153">
        <f t="shared" si="49"/>
        <v>0</v>
      </c>
      <c r="AD32" s="154"/>
      <c r="AE32" s="151">
        <f t="shared" si="50"/>
        <v>0</v>
      </c>
      <c r="AF32" s="152">
        <f t="shared" si="35"/>
        <v>0</v>
      </c>
      <c r="AG32" s="153">
        <f t="shared" si="51"/>
        <v>0</v>
      </c>
      <c r="AH32" s="156"/>
      <c r="AJ32" s="112"/>
      <c r="AK32" s="112"/>
      <c r="AL32" s="119">
        <f>VLOOKUP($P$3,HorizontalPlanning!$A$15:$K$27,4,FALSE)</f>
        <v>0</v>
      </c>
      <c r="AM32" s="119">
        <f>VLOOKUP($P$3,HorizontalPlanning!$A$15:$K$27,5,FALSE)</f>
        <v>-1</v>
      </c>
      <c r="AN32" s="119">
        <f>VLOOKUP($P$3,HorizontalPlanning!$A$15:$K$27,6,FALSE)</f>
        <v>-2</v>
      </c>
      <c r="AO32" s="119">
        <f>VLOOKUP($P$3,HorizontalPlanning!$A$15:$K$27,7,FALSE)</f>
        <v>-3</v>
      </c>
      <c r="AP32" s="119">
        <f>VLOOKUP($P$3,HorizontalPlanning!$A$15:$K$27,8,FALSE)</f>
        <v>0</v>
      </c>
      <c r="AQ32" s="119">
        <f>VLOOKUP($P$3,HorizontalPlanning!$A$15:$K$27,9,FALSE)</f>
        <v>-1</v>
      </c>
      <c r="AR32" s="119">
        <f>VLOOKUP($P$3,HorizontalPlanning!$A$15:$K$27,10,FALSE)</f>
        <v>-2</v>
      </c>
      <c r="AS32" s="119">
        <f>VLOOKUP($P$3,HorizontalPlanning!$A$15:$K$27,11,FALSE)</f>
        <v>-3</v>
      </c>
      <c r="AT32" s="112"/>
      <c r="AU32" s="112"/>
      <c r="AV32" s="112"/>
      <c r="AW32" s="119">
        <f>VLOOKUP($P$7,HorizontalPlanning!$A$15:$K$27,4,FALSE)</f>
        <v>0</v>
      </c>
      <c r="AX32" s="119">
        <f>VLOOKUP($P$7,HorizontalPlanning!$A$15:$K$27,5,FALSE)</f>
        <v>0</v>
      </c>
      <c r="AY32" s="119">
        <f>VLOOKUP($P$7,HorizontalPlanning!$A$15:$K$27,6,FALSE)</f>
        <v>0</v>
      </c>
      <c r="AZ32" s="119">
        <f>VLOOKUP($P$7,HorizontalPlanning!$A$15:$K$27,7,FALSE)</f>
        <v>0</v>
      </c>
      <c r="BA32" s="119">
        <f>VLOOKUP($P$7,HorizontalPlanning!$A$15:$K$27,8,FALSE)</f>
        <v>0</v>
      </c>
      <c r="BB32" s="119">
        <f>VLOOKUP($P$7,HorizontalPlanning!$A$15:$K$27,9,FALSE)</f>
        <v>0</v>
      </c>
      <c r="BC32" s="119">
        <f>VLOOKUP($P$7,HorizontalPlanning!$A$15:$K$27,10,FALSE)</f>
        <v>0</v>
      </c>
      <c r="BD32" s="119">
        <f>VLOOKUP($P$7,HorizontalPlanning!$A$15:$K$27,11,FALSE)</f>
        <v>0</v>
      </c>
    </row>
    <row r="33" spans="1:56" ht="17" thickBot="1" x14ac:dyDescent="0.25">
      <c r="C33" s="181" t="s">
        <v>265</v>
      </c>
      <c r="D33" s="182">
        <v>0</v>
      </c>
      <c r="E33" s="190" t="s">
        <v>264</v>
      </c>
      <c r="F33" s="175">
        <v>0</v>
      </c>
      <c r="G33" s="181" t="s">
        <v>265</v>
      </c>
      <c r="H33" s="188">
        <v>0</v>
      </c>
      <c r="I33" s="191" t="s">
        <v>264</v>
      </c>
      <c r="J33" s="143">
        <v>0</v>
      </c>
      <c r="K33" s="192" t="s">
        <v>265</v>
      </c>
      <c r="L33" s="193">
        <v>0</v>
      </c>
      <c r="M33" s="194" t="s">
        <v>264</v>
      </c>
      <c r="N33" s="143">
        <v>0</v>
      </c>
      <c r="O33" s="177" t="s">
        <v>265</v>
      </c>
      <c r="P33" s="187">
        <v>0</v>
      </c>
      <c r="Q33" s="191" t="s">
        <v>264</v>
      </c>
      <c r="R33" s="143">
        <v>0</v>
      </c>
      <c r="S33" s="192" t="s">
        <v>265</v>
      </c>
      <c r="T33" s="193">
        <v>0</v>
      </c>
      <c r="U33" s="194" t="s">
        <v>264</v>
      </c>
      <c r="V33" s="143">
        <v>0</v>
      </c>
      <c r="W33" s="192" t="s">
        <v>265</v>
      </c>
      <c r="X33" s="193">
        <v>0</v>
      </c>
      <c r="Y33" s="194" t="s">
        <v>264</v>
      </c>
      <c r="Z33" s="143">
        <v>0</v>
      </c>
      <c r="AA33" s="192" t="s">
        <v>265</v>
      </c>
      <c r="AB33" s="195">
        <v>0</v>
      </c>
      <c r="AC33" s="191" t="s">
        <v>264</v>
      </c>
      <c r="AD33" s="143">
        <v>0</v>
      </c>
      <c r="AE33" s="192" t="s">
        <v>265</v>
      </c>
      <c r="AF33" s="195">
        <v>0</v>
      </c>
      <c r="AG33" s="191" t="s">
        <v>264</v>
      </c>
      <c r="AH33" s="143">
        <v>0</v>
      </c>
      <c r="AJ33" s="112"/>
      <c r="AK33" s="112"/>
      <c r="AL33" s="112"/>
      <c r="AM33" s="301" t="s">
        <v>256</v>
      </c>
      <c r="AN33" s="302"/>
      <c r="AO33" s="302"/>
      <c r="AP33" s="302"/>
      <c r="AQ33" s="112"/>
      <c r="AR33" s="112"/>
      <c r="AS33" s="112"/>
      <c r="AT33" s="112"/>
      <c r="AU33" s="112"/>
      <c r="AV33" s="112"/>
      <c r="AW33" s="112"/>
      <c r="AX33" s="301" t="s">
        <v>258</v>
      </c>
      <c r="AY33" s="302"/>
      <c r="AZ33" s="302"/>
      <c r="BA33" s="302"/>
      <c r="BB33" s="112"/>
      <c r="BC33" s="112"/>
      <c r="BD33" s="112"/>
    </row>
    <row r="34" spans="1:56" ht="20" customHeight="1" x14ac:dyDescent="0.2">
      <c r="A34" s="218" t="s">
        <v>189</v>
      </c>
      <c r="B34" s="315"/>
      <c r="C34" s="144">
        <f>IF(AU4=0,0,AU4+AW14+BA4+BD4+$D$33)</f>
        <v>0</v>
      </c>
      <c r="D34" s="145">
        <f t="shared" ref="D34:D39" si="52">$B$37*C34</f>
        <v>0</v>
      </c>
      <c r="E34" s="146">
        <f>IF(AW4=0,0,AW4+AY4+BC4+AW24+$F$33)</f>
        <v>0</v>
      </c>
      <c r="F34" s="147"/>
      <c r="G34" s="144">
        <f>IF(AU4=0,0,AU4+AX14+BA4+BD4+$H$33)</f>
        <v>0</v>
      </c>
      <c r="H34" s="145">
        <f t="shared" ref="H34:H39" si="53">$B$37*G34</f>
        <v>0</v>
      </c>
      <c r="I34" s="146">
        <f>IF(AW4=0,0,AW4+AY4+BC4+AX24+$J$33)</f>
        <v>0</v>
      </c>
      <c r="J34" s="147"/>
      <c r="K34" s="144">
        <f>IF(AU4=0,0,AU4+AY14+BA4+BD4+$L$33)</f>
        <v>0</v>
      </c>
      <c r="L34" s="145">
        <f t="shared" ref="L34:L39" si="54">$B$37*K34</f>
        <v>0</v>
      </c>
      <c r="M34" s="146">
        <f>IF(AW4=0,0,AW4+AY4+BC4+AY24+$N$33)</f>
        <v>0</v>
      </c>
      <c r="N34" s="147"/>
      <c r="O34" s="144">
        <f>IF(AU4=0,0,AU4+AZ14+BA4+BD4+$P$33)</f>
        <v>0</v>
      </c>
      <c r="P34" s="145">
        <f t="shared" ref="P34:P39" si="55">$B$37*O34</f>
        <v>0</v>
      </c>
      <c r="Q34" s="146">
        <f>IF(AW4=0,0,AW4+AY4+BC4+AZ24+$R$33)</f>
        <v>0</v>
      </c>
      <c r="R34" s="147"/>
      <c r="S34" s="144">
        <f>IF(AU4=0,0,AU4+BA14+BA4+BD4+$T$33)</f>
        <v>0</v>
      </c>
      <c r="T34" s="145">
        <f t="shared" ref="T34:T39" si="56">$B$28*S34</f>
        <v>0</v>
      </c>
      <c r="U34" s="146">
        <f>IF(AW4=0,0,AW4+AY4+BC4+BA24+$V$33)</f>
        <v>0</v>
      </c>
      <c r="V34" s="147"/>
      <c r="W34" s="144">
        <f>IF(AU4=0,0,AU4+BB14+BA4+BD4+$X$33)</f>
        <v>0</v>
      </c>
      <c r="X34" s="145">
        <f t="shared" ref="X34:X39" si="57">$B$37*W34</f>
        <v>0</v>
      </c>
      <c r="Y34" s="146">
        <f>IF(AW4=0,0,AW4+AY4+BC4+BB24+$Z$33)</f>
        <v>0</v>
      </c>
      <c r="Z34" s="147"/>
      <c r="AA34" s="144">
        <f>IF(AU4=0,0,AU4+BC14+BA4+BD4+$AB$33)</f>
        <v>0</v>
      </c>
      <c r="AB34" s="145">
        <f t="shared" ref="AB34:AB39" si="58">$B$37*AA34</f>
        <v>0</v>
      </c>
      <c r="AC34" s="146">
        <f>IF(AW4=0,0,AW4+AY4+BC4+BC24+$AD$33)</f>
        <v>0</v>
      </c>
      <c r="AD34" s="147"/>
      <c r="AE34" s="144">
        <f>IF(AU4=0,0,AU4+BD14+BA4+BD4+$AF$33)</f>
        <v>0</v>
      </c>
      <c r="AF34" s="145">
        <f t="shared" ref="AF34:AF39" si="59">$B$37*AE34</f>
        <v>0</v>
      </c>
      <c r="AG34" s="146">
        <f>IF(AW4=0,0,AW4+AY4+BC4+BD24+$AH$33)</f>
        <v>0</v>
      </c>
      <c r="AH34" s="149"/>
      <c r="AJ34" s="112"/>
      <c r="AK34" s="112"/>
      <c r="AL34" s="112"/>
      <c r="AM34" s="302"/>
      <c r="AN34" s="302"/>
      <c r="AO34" s="302"/>
      <c r="AP34" s="302"/>
      <c r="AQ34" s="112"/>
      <c r="AR34" s="112"/>
      <c r="AS34" s="112"/>
      <c r="AT34" s="112"/>
      <c r="AU34" s="112"/>
      <c r="AV34" s="112"/>
      <c r="AW34" s="112"/>
      <c r="AX34" s="302"/>
      <c r="AY34" s="302"/>
      <c r="AZ34" s="302"/>
      <c r="BA34" s="302"/>
      <c r="BB34" s="112"/>
      <c r="BC34" s="112"/>
      <c r="BD34" s="112"/>
    </row>
    <row r="35" spans="1:56" ht="20" thickBot="1" x14ac:dyDescent="0.25">
      <c r="A35" s="311"/>
      <c r="B35" s="312"/>
      <c r="C35" s="72">
        <f t="shared" ref="C35:C39" si="60">IF(AU5=0,0,AU5+AW15+BA5+BD5+$D$33)</f>
        <v>0</v>
      </c>
      <c r="D35" s="121">
        <f t="shared" si="52"/>
        <v>0</v>
      </c>
      <c r="E35" s="73">
        <f t="shared" ref="E35:E39" si="61">IF(AW5=0,0,AW5+AY5+BC5+AW25+$F$33)</f>
        <v>0</v>
      </c>
      <c r="F35" s="76"/>
      <c r="G35" s="72">
        <f t="shared" ref="G35:G39" si="62">IF(AU5=0,0,AU5+AX15+BA5+BD5+$H$33)</f>
        <v>0</v>
      </c>
      <c r="H35" s="121">
        <f t="shared" si="53"/>
        <v>0</v>
      </c>
      <c r="I35" s="73">
        <f t="shared" ref="I35:I39" si="63">IF(AW5=0,0,AW5+AY5+BC5+AX25+$J$33)</f>
        <v>0</v>
      </c>
      <c r="J35" s="76"/>
      <c r="K35" s="72">
        <f t="shared" ref="K35:K39" si="64">IF(AU5=0,0,AU5+AY15+BA5+BD5+$L$33)</f>
        <v>0</v>
      </c>
      <c r="L35" s="121">
        <f t="shared" si="54"/>
        <v>0</v>
      </c>
      <c r="M35" s="73">
        <f t="shared" ref="M35:M39" si="65">IF(AW5=0,0,AW5+AY5+BC5+AY25+$N$33)</f>
        <v>0</v>
      </c>
      <c r="N35" s="76"/>
      <c r="O35" s="72">
        <f t="shared" ref="O35:O39" si="66">IF(AU5=0,0,AU5+AZ15+BA5+BD5+$P$33)</f>
        <v>0</v>
      </c>
      <c r="P35" s="121">
        <f t="shared" si="55"/>
        <v>0</v>
      </c>
      <c r="Q35" s="73">
        <f t="shared" ref="Q35:Q39" si="67">IF(AW5=0,0,AW5+AY5+BC5+AZ25+$R$33)</f>
        <v>0</v>
      </c>
      <c r="R35" s="76"/>
      <c r="S35" s="72">
        <f t="shared" ref="S35:S39" si="68">IF(AU5=0,0,AU5+BA15+BA5+BD5+$T$33)</f>
        <v>0</v>
      </c>
      <c r="T35" s="121">
        <f t="shared" si="56"/>
        <v>0</v>
      </c>
      <c r="U35" s="73">
        <f t="shared" ref="U35:U39" si="69">IF(AW5=0,0,AW5+AY5+BC5+BA25+$V$33)</f>
        <v>0</v>
      </c>
      <c r="V35" s="76"/>
      <c r="W35" s="72">
        <f t="shared" ref="W35:W39" si="70">IF(AU5=0,0,AU5+BB15+BA5+BD5+$X$33)</f>
        <v>0</v>
      </c>
      <c r="X35" s="121">
        <f t="shared" si="57"/>
        <v>0</v>
      </c>
      <c r="Y35" s="73">
        <f t="shared" ref="Y35:Y39" si="71">IF(AW5=0,0,AW5+AY5+BC5+BB25+$Z$33)</f>
        <v>0</v>
      </c>
      <c r="Z35" s="76"/>
      <c r="AA35" s="72">
        <f t="shared" ref="AA35:AA39" si="72">IF(AU5=0,0,AU5+BC15+BA5+BD5+$AB$33)</f>
        <v>0</v>
      </c>
      <c r="AB35" s="121">
        <f t="shared" si="58"/>
        <v>0</v>
      </c>
      <c r="AC35" s="73">
        <f t="shared" ref="AC35:AC39" si="73">IF(AW5=0,0,AW5+AY5+BC5+BC25+$AD$33)</f>
        <v>0</v>
      </c>
      <c r="AD35" s="76"/>
      <c r="AE35" s="72">
        <f t="shared" ref="AE35:AE39" si="74">IF(AU5=0,0,AU5+BD15+BA5+BD5+$AF$33)</f>
        <v>0</v>
      </c>
      <c r="AF35" s="121">
        <f t="shared" si="59"/>
        <v>0</v>
      </c>
      <c r="AG35" s="73">
        <f t="shared" ref="AG35:AG39" si="75">IF(AW5=0,0,AW5+AY5+BC5+BD25+$AH$33)</f>
        <v>0</v>
      </c>
      <c r="AH35" s="150"/>
      <c r="AJ35" s="112" t="s">
        <v>236</v>
      </c>
      <c r="AK35" s="112"/>
      <c r="AL35" s="112" t="s">
        <v>228</v>
      </c>
      <c r="AM35" s="112"/>
      <c r="AN35" s="112" t="s">
        <v>234</v>
      </c>
      <c r="AO35" s="113"/>
      <c r="AP35" s="112" t="s">
        <v>250</v>
      </c>
      <c r="AQ35" s="112"/>
      <c r="AR35" s="112" t="s">
        <v>251</v>
      </c>
      <c r="AS35" s="112" t="s">
        <v>252</v>
      </c>
      <c r="AT35" s="112"/>
      <c r="AU35" s="112" t="s">
        <v>236</v>
      </c>
      <c r="AV35" s="112"/>
      <c r="AW35" s="112" t="s">
        <v>228</v>
      </c>
      <c r="AX35" s="112"/>
      <c r="AY35" s="112" t="s">
        <v>234</v>
      </c>
      <c r="AZ35" s="113"/>
      <c r="BA35" s="112" t="s">
        <v>250</v>
      </c>
      <c r="BB35" s="112"/>
      <c r="BC35" s="112" t="s">
        <v>251</v>
      </c>
      <c r="BD35" s="112" t="s">
        <v>252</v>
      </c>
    </row>
    <row r="36" spans="1:56" ht="20" thickBot="1" x14ac:dyDescent="0.25">
      <c r="A36" s="19" t="s">
        <v>189</v>
      </c>
      <c r="B36" s="131">
        <f>VLOOKUP(A36, Tabel222227222[], 2, FALSE)</f>
        <v>0</v>
      </c>
      <c r="C36" s="72">
        <f t="shared" si="60"/>
        <v>0</v>
      </c>
      <c r="D36" s="121">
        <f t="shared" si="52"/>
        <v>0</v>
      </c>
      <c r="E36" s="73">
        <f t="shared" si="61"/>
        <v>0</v>
      </c>
      <c r="F36" s="76"/>
      <c r="G36" s="72">
        <f t="shared" si="62"/>
        <v>0</v>
      </c>
      <c r="H36" s="121">
        <f t="shared" si="53"/>
        <v>0</v>
      </c>
      <c r="I36" s="73">
        <f t="shared" si="63"/>
        <v>0</v>
      </c>
      <c r="J36" s="76"/>
      <c r="K36" s="72">
        <f t="shared" si="64"/>
        <v>0</v>
      </c>
      <c r="L36" s="121">
        <f t="shared" si="54"/>
        <v>0</v>
      </c>
      <c r="M36" s="73">
        <f t="shared" si="65"/>
        <v>0</v>
      </c>
      <c r="N36" s="76"/>
      <c r="O36" s="72">
        <f t="shared" si="66"/>
        <v>0</v>
      </c>
      <c r="P36" s="121">
        <f t="shared" si="55"/>
        <v>0</v>
      </c>
      <c r="Q36" s="73">
        <f t="shared" si="67"/>
        <v>0</v>
      </c>
      <c r="R36" s="76"/>
      <c r="S36" s="72">
        <f t="shared" si="68"/>
        <v>0</v>
      </c>
      <c r="T36" s="121">
        <f t="shared" si="56"/>
        <v>0</v>
      </c>
      <c r="U36" s="73">
        <f t="shared" si="69"/>
        <v>0</v>
      </c>
      <c r="V36" s="76"/>
      <c r="W36" s="72">
        <f t="shared" si="70"/>
        <v>0</v>
      </c>
      <c r="X36" s="121">
        <f t="shared" si="57"/>
        <v>0</v>
      </c>
      <c r="Y36" s="73">
        <f t="shared" si="71"/>
        <v>0</v>
      </c>
      <c r="Z36" s="76"/>
      <c r="AA36" s="72">
        <f t="shared" si="72"/>
        <v>0</v>
      </c>
      <c r="AB36" s="121">
        <f t="shared" si="58"/>
        <v>0</v>
      </c>
      <c r="AC36" s="73">
        <f t="shared" si="73"/>
        <v>0</v>
      </c>
      <c r="AD36" s="76"/>
      <c r="AE36" s="72">
        <f t="shared" si="74"/>
        <v>0</v>
      </c>
      <c r="AF36" s="121">
        <f t="shared" si="59"/>
        <v>0</v>
      </c>
      <c r="AG36" s="73">
        <f t="shared" si="75"/>
        <v>0</v>
      </c>
      <c r="AH36" s="150"/>
      <c r="AJ36" s="110">
        <f>HLOOKUP($M$5,VerticalPlanning!$I$13:$AF$21,2,FALSE)</f>
        <v>0.7</v>
      </c>
      <c r="AK36" s="112"/>
      <c r="AL36" s="106">
        <f>HLOOKUP($M$5,VerticalPlanning!$I$1:$AF$9,2,FALSE)</f>
        <v>10</v>
      </c>
      <c r="AM36" s="112"/>
      <c r="AN36" s="108">
        <f>VLOOKUP($F$1,ClientLevels!$A$1:$B$4,2,FALSE)</f>
        <v>1</v>
      </c>
      <c r="AO36" s="113"/>
      <c r="AP36" s="117">
        <f>VLOOKUP($F$1,ClientLevels!$A$1:$C$4,3,FALSE)</f>
        <v>-0.04</v>
      </c>
      <c r="AQ36" s="112"/>
      <c r="AR36" s="112">
        <f>$T$5</f>
        <v>0</v>
      </c>
      <c r="AS36" s="120">
        <f>$W$5</f>
        <v>0.2</v>
      </c>
      <c r="AT36" s="112"/>
      <c r="AU36" s="110">
        <f>HLOOKUP($M$9,VerticalPlanning!$I$13:$AF$21,2,FALSE)</f>
        <v>0</v>
      </c>
      <c r="AV36" s="112"/>
      <c r="AW36" s="106">
        <f>HLOOKUP($M$9,VerticalPlanning!$I$1:$AF$9,2,FALSE)</f>
        <v>0</v>
      </c>
      <c r="AX36" s="112"/>
      <c r="AY36" s="108">
        <f>VLOOKUP($F$1,ClientLevels!$A$1:$B$4,2,FALSE)</f>
        <v>1</v>
      </c>
      <c r="AZ36" s="113"/>
      <c r="BA36" s="117">
        <f>VLOOKUP($F$1,ClientLevels!$A$1:$C$4,3,FALSE)</f>
        <v>-0.04</v>
      </c>
      <c r="BB36" s="112"/>
      <c r="BC36" s="112">
        <f>$T$9</f>
        <v>0</v>
      </c>
      <c r="BD36" s="120">
        <f>$W$9</f>
        <v>0</v>
      </c>
    </row>
    <row r="37" spans="1:56" ht="19" x14ac:dyDescent="0.2">
      <c r="A37" s="36"/>
      <c r="B37" s="112">
        <f>B36*VLOOKUP(A34, Exercises!$A$1:$H$221, 7, FALSE)</f>
        <v>0</v>
      </c>
      <c r="C37" s="72">
        <f t="shared" si="60"/>
        <v>0</v>
      </c>
      <c r="D37" s="121">
        <f t="shared" si="52"/>
        <v>0</v>
      </c>
      <c r="E37" s="73">
        <f t="shared" si="61"/>
        <v>0</v>
      </c>
      <c r="F37" s="76"/>
      <c r="G37" s="72">
        <f t="shared" si="62"/>
        <v>0</v>
      </c>
      <c r="H37" s="121">
        <f t="shared" si="53"/>
        <v>0</v>
      </c>
      <c r="I37" s="73">
        <f t="shared" si="63"/>
        <v>0</v>
      </c>
      <c r="J37" s="76"/>
      <c r="K37" s="72">
        <f t="shared" si="64"/>
        <v>0</v>
      </c>
      <c r="L37" s="121">
        <f t="shared" si="54"/>
        <v>0</v>
      </c>
      <c r="M37" s="73">
        <f t="shared" si="65"/>
        <v>0</v>
      </c>
      <c r="N37" s="76"/>
      <c r="O37" s="72">
        <f t="shared" si="66"/>
        <v>0</v>
      </c>
      <c r="P37" s="121">
        <f t="shared" si="55"/>
        <v>0</v>
      </c>
      <c r="Q37" s="73">
        <f t="shared" si="67"/>
        <v>0</v>
      </c>
      <c r="R37" s="76"/>
      <c r="S37" s="72">
        <f t="shared" si="68"/>
        <v>0</v>
      </c>
      <c r="T37" s="121">
        <f t="shared" si="56"/>
        <v>0</v>
      </c>
      <c r="U37" s="73">
        <f t="shared" si="69"/>
        <v>0</v>
      </c>
      <c r="V37" s="76"/>
      <c r="W37" s="72">
        <f t="shared" si="70"/>
        <v>0</v>
      </c>
      <c r="X37" s="121">
        <f t="shared" si="57"/>
        <v>0</v>
      </c>
      <c r="Y37" s="73">
        <f t="shared" si="71"/>
        <v>0</v>
      </c>
      <c r="Z37" s="76"/>
      <c r="AA37" s="72">
        <f t="shared" si="72"/>
        <v>0</v>
      </c>
      <c r="AB37" s="121">
        <f t="shared" si="58"/>
        <v>0</v>
      </c>
      <c r="AC37" s="73">
        <f t="shared" si="73"/>
        <v>0</v>
      </c>
      <c r="AD37" s="76"/>
      <c r="AE37" s="72">
        <f t="shared" si="74"/>
        <v>0</v>
      </c>
      <c r="AF37" s="121">
        <f t="shared" si="59"/>
        <v>0</v>
      </c>
      <c r="AG37" s="73">
        <f t="shared" si="75"/>
        <v>0</v>
      </c>
      <c r="AH37" s="150"/>
      <c r="AJ37" s="110">
        <f>HLOOKUP($M$5,VerticalPlanning!$I$13:$AF$21,3,FALSE)</f>
        <v>0.7</v>
      </c>
      <c r="AK37" s="112"/>
      <c r="AL37" s="106">
        <f>HLOOKUP($M$5,VerticalPlanning!$I$1:$AF$9,3,FALSE)</f>
        <v>9</v>
      </c>
      <c r="AM37" s="112"/>
      <c r="AN37" s="108">
        <f>VLOOKUP($F$1,ClientLevels!$A$1:$B$4,2,FALSE)</f>
        <v>1</v>
      </c>
      <c r="AO37" s="113"/>
      <c r="AP37" s="117">
        <f>VLOOKUP($F$1,ClientLevels!$A$1:$C$4,3,FALSE)</f>
        <v>-0.04</v>
      </c>
      <c r="AQ37" s="112"/>
      <c r="AR37" s="112">
        <f t="shared" ref="AR37:AR43" si="76">$T$5</f>
        <v>0</v>
      </c>
      <c r="AS37" s="120">
        <f t="shared" ref="AS37:AS43" si="77">$W$5</f>
        <v>0.2</v>
      </c>
      <c r="AT37" s="112"/>
      <c r="AU37" s="110">
        <f>HLOOKUP($M$9,VerticalPlanning!$I$13:$AF$21,3,FALSE)</f>
        <v>0</v>
      </c>
      <c r="AV37" s="112"/>
      <c r="AW37" s="106">
        <f>HLOOKUP($M$9,VerticalPlanning!$I$1:$AF$9,3,FALSE)</f>
        <v>0</v>
      </c>
      <c r="AX37" s="112"/>
      <c r="AY37" s="108">
        <f>VLOOKUP($F$1,ClientLevels!$A$1:$B$4,2,FALSE)</f>
        <v>1</v>
      </c>
      <c r="AZ37" s="113"/>
      <c r="BA37" s="117">
        <f>VLOOKUP($F$1,ClientLevels!$A$1:$C$4,3,FALSE)</f>
        <v>-0.04</v>
      </c>
      <c r="BB37" s="112"/>
      <c r="BC37" s="112">
        <f t="shared" ref="BC37:BC43" si="78">$T$9</f>
        <v>0</v>
      </c>
      <c r="BD37" s="120">
        <f t="shared" ref="BD37:BD43" si="79">$W$9</f>
        <v>0</v>
      </c>
    </row>
    <row r="38" spans="1:56" ht="19" customHeight="1" x14ac:dyDescent="0.2">
      <c r="A38" s="226"/>
      <c r="B38" s="318"/>
      <c r="C38" s="72">
        <f t="shared" si="60"/>
        <v>0</v>
      </c>
      <c r="D38" s="121">
        <f t="shared" si="52"/>
        <v>0</v>
      </c>
      <c r="E38" s="73">
        <f t="shared" si="61"/>
        <v>0</v>
      </c>
      <c r="F38" s="76"/>
      <c r="G38" s="72">
        <f t="shared" si="62"/>
        <v>0</v>
      </c>
      <c r="H38" s="121">
        <f t="shared" si="53"/>
        <v>0</v>
      </c>
      <c r="I38" s="73">
        <f t="shared" si="63"/>
        <v>0</v>
      </c>
      <c r="J38" s="186"/>
      <c r="K38" s="72">
        <f t="shared" si="64"/>
        <v>0</v>
      </c>
      <c r="L38" s="121">
        <f t="shared" si="54"/>
        <v>0</v>
      </c>
      <c r="M38" s="73">
        <f t="shared" si="65"/>
        <v>0</v>
      </c>
      <c r="N38" s="76"/>
      <c r="O38" s="72">
        <f t="shared" si="66"/>
        <v>0</v>
      </c>
      <c r="P38" s="121">
        <f t="shared" si="55"/>
        <v>0</v>
      </c>
      <c r="Q38" s="73">
        <f t="shared" si="67"/>
        <v>0</v>
      </c>
      <c r="R38" s="76"/>
      <c r="S38" s="72">
        <f t="shared" si="68"/>
        <v>0</v>
      </c>
      <c r="T38" s="121">
        <f t="shared" si="56"/>
        <v>0</v>
      </c>
      <c r="U38" s="73">
        <f t="shared" si="69"/>
        <v>0</v>
      </c>
      <c r="V38" s="76"/>
      <c r="W38" s="72">
        <f t="shared" si="70"/>
        <v>0</v>
      </c>
      <c r="X38" s="121">
        <f t="shared" si="57"/>
        <v>0</v>
      </c>
      <c r="Y38" s="73">
        <f t="shared" si="71"/>
        <v>0</v>
      </c>
      <c r="Z38" s="186"/>
      <c r="AA38" s="72">
        <f t="shared" si="72"/>
        <v>0</v>
      </c>
      <c r="AB38" s="121">
        <f t="shared" si="58"/>
        <v>0</v>
      </c>
      <c r="AC38" s="73">
        <f t="shared" si="73"/>
        <v>0</v>
      </c>
      <c r="AD38" s="76"/>
      <c r="AE38" s="72">
        <f t="shared" si="74"/>
        <v>0</v>
      </c>
      <c r="AF38" s="121">
        <f t="shared" si="59"/>
        <v>0</v>
      </c>
      <c r="AG38" s="73">
        <f t="shared" si="75"/>
        <v>0</v>
      </c>
      <c r="AH38" s="150"/>
      <c r="AJ38" s="110">
        <f>HLOOKUP($M$5,VerticalPlanning!$I$13:$AF$21,4,FALSE)</f>
        <v>0.7</v>
      </c>
      <c r="AK38" s="112"/>
      <c r="AL38" s="106">
        <f>HLOOKUP($M$5,VerticalPlanning!$I$1:$AF$9,4,FALSE)</f>
        <v>8</v>
      </c>
      <c r="AM38" s="112"/>
      <c r="AN38" s="108">
        <f>VLOOKUP($F$1,ClientLevels!$A$1:$B$4,2,FALSE)</f>
        <v>1</v>
      </c>
      <c r="AO38" s="113"/>
      <c r="AP38" s="117">
        <f>VLOOKUP($F$1,ClientLevels!$A$1:$C$4,3,FALSE)</f>
        <v>-0.04</v>
      </c>
      <c r="AQ38" s="112"/>
      <c r="AR38" s="112">
        <f t="shared" si="76"/>
        <v>0</v>
      </c>
      <c r="AS38" s="120">
        <f t="shared" si="77"/>
        <v>0.2</v>
      </c>
      <c r="AT38" s="112"/>
      <c r="AU38" s="110">
        <f>HLOOKUP($M$9,VerticalPlanning!$I$13:$AF$21,4,FALSE)</f>
        <v>0</v>
      </c>
      <c r="AV38" s="112"/>
      <c r="AW38" s="106">
        <f>HLOOKUP($M$9,VerticalPlanning!$I$1:$AF$9,4,FALSE)</f>
        <v>0</v>
      </c>
      <c r="AX38" s="112"/>
      <c r="AY38" s="108">
        <f>VLOOKUP($F$1,ClientLevels!$A$1:$B$4,2,FALSE)</f>
        <v>1</v>
      </c>
      <c r="AZ38" s="113"/>
      <c r="BA38" s="117">
        <f>VLOOKUP($F$1,ClientLevels!$A$1:$C$4,3,FALSE)</f>
        <v>-0.04</v>
      </c>
      <c r="BB38" s="112"/>
      <c r="BC38" s="112">
        <f t="shared" si="78"/>
        <v>0</v>
      </c>
      <c r="BD38" s="120">
        <f t="shared" si="79"/>
        <v>0</v>
      </c>
    </row>
    <row r="39" spans="1:56" ht="20" thickBot="1" x14ac:dyDescent="0.25">
      <c r="A39" s="228"/>
      <c r="B39" s="319"/>
      <c r="C39" s="151">
        <f t="shared" si="60"/>
        <v>0</v>
      </c>
      <c r="D39" s="152">
        <f t="shared" si="52"/>
        <v>0</v>
      </c>
      <c r="E39" s="153">
        <f t="shared" si="61"/>
        <v>0</v>
      </c>
      <c r="F39" s="154"/>
      <c r="G39" s="151">
        <f t="shared" si="62"/>
        <v>0</v>
      </c>
      <c r="H39" s="152">
        <f t="shared" si="53"/>
        <v>0</v>
      </c>
      <c r="I39" s="153">
        <f t="shared" si="63"/>
        <v>0</v>
      </c>
      <c r="J39" s="154"/>
      <c r="K39" s="151">
        <f t="shared" si="64"/>
        <v>0</v>
      </c>
      <c r="L39" s="152">
        <f t="shared" si="54"/>
        <v>0</v>
      </c>
      <c r="M39" s="153">
        <f t="shared" si="65"/>
        <v>0</v>
      </c>
      <c r="N39" s="154"/>
      <c r="O39" s="151">
        <f t="shared" si="66"/>
        <v>0</v>
      </c>
      <c r="P39" s="152">
        <f t="shared" si="55"/>
        <v>0</v>
      </c>
      <c r="Q39" s="153">
        <f t="shared" si="67"/>
        <v>0</v>
      </c>
      <c r="R39" s="154"/>
      <c r="S39" s="151">
        <f t="shared" si="68"/>
        <v>0</v>
      </c>
      <c r="T39" s="152">
        <f t="shared" si="56"/>
        <v>0</v>
      </c>
      <c r="U39" s="153">
        <f t="shared" si="69"/>
        <v>0</v>
      </c>
      <c r="V39" s="154"/>
      <c r="W39" s="151">
        <f t="shared" si="70"/>
        <v>0</v>
      </c>
      <c r="X39" s="152">
        <f t="shared" si="57"/>
        <v>0</v>
      </c>
      <c r="Y39" s="153">
        <f t="shared" si="71"/>
        <v>0</v>
      </c>
      <c r="Z39" s="154"/>
      <c r="AA39" s="151">
        <f t="shared" si="72"/>
        <v>0</v>
      </c>
      <c r="AB39" s="152">
        <f t="shared" si="58"/>
        <v>0</v>
      </c>
      <c r="AC39" s="153">
        <f t="shared" si="73"/>
        <v>0</v>
      </c>
      <c r="AD39" s="154"/>
      <c r="AE39" s="151">
        <f t="shared" si="74"/>
        <v>0</v>
      </c>
      <c r="AF39" s="152">
        <f t="shared" si="59"/>
        <v>0</v>
      </c>
      <c r="AG39" s="153">
        <f t="shared" si="75"/>
        <v>0</v>
      </c>
      <c r="AH39" s="156"/>
      <c r="AJ39" s="110">
        <f>HLOOKUP($M$5,VerticalPlanning!$I$13:$AF$21,5,FALSE)</f>
        <v>0.7</v>
      </c>
      <c r="AK39" s="112"/>
      <c r="AL39" s="106">
        <f>HLOOKUP($M$5,VerticalPlanning!$I$1:$AF$9,5,FALSE)</f>
        <v>7</v>
      </c>
      <c r="AM39" s="112"/>
      <c r="AN39" s="108">
        <f>VLOOKUP($F$1,ClientLevels!$A$1:$B$4,2,FALSE)</f>
        <v>1</v>
      </c>
      <c r="AO39" s="113"/>
      <c r="AP39" s="117">
        <f>VLOOKUP($F$1,ClientLevels!$A$1:$C$4,3,FALSE)</f>
        <v>-0.04</v>
      </c>
      <c r="AQ39" s="112"/>
      <c r="AR39" s="112">
        <f t="shared" si="76"/>
        <v>0</v>
      </c>
      <c r="AS39" s="120">
        <f t="shared" si="77"/>
        <v>0.2</v>
      </c>
      <c r="AT39" s="112"/>
      <c r="AU39" s="110">
        <f>HLOOKUP($M$9,VerticalPlanning!$I$13:$AF$21,5,FALSE)</f>
        <v>0</v>
      </c>
      <c r="AV39" s="112"/>
      <c r="AW39" s="106">
        <f>HLOOKUP($M$9,VerticalPlanning!$I$1:$AF$9,5,FALSE)</f>
        <v>0</v>
      </c>
      <c r="AX39" s="112"/>
      <c r="AY39" s="108">
        <f>VLOOKUP($F$1,ClientLevels!$A$1:$B$4,2,FALSE)</f>
        <v>1</v>
      </c>
      <c r="AZ39" s="113"/>
      <c r="BA39" s="117">
        <f>VLOOKUP($F$1,ClientLevels!$A$1:$C$4,3,FALSE)</f>
        <v>-0.04</v>
      </c>
      <c r="BB39" s="112"/>
      <c r="BC39" s="112">
        <f t="shared" si="78"/>
        <v>0</v>
      </c>
      <c r="BD39" s="120">
        <f t="shared" si="79"/>
        <v>0</v>
      </c>
    </row>
    <row r="40" spans="1:56" ht="20" thickBot="1" x14ac:dyDescent="0.25">
      <c r="C40" s="192" t="s">
        <v>265</v>
      </c>
      <c r="D40" s="193">
        <v>0</v>
      </c>
      <c r="E40" s="194" t="s">
        <v>264</v>
      </c>
      <c r="F40" s="143">
        <v>0</v>
      </c>
      <c r="G40" s="192" t="s">
        <v>265</v>
      </c>
      <c r="H40" s="195">
        <v>0</v>
      </c>
      <c r="I40" s="191" t="s">
        <v>264</v>
      </c>
      <c r="J40">
        <v>0</v>
      </c>
      <c r="K40" s="183" t="s">
        <v>265</v>
      </c>
      <c r="L40" s="184">
        <v>0</v>
      </c>
      <c r="M40" s="185" t="s">
        <v>264</v>
      </c>
      <c r="N40" s="176">
        <v>0</v>
      </c>
      <c r="O40" s="177" t="s">
        <v>265</v>
      </c>
      <c r="P40" s="187">
        <v>0</v>
      </c>
      <c r="Q40" s="191" t="s">
        <v>264</v>
      </c>
      <c r="R40" s="143">
        <v>0</v>
      </c>
      <c r="S40" s="192" t="s">
        <v>265</v>
      </c>
      <c r="T40" s="193">
        <v>0</v>
      </c>
      <c r="U40" s="194" t="s">
        <v>264</v>
      </c>
      <c r="V40" s="143">
        <v>0</v>
      </c>
      <c r="W40" s="192" t="s">
        <v>265</v>
      </c>
      <c r="X40" s="193">
        <v>0</v>
      </c>
      <c r="Y40" s="194" t="s">
        <v>264</v>
      </c>
      <c r="Z40" s="143">
        <v>0</v>
      </c>
      <c r="AA40" s="192" t="s">
        <v>265</v>
      </c>
      <c r="AB40" s="195">
        <v>0</v>
      </c>
      <c r="AC40" s="191" t="s">
        <v>264</v>
      </c>
      <c r="AD40" s="143">
        <v>0</v>
      </c>
      <c r="AE40" s="192" t="s">
        <v>265</v>
      </c>
      <c r="AF40" s="195">
        <v>0</v>
      </c>
      <c r="AG40" s="191" t="s">
        <v>264</v>
      </c>
      <c r="AH40" s="143">
        <v>0</v>
      </c>
      <c r="AJ40" s="110">
        <f>HLOOKUP($M$5,VerticalPlanning!$I$13:$AF$21,6,FALSE)</f>
        <v>0.7</v>
      </c>
      <c r="AK40" s="112"/>
      <c r="AL40" s="106">
        <f>HLOOKUP($M$5,VerticalPlanning!$I$1:$AF$9,6,FALSE)</f>
        <v>6</v>
      </c>
      <c r="AM40" s="112"/>
      <c r="AN40" s="108">
        <f>VLOOKUP($F$1,ClientLevels!$A$1:$B$4,2,FALSE)</f>
        <v>1</v>
      </c>
      <c r="AO40" s="113"/>
      <c r="AP40" s="117">
        <f>VLOOKUP($F$1,ClientLevels!$A$1:$C$4,3,FALSE)</f>
        <v>-0.04</v>
      </c>
      <c r="AQ40" s="112"/>
      <c r="AR40" s="112">
        <f t="shared" si="76"/>
        <v>0</v>
      </c>
      <c r="AS40" s="120">
        <f t="shared" si="77"/>
        <v>0.2</v>
      </c>
      <c r="AT40" s="112"/>
      <c r="AU40" s="110">
        <f>HLOOKUP($M$9,VerticalPlanning!$I$13:$AF$21,6,FALSE)</f>
        <v>0</v>
      </c>
      <c r="AV40" s="112"/>
      <c r="AW40" s="106">
        <f>HLOOKUP($M$9,VerticalPlanning!$I$1:$AF$9,6,FALSE)</f>
        <v>0</v>
      </c>
      <c r="AX40" s="112"/>
      <c r="AY40" s="108">
        <f>VLOOKUP($F$1,ClientLevels!$A$1:$B$4,2,FALSE)</f>
        <v>1</v>
      </c>
      <c r="AZ40" s="113"/>
      <c r="BA40" s="117">
        <f>VLOOKUP($F$1,ClientLevels!$A$1:$C$4,3,FALSE)</f>
        <v>-0.04</v>
      </c>
      <c r="BB40" s="112"/>
      <c r="BC40" s="112">
        <f t="shared" si="78"/>
        <v>0</v>
      </c>
      <c r="BD40" s="120">
        <f t="shared" si="79"/>
        <v>0</v>
      </c>
    </row>
    <row r="41" spans="1:56" ht="19" x14ac:dyDescent="0.2">
      <c r="A41" s="218" t="s">
        <v>189</v>
      </c>
      <c r="B41" s="315"/>
      <c r="C41" s="144">
        <f>IF(AU36=0,0,AU36+AW46+BA36+BD36+$D$40)</f>
        <v>0</v>
      </c>
      <c r="D41" s="145">
        <f>$B$37*C41</f>
        <v>0</v>
      </c>
      <c r="E41" s="146">
        <f>IF(AW36=0,0,AW36+AY36+BC36+AW56+$F$40)</f>
        <v>0</v>
      </c>
      <c r="F41" s="147"/>
      <c r="G41" s="144">
        <f>IF(AU36=0,0,AU36+AX46+BA36+BD36+$H$40)</f>
        <v>0</v>
      </c>
      <c r="H41" s="145">
        <f>$B$37*G41</f>
        <v>0</v>
      </c>
      <c r="I41" s="146">
        <f>IF(AW36=0,0,AW36+AY36+BC36+AX56+$J$40)</f>
        <v>0</v>
      </c>
      <c r="J41" s="149"/>
      <c r="K41" s="140">
        <f>IF(AU36=0,0,AU36+AY46+BA36+BD36+$L$40)</f>
        <v>0</v>
      </c>
      <c r="L41" s="121">
        <f>$B$37*K41</f>
        <v>0</v>
      </c>
      <c r="M41" s="73">
        <f>IF(AW36=0,0,AW36+AY36+BC36+AY56+$N$40)</f>
        <v>0</v>
      </c>
      <c r="N41" s="76"/>
      <c r="O41" s="144">
        <f>IF(AU36=0,0,AU36+AZ46+BA36+BD36+$P$40)</f>
        <v>0</v>
      </c>
      <c r="P41" s="145">
        <f>$B$37*O41</f>
        <v>0</v>
      </c>
      <c r="Q41" s="146">
        <f>IF(AW36=0,0,AW36+AY36+BC36+AZ56+$R$40)</f>
        <v>0</v>
      </c>
      <c r="R41" s="147"/>
      <c r="S41" s="144">
        <f>IF(AU36=0,0,AU36+BA46+BA36+BD36+$L$40)</f>
        <v>0</v>
      </c>
      <c r="T41" s="145">
        <f t="shared" ref="T41:T46" si="80">$B$28*S41</f>
        <v>0</v>
      </c>
      <c r="U41" s="146">
        <f>IF(AW36=0,0,AW36+AY36+BC36+BA56+$R$40)</f>
        <v>0</v>
      </c>
      <c r="V41" s="147"/>
      <c r="W41" s="144">
        <f>IF(AU36=0,0,AU36+BB46+BA36+BD36+$L$40)</f>
        <v>0</v>
      </c>
      <c r="X41" s="145">
        <f>$B$37*W41</f>
        <v>0</v>
      </c>
      <c r="Y41" s="146">
        <f>IF(AW36=0,0,AW36+AY36+BC36+BB56+$R$40)</f>
        <v>0</v>
      </c>
      <c r="Z41" s="147"/>
      <c r="AA41" s="144">
        <f>IF(AU36=0,0,AU36+BC46+BA36+BD36+$L$40)</f>
        <v>0</v>
      </c>
      <c r="AB41" s="145">
        <f>$B$37*AA41</f>
        <v>0</v>
      </c>
      <c r="AC41" s="146">
        <f>IF(AW36=0,0,AW36+AY36+BC36+BC56+$R$40)</f>
        <v>0</v>
      </c>
      <c r="AD41" s="147"/>
      <c r="AE41" s="144">
        <f>IF(AU36=0,0,AU36+BD46+BA36+BD36+$L$40)</f>
        <v>0</v>
      </c>
      <c r="AF41" s="145">
        <f>$B$37*AE41</f>
        <v>0</v>
      </c>
      <c r="AG41" s="146">
        <f>IF(AW36=0,0,AW36+AY36+BC36+BD56+$R$40)</f>
        <v>0</v>
      </c>
      <c r="AH41" s="149"/>
      <c r="AJ41" s="110">
        <f>HLOOKUP($M$5,VerticalPlanning!$I$13:$AF$21,7,FALSE)</f>
        <v>0</v>
      </c>
      <c r="AK41" s="112"/>
      <c r="AL41" s="106">
        <f>HLOOKUP($M$5,VerticalPlanning!$I$1:$AF$9,7,FALSE)</f>
        <v>0</v>
      </c>
      <c r="AM41" s="112"/>
      <c r="AN41" s="108">
        <f>VLOOKUP($F$1,ClientLevels!$A$1:$B$4,2,FALSE)</f>
        <v>1</v>
      </c>
      <c r="AO41" s="113"/>
      <c r="AP41" s="117">
        <f>VLOOKUP($F$1,ClientLevels!$A$1:$C$4,3,FALSE)</f>
        <v>-0.04</v>
      </c>
      <c r="AQ41" s="112"/>
      <c r="AR41" s="112">
        <f t="shared" si="76"/>
        <v>0</v>
      </c>
      <c r="AS41" s="120">
        <f t="shared" si="77"/>
        <v>0.2</v>
      </c>
      <c r="AT41" s="112"/>
      <c r="AU41" s="110">
        <f>HLOOKUP($M$9,VerticalPlanning!$I$13:$AF$21,7,FALSE)</f>
        <v>0</v>
      </c>
      <c r="AV41" s="112"/>
      <c r="AW41" s="106">
        <f>HLOOKUP($M$9,VerticalPlanning!$I$1:$AF$9,7,FALSE)</f>
        <v>0</v>
      </c>
      <c r="AX41" s="112"/>
      <c r="AY41" s="108">
        <f>VLOOKUP($F$1,ClientLevels!$A$1:$B$4,2,FALSE)</f>
        <v>1</v>
      </c>
      <c r="AZ41" s="113"/>
      <c r="BA41" s="117">
        <f>VLOOKUP($F$1,ClientLevels!$A$1:$C$4,3,FALSE)</f>
        <v>-0.04</v>
      </c>
      <c r="BB41" s="112"/>
      <c r="BC41" s="112">
        <f t="shared" si="78"/>
        <v>0</v>
      </c>
      <c r="BD41" s="120">
        <f t="shared" si="79"/>
        <v>0</v>
      </c>
    </row>
    <row r="42" spans="1:56" ht="19" customHeight="1" thickBot="1" x14ac:dyDescent="0.25">
      <c r="A42" s="311"/>
      <c r="B42" s="312"/>
      <c r="C42" s="72">
        <f t="shared" ref="C42:C46" si="81">IF(AU37=0,0,AU37+AW47+BA37+BD37+$D$40)</f>
        <v>0</v>
      </c>
      <c r="D42" s="121">
        <f>$B$37*C42</f>
        <v>0</v>
      </c>
      <c r="E42" s="73">
        <f t="shared" ref="E42:E46" si="82">IF(AW37=0,0,AW37+AY37+BC37+AW57+$F$40)</f>
        <v>0</v>
      </c>
      <c r="F42" s="76"/>
      <c r="G42" s="72">
        <f t="shared" ref="G42:G46" si="83">IF(AU37=0,0,AU37+AX47+BA37+BD37+$H$40)</f>
        <v>0</v>
      </c>
      <c r="H42" s="121">
        <f>$B$37*G42</f>
        <v>0</v>
      </c>
      <c r="I42" s="73">
        <f t="shared" ref="I42:I46" si="84">IF(AW37=0,0,AW37+AY37+BC37+AX57+$J$40)</f>
        <v>0</v>
      </c>
      <c r="J42" s="150"/>
      <c r="K42" s="140">
        <f t="shared" ref="K42:K46" si="85">IF(AU37=0,0,AU37+AY47+BA37+BD37+$L$40)</f>
        <v>0</v>
      </c>
      <c r="L42" s="121">
        <f>$B$37*K42</f>
        <v>0</v>
      </c>
      <c r="M42" s="73">
        <f t="shared" ref="M42:M46" si="86">IF(AW37=0,0,AW37+AY37+BC37+AY57+$N$40)</f>
        <v>0</v>
      </c>
      <c r="N42" s="76"/>
      <c r="O42" s="72">
        <f t="shared" ref="O42:O46" si="87">IF(AU37=0,0,AU37+AZ47+BA37+BD37+$P$40)</f>
        <v>0</v>
      </c>
      <c r="P42" s="121">
        <f>$B$37*O42</f>
        <v>0</v>
      </c>
      <c r="Q42" s="73">
        <f t="shared" ref="Q42:Q46" si="88">IF(AW37=0,0,AW37+AY37+BC37+AZ57+$R$40)</f>
        <v>0</v>
      </c>
      <c r="R42" s="76"/>
      <c r="S42" s="72">
        <f t="shared" ref="S42:S46" si="89">IF(AU37=0,0,AU37+BA47+BA37+BD37+$L$40)</f>
        <v>0</v>
      </c>
      <c r="T42" s="121">
        <f t="shared" si="80"/>
        <v>0</v>
      </c>
      <c r="U42" s="73">
        <f t="shared" ref="U42:U46" si="90">IF(AW37=0,0,AW37+AY37+BC37+BA57+$R$40)</f>
        <v>0</v>
      </c>
      <c r="V42" s="76"/>
      <c r="W42" s="72">
        <f t="shared" ref="W42:W46" si="91">IF(AU37=0,0,AU37+BB47+BA37+BD37+$L$40)</f>
        <v>0</v>
      </c>
      <c r="X42" s="121">
        <f>$B$37*W42</f>
        <v>0</v>
      </c>
      <c r="Y42" s="73">
        <f t="shared" ref="Y42:Y46" si="92">IF(AW37=0,0,AW37+AY37+BC37+BB57+$R$40)</f>
        <v>0</v>
      </c>
      <c r="Z42" s="76"/>
      <c r="AA42" s="72">
        <f t="shared" ref="AA42:AA46" si="93">IF(AU37=0,0,AU37+BC47+BA37+BD37+$L$40)</f>
        <v>0</v>
      </c>
      <c r="AB42" s="121">
        <f>$B$37*AA42</f>
        <v>0</v>
      </c>
      <c r="AC42" s="73">
        <f t="shared" ref="AC42:AC46" si="94">IF(AW37=0,0,AW37+AY37+BC37+BC57+$R$40)</f>
        <v>0</v>
      </c>
      <c r="AD42" s="76"/>
      <c r="AE42" s="72">
        <f t="shared" ref="AE42:AE46" si="95">IF(AU37=0,0,AU37+BD47+BA37+BD37+$L$40)</f>
        <v>0</v>
      </c>
      <c r="AF42" s="121">
        <f>$B$37*AE42</f>
        <v>0</v>
      </c>
      <c r="AG42" s="73">
        <f t="shared" ref="AG42:AG46" si="96">IF(AW37=0,0,AW37+AY37+BC37+BD57+$R$40)</f>
        <v>0</v>
      </c>
      <c r="AH42" s="150"/>
      <c r="AJ42" s="110">
        <f>HLOOKUP($M$5,VerticalPlanning!$I$13:$AF$21,8,FALSE)</f>
        <v>0</v>
      </c>
      <c r="AK42" s="112"/>
      <c r="AL42" s="106">
        <f>HLOOKUP($M$5,VerticalPlanning!$I$1:$AF$9,8,FALSE)</f>
        <v>0</v>
      </c>
      <c r="AM42" s="112"/>
      <c r="AN42" s="108">
        <f>VLOOKUP($F$1,ClientLevels!$A$1:$B$4,2,FALSE)</f>
        <v>1</v>
      </c>
      <c r="AO42" s="113"/>
      <c r="AP42" s="117">
        <f>VLOOKUP($F$1,ClientLevels!$A$1:$C$4,3,FALSE)</f>
        <v>-0.04</v>
      </c>
      <c r="AQ42" s="112"/>
      <c r="AR42" s="112">
        <f t="shared" si="76"/>
        <v>0</v>
      </c>
      <c r="AS42" s="120">
        <f t="shared" si="77"/>
        <v>0.2</v>
      </c>
      <c r="AT42" s="112"/>
      <c r="AU42" s="110">
        <f>HLOOKUP($M$9,VerticalPlanning!$I$13:$AF$21,8,FALSE)</f>
        <v>0</v>
      </c>
      <c r="AV42" s="112"/>
      <c r="AW42" s="106">
        <f>HLOOKUP($M$9,VerticalPlanning!$I$1:$AF$9,8,FALSE)</f>
        <v>0</v>
      </c>
      <c r="AX42" s="112"/>
      <c r="AY42" s="108">
        <f>VLOOKUP($F$1,ClientLevels!$A$1:$B$4,2,FALSE)</f>
        <v>1</v>
      </c>
      <c r="AZ42" s="113"/>
      <c r="BA42" s="117">
        <f>VLOOKUP($F$1,ClientLevels!$A$1:$C$4,3,FALSE)</f>
        <v>-0.04</v>
      </c>
      <c r="BB42" s="112"/>
      <c r="BC42" s="112">
        <f t="shared" si="78"/>
        <v>0</v>
      </c>
      <c r="BD42" s="120">
        <f t="shared" si="79"/>
        <v>0</v>
      </c>
    </row>
    <row r="43" spans="1:56" ht="20" thickBot="1" x14ac:dyDescent="0.25">
      <c r="A43" s="19" t="s">
        <v>189</v>
      </c>
      <c r="B43" s="131">
        <f>VLOOKUP(A43, Tabel222227222[], 2, FALSE)</f>
        <v>0</v>
      </c>
      <c r="C43" s="72">
        <f t="shared" si="81"/>
        <v>0</v>
      </c>
      <c r="D43" s="121">
        <f>$B$44*C43</f>
        <v>0</v>
      </c>
      <c r="E43" s="73">
        <f t="shared" si="82"/>
        <v>0</v>
      </c>
      <c r="F43" s="76"/>
      <c r="G43" s="72">
        <f t="shared" si="83"/>
        <v>0</v>
      </c>
      <c r="H43" s="121">
        <f>$B$44*G43</f>
        <v>0</v>
      </c>
      <c r="I43" s="73">
        <f t="shared" si="84"/>
        <v>0</v>
      </c>
      <c r="J43" s="150"/>
      <c r="K43" s="140">
        <f t="shared" si="85"/>
        <v>0</v>
      </c>
      <c r="L43" s="121">
        <f>$B$44*K43</f>
        <v>0</v>
      </c>
      <c r="M43" s="73">
        <f t="shared" si="86"/>
        <v>0</v>
      </c>
      <c r="N43" s="76"/>
      <c r="O43" s="72">
        <f t="shared" si="87"/>
        <v>0</v>
      </c>
      <c r="P43" s="121">
        <f>$B$44*O43</f>
        <v>0</v>
      </c>
      <c r="Q43" s="73">
        <f t="shared" si="88"/>
        <v>0</v>
      </c>
      <c r="R43" s="76"/>
      <c r="S43" s="72">
        <f t="shared" si="89"/>
        <v>0</v>
      </c>
      <c r="T43" s="121">
        <f t="shared" si="80"/>
        <v>0</v>
      </c>
      <c r="U43" s="73">
        <f t="shared" si="90"/>
        <v>0</v>
      </c>
      <c r="V43" s="76"/>
      <c r="W43" s="72">
        <f t="shared" si="91"/>
        <v>0</v>
      </c>
      <c r="X43" s="121">
        <f>$B$44*W43</f>
        <v>0</v>
      </c>
      <c r="Y43" s="73">
        <f t="shared" si="92"/>
        <v>0</v>
      </c>
      <c r="Z43" s="76"/>
      <c r="AA43" s="72">
        <f t="shared" si="93"/>
        <v>0</v>
      </c>
      <c r="AB43" s="121">
        <f>$B$44*AA43</f>
        <v>0</v>
      </c>
      <c r="AC43" s="73">
        <f t="shared" si="94"/>
        <v>0</v>
      </c>
      <c r="AD43" s="76"/>
      <c r="AE43" s="72">
        <f t="shared" si="95"/>
        <v>0</v>
      </c>
      <c r="AF43" s="121">
        <f>$B$44*AE43</f>
        <v>0</v>
      </c>
      <c r="AG43" s="73">
        <f t="shared" si="96"/>
        <v>0</v>
      </c>
      <c r="AH43" s="150"/>
      <c r="AJ43" s="110">
        <f>HLOOKUP($M$5,VerticalPlanning!$I$13:$AF$21,9,FALSE)</f>
        <v>0</v>
      </c>
      <c r="AK43" s="112"/>
      <c r="AL43" s="106">
        <f>HLOOKUP($M$5,VerticalPlanning!$I$1:$AF$9,9,FALSE)</f>
        <v>0</v>
      </c>
      <c r="AM43" s="112"/>
      <c r="AN43" s="108">
        <f>VLOOKUP($F$1,ClientLevels!$A$1:$B$4,2,FALSE)</f>
        <v>1</v>
      </c>
      <c r="AO43" s="113"/>
      <c r="AP43" s="117">
        <f>VLOOKUP($F$1,ClientLevels!$A$1:$C$4,3,FALSE)</f>
        <v>-0.04</v>
      </c>
      <c r="AQ43" s="112"/>
      <c r="AR43" s="112">
        <f t="shared" si="76"/>
        <v>0</v>
      </c>
      <c r="AS43" s="120">
        <f t="shared" si="77"/>
        <v>0.2</v>
      </c>
      <c r="AT43" s="112"/>
      <c r="AU43" s="110">
        <f>HLOOKUP($M$9,VerticalPlanning!$I$13:$AF$21,9,FALSE)</f>
        <v>0</v>
      </c>
      <c r="AV43" s="112"/>
      <c r="AW43" s="106">
        <f>HLOOKUP($M$9,VerticalPlanning!$I$1:$AF$9,9,FALSE)</f>
        <v>0</v>
      </c>
      <c r="AX43" s="112"/>
      <c r="AY43" s="108">
        <f>VLOOKUP($F$1,ClientLevels!$A$1:$B$4,2,FALSE)</f>
        <v>1</v>
      </c>
      <c r="AZ43" s="113"/>
      <c r="BA43" s="117">
        <f>VLOOKUP($F$1,ClientLevels!$A$1:$C$4,3,FALSE)</f>
        <v>-0.04</v>
      </c>
      <c r="BB43" s="112"/>
      <c r="BC43" s="112">
        <f t="shared" si="78"/>
        <v>0</v>
      </c>
      <c r="BD43" s="120">
        <f t="shared" si="79"/>
        <v>0</v>
      </c>
    </row>
    <row r="44" spans="1:56" ht="20" customHeight="1" x14ac:dyDescent="0.2">
      <c r="A44" s="36"/>
      <c r="B44" s="112">
        <f>B43*VLOOKUP(A41, Exercises!$A$1:$H$221, 7, FALSE)</f>
        <v>0</v>
      </c>
      <c r="C44" s="72">
        <f t="shared" si="81"/>
        <v>0</v>
      </c>
      <c r="D44" s="121">
        <f>$B$44*C44</f>
        <v>0</v>
      </c>
      <c r="E44" s="73">
        <f t="shared" si="82"/>
        <v>0</v>
      </c>
      <c r="F44" s="76"/>
      <c r="G44" s="72">
        <f t="shared" si="83"/>
        <v>0</v>
      </c>
      <c r="H44" s="121">
        <f>$B$44*G44</f>
        <v>0</v>
      </c>
      <c r="I44" s="73">
        <f t="shared" si="84"/>
        <v>0</v>
      </c>
      <c r="J44" s="150"/>
      <c r="K44" s="140">
        <f t="shared" si="85"/>
        <v>0</v>
      </c>
      <c r="L44" s="121">
        <f>$B$44*K44</f>
        <v>0</v>
      </c>
      <c r="M44" s="73">
        <f t="shared" si="86"/>
        <v>0</v>
      </c>
      <c r="N44" s="76"/>
      <c r="O44" s="72">
        <f t="shared" si="87"/>
        <v>0</v>
      </c>
      <c r="P44" s="121">
        <f>$B$44*O44</f>
        <v>0</v>
      </c>
      <c r="Q44" s="73">
        <f t="shared" si="88"/>
        <v>0</v>
      </c>
      <c r="R44" s="76"/>
      <c r="S44" s="72">
        <f t="shared" si="89"/>
        <v>0</v>
      </c>
      <c r="T44" s="121">
        <f t="shared" si="80"/>
        <v>0</v>
      </c>
      <c r="U44" s="73">
        <f t="shared" si="90"/>
        <v>0</v>
      </c>
      <c r="V44" s="76"/>
      <c r="W44" s="72">
        <f t="shared" si="91"/>
        <v>0</v>
      </c>
      <c r="X44" s="121">
        <f>$B$44*W44</f>
        <v>0</v>
      </c>
      <c r="Y44" s="73">
        <f t="shared" si="92"/>
        <v>0</v>
      </c>
      <c r="Z44" s="76"/>
      <c r="AA44" s="72">
        <f t="shared" si="93"/>
        <v>0</v>
      </c>
      <c r="AB44" s="121">
        <f>$B$44*AA44</f>
        <v>0</v>
      </c>
      <c r="AC44" s="73">
        <f t="shared" si="94"/>
        <v>0</v>
      </c>
      <c r="AD44" s="76"/>
      <c r="AE44" s="72">
        <f t="shared" si="95"/>
        <v>0</v>
      </c>
      <c r="AF44" s="121">
        <f>$B$44*AE44</f>
        <v>0</v>
      </c>
      <c r="AG44" s="73">
        <f t="shared" si="96"/>
        <v>0</v>
      </c>
      <c r="AH44" s="150"/>
      <c r="AJ44" s="113"/>
      <c r="AK44" s="113"/>
      <c r="AL44" s="113"/>
      <c r="AM44" s="113"/>
      <c r="AN44" s="113"/>
      <c r="AO44" s="113"/>
      <c r="AP44" s="112"/>
      <c r="AQ44" s="112"/>
      <c r="AR44" s="112"/>
      <c r="AS44" s="112"/>
      <c r="AT44" s="112"/>
      <c r="AU44" s="113"/>
      <c r="AV44" s="113"/>
      <c r="AW44" s="113"/>
      <c r="AX44" s="113"/>
      <c r="AY44" s="113"/>
      <c r="AZ44" s="113"/>
      <c r="BA44" s="112"/>
      <c r="BB44" s="112"/>
      <c r="BC44" s="112"/>
      <c r="BD44" s="112"/>
    </row>
    <row r="45" spans="1:56" ht="19" x14ac:dyDescent="0.2">
      <c r="A45" s="125"/>
      <c r="B45" s="132"/>
      <c r="C45" s="72">
        <f t="shared" si="81"/>
        <v>0</v>
      </c>
      <c r="D45" s="121">
        <f>$B$44*C45</f>
        <v>0</v>
      </c>
      <c r="E45" s="73">
        <f t="shared" si="82"/>
        <v>0</v>
      </c>
      <c r="F45" s="76"/>
      <c r="G45" s="72">
        <f t="shared" si="83"/>
        <v>0</v>
      </c>
      <c r="H45" s="121">
        <f>$B$44*G45</f>
        <v>0</v>
      </c>
      <c r="I45" s="73">
        <f t="shared" si="84"/>
        <v>0</v>
      </c>
      <c r="J45" s="150"/>
      <c r="K45" s="140">
        <f t="shared" si="85"/>
        <v>0</v>
      </c>
      <c r="L45" s="121">
        <f>$B$44*K45</f>
        <v>0</v>
      </c>
      <c r="M45" s="73">
        <f t="shared" si="86"/>
        <v>0</v>
      </c>
      <c r="N45" s="76"/>
      <c r="O45" s="72">
        <f t="shared" si="87"/>
        <v>0</v>
      </c>
      <c r="P45" s="121">
        <f>$B$44*O45</f>
        <v>0</v>
      </c>
      <c r="Q45" s="73">
        <f t="shared" si="88"/>
        <v>0</v>
      </c>
      <c r="R45" s="76"/>
      <c r="S45" s="72">
        <f t="shared" si="89"/>
        <v>0</v>
      </c>
      <c r="T45" s="121">
        <f t="shared" si="80"/>
        <v>0</v>
      </c>
      <c r="U45" s="73">
        <f t="shared" si="90"/>
        <v>0</v>
      </c>
      <c r="V45" s="76"/>
      <c r="W45" s="72">
        <f t="shared" si="91"/>
        <v>0</v>
      </c>
      <c r="X45" s="121">
        <f>$B$44*W45</f>
        <v>0</v>
      </c>
      <c r="Y45" s="73">
        <f t="shared" si="92"/>
        <v>0</v>
      </c>
      <c r="Z45" s="76"/>
      <c r="AA45" s="72">
        <f t="shared" si="93"/>
        <v>0</v>
      </c>
      <c r="AB45" s="121">
        <f>$B$44*AA45</f>
        <v>0</v>
      </c>
      <c r="AC45" s="73">
        <f t="shared" si="94"/>
        <v>0</v>
      </c>
      <c r="AD45" s="76"/>
      <c r="AE45" s="72">
        <f t="shared" si="95"/>
        <v>0</v>
      </c>
      <c r="AF45" s="121">
        <f>$B$44*AE45</f>
        <v>0</v>
      </c>
      <c r="AG45" s="73">
        <f t="shared" si="96"/>
        <v>0</v>
      </c>
      <c r="AH45" s="150"/>
      <c r="AJ45" s="113"/>
      <c r="AK45" s="113"/>
      <c r="AL45" s="113"/>
      <c r="AM45" s="113"/>
      <c r="AN45" s="113"/>
      <c r="AO45" s="113"/>
      <c r="AP45" s="112"/>
      <c r="AQ45" s="112"/>
      <c r="AR45" s="112"/>
      <c r="AS45" s="112"/>
      <c r="AT45" s="112"/>
      <c r="AU45" s="113"/>
      <c r="AV45" s="113"/>
      <c r="AW45" s="113"/>
      <c r="AX45" s="113"/>
      <c r="AY45" s="113"/>
      <c r="AZ45" s="113"/>
      <c r="BA45" s="112"/>
      <c r="BB45" s="112"/>
      <c r="BC45" s="112"/>
      <c r="BD45" s="112"/>
    </row>
    <row r="46" spans="1:56" ht="20" thickBot="1" x14ac:dyDescent="0.25">
      <c r="A46" s="126"/>
      <c r="B46" s="133"/>
      <c r="C46" s="151">
        <f t="shared" si="81"/>
        <v>0</v>
      </c>
      <c r="D46" s="152">
        <f>$B$44*C46</f>
        <v>0</v>
      </c>
      <c r="E46" s="153">
        <f t="shared" si="82"/>
        <v>0</v>
      </c>
      <c r="F46" s="154"/>
      <c r="G46" s="151">
        <f t="shared" si="83"/>
        <v>0</v>
      </c>
      <c r="H46" s="152">
        <f>$B$44*G46</f>
        <v>0</v>
      </c>
      <c r="I46" s="153">
        <f t="shared" si="84"/>
        <v>0</v>
      </c>
      <c r="J46" s="156"/>
      <c r="K46" s="140">
        <f t="shared" si="85"/>
        <v>0</v>
      </c>
      <c r="L46" s="152">
        <f>$B$44*K46</f>
        <v>0</v>
      </c>
      <c r="M46" s="73">
        <f t="shared" si="86"/>
        <v>0</v>
      </c>
      <c r="N46" s="154"/>
      <c r="O46" s="151">
        <f t="shared" si="87"/>
        <v>0</v>
      </c>
      <c r="P46" s="152">
        <f>$B$44*O46</f>
        <v>0</v>
      </c>
      <c r="Q46" s="153">
        <f t="shared" si="88"/>
        <v>0</v>
      </c>
      <c r="R46" s="154"/>
      <c r="S46" s="151">
        <f t="shared" si="89"/>
        <v>0</v>
      </c>
      <c r="T46" s="152">
        <f t="shared" si="80"/>
        <v>0</v>
      </c>
      <c r="U46" s="153">
        <f t="shared" si="90"/>
        <v>0</v>
      </c>
      <c r="V46" s="154"/>
      <c r="W46" s="151">
        <f t="shared" si="91"/>
        <v>0</v>
      </c>
      <c r="X46" s="152">
        <f>$B$44*W46</f>
        <v>0</v>
      </c>
      <c r="Y46" s="153">
        <f t="shared" si="92"/>
        <v>0</v>
      </c>
      <c r="Z46" s="154"/>
      <c r="AA46" s="151">
        <f t="shared" si="93"/>
        <v>0</v>
      </c>
      <c r="AB46" s="152">
        <f>$B$44*AA46</f>
        <v>0</v>
      </c>
      <c r="AC46" s="153">
        <f t="shared" si="94"/>
        <v>0</v>
      </c>
      <c r="AD46" s="154"/>
      <c r="AE46" s="151">
        <f t="shared" si="95"/>
        <v>0</v>
      </c>
      <c r="AF46" s="152">
        <f>$B$44*AE46</f>
        <v>0</v>
      </c>
      <c r="AG46" s="153">
        <f t="shared" si="96"/>
        <v>0</v>
      </c>
      <c r="AH46" s="156"/>
      <c r="AJ46" s="114" t="s">
        <v>249</v>
      </c>
      <c r="AK46" s="113"/>
      <c r="AL46" s="116">
        <f>VLOOKUP($P$5,HorizontalPlanning!$A$2:$K$14,4,FALSE)</f>
        <v>-0.15</v>
      </c>
      <c r="AM46" s="116">
        <f>VLOOKUP($P$5,HorizontalPlanning!$A$2:$K$14,5,FALSE)</f>
        <v>-0.15</v>
      </c>
      <c r="AN46" s="116">
        <f>VLOOKUP($P$5,HorizontalPlanning!$A$2:$K$14,6,FALSE)</f>
        <v>-0.15</v>
      </c>
      <c r="AO46" s="116">
        <f>VLOOKUP($P$5,HorizontalPlanning!$A$2:$K$14,7,FALSE)</f>
        <v>-0.15</v>
      </c>
      <c r="AP46" s="116">
        <f>VLOOKUP($P$5,HorizontalPlanning!$A$2:$K$14,8,FALSE)</f>
        <v>-0.15</v>
      </c>
      <c r="AQ46" s="116">
        <f>VLOOKUP($P$5,HorizontalPlanning!$A$2:$K$14,9,FALSE)</f>
        <v>-0.1</v>
      </c>
      <c r="AR46" s="116">
        <f>VLOOKUP($P$5,HorizontalPlanning!$A$2:$K$14,10,FALSE)</f>
        <v>-0.05</v>
      </c>
      <c r="AS46" s="116">
        <f>VLOOKUP($P$5,HorizontalPlanning!$A$2:$K$14,11,FALSE)</f>
        <v>0</v>
      </c>
      <c r="AT46" s="112"/>
      <c r="AU46" s="114" t="s">
        <v>249</v>
      </c>
      <c r="AV46" s="113"/>
      <c r="AW46" s="116">
        <f>VLOOKUP($P$9,HorizontalPlanning!$A$2:$K$14,4,FALSE)</f>
        <v>0</v>
      </c>
      <c r="AX46" s="116">
        <f>VLOOKUP($P$9,HorizontalPlanning!$A$2:$K$14,5,FALSE)</f>
        <v>0</v>
      </c>
      <c r="AY46" s="116">
        <f>VLOOKUP($P$9,HorizontalPlanning!$A$2:$K$14,6,FALSE)</f>
        <v>0</v>
      </c>
      <c r="AZ46" s="116">
        <f>VLOOKUP($P$9,HorizontalPlanning!$A$2:$K$14,7,FALSE)</f>
        <v>0</v>
      </c>
      <c r="BA46" s="116">
        <f>VLOOKUP($P$9,HorizontalPlanning!$A$2:$K$14,8,FALSE)</f>
        <v>0</v>
      </c>
      <c r="BB46" s="116">
        <f>VLOOKUP($P$9,HorizontalPlanning!$A$2:$K$14,9,FALSE)</f>
        <v>0</v>
      </c>
      <c r="BC46" s="116">
        <f>VLOOKUP($P$9,HorizontalPlanning!$A$2:$K$14,10,FALSE)</f>
        <v>0</v>
      </c>
      <c r="BD46" s="116">
        <f>VLOOKUP($P$9,HorizontalPlanning!$A$2:$K$14,11,FALSE)</f>
        <v>0</v>
      </c>
    </row>
    <row r="47" spans="1:56" ht="17" thickBot="1" x14ac:dyDescent="0.25">
      <c r="C47" s="183" t="s">
        <v>265</v>
      </c>
      <c r="D47" s="184">
        <v>0</v>
      </c>
      <c r="E47" s="189" t="s">
        <v>264</v>
      </c>
      <c r="F47" s="176">
        <v>0</v>
      </c>
      <c r="G47" s="177" t="s">
        <v>265</v>
      </c>
      <c r="H47" s="187">
        <v>0</v>
      </c>
      <c r="I47" s="185" t="s">
        <v>264</v>
      </c>
      <c r="J47" s="176">
        <v>0</v>
      </c>
      <c r="K47" s="177" t="s">
        <v>265</v>
      </c>
      <c r="L47" s="180">
        <v>0</v>
      </c>
      <c r="M47" s="179" t="s">
        <v>264</v>
      </c>
      <c r="N47" s="174">
        <v>0</v>
      </c>
      <c r="O47" s="177" t="s">
        <v>265</v>
      </c>
      <c r="P47" s="187">
        <v>0</v>
      </c>
      <c r="Q47" s="185" t="s">
        <v>264</v>
      </c>
      <c r="R47" s="176">
        <v>0</v>
      </c>
      <c r="S47" s="183" t="s">
        <v>265</v>
      </c>
      <c r="T47" s="184">
        <v>0</v>
      </c>
      <c r="U47" s="189" t="s">
        <v>264</v>
      </c>
      <c r="V47" s="176">
        <v>0</v>
      </c>
      <c r="W47" s="192" t="s">
        <v>265</v>
      </c>
      <c r="X47" s="193">
        <v>0</v>
      </c>
      <c r="Y47" s="189" t="s">
        <v>264</v>
      </c>
      <c r="Z47" s="176">
        <v>0</v>
      </c>
      <c r="AA47" s="192" t="s">
        <v>265</v>
      </c>
      <c r="AB47" s="195">
        <v>0</v>
      </c>
      <c r="AC47" s="191" t="s">
        <v>264</v>
      </c>
      <c r="AD47" s="143">
        <v>0</v>
      </c>
      <c r="AE47" s="192" t="s">
        <v>265</v>
      </c>
      <c r="AF47" s="195">
        <v>0</v>
      </c>
      <c r="AG47" s="191" t="s">
        <v>264</v>
      </c>
      <c r="AH47" s="143">
        <v>0</v>
      </c>
      <c r="AJ47" s="113"/>
      <c r="AK47" s="113"/>
      <c r="AL47" s="116">
        <f>VLOOKUP($P$5,HorizontalPlanning!$A$2:$K$14,4,FALSE)</f>
        <v>-0.15</v>
      </c>
      <c r="AM47" s="116">
        <f>VLOOKUP($P$5,HorizontalPlanning!$A$2:$K$14,5,FALSE)</f>
        <v>-0.15</v>
      </c>
      <c r="AN47" s="116">
        <f>VLOOKUP($P$5,HorizontalPlanning!$A$2:$K$14,6,FALSE)</f>
        <v>-0.15</v>
      </c>
      <c r="AO47" s="116">
        <f>VLOOKUP($P$5,HorizontalPlanning!$A$2:$K$14,7,FALSE)</f>
        <v>-0.15</v>
      </c>
      <c r="AP47" s="116">
        <f>VLOOKUP($P$5,HorizontalPlanning!$A$2:$K$14,8,FALSE)</f>
        <v>-0.15</v>
      </c>
      <c r="AQ47" s="116">
        <f>VLOOKUP($P$5,HorizontalPlanning!$A$2:$K$14,9,FALSE)</f>
        <v>-0.1</v>
      </c>
      <c r="AR47" s="116">
        <f>VLOOKUP($P$5,HorizontalPlanning!$A$2:$K$14,10,FALSE)</f>
        <v>-0.05</v>
      </c>
      <c r="AS47" s="116">
        <f>VLOOKUP($P$5,HorizontalPlanning!$A$2:$K$14,11,FALSE)</f>
        <v>0</v>
      </c>
      <c r="AT47" s="112"/>
      <c r="AU47" s="113"/>
      <c r="AV47" s="113"/>
      <c r="AW47" s="116">
        <f>VLOOKUP($P$9,HorizontalPlanning!$A$2:$K$14,4,FALSE)</f>
        <v>0</v>
      </c>
      <c r="AX47" s="116">
        <f>VLOOKUP($P$9,HorizontalPlanning!$A$2:$K$14,5,FALSE)</f>
        <v>0</v>
      </c>
      <c r="AY47" s="116">
        <f>VLOOKUP($P$9,HorizontalPlanning!$A$2:$K$14,6,FALSE)</f>
        <v>0</v>
      </c>
      <c r="AZ47" s="116">
        <f>VLOOKUP($P$9,HorizontalPlanning!$A$2:$K$14,7,FALSE)</f>
        <v>0</v>
      </c>
      <c r="BA47" s="116">
        <f>VLOOKUP($P$9,HorizontalPlanning!$A$2:$K$14,8,FALSE)</f>
        <v>0</v>
      </c>
      <c r="BB47" s="116">
        <f>VLOOKUP($P$9,HorizontalPlanning!$A$2:$K$14,9,FALSE)</f>
        <v>0</v>
      </c>
      <c r="BC47" s="116">
        <f>VLOOKUP($P$9,HorizontalPlanning!$A$2:$K$14,10,FALSE)</f>
        <v>0</v>
      </c>
      <c r="BD47" s="116">
        <f>VLOOKUP($P$9,HorizontalPlanning!$A$2:$K$14,11,FALSE)</f>
        <v>0</v>
      </c>
    </row>
    <row r="48" spans="1:56" ht="20" customHeight="1" thickBot="1" x14ac:dyDescent="0.25">
      <c r="A48" s="127"/>
      <c r="B48" s="136"/>
      <c r="C48" s="144">
        <f>IF(AU40=0,0,AU40+AW50+BA40+BD40)</f>
        <v>0</v>
      </c>
      <c r="D48" s="145">
        <f>$B$44*C48</f>
        <v>0</v>
      </c>
      <c r="E48" s="146">
        <f>IF(AW40=0,0,AW40+AY40+BC60+AW60)</f>
        <v>0</v>
      </c>
      <c r="F48" s="147"/>
      <c r="G48" s="144">
        <f>IF(AU40=0,0,AU40+AX50+BA40+BD40)</f>
        <v>0</v>
      </c>
      <c r="H48" s="145">
        <f>$B$44*G48</f>
        <v>0</v>
      </c>
      <c r="I48" s="146">
        <f>IF(AW40=0,0,AW40+AY40+BC60+AX60)</f>
        <v>0</v>
      </c>
      <c r="J48" s="159"/>
      <c r="K48" s="148">
        <f>IF(AU40=0,0,AU40+AY50+BA40+BD40)</f>
        <v>0</v>
      </c>
      <c r="L48" s="145">
        <f>$B$44*K48</f>
        <v>0</v>
      </c>
      <c r="M48" s="146">
        <f>IF(AW40=0,0,AW40+AY40+BC60+AY60)</f>
        <v>0</v>
      </c>
      <c r="N48" s="147"/>
      <c r="O48" s="144">
        <f>IF(AU40=0,0,AU40+AZ50+BA40+BD40)</f>
        <v>0</v>
      </c>
      <c r="P48" s="145">
        <f>$B$44*O48</f>
        <v>0</v>
      </c>
      <c r="Q48" s="146">
        <f>IF(AW40=0,0,AW40+AY40+BC60+AZ60)</f>
        <v>0</v>
      </c>
      <c r="R48" s="149"/>
      <c r="S48" s="144">
        <f>IF(AU40=0,0,AU40+BA50+BA40+BD40)</f>
        <v>0</v>
      </c>
      <c r="T48" s="145">
        <f>$B$28*S48</f>
        <v>0</v>
      </c>
      <c r="U48" s="146">
        <f>IF(AW40=0,0,AW40+AY40+BC60+BA60)</f>
        <v>0</v>
      </c>
      <c r="V48" s="160"/>
      <c r="W48" s="144">
        <f>IF(AU40=0,0,AU40+BB50+BA40+BD40)</f>
        <v>0</v>
      </c>
      <c r="X48" s="145">
        <f>$B$44*W48</f>
        <v>0</v>
      </c>
      <c r="Y48" s="146">
        <f>IF(AW40=0,0,AW40+AY40+BC60+BB60)</f>
        <v>0</v>
      </c>
      <c r="Z48" s="157"/>
      <c r="AA48" s="144">
        <f>IF(AU40=0,0,AU40+BC50+BA40+BD40)</f>
        <v>0</v>
      </c>
      <c r="AB48" s="145">
        <f>$B$44*AA48</f>
        <v>0</v>
      </c>
      <c r="AC48" s="146">
        <f>IF(AW40=0,0,AW40+AY40+BC60+ABC60)</f>
        <v>0</v>
      </c>
      <c r="AD48" s="147"/>
      <c r="AE48" s="144">
        <f>IF(AU40=0,0,AU40+BD50+BA40+BD40)</f>
        <v>0</v>
      </c>
      <c r="AF48" s="145">
        <f>$B$44*AE48</f>
        <v>0</v>
      </c>
      <c r="AG48" s="146">
        <f>IF(AW40=0,0,AW40+AY40+BC60+BD60)</f>
        <v>0</v>
      </c>
      <c r="AH48" s="149"/>
      <c r="AJ48" s="113"/>
      <c r="AK48" s="113"/>
      <c r="AL48" s="116">
        <f>VLOOKUP($P$5,HorizontalPlanning!$A$2:$K$14,4,FALSE)</f>
        <v>-0.15</v>
      </c>
      <c r="AM48" s="116">
        <f>VLOOKUP($P$5,HorizontalPlanning!$A$2:$K$14,5,FALSE)</f>
        <v>-0.15</v>
      </c>
      <c r="AN48" s="116">
        <f>VLOOKUP($P$5,HorizontalPlanning!$A$2:$K$14,6,FALSE)</f>
        <v>-0.15</v>
      </c>
      <c r="AO48" s="116">
        <f>VLOOKUP($P$5,HorizontalPlanning!$A$2:$K$14,7,FALSE)</f>
        <v>-0.15</v>
      </c>
      <c r="AP48" s="116">
        <f>VLOOKUP($P$5,HorizontalPlanning!$A$2:$K$14,8,FALSE)</f>
        <v>-0.15</v>
      </c>
      <c r="AQ48" s="116">
        <f>VLOOKUP($P$5,HorizontalPlanning!$A$2:$K$14,9,FALSE)</f>
        <v>-0.1</v>
      </c>
      <c r="AR48" s="116">
        <f>VLOOKUP($P$5,HorizontalPlanning!$A$2:$K$14,10,FALSE)</f>
        <v>-0.05</v>
      </c>
      <c r="AS48" s="116">
        <f>VLOOKUP($P$5,HorizontalPlanning!$A$2:$K$14,11,FALSE)</f>
        <v>0</v>
      </c>
      <c r="AT48" s="112"/>
      <c r="AU48" s="113"/>
      <c r="AV48" s="113"/>
      <c r="AW48" s="116">
        <f>VLOOKUP($P$9,HorizontalPlanning!$A$2:$K$14,4,FALSE)</f>
        <v>0</v>
      </c>
      <c r="AX48" s="116">
        <f>VLOOKUP($P$9,HorizontalPlanning!$A$2:$K$14,5,FALSE)</f>
        <v>0</v>
      </c>
      <c r="AY48" s="116">
        <f>VLOOKUP($P$9,HorizontalPlanning!$A$2:$K$14,6,FALSE)</f>
        <v>0</v>
      </c>
      <c r="AZ48" s="116">
        <f>VLOOKUP($P$9,HorizontalPlanning!$A$2:$K$14,7,FALSE)</f>
        <v>0</v>
      </c>
      <c r="BA48" s="116">
        <f>VLOOKUP($P$9,HorizontalPlanning!$A$2:$K$14,8,FALSE)</f>
        <v>0</v>
      </c>
      <c r="BB48" s="116">
        <f>VLOOKUP($P$9,HorizontalPlanning!$A$2:$K$14,9,FALSE)</f>
        <v>0</v>
      </c>
      <c r="BC48" s="116">
        <f>VLOOKUP($P$9,HorizontalPlanning!$A$2:$K$14,10,FALSE)</f>
        <v>0</v>
      </c>
      <c r="BD48" s="116">
        <f>VLOOKUP($P$9,HorizontalPlanning!$A$2:$K$14,11,FALSE)</f>
        <v>0</v>
      </c>
    </row>
    <row r="49" spans="1:56" ht="19" x14ac:dyDescent="0.2">
      <c r="A49" s="36"/>
      <c r="B49" s="137"/>
      <c r="C49" s="72">
        <f>IF(AU41=0,0,AU41+AW51+BA41+BD41)</f>
        <v>0</v>
      </c>
      <c r="D49" s="121">
        <f>$B$44*C49</f>
        <v>0</v>
      </c>
      <c r="E49" s="73">
        <f>IF(AW41=0,0,AW41+AY41+BC61+AW61)</f>
        <v>0</v>
      </c>
      <c r="F49" s="76"/>
      <c r="G49" s="72">
        <f>IF(AU41=0,0,AU41+AX51+BA41+BD41)</f>
        <v>0</v>
      </c>
      <c r="H49" s="121">
        <f>$B$44*G49</f>
        <v>0</v>
      </c>
      <c r="I49" s="73">
        <f>IF(AW41=0,0,AW41+AY41+BC61+AX61)</f>
        <v>0</v>
      </c>
      <c r="J49" s="150"/>
      <c r="K49" s="140">
        <f>IF(AU41=0,0,AU41+AY51+BA41+BD41)</f>
        <v>0</v>
      </c>
      <c r="L49" s="121">
        <f>$B$44*K49</f>
        <v>0</v>
      </c>
      <c r="M49" s="73">
        <f>IF(AW41=0,0,AW41+AY41+BC61+AY61)</f>
        <v>0</v>
      </c>
      <c r="N49" s="76"/>
      <c r="O49" s="72">
        <f>IF(AU41=0,0,AU41+AZ51+BA41+BD41)</f>
        <v>0</v>
      </c>
      <c r="P49" s="121">
        <f>$B$44*O49</f>
        <v>0</v>
      </c>
      <c r="Q49" s="73">
        <f>IF(AW41=0,0,AW41+AY41+BC61+AZ61)</f>
        <v>0</v>
      </c>
      <c r="R49" s="150"/>
      <c r="S49" s="72">
        <f>IF(AU41=0,0,AU41+BA51+BA41+BD41)</f>
        <v>0</v>
      </c>
      <c r="T49" s="121">
        <f>$B$28*S49</f>
        <v>0</v>
      </c>
      <c r="U49" s="73">
        <f>IF(AW41=0,0,AW41+AY41+BC61+BA61)</f>
        <v>0</v>
      </c>
      <c r="V49" s="74"/>
      <c r="W49" s="72">
        <f>IF(AU41=0,0,AU41+BB51+BA41+BD41)</f>
        <v>0</v>
      </c>
      <c r="X49" s="121">
        <f>$B$44*W49</f>
        <v>0</v>
      </c>
      <c r="Y49" s="73">
        <f>IF(AW41=0,0,AW41+AY41+BC61+BB61)</f>
        <v>0</v>
      </c>
      <c r="Z49" s="76"/>
      <c r="AA49" s="72">
        <f>IF(AU41=0,0,AU41+BC51+BA41+BD41)</f>
        <v>0</v>
      </c>
      <c r="AB49" s="121">
        <f>$B$44*AA49</f>
        <v>0</v>
      </c>
      <c r="AC49" s="73">
        <f>IF(AW41=0,0,AW41+AY41+BC61+ABC61)</f>
        <v>0</v>
      </c>
      <c r="AD49" s="76"/>
      <c r="AE49" s="72">
        <f>IF(AU41=0,0,AU41+BD51+BA41+BD41)</f>
        <v>0</v>
      </c>
      <c r="AF49" s="121">
        <f>$B$44*AE49</f>
        <v>0</v>
      </c>
      <c r="AG49" s="73">
        <f>IF(AW41=0,0,AW41+AY41+BC61+BD61)</f>
        <v>0</v>
      </c>
      <c r="AH49" s="150"/>
      <c r="AJ49" s="113"/>
      <c r="AK49" s="113"/>
      <c r="AL49" s="116">
        <f>VLOOKUP($P$5,HorizontalPlanning!$A$2:$K$14,4,FALSE)</f>
        <v>-0.15</v>
      </c>
      <c r="AM49" s="116">
        <f>VLOOKUP($P$5,HorizontalPlanning!$A$2:$K$14,5,FALSE)</f>
        <v>-0.15</v>
      </c>
      <c r="AN49" s="116">
        <f>VLOOKUP($P$5,HorizontalPlanning!$A$2:$K$14,6,FALSE)</f>
        <v>-0.15</v>
      </c>
      <c r="AO49" s="116">
        <f>VLOOKUP($P$5,HorizontalPlanning!$A$2:$K$14,7,FALSE)</f>
        <v>-0.15</v>
      </c>
      <c r="AP49" s="116">
        <f>VLOOKUP($P$5,HorizontalPlanning!$A$2:$K$14,8,FALSE)</f>
        <v>-0.15</v>
      </c>
      <c r="AQ49" s="116">
        <f>VLOOKUP($P$5,HorizontalPlanning!$A$2:$K$14,9,FALSE)</f>
        <v>-0.1</v>
      </c>
      <c r="AR49" s="116">
        <f>VLOOKUP($P$5,HorizontalPlanning!$A$2:$K$14,10,FALSE)</f>
        <v>-0.05</v>
      </c>
      <c r="AS49" s="116">
        <f>VLOOKUP($P$5,HorizontalPlanning!$A$2:$K$14,11,FALSE)</f>
        <v>0</v>
      </c>
      <c r="AT49" s="112"/>
      <c r="AU49" s="113"/>
      <c r="AV49" s="113"/>
      <c r="AW49" s="116">
        <f>VLOOKUP($P$9,HorizontalPlanning!$A$2:$K$14,4,FALSE)</f>
        <v>0</v>
      </c>
      <c r="AX49" s="116">
        <f>VLOOKUP($P$9,HorizontalPlanning!$A$2:$K$14,5,FALSE)</f>
        <v>0</v>
      </c>
      <c r="AY49" s="116">
        <f>VLOOKUP($P$9,HorizontalPlanning!$A$2:$K$14,6,FALSE)</f>
        <v>0</v>
      </c>
      <c r="AZ49" s="116">
        <f>VLOOKUP($P$9,HorizontalPlanning!$A$2:$K$14,7,FALSE)</f>
        <v>0</v>
      </c>
      <c r="BA49" s="116">
        <f>VLOOKUP($P$9,HorizontalPlanning!$A$2:$K$14,8,FALSE)</f>
        <v>0</v>
      </c>
      <c r="BB49" s="116">
        <f>VLOOKUP($P$9,HorizontalPlanning!$A$2:$K$14,9,FALSE)</f>
        <v>0</v>
      </c>
      <c r="BC49" s="116">
        <f>VLOOKUP($P$9,HorizontalPlanning!$A$2:$K$14,10,FALSE)</f>
        <v>0</v>
      </c>
      <c r="BD49" s="116">
        <f>VLOOKUP($P$9,HorizontalPlanning!$A$2:$K$14,11,FALSE)</f>
        <v>0</v>
      </c>
    </row>
    <row r="50" spans="1:56" ht="19" x14ac:dyDescent="0.2">
      <c r="A50" s="125"/>
      <c r="B50" s="132"/>
      <c r="C50" s="72">
        <f>IF(AU42=0,0,AU42+AW52+BA42+BD42)</f>
        <v>0</v>
      </c>
      <c r="D50" s="121">
        <f>$B$44*C50</f>
        <v>0</v>
      </c>
      <c r="E50" s="73">
        <f>IF(AW42=0,0,AW42+AY42+BC62+AW62)</f>
        <v>0</v>
      </c>
      <c r="F50" s="76"/>
      <c r="G50" s="72">
        <f>IF(AU42=0,0,AU42+AX52+BA42+BD42)</f>
        <v>0</v>
      </c>
      <c r="H50" s="121">
        <f>$B$44*G50</f>
        <v>0</v>
      </c>
      <c r="I50" s="73">
        <f>IF(AW42=0,0,AW42+AY42+BC62+AX62)</f>
        <v>0</v>
      </c>
      <c r="J50" s="150"/>
      <c r="K50" s="140">
        <f>IF(AU42=0,0,AU42+AY52+BA42+BD42)</f>
        <v>0</v>
      </c>
      <c r="L50" s="121">
        <f>$B$44*K50</f>
        <v>0</v>
      </c>
      <c r="M50" s="73">
        <f>IF(AW42=0,0,AW42+AY42+BC62+AY62)</f>
        <v>0</v>
      </c>
      <c r="N50" s="76"/>
      <c r="O50" s="72">
        <f>IF(AU42=0,0,AU42+AZ52+BA42+BD42)</f>
        <v>0</v>
      </c>
      <c r="P50" s="121">
        <f>$B$44*O50</f>
        <v>0</v>
      </c>
      <c r="Q50" s="73">
        <f>IF(AW42=0,0,AW42+AY42+BC62+AZ62)</f>
        <v>0</v>
      </c>
      <c r="R50" s="150"/>
      <c r="S50" s="72">
        <f>IF(AU42=0,0,AU42+BA52+BA42+BD42)</f>
        <v>0</v>
      </c>
      <c r="T50" s="121">
        <f>$B$28*S50</f>
        <v>0</v>
      </c>
      <c r="U50" s="73">
        <f>IF(AW42=0,0,AW42+AY42+BC62+BA62)</f>
        <v>0</v>
      </c>
      <c r="V50" s="74"/>
      <c r="W50" s="72">
        <f>IF(AU42=0,0,AU42+BB52+BA42+BD42)</f>
        <v>0</v>
      </c>
      <c r="X50" s="121">
        <f>$B$44*W50</f>
        <v>0</v>
      </c>
      <c r="Y50" s="73">
        <f>IF(AW42=0,0,AW42+AY42+BC62+BB62)</f>
        <v>0</v>
      </c>
      <c r="Z50" s="76"/>
      <c r="AA50" s="72">
        <f>IF(AU42=0,0,AU42+BC52+BA42+BD42)</f>
        <v>0</v>
      </c>
      <c r="AB50" s="121">
        <f>$B$44*AA50</f>
        <v>0</v>
      </c>
      <c r="AC50" s="73">
        <f>IF(AW42=0,0,AW42+AY42+BC62+ABC62)</f>
        <v>0</v>
      </c>
      <c r="AD50" s="76"/>
      <c r="AE50" s="72">
        <f>IF(AU42=0,0,AU42+BD52+BA42+BD42)</f>
        <v>0</v>
      </c>
      <c r="AF50" s="121">
        <f>$B$44*AE50</f>
        <v>0</v>
      </c>
      <c r="AG50" s="73">
        <f>IF(AW42=0,0,AW42+AY42+BC62+BD62)</f>
        <v>0</v>
      </c>
      <c r="AH50" s="150"/>
      <c r="AJ50" s="112"/>
      <c r="AK50" s="112"/>
      <c r="AL50" s="116">
        <f>VLOOKUP($P$5,HorizontalPlanning!$A$2:$K$14,4,FALSE)</f>
        <v>-0.15</v>
      </c>
      <c r="AM50" s="116">
        <f>VLOOKUP($P$5,HorizontalPlanning!$A$2:$K$14,5,FALSE)</f>
        <v>-0.15</v>
      </c>
      <c r="AN50" s="116">
        <f>VLOOKUP($P$5,HorizontalPlanning!$A$2:$K$14,6,FALSE)</f>
        <v>-0.15</v>
      </c>
      <c r="AO50" s="116">
        <f>VLOOKUP($P$5,HorizontalPlanning!$A$2:$K$14,7,FALSE)</f>
        <v>-0.15</v>
      </c>
      <c r="AP50" s="116">
        <f>VLOOKUP($P$5,HorizontalPlanning!$A$2:$K$14,8,FALSE)</f>
        <v>-0.15</v>
      </c>
      <c r="AQ50" s="116">
        <f>VLOOKUP($P$5,HorizontalPlanning!$A$2:$K$14,9,FALSE)</f>
        <v>-0.1</v>
      </c>
      <c r="AR50" s="116">
        <f>VLOOKUP($P$5,HorizontalPlanning!$A$2:$K$14,10,FALSE)</f>
        <v>-0.05</v>
      </c>
      <c r="AS50" s="116">
        <f>VLOOKUP($P$5,HorizontalPlanning!$A$2:$K$14,11,FALSE)</f>
        <v>0</v>
      </c>
      <c r="AT50" s="112"/>
      <c r="AU50" s="112"/>
      <c r="AV50" s="112"/>
      <c r="AW50" s="116">
        <f>VLOOKUP($P$9,HorizontalPlanning!$A$2:$K$14,4,FALSE)</f>
        <v>0</v>
      </c>
      <c r="AX50" s="116">
        <f>VLOOKUP($P$9,HorizontalPlanning!$A$2:$K$14,5,FALSE)</f>
        <v>0</v>
      </c>
      <c r="AY50" s="116">
        <f>VLOOKUP($P$9,HorizontalPlanning!$A$2:$K$14,6,FALSE)</f>
        <v>0</v>
      </c>
      <c r="AZ50" s="116">
        <f>VLOOKUP($P$9,HorizontalPlanning!$A$2:$K$14,7,FALSE)</f>
        <v>0</v>
      </c>
      <c r="BA50" s="116">
        <f>VLOOKUP($P$9,HorizontalPlanning!$A$2:$K$14,8,FALSE)</f>
        <v>0</v>
      </c>
      <c r="BB50" s="116">
        <f>VLOOKUP($P$9,HorizontalPlanning!$A$2:$K$14,9,FALSE)</f>
        <v>0</v>
      </c>
      <c r="BC50" s="116">
        <f>VLOOKUP($P$9,HorizontalPlanning!$A$2:$K$14,10,FALSE)</f>
        <v>0</v>
      </c>
      <c r="BD50" s="116">
        <f>VLOOKUP($P$9,HorizontalPlanning!$A$2:$K$14,11,FALSE)</f>
        <v>0</v>
      </c>
    </row>
    <row r="51" spans="1:56" ht="20" thickBot="1" x14ac:dyDescent="0.25">
      <c r="A51" s="126"/>
      <c r="B51" s="133"/>
      <c r="C51" s="151">
        <f>IF(AU43=0,0,AU43+AW53+BA43+BD43)</f>
        <v>0</v>
      </c>
      <c r="D51" s="152">
        <f>$B$44*C51</f>
        <v>0</v>
      </c>
      <c r="E51" s="153">
        <f>IF(AW43=0,0,AW43+AY43+BC63+AW63)</f>
        <v>0</v>
      </c>
      <c r="F51" s="154"/>
      <c r="G51" s="151">
        <f>IF(AU43=0,0,AU43+AX53+BA43+BD43)</f>
        <v>0</v>
      </c>
      <c r="H51" s="152">
        <f>$B$44*G51</f>
        <v>0</v>
      </c>
      <c r="I51" s="153">
        <f>IF(AW43=0,0,AW43+AY43+BC63+AX63)</f>
        <v>0</v>
      </c>
      <c r="J51" s="156"/>
      <c r="K51" s="155">
        <f>IF(AU43=0,0,AU43+AY53+BA43+BD43)</f>
        <v>0</v>
      </c>
      <c r="L51" s="152">
        <f>$B$44*K51</f>
        <v>0</v>
      </c>
      <c r="M51" s="153">
        <f>IF(AW43=0,0,AW43+AY43+BC63+AY63)</f>
        <v>0</v>
      </c>
      <c r="N51" s="154"/>
      <c r="O51" s="151">
        <f>IF(AU43=0,0,AU43+AZ53+BA43+BD43)</f>
        <v>0</v>
      </c>
      <c r="P51" s="152">
        <f>$B$44*O51</f>
        <v>0</v>
      </c>
      <c r="Q51" s="153">
        <f>IF(AW43=0,0,AW43+AY43+BC63+AZ63)</f>
        <v>0</v>
      </c>
      <c r="R51" s="156"/>
      <c r="S51" s="151">
        <f>IF(AU43=0,0,AU43+BA53+BA43+BD43)</f>
        <v>0</v>
      </c>
      <c r="T51" s="152">
        <f>$B$28*S51</f>
        <v>0</v>
      </c>
      <c r="U51" s="153">
        <f>IF(AW43=0,0,AW43+AY43+BC63+BA63)</f>
        <v>0</v>
      </c>
      <c r="V51" s="161"/>
      <c r="W51" s="151">
        <f>IF(AU43=0,0,AU43+BB53+BA43+BD43)</f>
        <v>0</v>
      </c>
      <c r="X51" s="152">
        <f>$B$44*W51</f>
        <v>0</v>
      </c>
      <c r="Y51" s="153">
        <f>IF(AW43=0,0,AW43+AY43+BC63+BB63)</f>
        <v>0</v>
      </c>
      <c r="Z51" s="154"/>
      <c r="AA51" s="151">
        <f>IF(AU43=0,0,AU43+BC53+BA43+BD43)</f>
        <v>0</v>
      </c>
      <c r="AB51" s="152">
        <f>$B$44*AA51</f>
        <v>0</v>
      </c>
      <c r="AC51" s="153">
        <f>IF(AW43=0,0,AW43+AY43+BC63+ABC63)</f>
        <v>0</v>
      </c>
      <c r="AD51" s="154"/>
      <c r="AE51" s="151">
        <f>IF(AU43=0,0,AU43+BD53+BA43+BD43)</f>
        <v>0</v>
      </c>
      <c r="AF51" s="152">
        <f>$B$44*AE51</f>
        <v>0</v>
      </c>
      <c r="AG51" s="153">
        <f>IF(AW43=0,0,AW43+AY43+BC63+BD63)</f>
        <v>0</v>
      </c>
      <c r="AH51" s="156"/>
      <c r="AJ51" s="112"/>
      <c r="AK51" s="112"/>
      <c r="AL51" s="116">
        <f>VLOOKUP($P$5,HorizontalPlanning!$A$2:$K$14,4,FALSE)</f>
        <v>-0.15</v>
      </c>
      <c r="AM51" s="116">
        <f>VLOOKUP($P$5,HorizontalPlanning!$A$2:$K$14,5,FALSE)</f>
        <v>-0.15</v>
      </c>
      <c r="AN51" s="116">
        <f>VLOOKUP($P$5,HorizontalPlanning!$A$2:$K$14,6,FALSE)</f>
        <v>-0.15</v>
      </c>
      <c r="AO51" s="116">
        <f>VLOOKUP($P$5,HorizontalPlanning!$A$2:$K$14,7,FALSE)</f>
        <v>-0.15</v>
      </c>
      <c r="AP51" s="116">
        <f>VLOOKUP($P$5,HorizontalPlanning!$A$2:$K$14,8,FALSE)</f>
        <v>-0.15</v>
      </c>
      <c r="AQ51" s="116">
        <f>VLOOKUP($P$5,HorizontalPlanning!$A$2:$K$14,9,FALSE)</f>
        <v>-0.1</v>
      </c>
      <c r="AR51" s="116">
        <f>VLOOKUP($P$5,HorizontalPlanning!$A$2:$K$14,10,FALSE)</f>
        <v>-0.05</v>
      </c>
      <c r="AS51" s="116">
        <f>VLOOKUP($P$5,HorizontalPlanning!$A$2:$K$14,11,FALSE)</f>
        <v>0</v>
      </c>
      <c r="AT51" s="112"/>
      <c r="AU51" s="112"/>
      <c r="AV51" s="112"/>
      <c r="AW51" s="116">
        <f>VLOOKUP($P$9,HorizontalPlanning!$A$2:$K$14,4,FALSE)</f>
        <v>0</v>
      </c>
      <c r="AX51" s="116">
        <f>VLOOKUP($P$9,HorizontalPlanning!$A$2:$K$14,5,FALSE)</f>
        <v>0</v>
      </c>
      <c r="AY51" s="116">
        <f>VLOOKUP($P$9,HorizontalPlanning!$A$2:$K$14,6,FALSE)</f>
        <v>0</v>
      </c>
      <c r="AZ51" s="116">
        <f>VLOOKUP($P$9,HorizontalPlanning!$A$2:$K$14,7,FALSE)</f>
        <v>0</v>
      </c>
      <c r="BA51" s="116">
        <f>VLOOKUP($P$9,HorizontalPlanning!$A$2:$K$14,8,FALSE)</f>
        <v>0</v>
      </c>
      <c r="BB51" s="116">
        <f>VLOOKUP($P$9,HorizontalPlanning!$A$2:$K$14,9,FALSE)</f>
        <v>0</v>
      </c>
      <c r="BC51" s="116">
        <f>VLOOKUP($P$9,HorizontalPlanning!$A$2:$K$14,10,FALSE)</f>
        <v>0</v>
      </c>
      <c r="BD51" s="116">
        <f>VLOOKUP($P$9,HorizontalPlanning!$A$2:$K$14,11,FALSE)</f>
        <v>0</v>
      </c>
    </row>
    <row r="52" spans="1:56" ht="16" customHeight="1" thickBot="1" x14ac:dyDescent="0.25">
      <c r="C52" s="142"/>
      <c r="R52" s="143"/>
      <c r="S52" s="142"/>
      <c r="AH52" s="143"/>
      <c r="AJ52" s="112"/>
      <c r="AK52" s="112"/>
      <c r="AL52" s="116">
        <f>VLOOKUP($P$5,HorizontalPlanning!$A$2:$K$14,4,FALSE)</f>
        <v>-0.15</v>
      </c>
      <c r="AM52" s="116">
        <f>VLOOKUP($P$5,HorizontalPlanning!$A$2:$K$14,5,FALSE)</f>
        <v>-0.15</v>
      </c>
      <c r="AN52" s="116">
        <f>VLOOKUP($P$5,HorizontalPlanning!$A$2:$K$14,6,FALSE)</f>
        <v>-0.15</v>
      </c>
      <c r="AO52" s="116">
        <f>VLOOKUP($P$5,HorizontalPlanning!$A$2:$K$14,7,FALSE)</f>
        <v>-0.15</v>
      </c>
      <c r="AP52" s="116">
        <f>VLOOKUP($P$5,HorizontalPlanning!$A$2:$K$14,8,FALSE)</f>
        <v>-0.15</v>
      </c>
      <c r="AQ52" s="116">
        <f>VLOOKUP($P$5,HorizontalPlanning!$A$2:$K$14,9,FALSE)</f>
        <v>-0.1</v>
      </c>
      <c r="AR52" s="116">
        <f>VLOOKUP($P$5,HorizontalPlanning!$A$2:$K$14,10,FALSE)</f>
        <v>-0.05</v>
      </c>
      <c r="AS52" s="116">
        <f>VLOOKUP($P$5,HorizontalPlanning!$A$2:$K$14,11,FALSE)</f>
        <v>0</v>
      </c>
      <c r="AT52" s="112"/>
      <c r="AU52" s="112"/>
      <c r="AV52" s="112"/>
      <c r="AW52" s="116">
        <f>VLOOKUP($P$9,HorizontalPlanning!$A$2:$K$14,4,FALSE)</f>
        <v>0</v>
      </c>
      <c r="AX52" s="116">
        <f>VLOOKUP($P$9,HorizontalPlanning!$A$2:$K$14,5,FALSE)</f>
        <v>0</v>
      </c>
      <c r="AY52" s="116">
        <f>VLOOKUP($P$9,HorizontalPlanning!$A$2:$K$14,6,FALSE)</f>
        <v>0</v>
      </c>
      <c r="AZ52" s="116">
        <f>VLOOKUP($P$9,HorizontalPlanning!$A$2:$K$14,7,FALSE)</f>
        <v>0</v>
      </c>
      <c r="BA52" s="116">
        <f>VLOOKUP($P$9,HorizontalPlanning!$A$2:$K$14,8,FALSE)</f>
        <v>0</v>
      </c>
      <c r="BB52" s="116">
        <f>VLOOKUP($P$9,HorizontalPlanning!$A$2:$K$14,9,FALSE)</f>
        <v>0</v>
      </c>
      <c r="BC52" s="116">
        <f>VLOOKUP($P$9,HorizontalPlanning!$A$2:$K$14,10,FALSE)</f>
        <v>0</v>
      </c>
      <c r="BD52" s="116">
        <f>VLOOKUP($P$9,HorizontalPlanning!$A$2:$K$14,11,FALSE)</f>
        <v>0</v>
      </c>
    </row>
    <row r="53" spans="1:56" ht="16" customHeight="1" thickBot="1" x14ac:dyDescent="0.25">
      <c r="A53" s="127"/>
      <c r="B53" s="136"/>
      <c r="C53" s="144"/>
      <c r="D53" s="146"/>
      <c r="E53" s="146"/>
      <c r="F53" s="147"/>
      <c r="G53" s="148"/>
      <c r="H53" s="146"/>
      <c r="I53" s="146"/>
      <c r="J53" s="147"/>
      <c r="K53" s="148"/>
      <c r="L53" s="146"/>
      <c r="M53" s="146"/>
      <c r="N53" s="147"/>
      <c r="O53" s="148"/>
      <c r="P53" s="146"/>
      <c r="Q53" s="146"/>
      <c r="R53" s="149"/>
      <c r="S53" s="144"/>
      <c r="T53" s="146"/>
      <c r="U53" s="146"/>
      <c r="V53" s="147"/>
      <c r="W53" s="148"/>
      <c r="X53" s="146"/>
      <c r="Y53" s="146"/>
      <c r="Z53" s="147"/>
      <c r="AA53" s="148"/>
      <c r="AB53" s="146"/>
      <c r="AC53" s="146"/>
      <c r="AD53" s="147"/>
      <c r="AE53" s="148"/>
      <c r="AF53" s="146"/>
      <c r="AG53" s="146"/>
      <c r="AH53" s="149"/>
      <c r="AJ53" s="112"/>
      <c r="AK53" s="112"/>
      <c r="AL53" s="116">
        <f>VLOOKUP($P$5,HorizontalPlanning!$A$2:$K$14,4,FALSE)</f>
        <v>-0.15</v>
      </c>
      <c r="AM53" s="116">
        <f>VLOOKUP($P$5,HorizontalPlanning!$A$2:$K$14,5,FALSE)</f>
        <v>-0.15</v>
      </c>
      <c r="AN53" s="116">
        <f>VLOOKUP($P$5,HorizontalPlanning!$A$2:$K$14,6,FALSE)</f>
        <v>-0.15</v>
      </c>
      <c r="AO53" s="116">
        <f>VLOOKUP($P$5,HorizontalPlanning!$A$2:$K$14,7,FALSE)</f>
        <v>-0.15</v>
      </c>
      <c r="AP53" s="116">
        <f>VLOOKUP($P$5,HorizontalPlanning!$A$2:$K$14,8,FALSE)</f>
        <v>-0.15</v>
      </c>
      <c r="AQ53" s="116">
        <f>VLOOKUP($P$5,HorizontalPlanning!$A$2:$K$14,9,FALSE)</f>
        <v>-0.1</v>
      </c>
      <c r="AR53" s="116">
        <f>VLOOKUP($P$5,HorizontalPlanning!$A$2:$K$14,10,FALSE)</f>
        <v>-0.05</v>
      </c>
      <c r="AS53" s="116">
        <f>VLOOKUP($P$5,HorizontalPlanning!$A$2:$K$14,11,FALSE)</f>
        <v>0</v>
      </c>
      <c r="AT53" s="112"/>
      <c r="AU53" s="112"/>
      <c r="AV53" s="112"/>
      <c r="AW53" s="116">
        <f>VLOOKUP($P$9,HorizontalPlanning!$A$2:$K$14,4,FALSE)</f>
        <v>0</v>
      </c>
      <c r="AX53" s="116">
        <f>VLOOKUP($P$9,HorizontalPlanning!$A$2:$K$14,5,FALSE)</f>
        <v>0</v>
      </c>
      <c r="AY53" s="116">
        <f>VLOOKUP($P$9,HorizontalPlanning!$A$2:$K$14,6,FALSE)</f>
        <v>0</v>
      </c>
      <c r="AZ53" s="116">
        <f>VLOOKUP($P$9,HorizontalPlanning!$A$2:$K$14,7,FALSE)</f>
        <v>0</v>
      </c>
      <c r="BA53" s="116">
        <f>VLOOKUP($P$9,HorizontalPlanning!$A$2:$K$14,8,FALSE)</f>
        <v>0</v>
      </c>
      <c r="BB53" s="116">
        <f>VLOOKUP($P$9,HorizontalPlanning!$A$2:$K$14,9,FALSE)</f>
        <v>0</v>
      </c>
      <c r="BC53" s="116">
        <f>VLOOKUP($P$9,HorizontalPlanning!$A$2:$K$14,10,FALSE)</f>
        <v>0</v>
      </c>
      <c r="BD53" s="116">
        <f>VLOOKUP($P$9,HorizontalPlanning!$A$2:$K$14,11,FALSE)</f>
        <v>0</v>
      </c>
    </row>
    <row r="54" spans="1:56" ht="17" customHeight="1" x14ac:dyDescent="0.2">
      <c r="A54" s="36"/>
      <c r="B54" s="137"/>
      <c r="C54" s="45"/>
      <c r="D54" s="46"/>
      <c r="E54" s="46"/>
      <c r="F54" s="49"/>
      <c r="G54" s="141"/>
      <c r="H54" s="46"/>
      <c r="I54" s="46"/>
      <c r="J54" s="49"/>
      <c r="K54" s="141"/>
      <c r="L54" s="46"/>
      <c r="M54" s="46"/>
      <c r="N54" s="49"/>
      <c r="O54" s="141"/>
      <c r="P54" s="46"/>
      <c r="Q54" s="46"/>
      <c r="R54" s="168"/>
      <c r="S54" s="72"/>
      <c r="T54" s="73"/>
      <c r="U54" s="73"/>
      <c r="V54" s="76"/>
      <c r="W54" s="140"/>
      <c r="X54" s="73"/>
      <c r="Y54" s="73"/>
      <c r="Z54" s="76"/>
      <c r="AA54" s="140"/>
      <c r="AB54" s="73"/>
      <c r="AC54" s="73"/>
      <c r="AD54" s="76"/>
      <c r="AE54" s="140"/>
      <c r="AF54" s="73"/>
      <c r="AG54" s="73"/>
      <c r="AH54" s="150"/>
      <c r="AJ54" s="112"/>
      <c r="AK54" s="112"/>
      <c r="AL54" s="116">
        <f>VLOOKUP($P$5,HorizontalPlanning!$A$2:$K$14,4,FALSE)</f>
        <v>-0.15</v>
      </c>
      <c r="AM54" s="116">
        <f>VLOOKUP($P$5,HorizontalPlanning!$A$2:$K$14,5,FALSE)</f>
        <v>-0.15</v>
      </c>
      <c r="AN54" s="116">
        <f>VLOOKUP($P$5,HorizontalPlanning!$A$2:$K$14,6,FALSE)</f>
        <v>-0.15</v>
      </c>
      <c r="AO54" s="116">
        <f>VLOOKUP($P$5,HorizontalPlanning!$A$2:$K$14,7,FALSE)</f>
        <v>-0.15</v>
      </c>
      <c r="AP54" s="116">
        <f>VLOOKUP($P$5,HorizontalPlanning!$A$2:$K$14,8,FALSE)</f>
        <v>-0.15</v>
      </c>
      <c r="AQ54" s="116">
        <f>VLOOKUP($P$5,HorizontalPlanning!$A$2:$K$14,9,FALSE)</f>
        <v>-0.1</v>
      </c>
      <c r="AR54" s="116">
        <f>VLOOKUP($P$5,HorizontalPlanning!$A$2:$K$14,10,FALSE)</f>
        <v>-0.05</v>
      </c>
      <c r="AS54" s="116">
        <f>VLOOKUP($P$5,HorizontalPlanning!$A$2:$K$14,11,FALSE)</f>
        <v>0</v>
      </c>
      <c r="AT54" s="112"/>
      <c r="AU54" s="112"/>
      <c r="AV54" s="112"/>
      <c r="AW54" s="116">
        <f>VLOOKUP($P$9,HorizontalPlanning!$A$2:$K$14,4,FALSE)</f>
        <v>0</v>
      </c>
      <c r="AX54" s="116">
        <f>VLOOKUP($P$9,HorizontalPlanning!$A$2:$K$14,5,FALSE)</f>
        <v>0</v>
      </c>
      <c r="AY54" s="116">
        <f>VLOOKUP($P$9,HorizontalPlanning!$A$2:$K$14,6,FALSE)</f>
        <v>0</v>
      </c>
      <c r="AZ54" s="116">
        <f>VLOOKUP($P$9,HorizontalPlanning!$A$2:$K$14,7,FALSE)</f>
        <v>0</v>
      </c>
      <c r="BA54" s="116">
        <f>VLOOKUP($P$9,HorizontalPlanning!$A$2:$K$14,8,FALSE)</f>
        <v>0</v>
      </c>
      <c r="BB54" s="116">
        <f>VLOOKUP($P$9,HorizontalPlanning!$A$2:$K$14,9,FALSE)</f>
        <v>0</v>
      </c>
      <c r="BC54" s="116">
        <f>VLOOKUP($P$9,HorizontalPlanning!$A$2:$K$14,10,FALSE)</f>
        <v>0</v>
      </c>
      <c r="BD54" s="116">
        <f>VLOOKUP($P$9,HorizontalPlanning!$A$2:$K$14,11,FALSE)</f>
        <v>0</v>
      </c>
    </row>
    <row r="55" spans="1:56" ht="16" customHeight="1" x14ac:dyDescent="0.2">
      <c r="A55" s="125"/>
      <c r="B55" s="132"/>
      <c r="C55" s="45"/>
      <c r="D55" s="46"/>
      <c r="E55" s="46"/>
      <c r="F55" s="49"/>
      <c r="G55" s="141"/>
      <c r="H55" s="46"/>
      <c r="I55" s="46"/>
      <c r="J55" s="49"/>
      <c r="K55" s="141"/>
      <c r="L55" s="46"/>
      <c r="M55" s="46"/>
      <c r="N55" s="49"/>
      <c r="O55" s="141"/>
      <c r="P55" s="46"/>
      <c r="Q55" s="46"/>
      <c r="R55" s="168"/>
      <c r="S55" s="72"/>
      <c r="T55" s="73"/>
      <c r="U55" s="73"/>
      <c r="V55" s="76"/>
      <c r="W55" s="140"/>
      <c r="X55" s="73"/>
      <c r="Y55" s="73"/>
      <c r="Z55" s="76"/>
      <c r="AA55" s="140"/>
      <c r="AB55" s="73"/>
      <c r="AC55" s="73"/>
      <c r="AD55" s="76"/>
      <c r="AE55" s="140"/>
      <c r="AF55" s="73"/>
      <c r="AG55" s="73"/>
      <c r="AH55" s="150"/>
      <c r="AJ55" s="112"/>
      <c r="AK55" s="112"/>
      <c r="AL55" s="115"/>
      <c r="AM55" s="115"/>
      <c r="AN55" s="115"/>
      <c r="AO55" s="115"/>
      <c r="AP55" s="115"/>
      <c r="AQ55" s="115"/>
      <c r="AR55" s="115"/>
      <c r="AS55" s="115"/>
      <c r="AT55" s="112"/>
      <c r="AU55" s="112"/>
      <c r="AV55" s="112"/>
      <c r="AW55" s="115"/>
      <c r="AX55" s="115"/>
      <c r="AY55" s="115"/>
      <c r="AZ55" s="115"/>
      <c r="BA55" s="115"/>
      <c r="BB55" s="115"/>
      <c r="BC55" s="115"/>
      <c r="BD55" s="115"/>
    </row>
    <row r="56" spans="1:56" ht="16" customHeight="1" thickBot="1" x14ac:dyDescent="0.25">
      <c r="A56" s="126"/>
      <c r="B56" s="133"/>
      <c r="C56" s="45"/>
      <c r="D56" s="46"/>
      <c r="E56" s="46"/>
      <c r="F56" s="49"/>
      <c r="G56" s="141"/>
      <c r="H56" s="46"/>
      <c r="I56" s="46"/>
      <c r="J56" s="49"/>
      <c r="K56" s="141"/>
      <c r="L56" s="46"/>
      <c r="M56" s="46"/>
      <c r="N56" s="49"/>
      <c r="O56" s="141"/>
      <c r="P56" s="46"/>
      <c r="Q56" s="46"/>
      <c r="R56" s="168"/>
      <c r="S56" s="72"/>
      <c r="T56" s="73"/>
      <c r="U56" s="73"/>
      <c r="V56" s="76"/>
      <c r="W56" s="140"/>
      <c r="X56" s="73"/>
      <c r="Y56" s="73"/>
      <c r="Z56" s="76"/>
      <c r="AA56" s="140"/>
      <c r="AB56" s="73"/>
      <c r="AC56" s="73"/>
      <c r="AD56" s="76"/>
      <c r="AE56" s="140"/>
      <c r="AF56" s="73"/>
      <c r="AG56" s="73"/>
      <c r="AH56" s="150"/>
      <c r="AJ56" s="112" t="s">
        <v>235</v>
      </c>
      <c r="AK56" s="112"/>
      <c r="AL56" s="119">
        <f>VLOOKUP($P$5,HorizontalPlanning!$A$15:$K$27,4,FALSE)</f>
        <v>-3</v>
      </c>
      <c r="AM56" s="119">
        <f>VLOOKUP($P$5,HorizontalPlanning!$A$15:$K$27,5,FALSE)</f>
        <v>-2</v>
      </c>
      <c r="AN56" s="119">
        <f>VLOOKUP($P$5,HorizontalPlanning!$A$15:$K$27,6,FALSE)</f>
        <v>-1</v>
      </c>
      <c r="AO56" s="119">
        <f>VLOOKUP($P$5,HorizontalPlanning!$A$15:$K$27,7,FALSE)</f>
        <v>0</v>
      </c>
      <c r="AP56" s="119">
        <f>VLOOKUP($P$5,HorizontalPlanning!$A$15:$K$27,8,FALSE)</f>
        <v>-1</v>
      </c>
      <c r="AQ56" s="119">
        <f>VLOOKUP($P$5,HorizontalPlanning!$A$15:$K$27,9,FALSE)</f>
        <v>-2</v>
      </c>
      <c r="AR56" s="119">
        <f>VLOOKUP($P$5,HorizontalPlanning!$A$15:$K$27,10,FALSE)</f>
        <v>-3</v>
      </c>
      <c r="AS56" s="119">
        <f>VLOOKUP($P$5,HorizontalPlanning!$A$15:$K$27,11,FALSE)</f>
        <v>-4</v>
      </c>
      <c r="AT56" s="112"/>
      <c r="AU56" s="112" t="s">
        <v>235</v>
      </c>
      <c r="AV56" s="112"/>
      <c r="AW56" s="119">
        <f>VLOOKUP($P$9,HorizontalPlanning!$A$15:$K$27,4,FALSE)</f>
        <v>0</v>
      </c>
      <c r="AX56" s="119">
        <f>VLOOKUP($P$9,HorizontalPlanning!$A$15:$K$27,5,FALSE)</f>
        <v>0</v>
      </c>
      <c r="AY56" s="119">
        <f>VLOOKUP($P$9,HorizontalPlanning!$A$15:$K$27,6,FALSE)</f>
        <v>0</v>
      </c>
      <c r="AZ56" s="119">
        <f>VLOOKUP($P$9,HorizontalPlanning!$A$15:$K$27,7,FALSE)</f>
        <v>0</v>
      </c>
      <c r="BA56" s="119">
        <f>VLOOKUP($P$9,HorizontalPlanning!$A$15:$K$27,8,FALSE)</f>
        <v>0</v>
      </c>
      <c r="BB56" s="119">
        <f>VLOOKUP($P$9,HorizontalPlanning!$A$15:$K$27,9,FALSE)</f>
        <v>0</v>
      </c>
      <c r="BC56" s="119">
        <f>VLOOKUP($P$9,HorizontalPlanning!$A$15:$K$27,10,FALSE)</f>
        <v>0</v>
      </c>
      <c r="BD56" s="119">
        <f>VLOOKUP($P$9,HorizontalPlanning!$A$15:$K$27,11,FALSE)</f>
        <v>0</v>
      </c>
    </row>
    <row r="57" spans="1:56" ht="17" customHeight="1" thickBot="1" x14ac:dyDescent="0.25">
      <c r="C57" s="142"/>
      <c r="R57" s="143"/>
      <c r="S57" s="92"/>
      <c r="T57" s="93"/>
      <c r="U57" s="93"/>
      <c r="V57" s="93"/>
      <c r="W57" s="93"/>
      <c r="X57" s="93"/>
      <c r="Y57" s="93"/>
      <c r="Z57" s="93"/>
      <c r="AA57" s="162"/>
      <c r="AB57" s="93"/>
      <c r="AC57" s="93"/>
      <c r="AD57" s="93"/>
      <c r="AE57" s="162"/>
      <c r="AF57" s="93"/>
      <c r="AG57" s="93"/>
      <c r="AH57" s="163"/>
      <c r="AJ57" s="112"/>
      <c r="AK57" s="112"/>
      <c r="AL57" s="119">
        <f>VLOOKUP($P$5,HorizontalPlanning!$A$15:$K$27,4,FALSE)</f>
        <v>-3</v>
      </c>
      <c r="AM57" s="119">
        <f>VLOOKUP($P$5,HorizontalPlanning!$A$15:$K$27,5,FALSE)</f>
        <v>-2</v>
      </c>
      <c r="AN57" s="119">
        <f>VLOOKUP($P$5,HorizontalPlanning!$A$15:$K$27,6,FALSE)</f>
        <v>-1</v>
      </c>
      <c r="AO57" s="119">
        <f>VLOOKUP($P$5,HorizontalPlanning!$A$15:$K$27,7,FALSE)</f>
        <v>0</v>
      </c>
      <c r="AP57" s="119">
        <f>VLOOKUP($P$5,HorizontalPlanning!$A$15:$K$27,8,FALSE)</f>
        <v>-1</v>
      </c>
      <c r="AQ57" s="119">
        <f>VLOOKUP($P$5,HorizontalPlanning!$A$15:$K$27,9,FALSE)</f>
        <v>-2</v>
      </c>
      <c r="AR57" s="119">
        <f>VLOOKUP($P$5,HorizontalPlanning!$A$15:$K$27,10,FALSE)</f>
        <v>-3</v>
      </c>
      <c r="AS57" s="119">
        <f>VLOOKUP($P$5,HorizontalPlanning!$A$15:$K$27,11,FALSE)</f>
        <v>-4</v>
      </c>
      <c r="AT57" s="112"/>
      <c r="AU57" s="112"/>
      <c r="AV57" s="112"/>
      <c r="AW57" s="119">
        <f>VLOOKUP($P$9,HorizontalPlanning!$A$15:$K$27,4,FALSE)</f>
        <v>0</v>
      </c>
      <c r="AX57" s="119">
        <f>VLOOKUP($P$9,HorizontalPlanning!$A$15:$K$27,5,FALSE)</f>
        <v>0</v>
      </c>
      <c r="AY57" s="119">
        <f>VLOOKUP($P$9,HorizontalPlanning!$A$15:$K$27,6,FALSE)</f>
        <v>0</v>
      </c>
      <c r="AZ57" s="119">
        <f>VLOOKUP($P$9,HorizontalPlanning!$A$15:$K$27,7,FALSE)</f>
        <v>0</v>
      </c>
      <c r="BA57" s="119">
        <f>VLOOKUP($P$9,HorizontalPlanning!$A$15:$K$27,8,FALSE)</f>
        <v>0</v>
      </c>
      <c r="BB57" s="119">
        <f>VLOOKUP($P$9,HorizontalPlanning!$A$15:$K$27,9,FALSE)</f>
        <v>0</v>
      </c>
      <c r="BC57" s="119">
        <f>VLOOKUP($P$9,HorizontalPlanning!$A$15:$K$27,10,FALSE)</f>
        <v>0</v>
      </c>
      <c r="BD57" s="119">
        <f>VLOOKUP($P$9,HorizontalPlanning!$A$15:$K$27,11,FALSE)</f>
        <v>0</v>
      </c>
    </row>
    <row r="58" spans="1:56" ht="16" customHeight="1" x14ac:dyDescent="0.2">
      <c r="A58" s="128"/>
      <c r="B58" s="134"/>
      <c r="C58" s="62"/>
      <c r="D58" s="63"/>
      <c r="E58" s="63"/>
      <c r="F58" s="63"/>
      <c r="G58" s="63"/>
      <c r="H58" s="63"/>
      <c r="I58" s="63"/>
      <c r="J58" s="63"/>
      <c r="K58" s="63"/>
      <c r="L58" s="63"/>
      <c r="M58" s="63"/>
      <c r="N58" s="63"/>
      <c r="O58" s="63"/>
      <c r="P58" s="63"/>
      <c r="Q58" s="63"/>
      <c r="R58" s="169"/>
      <c r="S58" s="142"/>
      <c r="AH58" s="143"/>
      <c r="AI58" s="38"/>
      <c r="AJ58" s="112"/>
      <c r="AK58" s="112"/>
      <c r="AL58" s="119">
        <f>VLOOKUP($P$5,HorizontalPlanning!$A$15:$K$27,4,FALSE)</f>
        <v>-3</v>
      </c>
      <c r="AM58" s="119">
        <f>VLOOKUP($P$5,HorizontalPlanning!$A$15:$K$27,5,FALSE)</f>
        <v>-2</v>
      </c>
      <c r="AN58" s="119">
        <f>VLOOKUP($P$5,HorizontalPlanning!$A$15:$K$27,6,FALSE)</f>
        <v>-1</v>
      </c>
      <c r="AO58" s="119">
        <f>VLOOKUP($P$5,HorizontalPlanning!$A$15:$K$27,7,FALSE)</f>
        <v>0</v>
      </c>
      <c r="AP58" s="119">
        <f>VLOOKUP($P$5,HorizontalPlanning!$A$15:$K$27,8,FALSE)</f>
        <v>-1</v>
      </c>
      <c r="AQ58" s="119">
        <f>VLOOKUP($P$5,HorizontalPlanning!$A$15:$K$27,9,FALSE)</f>
        <v>-2</v>
      </c>
      <c r="AR58" s="119">
        <f>VLOOKUP($P$5,HorizontalPlanning!$A$15:$K$27,10,FALSE)</f>
        <v>-3</v>
      </c>
      <c r="AS58" s="119">
        <f>VLOOKUP($P$5,HorizontalPlanning!$A$15:$K$27,11,FALSE)</f>
        <v>-4</v>
      </c>
      <c r="AT58" s="112"/>
      <c r="AU58" s="112"/>
      <c r="AV58" s="112"/>
      <c r="AW58" s="119">
        <f>VLOOKUP($P$9,HorizontalPlanning!$A$15:$K$27,4,FALSE)</f>
        <v>0</v>
      </c>
      <c r="AX58" s="119">
        <f>VLOOKUP($P$9,HorizontalPlanning!$A$15:$K$27,5,FALSE)</f>
        <v>0</v>
      </c>
      <c r="AY58" s="119">
        <f>VLOOKUP($P$9,HorizontalPlanning!$A$15:$K$27,6,FALSE)</f>
        <v>0</v>
      </c>
      <c r="AZ58" s="119">
        <f>VLOOKUP($P$9,HorizontalPlanning!$A$15:$K$27,7,FALSE)</f>
        <v>0</v>
      </c>
      <c r="BA58" s="119">
        <f>VLOOKUP($P$9,HorizontalPlanning!$A$15:$K$27,8,FALSE)</f>
        <v>0</v>
      </c>
      <c r="BB58" s="119">
        <f>VLOOKUP($P$9,HorizontalPlanning!$A$15:$K$27,9,FALSE)</f>
        <v>0</v>
      </c>
      <c r="BC58" s="119">
        <f>VLOOKUP($P$9,HorizontalPlanning!$A$15:$K$27,10,FALSE)</f>
        <v>0</v>
      </c>
      <c r="BD58" s="119">
        <f>VLOOKUP($P$9,HorizontalPlanning!$A$15:$K$27,11,FALSE)</f>
        <v>0</v>
      </c>
    </row>
    <row r="59" spans="1:56" ht="16" customHeight="1" x14ac:dyDescent="0.2">
      <c r="A59" s="129"/>
      <c r="B59" s="138"/>
      <c r="C59" s="62"/>
      <c r="D59" s="63"/>
      <c r="E59" s="63"/>
      <c r="F59" s="63"/>
      <c r="G59" s="63"/>
      <c r="H59" s="63"/>
      <c r="I59" s="63"/>
      <c r="J59" s="63"/>
      <c r="K59" s="63"/>
      <c r="L59" s="63"/>
      <c r="M59" s="63"/>
      <c r="N59" s="63"/>
      <c r="O59" s="63"/>
      <c r="P59" s="63"/>
      <c r="Q59" s="63"/>
      <c r="R59" s="169"/>
      <c r="S59" s="92"/>
      <c r="T59" s="93"/>
      <c r="U59" s="93"/>
      <c r="V59" s="93"/>
      <c r="W59" s="93"/>
      <c r="X59" s="93"/>
      <c r="Y59" s="93"/>
      <c r="Z59" s="93"/>
      <c r="AA59" s="162"/>
      <c r="AB59" s="93"/>
      <c r="AC59" s="93"/>
      <c r="AD59" s="93"/>
      <c r="AE59" s="162"/>
      <c r="AF59" s="93"/>
      <c r="AG59" s="93"/>
      <c r="AH59" s="163"/>
      <c r="AI59" s="38"/>
      <c r="AJ59" s="112"/>
      <c r="AK59" s="112"/>
      <c r="AL59" s="119">
        <f>VLOOKUP($P$5,HorizontalPlanning!$A$15:$K$27,4,FALSE)</f>
        <v>-3</v>
      </c>
      <c r="AM59" s="119">
        <f>VLOOKUP($P$5,HorizontalPlanning!$A$15:$K$27,5,FALSE)</f>
        <v>-2</v>
      </c>
      <c r="AN59" s="119">
        <f>VLOOKUP($P$5,HorizontalPlanning!$A$15:$K$27,6,FALSE)</f>
        <v>-1</v>
      </c>
      <c r="AO59" s="119">
        <f>VLOOKUP($P$5,HorizontalPlanning!$A$15:$K$27,7,FALSE)</f>
        <v>0</v>
      </c>
      <c r="AP59" s="119">
        <f>VLOOKUP($P$5,HorizontalPlanning!$A$15:$K$27,8,FALSE)</f>
        <v>-1</v>
      </c>
      <c r="AQ59" s="119">
        <f>VLOOKUP($P$5,HorizontalPlanning!$A$15:$K$27,9,FALSE)</f>
        <v>-2</v>
      </c>
      <c r="AR59" s="119">
        <f>VLOOKUP($P$5,HorizontalPlanning!$A$15:$K$27,10,FALSE)</f>
        <v>-3</v>
      </c>
      <c r="AS59" s="119">
        <f>VLOOKUP($P$5,HorizontalPlanning!$A$15:$K$27,11,FALSE)</f>
        <v>-4</v>
      </c>
      <c r="AT59" s="112"/>
      <c r="AU59" s="112"/>
      <c r="AV59" s="112"/>
      <c r="AW59" s="119">
        <f>VLOOKUP($P$9,HorizontalPlanning!$A$15:$K$27,4,FALSE)</f>
        <v>0</v>
      </c>
      <c r="AX59" s="119">
        <f>VLOOKUP($P$9,HorizontalPlanning!$A$15:$K$27,5,FALSE)</f>
        <v>0</v>
      </c>
      <c r="AY59" s="119">
        <f>VLOOKUP($P$9,HorizontalPlanning!$A$15:$K$27,6,FALSE)</f>
        <v>0</v>
      </c>
      <c r="AZ59" s="119">
        <f>VLOOKUP($P$9,HorizontalPlanning!$A$15:$K$27,7,FALSE)</f>
        <v>0</v>
      </c>
      <c r="BA59" s="119">
        <f>VLOOKUP($P$9,HorizontalPlanning!$A$15:$K$27,8,FALSE)</f>
        <v>0</v>
      </c>
      <c r="BB59" s="119">
        <f>VLOOKUP($P$9,HorizontalPlanning!$A$15:$K$27,9,FALSE)</f>
        <v>0</v>
      </c>
      <c r="BC59" s="119">
        <f>VLOOKUP($P$9,HorizontalPlanning!$A$15:$K$27,10,FALSE)</f>
        <v>0</v>
      </c>
      <c r="BD59" s="119">
        <f>VLOOKUP($P$9,HorizontalPlanning!$A$15:$K$27,11,FALSE)</f>
        <v>0</v>
      </c>
    </row>
    <row r="60" spans="1:56" ht="16" customHeight="1" thickBot="1" x14ac:dyDescent="0.25">
      <c r="A60" s="124"/>
      <c r="B60" s="135"/>
      <c r="C60" s="62"/>
      <c r="D60" s="63"/>
      <c r="E60" s="63"/>
      <c r="F60" s="63"/>
      <c r="G60" s="63"/>
      <c r="H60" s="63"/>
      <c r="I60" s="63"/>
      <c r="J60" s="63"/>
      <c r="K60" s="63"/>
      <c r="L60" s="63"/>
      <c r="M60" s="63"/>
      <c r="N60" s="63"/>
      <c r="O60" s="63"/>
      <c r="P60" s="63"/>
      <c r="Q60" s="63"/>
      <c r="R60" s="169"/>
      <c r="S60" s="92"/>
      <c r="T60" s="93"/>
      <c r="U60" s="93"/>
      <c r="V60" s="93"/>
      <c r="W60" s="93"/>
      <c r="X60" s="93"/>
      <c r="Y60" s="93"/>
      <c r="Z60" s="93"/>
      <c r="AA60" s="162"/>
      <c r="AB60" s="93"/>
      <c r="AC60" s="93"/>
      <c r="AD60" s="93"/>
      <c r="AE60" s="162"/>
      <c r="AF60" s="93"/>
      <c r="AG60" s="93"/>
      <c r="AH60" s="163"/>
      <c r="AI60" s="38"/>
      <c r="AJ60" s="112"/>
      <c r="AK60" s="112"/>
      <c r="AL60" s="119">
        <f>VLOOKUP($P$5,HorizontalPlanning!$A$15:$K$27,4,FALSE)</f>
        <v>-3</v>
      </c>
      <c r="AM60" s="119">
        <f>VLOOKUP($P$5,HorizontalPlanning!$A$15:$K$27,5,FALSE)</f>
        <v>-2</v>
      </c>
      <c r="AN60" s="119">
        <f>VLOOKUP($P$5,HorizontalPlanning!$A$15:$K$27,6,FALSE)</f>
        <v>-1</v>
      </c>
      <c r="AO60" s="119">
        <f>VLOOKUP($P$5,HorizontalPlanning!$A$15:$K$27,7,FALSE)</f>
        <v>0</v>
      </c>
      <c r="AP60" s="119">
        <f>VLOOKUP($P$5,HorizontalPlanning!$A$15:$K$27,8,FALSE)</f>
        <v>-1</v>
      </c>
      <c r="AQ60" s="119">
        <f>VLOOKUP($P$5,HorizontalPlanning!$A$15:$K$27,9,FALSE)</f>
        <v>-2</v>
      </c>
      <c r="AR60" s="119">
        <f>VLOOKUP($P$5,HorizontalPlanning!$A$15:$K$27,10,FALSE)</f>
        <v>-3</v>
      </c>
      <c r="AS60" s="119">
        <f>VLOOKUP($P$5,HorizontalPlanning!$A$15:$K$27,11,FALSE)</f>
        <v>-4</v>
      </c>
      <c r="AT60" s="112"/>
      <c r="AU60" s="112"/>
      <c r="AV60" s="112"/>
      <c r="AW60" s="119">
        <f>VLOOKUP($P$9,HorizontalPlanning!$A$15:$K$27,4,FALSE)</f>
        <v>0</v>
      </c>
      <c r="AX60" s="119">
        <f>VLOOKUP($P$9,HorizontalPlanning!$A$15:$K$27,5,FALSE)</f>
        <v>0</v>
      </c>
      <c r="AY60" s="119">
        <f>VLOOKUP($P$9,HorizontalPlanning!$A$15:$K$27,6,FALSE)</f>
        <v>0</v>
      </c>
      <c r="AZ60" s="119">
        <f>VLOOKUP($P$9,HorizontalPlanning!$A$15:$K$27,7,FALSE)</f>
        <v>0</v>
      </c>
      <c r="BA60" s="119">
        <f>VLOOKUP($P$9,HorizontalPlanning!$A$15:$K$27,8,FALSE)</f>
        <v>0</v>
      </c>
      <c r="BB60" s="119">
        <f>VLOOKUP($P$9,HorizontalPlanning!$A$15:$K$27,9,FALSE)</f>
        <v>0</v>
      </c>
      <c r="BC60" s="119">
        <f>VLOOKUP($P$9,HorizontalPlanning!$A$15:$K$27,10,FALSE)</f>
        <v>0</v>
      </c>
      <c r="BD60" s="119">
        <f>VLOOKUP($P$9,HorizontalPlanning!$A$15:$K$27,11,FALSE)</f>
        <v>0</v>
      </c>
    </row>
    <row r="61" spans="1:56" ht="16" customHeight="1" x14ac:dyDescent="0.2">
      <c r="A61" s="128"/>
      <c r="B61" s="134"/>
      <c r="C61" s="62"/>
      <c r="D61" s="63"/>
      <c r="E61" s="63"/>
      <c r="F61" s="63"/>
      <c r="G61" s="63"/>
      <c r="H61" s="63"/>
      <c r="I61" s="63"/>
      <c r="J61" s="63"/>
      <c r="K61" s="63"/>
      <c r="L61" s="63"/>
      <c r="M61" s="63"/>
      <c r="N61" s="63"/>
      <c r="O61" s="63"/>
      <c r="P61" s="63"/>
      <c r="Q61" s="63"/>
      <c r="R61" s="169"/>
      <c r="S61" s="92"/>
      <c r="T61" s="93"/>
      <c r="U61" s="93"/>
      <c r="V61" s="93"/>
      <c r="W61" s="93"/>
      <c r="X61" s="93"/>
      <c r="Y61" s="93"/>
      <c r="Z61" s="93"/>
      <c r="AA61" s="162"/>
      <c r="AB61" s="93"/>
      <c r="AC61" s="93"/>
      <c r="AD61" s="93"/>
      <c r="AE61" s="162"/>
      <c r="AF61" s="93"/>
      <c r="AG61" s="93"/>
      <c r="AH61" s="163"/>
      <c r="AI61" s="38"/>
      <c r="AJ61" s="112"/>
      <c r="AK61" s="112"/>
      <c r="AL61" s="119">
        <f>VLOOKUP($P$5,HorizontalPlanning!$A$15:$K$27,4,FALSE)</f>
        <v>-3</v>
      </c>
      <c r="AM61" s="119">
        <f>VLOOKUP($P$5,HorizontalPlanning!$A$15:$K$27,5,FALSE)</f>
        <v>-2</v>
      </c>
      <c r="AN61" s="119">
        <f>VLOOKUP($P$5,HorizontalPlanning!$A$15:$K$27,6,FALSE)</f>
        <v>-1</v>
      </c>
      <c r="AO61" s="119">
        <f>VLOOKUP($P$5,HorizontalPlanning!$A$15:$K$27,7,FALSE)</f>
        <v>0</v>
      </c>
      <c r="AP61" s="119">
        <f>VLOOKUP($P$5,HorizontalPlanning!$A$15:$K$27,8,FALSE)</f>
        <v>-1</v>
      </c>
      <c r="AQ61" s="119">
        <f>VLOOKUP($P$5,HorizontalPlanning!$A$15:$K$27,9,FALSE)</f>
        <v>-2</v>
      </c>
      <c r="AR61" s="119">
        <f>VLOOKUP($P$5,HorizontalPlanning!$A$15:$K$27,10,FALSE)</f>
        <v>-3</v>
      </c>
      <c r="AS61" s="119">
        <f>VLOOKUP($P$5,HorizontalPlanning!$A$15:$K$27,11,FALSE)</f>
        <v>-4</v>
      </c>
      <c r="AT61" s="112"/>
      <c r="AU61" s="112"/>
      <c r="AV61" s="112"/>
      <c r="AW61" s="119">
        <f>VLOOKUP($P$9,HorizontalPlanning!$A$15:$K$27,4,FALSE)</f>
        <v>0</v>
      </c>
      <c r="AX61" s="119">
        <f>VLOOKUP($P$9,HorizontalPlanning!$A$15:$K$27,5,FALSE)</f>
        <v>0</v>
      </c>
      <c r="AY61" s="119">
        <f>VLOOKUP($P$9,HorizontalPlanning!$A$15:$K$27,6,FALSE)</f>
        <v>0</v>
      </c>
      <c r="AZ61" s="119">
        <f>VLOOKUP($P$9,HorizontalPlanning!$A$15:$K$27,7,FALSE)</f>
        <v>0</v>
      </c>
      <c r="BA61" s="119">
        <f>VLOOKUP($P$9,HorizontalPlanning!$A$15:$K$27,8,FALSE)</f>
        <v>0</v>
      </c>
      <c r="BB61" s="119">
        <f>VLOOKUP($P$9,HorizontalPlanning!$A$15:$K$27,9,FALSE)</f>
        <v>0</v>
      </c>
      <c r="BC61" s="119">
        <f>VLOOKUP($P$9,HorizontalPlanning!$A$15:$K$27,10,FALSE)</f>
        <v>0</v>
      </c>
      <c r="BD61" s="119">
        <f>VLOOKUP($P$9,HorizontalPlanning!$A$15:$K$27,11,FALSE)</f>
        <v>0</v>
      </c>
    </row>
    <row r="62" spans="1:56" ht="16" customHeight="1" x14ac:dyDescent="0.2">
      <c r="A62" s="129"/>
      <c r="B62" s="138"/>
      <c r="C62" s="62"/>
      <c r="D62" s="63"/>
      <c r="E62" s="63"/>
      <c r="F62" s="63"/>
      <c r="G62" s="63"/>
      <c r="H62" s="63"/>
      <c r="I62" s="63"/>
      <c r="J62" s="63"/>
      <c r="K62" s="63"/>
      <c r="L62" s="63"/>
      <c r="M62" s="63"/>
      <c r="N62" s="63"/>
      <c r="O62" s="63"/>
      <c r="P62" s="63"/>
      <c r="Q62" s="63"/>
      <c r="R62" s="169"/>
      <c r="S62" s="92"/>
      <c r="T62" s="93"/>
      <c r="U62" s="93"/>
      <c r="V62" s="93"/>
      <c r="W62" s="93"/>
      <c r="X62" s="93"/>
      <c r="Y62" s="93"/>
      <c r="Z62" s="93"/>
      <c r="AA62" s="162"/>
      <c r="AB62" s="93"/>
      <c r="AC62" s="93"/>
      <c r="AD62" s="93"/>
      <c r="AE62" s="162"/>
      <c r="AF62" s="93"/>
      <c r="AG62" s="93"/>
      <c r="AH62" s="163"/>
      <c r="AI62" s="38"/>
      <c r="AJ62" s="112"/>
      <c r="AK62" s="112"/>
      <c r="AL62" s="119">
        <f>VLOOKUP($P$5,HorizontalPlanning!$A$15:$K$27,4,FALSE)</f>
        <v>-3</v>
      </c>
      <c r="AM62" s="119">
        <f>VLOOKUP($P$5,HorizontalPlanning!$A$15:$K$27,5,FALSE)</f>
        <v>-2</v>
      </c>
      <c r="AN62" s="119">
        <f>VLOOKUP($P$5,HorizontalPlanning!$A$15:$K$27,6,FALSE)</f>
        <v>-1</v>
      </c>
      <c r="AO62" s="119">
        <f>VLOOKUP($P$5,HorizontalPlanning!$A$15:$K$27,7,FALSE)</f>
        <v>0</v>
      </c>
      <c r="AP62" s="119">
        <f>VLOOKUP($P$5,HorizontalPlanning!$A$15:$K$27,8,FALSE)</f>
        <v>-1</v>
      </c>
      <c r="AQ62" s="119">
        <f>VLOOKUP($P$5,HorizontalPlanning!$A$15:$K$27,9,FALSE)</f>
        <v>-2</v>
      </c>
      <c r="AR62" s="119">
        <f>VLOOKUP($P$5,HorizontalPlanning!$A$15:$K$27,10,FALSE)</f>
        <v>-3</v>
      </c>
      <c r="AS62" s="119">
        <f>VLOOKUP($P$5,HorizontalPlanning!$A$15:$K$27,11,FALSE)</f>
        <v>-4</v>
      </c>
      <c r="AT62" s="112"/>
      <c r="AU62" s="112"/>
      <c r="AV62" s="112"/>
      <c r="AW62" s="119">
        <f>VLOOKUP($P$9,HorizontalPlanning!$A$15:$K$27,4,FALSE)</f>
        <v>0</v>
      </c>
      <c r="AX62" s="119">
        <f>VLOOKUP($P$9,HorizontalPlanning!$A$15:$K$27,5,FALSE)</f>
        <v>0</v>
      </c>
      <c r="AY62" s="119">
        <f>VLOOKUP($P$9,HorizontalPlanning!$A$15:$K$27,6,FALSE)</f>
        <v>0</v>
      </c>
      <c r="AZ62" s="119">
        <f>VLOOKUP($P$9,HorizontalPlanning!$A$15:$K$27,7,FALSE)</f>
        <v>0</v>
      </c>
      <c r="BA62" s="119">
        <f>VLOOKUP($P$9,HorizontalPlanning!$A$15:$K$27,8,FALSE)</f>
        <v>0</v>
      </c>
      <c r="BB62" s="119">
        <f>VLOOKUP($P$9,HorizontalPlanning!$A$15:$K$27,9,FALSE)</f>
        <v>0</v>
      </c>
      <c r="BC62" s="119">
        <f>VLOOKUP($P$9,HorizontalPlanning!$A$15:$K$27,10,FALSE)</f>
        <v>0</v>
      </c>
      <c r="BD62" s="119">
        <f>VLOOKUP($P$9,HorizontalPlanning!$A$15:$K$27,11,FALSE)</f>
        <v>0</v>
      </c>
    </row>
    <row r="63" spans="1:56" ht="16" customHeight="1" thickBot="1" x14ac:dyDescent="0.25">
      <c r="A63" s="130"/>
      <c r="B63" s="139"/>
      <c r="C63" s="170"/>
      <c r="D63" s="171"/>
      <c r="E63" s="171"/>
      <c r="F63" s="171"/>
      <c r="G63" s="171"/>
      <c r="H63" s="171"/>
      <c r="I63" s="171"/>
      <c r="J63" s="171"/>
      <c r="K63" s="171"/>
      <c r="L63" s="171"/>
      <c r="M63" s="171"/>
      <c r="N63" s="171"/>
      <c r="O63" s="171"/>
      <c r="P63" s="171"/>
      <c r="Q63" s="171"/>
      <c r="R63" s="172"/>
      <c r="S63" s="164"/>
      <c r="T63" s="165"/>
      <c r="U63" s="165"/>
      <c r="V63" s="165"/>
      <c r="W63" s="165"/>
      <c r="X63" s="165"/>
      <c r="Y63" s="165"/>
      <c r="Z63" s="165"/>
      <c r="AA63" s="166"/>
      <c r="AB63" s="165"/>
      <c r="AC63" s="165"/>
      <c r="AD63" s="165"/>
      <c r="AE63" s="166"/>
      <c r="AF63" s="165"/>
      <c r="AG63" s="165"/>
      <c r="AH63" s="167"/>
      <c r="AI63" s="38"/>
      <c r="AJ63" s="112"/>
      <c r="AK63" s="112"/>
      <c r="AL63" s="119">
        <f>VLOOKUP($P$5,HorizontalPlanning!$A$15:$K$27,4,FALSE)</f>
        <v>-3</v>
      </c>
      <c r="AM63" s="119">
        <f>VLOOKUP($P$5,HorizontalPlanning!$A$15:$K$27,5,FALSE)</f>
        <v>-2</v>
      </c>
      <c r="AN63" s="119">
        <f>VLOOKUP($P$5,HorizontalPlanning!$A$15:$K$27,6,FALSE)</f>
        <v>-1</v>
      </c>
      <c r="AO63" s="119">
        <f>VLOOKUP($P$5,HorizontalPlanning!$A$15:$K$27,7,FALSE)</f>
        <v>0</v>
      </c>
      <c r="AP63" s="119">
        <f>VLOOKUP($P$5,HorizontalPlanning!$A$15:$K$27,8,FALSE)</f>
        <v>-1</v>
      </c>
      <c r="AQ63" s="119">
        <f>VLOOKUP($P$5,HorizontalPlanning!$A$15:$K$27,9,FALSE)</f>
        <v>-2</v>
      </c>
      <c r="AR63" s="119">
        <f>VLOOKUP($P$5,HorizontalPlanning!$A$15:$K$27,10,FALSE)</f>
        <v>-3</v>
      </c>
      <c r="AS63" s="119">
        <f>VLOOKUP($P$5,HorizontalPlanning!$A$15:$K$27,11,FALSE)</f>
        <v>-4</v>
      </c>
      <c r="AT63" s="112"/>
      <c r="AU63" s="112"/>
      <c r="AV63" s="112"/>
      <c r="AW63" s="119">
        <f>VLOOKUP($P$9,HorizontalPlanning!$A$15:$K$27,4,FALSE)</f>
        <v>0</v>
      </c>
      <c r="AX63" s="119">
        <f>VLOOKUP($P$9,HorizontalPlanning!$A$15:$K$27,5,FALSE)</f>
        <v>0</v>
      </c>
      <c r="AY63" s="119">
        <f>VLOOKUP($P$9,HorizontalPlanning!$A$15:$K$27,6,FALSE)</f>
        <v>0</v>
      </c>
      <c r="AZ63" s="119">
        <f>VLOOKUP($P$9,HorizontalPlanning!$A$15:$K$27,7,FALSE)</f>
        <v>0</v>
      </c>
      <c r="BA63" s="119">
        <f>VLOOKUP($P$9,HorizontalPlanning!$A$15:$K$27,8,FALSE)</f>
        <v>0</v>
      </c>
      <c r="BB63" s="119">
        <f>VLOOKUP($P$9,HorizontalPlanning!$A$15:$K$27,9,FALSE)</f>
        <v>0</v>
      </c>
      <c r="BC63" s="119">
        <f>VLOOKUP($P$9,HorizontalPlanning!$A$15:$K$27,10,FALSE)</f>
        <v>0</v>
      </c>
      <c r="BD63" s="119">
        <f>VLOOKUP($P$9,HorizontalPlanning!$A$15:$K$27,11,FALSE)</f>
        <v>0</v>
      </c>
    </row>
    <row r="64" spans="1:56" ht="16" customHeight="1" thickTop="1" x14ac:dyDescent="0.2">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112"/>
      <c r="AK64" s="112"/>
      <c r="AL64" s="119"/>
      <c r="AM64" s="119"/>
      <c r="AN64" s="119"/>
      <c r="AO64" s="119"/>
      <c r="AP64" s="119"/>
      <c r="AQ64" s="119"/>
      <c r="AR64" s="119"/>
      <c r="AS64" s="119"/>
      <c r="AT64" s="112"/>
      <c r="AU64" s="112"/>
      <c r="AV64" s="112"/>
      <c r="AW64" s="119"/>
      <c r="AX64" s="119"/>
      <c r="AY64" s="119"/>
      <c r="AZ64" s="119"/>
      <c r="BA64" s="119"/>
      <c r="BB64" s="119"/>
      <c r="BC64" s="119"/>
      <c r="BD64" s="119"/>
    </row>
    <row r="65" spans="1:56" ht="16" customHeight="1" x14ac:dyDescent="0.2">
      <c r="C65" s="38"/>
      <c r="J65" s="112"/>
      <c r="K65" s="112"/>
      <c r="L65" s="112"/>
      <c r="M65" s="213" t="s">
        <v>228</v>
      </c>
      <c r="N65" s="213"/>
      <c r="O65" s="213"/>
      <c r="P65" s="213" t="s">
        <v>235</v>
      </c>
      <c r="Q65" s="213"/>
      <c r="R65" s="213"/>
      <c r="S65" s="213"/>
      <c r="T65" s="213" t="s">
        <v>253</v>
      </c>
      <c r="U65" s="213"/>
      <c r="V65" s="213"/>
      <c r="W65" s="300" t="s">
        <v>254</v>
      </c>
      <c r="X65" s="300"/>
      <c r="Y65" s="300"/>
      <c r="Z65" s="38"/>
      <c r="AA65" s="38"/>
      <c r="AB65" s="38"/>
      <c r="AC65" s="38"/>
      <c r="AD65" s="38"/>
      <c r="AE65" s="38"/>
      <c r="AF65" s="38"/>
      <c r="AG65" s="38"/>
      <c r="AH65" s="38"/>
      <c r="AI65" s="38"/>
      <c r="AJ65" s="112"/>
      <c r="AK65" s="112"/>
      <c r="AL65" s="113"/>
      <c r="AM65" s="301" t="s">
        <v>255</v>
      </c>
      <c r="AN65" s="302"/>
      <c r="AO65" s="302"/>
      <c r="AP65" s="302"/>
      <c r="AQ65" s="112"/>
      <c r="AR65" s="112"/>
      <c r="AS65" s="112"/>
      <c r="AT65" s="112"/>
      <c r="AU65" s="112"/>
      <c r="AV65" s="112"/>
      <c r="AW65" s="112"/>
      <c r="AX65" s="301" t="s">
        <v>257</v>
      </c>
      <c r="AY65" s="302"/>
      <c r="AZ65" s="302"/>
      <c r="BA65" s="302"/>
      <c r="BB65" s="112"/>
      <c r="BC65" s="112"/>
      <c r="BD65" s="112"/>
    </row>
    <row r="66" spans="1:56" ht="16" customHeight="1" x14ac:dyDescent="0.2">
      <c r="C66" s="38"/>
      <c r="J66" s="112"/>
      <c r="K66" s="112"/>
      <c r="L66" s="112"/>
      <c r="M66" s="213"/>
      <c r="N66" s="213"/>
      <c r="O66" s="213"/>
      <c r="P66" s="213"/>
      <c r="Q66" s="213"/>
      <c r="R66" s="213"/>
      <c r="S66" s="213"/>
      <c r="T66" s="213"/>
      <c r="U66" s="213"/>
      <c r="V66" s="213"/>
      <c r="W66" s="300"/>
      <c r="X66" s="300"/>
      <c r="Y66" s="300"/>
      <c r="Z66" s="38"/>
      <c r="AA66" s="38"/>
      <c r="AB66" s="38"/>
      <c r="AC66" s="38"/>
      <c r="AD66" s="38"/>
      <c r="AE66" s="38"/>
      <c r="AF66" s="38"/>
      <c r="AG66" s="38"/>
      <c r="AH66" s="38"/>
      <c r="AI66" s="38"/>
      <c r="AJ66" s="112"/>
      <c r="AK66" s="112"/>
      <c r="AL66" s="113"/>
      <c r="AM66" s="302"/>
      <c r="AN66" s="302"/>
      <c r="AO66" s="302"/>
      <c r="AP66" s="302"/>
      <c r="AQ66" s="112"/>
      <c r="AR66" s="112"/>
      <c r="AS66" s="112"/>
      <c r="AT66" s="112"/>
      <c r="AU66" s="112"/>
      <c r="AV66" s="112"/>
      <c r="AW66" s="112"/>
      <c r="AX66" s="302"/>
      <c r="AY66" s="302"/>
      <c r="AZ66" s="302"/>
      <c r="BA66" s="302"/>
      <c r="BB66" s="112"/>
      <c r="BC66" s="112"/>
      <c r="BD66" s="112"/>
    </row>
    <row r="67" spans="1:56" ht="16" customHeight="1" x14ac:dyDescent="0.2">
      <c r="C67" s="38"/>
      <c r="D67" s="112"/>
      <c r="E67" s="112"/>
      <c r="F67" s="112"/>
      <c r="G67" s="112"/>
      <c r="H67" s="112"/>
      <c r="I67" s="112"/>
      <c r="J67" s="112"/>
      <c r="K67" s="111" t="s">
        <v>225</v>
      </c>
      <c r="L67" s="112"/>
      <c r="M67" s="303" t="s">
        <v>189</v>
      </c>
      <c r="N67" s="303"/>
      <c r="O67" s="303"/>
      <c r="P67" s="304" t="s">
        <v>189</v>
      </c>
      <c r="Q67" s="304"/>
      <c r="R67" s="304"/>
      <c r="S67" s="304"/>
      <c r="T67" s="301">
        <v>0</v>
      </c>
      <c r="U67" s="301"/>
      <c r="V67" s="301"/>
      <c r="W67" s="305">
        <v>0</v>
      </c>
      <c r="X67" s="305"/>
      <c r="Y67" s="305"/>
      <c r="Z67" s="38"/>
      <c r="AA67" s="38"/>
      <c r="AB67" s="38"/>
      <c r="AC67" s="38"/>
      <c r="AD67" s="38"/>
      <c r="AE67" s="38"/>
      <c r="AF67" s="38"/>
      <c r="AG67" s="38"/>
      <c r="AH67" s="38"/>
      <c r="AI67" s="38"/>
      <c r="AJ67" s="112" t="s">
        <v>236</v>
      </c>
      <c r="AK67" s="112"/>
      <c r="AL67" s="112" t="s">
        <v>228</v>
      </c>
      <c r="AM67" s="112"/>
      <c r="AN67" s="112" t="s">
        <v>234</v>
      </c>
      <c r="AO67" s="113"/>
      <c r="AP67" s="112" t="s">
        <v>250</v>
      </c>
      <c r="AQ67" s="112"/>
      <c r="AR67" s="112" t="s">
        <v>251</v>
      </c>
      <c r="AS67" s="112" t="s">
        <v>252</v>
      </c>
      <c r="AT67" s="112"/>
      <c r="AU67" s="112" t="s">
        <v>236</v>
      </c>
      <c r="AV67" s="112"/>
      <c r="AW67" s="112" t="s">
        <v>228</v>
      </c>
      <c r="AX67" s="112"/>
      <c r="AY67" s="112" t="s">
        <v>234</v>
      </c>
      <c r="AZ67" s="113"/>
      <c r="BA67" s="112" t="s">
        <v>250</v>
      </c>
      <c r="BB67" s="112"/>
      <c r="BC67" s="112" t="s">
        <v>251</v>
      </c>
      <c r="BD67" s="112" t="s">
        <v>252</v>
      </c>
    </row>
    <row r="68" spans="1:56" ht="16" customHeight="1" x14ac:dyDescent="0.2">
      <c r="C68" s="38"/>
      <c r="D68" s="112"/>
      <c r="E68" s="112"/>
      <c r="F68" s="112"/>
      <c r="G68" s="112"/>
      <c r="H68" s="112"/>
      <c r="I68" s="112"/>
      <c r="J68" s="112"/>
      <c r="K68" s="112"/>
      <c r="L68" s="112"/>
      <c r="M68" s="303"/>
      <c r="N68" s="303"/>
      <c r="O68" s="303"/>
      <c r="P68" s="304"/>
      <c r="Q68" s="304"/>
      <c r="R68" s="304"/>
      <c r="S68" s="304"/>
      <c r="T68" s="301"/>
      <c r="U68" s="301"/>
      <c r="V68" s="301"/>
      <c r="W68" s="305"/>
      <c r="X68" s="305"/>
      <c r="Y68" s="305"/>
      <c r="Z68" s="38"/>
      <c r="AA68" s="38"/>
      <c r="AB68" s="38"/>
      <c r="AC68" s="38"/>
      <c r="AD68" s="38"/>
      <c r="AE68" s="38"/>
      <c r="AF68" s="38"/>
      <c r="AG68" s="38"/>
      <c r="AH68" s="38"/>
      <c r="AI68" s="38"/>
      <c r="AJ68" s="110">
        <f>HLOOKUP($M$67,VerticalPlanning!$I$13:$AF$21,2,FALSE)</f>
        <v>0</v>
      </c>
      <c r="AK68" s="112"/>
      <c r="AL68" s="106">
        <f>HLOOKUP($M$67,VerticalPlanning!$I$1:$AF$9,2,FALSE)</f>
        <v>0</v>
      </c>
      <c r="AM68" s="112"/>
      <c r="AN68" s="108">
        <f>VLOOKUP($F$1,ClientLevels!$A$1:$B$4,2,FALSE)</f>
        <v>1</v>
      </c>
      <c r="AO68" s="113"/>
      <c r="AP68" s="117">
        <f>VLOOKUP($F$1,ClientLevels!$A$1:$C$4,3,FALSE)</f>
        <v>-0.04</v>
      </c>
      <c r="AQ68" s="112"/>
      <c r="AR68" s="112">
        <f>$T$67</f>
        <v>0</v>
      </c>
      <c r="AS68" s="120">
        <f>$W$67</f>
        <v>0</v>
      </c>
      <c r="AT68" s="112"/>
      <c r="AU68" s="110">
        <f>HLOOKUP($M$71,VerticalPlanning!$I$13:$AF$21,2,FALSE)</f>
        <v>0</v>
      </c>
      <c r="AV68" s="112"/>
      <c r="AW68" s="106">
        <f>HLOOKUP($M$71,VerticalPlanning!$I$1:$AF$9,2,FALSE)</f>
        <v>0</v>
      </c>
      <c r="AX68" s="112"/>
      <c r="AY68" s="108">
        <f>VLOOKUP($F$1,ClientLevels!$A$1:$B$4,2,FALSE)</f>
        <v>1</v>
      </c>
      <c r="AZ68" s="113"/>
      <c r="BA68" s="117">
        <f>VLOOKUP($F$1,ClientLevels!$A$1:$C$4,3,FALSE)</f>
        <v>-0.04</v>
      </c>
      <c r="BB68" s="112"/>
      <c r="BC68" s="112">
        <f>$T$71</f>
        <v>0</v>
      </c>
      <c r="BD68" s="120">
        <f>$W$71</f>
        <v>0</v>
      </c>
    </row>
    <row r="69" spans="1:56" ht="16" customHeight="1" x14ac:dyDescent="0.2">
      <c r="C69" s="38"/>
      <c r="D69" s="112"/>
      <c r="E69" s="112"/>
      <c r="F69" s="112"/>
      <c r="G69" s="112"/>
      <c r="H69" s="112"/>
      <c r="I69" s="112"/>
      <c r="J69" s="112"/>
      <c r="K69" s="111" t="s">
        <v>224</v>
      </c>
      <c r="L69" s="112"/>
      <c r="M69" s="303" t="s">
        <v>189</v>
      </c>
      <c r="N69" s="303"/>
      <c r="O69" s="303"/>
      <c r="P69" s="304" t="s">
        <v>189</v>
      </c>
      <c r="Q69" s="304"/>
      <c r="R69" s="304"/>
      <c r="S69" s="304"/>
      <c r="T69" s="301">
        <v>0</v>
      </c>
      <c r="U69" s="301"/>
      <c r="V69" s="301"/>
      <c r="W69" s="305">
        <v>0</v>
      </c>
      <c r="X69" s="305"/>
      <c r="Y69" s="305"/>
      <c r="Z69" s="38"/>
      <c r="AA69" s="38"/>
      <c r="AB69" s="38"/>
      <c r="AC69" s="38"/>
      <c r="AD69" s="38"/>
      <c r="AE69" s="38"/>
      <c r="AF69" s="38"/>
      <c r="AG69" s="38"/>
      <c r="AH69" s="38"/>
      <c r="AI69" s="38"/>
      <c r="AJ69" s="110">
        <f>HLOOKUP($M$67,VerticalPlanning!$I$13:$AF$21,3,FALSE)</f>
        <v>0</v>
      </c>
      <c r="AK69" s="112"/>
      <c r="AL69" s="106">
        <f>HLOOKUP($M$67,VerticalPlanning!$I$1:$AF$9,3,FALSE)</f>
        <v>0</v>
      </c>
      <c r="AM69" s="112"/>
      <c r="AN69" s="108">
        <f>VLOOKUP($F$1,ClientLevels!$A$1:$B$4,2,FALSE)</f>
        <v>1</v>
      </c>
      <c r="AO69" s="113"/>
      <c r="AP69" s="117">
        <f>VLOOKUP($F$1,ClientLevels!$A$1:$C$4,3,FALSE)</f>
        <v>-0.04</v>
      </c>
      <c r="AQ69" s="112"/>
      <c r="AR69" s="112">
        <f t="shared" ref="AR69:AR75" si="97">$T$67</f>
        <v>0</v>
      </c>
      <c r="AS69" s="120">
        <f t="shared" ref="AS69:AS75" si="98">$W$67</f>
        <v>0</v>
      </c>
      <c r="AT69" s="112"/>
      <c r="AU69" s="110">
        <f>HLOOKUP($M$71,VerticalPlanning!$I$13:$AF$21,3,FALSE)</f>
        <v>0</v>
      </c>
      <c r="AV69" s="112"/>
      <c r="AW69" s="106">
        <f>HLOOKUP($M$71,VerticalPlanning!$I$1:$AF$9,3,FALSE)</f>
        <v>0</v>
      </c>
      <c r="AX69" s="112"/>
      <c r="AY69" s="108">
        <f>VLOOKUP($F$1,ClientLevels!$A$1:$B$4,2,FALSE)</f>
        <v>1</v>
      </c>
      <c r="AZ69" s="113"/>
      <c r="BA69" s="117">
        <f>VLOOKUP($F$1,ClientLevels!$A$1:$C$4,3,FALSE)</f>
        <v>-0.04</v>
      </c>
      <c r="BB69" s="112"/>
      <c r="BC69" s="112">
        <f t="shared" ref="BC69:BC75" si="99">$T$71</f>
        <v>0</v>
      </c>
      <c r="BD69" s="120">
        <f t="shared" ref="BD69:BD75" si="100">$W$71</f>
        <v>0</v>
      </c>
    </row>
    <row r="70" spans="1:56" ht="16" customHeight="1" x14ac:dyDescent="0.2">
      <c r="C70" s="44"/>
      <c r="D70" s="112"/>
      <c r="E70" s="112"/>
      <c r="F70" s="112"/>
      <c r="G70" s="112"/>
      <c r="H70" s="112"/>
      <c r="I70" s="112"/>
      <c r="J70" s="112"/>
      <c r="K70" s="112"/>
      <c r="L70" s="112"/>
      <c r="M70" s="303"/>
      <c r="N70" s="303"/>
      <c r="O70" s="303"/>
      <c r="P70" s="304"/>
      <c r="Q70" s="304"/>
      <c r="R70" s="304"/>
      <c r="S70" s="304"/>
      <c r="T70" s="301"/>
      <c r="U70" s="301"/>
      <c r="V70" s="301"/>
      <c r="W70" s="305"/>
      <c r="X70" s="305"/>
      <c r="Y70" s="305"/>
      <c r="Z70" s="44"/>
      <c r="AA70" s="44"/>
      <c r="AB70" s="44"/>
      <c r="AC70" s="44"/>
      <c r="AD70" s="44"/>
      <c r="AE70" s="38"/>
      <c r="AF70" s="38"/>
      <c r="AG70" s="38"/>
      <c r="AH70" s="38"/>
      <c r="AI70" s="38"/>
      <c r="AJ70" s="110">
        <f>HLOOKUP($M$67,VerticalPlanning!$I$13:$AF$21,4,FALSE)</f>
        <v>0</v>
      </c>
      <c r="AK70" s="112"/>
      <c r="AL70" s="106">
        <f>HLOOKUP($M$67,VerticalPlanning!$I$1:$AF$9,4,FALSE)</f>
        <v>0</v>
      </c>
      <c r="AM70" s="112"/>
      <c r="AN70" s="108">
        <f>VLOOKUP($F$1,ClientLevels!$A$1:$B$4,2,FALSE)</f>
        <v>1</v>
      </c>
      <c r="AO70" s="113"/>
      <c r="AP70" s="117">
        <f>VLOOKUP($F$1,ClientLevels!$A$1:$C$4,3,FALSE)</f>
        <v>-0.04</v>
      </c>
      <c r="AQ70" s="112"/>
      <c r="AR70" s="112">
        <f t="shared" si="97"/>
        <v>0</v>
      </c>
      <c r="AS70" s="120">
        <f t="shared" si="98"/>
        <v>0</v>
      </c>
      <c r="AT70" s="112"/>
      <c r="AU70" s="110">
        <f>HLOOKUP($M$71,VerticalPlanning!$I$13:$AF$21,4,FALSE)</f>
        <v>0</v>
      </c>
      <c r="AV70" s="112"/>
      <c r="AW70" s="106">
        <f>HLOOKUP($M$71,VerticalPlanning!$I$1:$AF$9,4,FALSE)</f>
        <v>0</v>
      </c>
      <c r="AX70" s="112"/>
      <c r="AY70" s="108">
        <f>VLOOKUP($F$1,ClientLevels!$A$1:$B$4,2,FALSE)</f>
        <v>1</v>
      </c>
      <c r="AZ70" s="113"/>
      <c r="BA70" s="117">
        <f>VLOOKUP($F$1,ClientLevels!$A$1:$C$4,3,FALSE)</f>
        <v>-0.04</v>
      </c>
      <c r="BB70" s="112"/>
      <c r="BC70" s="112">
        <f t="shared" si="99"/>
        <v>0</v>
      </c>
      <c r="BD70" s="120">
        <f t="shared" si="100"/>
        <v>0</v>
      </c>
    </row>
    <row r="71" spans="1:56" ht="16" customHeight="1" x14ac:dyDescent="0.2">
      <c r="C71" s="38"/>
      <c r="D71" s="112"/>
      <c r="E71" s="112"/>
      <c r="F71" s="112"/>
      <c r="G71" s="112"/>
      <c r="H71" s="112"/>
      <c r="I71" s="112"/>
      <c r="J71" s="112"/>
      <c r="K71" s="111" t="s">
        <v>226</v>
      </c>
      <c r="L71" s="112"/>
      <c r="M71" s="303" t="s">
        <v>189</v>
      </c>
      <c r="N71" s="303"/>
      <c r="O71" s="303"/>
      <c r="P71" s="304" t="s">
        <v>189</v>
      </c>
      <c r="Q71" s="304"/>
      <c r="R71" s="304"/>
      <c r="S71" s="304"/>
      <c r="T71" s="301">
        <v>0</v>
      </c>
      <c r="U71" s="301"/>
      <c r="V71" s="301"/>
      <c r="W71" s="305">
        <v>0</v>
      </c>
      <c r="X71" s="305"/>
      <c r="Y71" s="305"/>
      <c r="Z71" s="38"/>
      <c r="AA71" s="38"/>
      <c r="AB71" s="38"/>
      <c r="AC71" s="38"/>
      <c r="AD71" s="38"/>
      <c r="AE71" s="38"/>
      <c r="AF71" s="38"/>
      <c r="AG71" s="38"/>
      <c r="AH71" s="38"/>
      <c r="AI71" s="38"/>
      <c r="AJ71" s="110">
        <f>HLOOKUP($M$67,VerticalPlanning!$I$13:$AF$21,5,FALSE)</f>
        <v>0</v>
      </c>
      <c r="AK71" s="112"/>
      <c r="AL71" s="106">
        <f>HLOOKUP($M$67,VerticalPlanning!$I$1:$AF$9,5,FALSE)</f>
        <v>0</v>
      </c>
      <c r="AM71" s="112"/>
      <c r="AN71" s="108">
        <f>VLOOKUP($F$1,ClientLevels!$A$1:$B$4,2,FALSE)</f>
        <v>1</v>
      </c>
      <c r="AO71" s="113"/>
      <c r="AP71" s="117">
        <f>VLOOKUP($F$1,ClientLevels!$A$1:$C$4,3,FALSE)</f>
        <v>-0.04</v>
      </c>
      <c r="AQ71" s="112"/>
      <c r="AR71" s="112">
        <f t="shared" si="97"/>
        <v>0</v>
      </c>
      <c r="AS71" s="120">
        <f t="shared" si="98"/>
        <v>0</v>
      </c>
      <c r="AT71" s="112"/>
      <c r="AU71" s="110">
        <f>HLOOKUP($M$71,VerticalPlanning!$I$13:$AF$21,5,FALSE)</f>
        <v>0</v>
      </c>
      <c r="AV71" s="112"/>
      <c r="AW71" s="106">
        <f>HLOOKUP($M$71,VerticalPlanning!$I$1:$AF$9,5,FALSE)</f>
        <v>0</v>
      </c>
      <c r="AX71" s="112"/>
      <c r="AY71" s="108">
        <f>VLOOKUP($F$1,ClientLevels!$A$1:$B$4,2,FALSE)</f>
        <v>1</v>
      </c>
      <c r="AZ71" s="113"/>
      <c r="BA71" s="117">
        <f>VLOOKUP($F$1,ClientLevels!$A$1:$C$4,3,FALSE)</f>
        <v>-0.04</v>
      </c>
      <c r="BB71" s="112"/>
      <c r="BC71" s="112">
        <f t="shared" si="99"/>
        <v>0</v>
      </c>
      <c r="BD71" s="120">
        <f t="shared" si="100"/>
        <v>0</v>
      </c>
    </row>
    <row r="72" spans="1:56" ht="16" customHeight="1" x14ac:dyDescent="0.2">
      <c r="C72" s="38"/>
      <c r="D72" s="112"/>
      <c r="E72" s="112"/>
      <c r="F72" s="112"/>
      <c r="G72" s="112"/>
      <c r="H72" s="112"/>
      <c r="I72" s="112"/>
      <c r="J72" s="112"/>
      <c r="K72" s="112"/>
      <c r="L72" s="112"/>
      <c r="M72" s="303"/>
      <c r="N72" s="303"/>
      <c r="O72" s="303"/>
      <c r="P72" s="304"/>
      <c r="Q72" s="304"/>
      <c r="R72" s="304"/>
      <c r="S72" s="304"/>
      <c r="T72" s="301"/>
      <c r="U72" s="301"/>
      <c r="V72" s="301"/>
      <c r="W72" s="305"/>
      <c r="X72" s="305"/>
      <c r="Y72" s="305"/>
      <c r="Z72" s="38"/>
      <c r="AA72" s="38"/>
      <c r="AB72" s="38"/>
      <c r="AC72" s="38"/>
      <c r="AD72" s="38"/>
      <c r="AE72" s="38"/>
      <c r="AF72" s="38"/>
      <c r="AG72" s="38"/>
      <c r="AH72" s="38"/>
      <c r="AI72" s="38"/>
      <c r="AJ72" s="110">
        <f>HLOOKUP($M$67,VerticalPlanning!$I$13:$AF$21,6,FALSE)</f>
        <v>0</v>
      </c>
      <c r="AK72" s="112"/>
      <c r="AL72" s="106">
        <f>HLOOKUP($M$67,VerticalPlanning!$I$1:$AF$9,6,FALSE)</f>
        <v>0</v>
      </c>
      <c r="AM72" s="112"/>
      <c r="AN72" s="108">
        <f>VLOOKUP($F$1,ClientLevels!$A$1:$B$4,2,FALSE)</f>
        <v>1</v>
      </c>
      <c r="AO72" s="113"/>
      <c r="AP72" s="117">
        <f>VLOOKUP($F$1,ClientLevels!$A$1:$C$4,3,FALSE)</f>
        <v>-0.04</v>
      </c>
      <c r="AQ72" s="112"/>
      <c r="AR72" s="112">
        <f t="shared" si="97"/>
        <v>0</v>
      </c>
      <c r="AS72" s="120">
        <f t="shared" si="98"/>
        <v>0</v>
      </c>
      <c r="AT72" s="112"/>
      <c r="AU72" s="110">
        <f>HLOOKUP($M$71,VerticalPlanning!$I$13:$AF$21,6,FALSE)</f>
        <v>0</v>
      </c>
      <c r="AV72" s="112"/>
      <c r="AW72" s="106">
        <f>HLOOKUP($M$71,VerticalPlanning!$I$1:$AF$9,6,FALSE)</f>
        <v>0</v>
      </c>
      <c r="AX72" s="112"/>
      <c r="AY72" s="108">
        <f>VLOOKUP($F$1,ClientLevels!$A$1:$B$4,2,FALSE)</f>
        <v>1</v>
      </c>
      <c r="AZ72" s="113"/>
      <c r="BA72" s="117">
        <f>VLOOKUP($F$1,ClientLevels!$A$1:$C$4,3,FALSE)</f>
        <v>-0.04</v>
      </c>
      <c r="BB72" s="112"/>
      <c r="BC72" s="112">
        <f t="shared" si="99"/>
        <v>0</v>
      </c>
      <c r="BD72" s="120">
        <f t="shared" si="100"/>
        <v>0</v>
      </c>
    </row>
    <row r="73" spans="1:56" ht="20" customHeight="1" x14ac:dyDescent="0.2">
      <c r="C73" s="38"/>
      <c r="D73" s="112"/>
      <c r="E73" s="112"/>
      <c r="F73" s="112"/>
      <c r="G73" s="112"/>
      <c r="H73" s="112"/>
      <c r="I73" s="112"/>
      <c r="J73" s="112"/>
      <c r="K73" s="111" t="s">
        <v>227</v>
      </c>
      <c r="L73" s="112"/>
      <c r="M73" s="303" t="s">
        <v>189</v>
      </c>
      <c r="N73" s="303"/>
      <c r="O73" s="303"/>
      <c r="P73" s="304" t="s">
        <v>189</v>
      </c>
      <c r="Q73" s="304"/>
      <c r="R73" s="304"/>
      <c r="S73" s="304"/>
      <c r="T73" s="301">
        <v>0</v>
      </c>
      <c r="U73" s="301"/>
      <c r="V73" s="301"/>
      <c r="W73" s="305">
        <v>0</v>
      </c>
      <c r="X73" s="305"/>
      <c r="Y73" s="305"/>
      <c r="Z73" s="38"/>
      <c r="AA73" s="38"/>
      <c r="AB73" s="38"/>
      <c r="AC73" s="38"/>
      <c r="AD73" s="38"/>
      <c r="AE73" s="38"/>
      <c r="AF73" s="38"/>
      <c r="AG73" s="38"/>
      <c r="AH73" s="38"/>
      <c r="AI73" s="38"/>
      <c r="AJ73" s="110">
        <f>HLOOKUP($M$67,VerticalPlanning!$I$13:$AF$21,7,FALSE)</f>
        <v>0</v>
      </c>
      <c r="AK73" s="112"/>
      <c r="AL73" s="106">
        <f>HLOOKUP($M$67,VerticalPlanning!$I$1:$AF$9,7,FALSE)</f>
        <v>0</v>
      </c>
      <c r="AM73" s="112"/>
      <c r="AN73" s="108">
        <f>VLOOKUP($F$1,ClientLevels!$A$1:$B$4,2,FALSE)</f>
        <v>1</v>
      </c>
      <c r="AO73" s="113"/>
      <c r="AP73" s="117">
        <f>VLOOKUP($F$1,ClientLevels!$A$1:$C$4,3,FALSE)</f>
        <v>-0.04</v>
      </c>
      <c r="AQ73" s="112"/>
      <c r="AR73" s="112">
        <f t="shared" si="97"/>
        <v>0</v>
      </c>
      <c r="AS73" s="120">
        <f t="shared" si="98"/>
        <v>0</v>
      </c>
      <c r="AT73" s="112"/>
      <c r="AU73" s="110">
        <f>HLOOKUP($M$71,VerticalPlanning!$I$13:$AF$21,7,FALSE)</f>
        <v>0</v>
      </c>
      <c r="AV73" s="112"/>
      <c r="AW73" s="106">
        <f>HLOOKUP($M$71,VerticalPlanning!$I$1:$AF$9,7,FALSE)</f>
        <v>0</v>
      </c>
      <c r="AX73" s="112"/>
      <c r="AY73" s="108">
        <f>VLOOKUP($F$1,ClientLevels!$A$1:$B$4,2,FALSE)</f>
        <v>1</v>
      </c>
      <c r="AZ73" s="113"/>
      <c r="BA73" s="117">
        <f>VLOOKUP($F$1,ClientLevels!$A$1:$C$4,3,FALSE)</f>
        <v>-0.04</v>
      </c>
      <c r="BB73" s="112"/>
      <c r="BC73" s="112">
        <f t="shared" si="99"/>
        <v>0</v>
      </c>
      <c r="BD73" s="120">
        <f t="shared" si="100"/>
        <v>0</v>
      </c>
    </row>
    <row r="74" spans="1:56" ht="20" customHeight="1" x14ac:dyDescent="0.2">
      <c r="A74" s="38"/>
      <c r="B74" s="38"/>
      <c r="C74" s="38"/>
      <c r="D74" s="112"/>
      <c r="E74" s="112"/>
      <c r="F74" s="112"/>
      <c r="G74" s="112"/>
      <c r="H74" s="112"/>
      <c r="I74" s="112"/>
      <c r="J74" s="112"/>
      <c r="K74" s="107"/>
      <c r="L74" s="112"/>
      <c r="M74" s="303"/>
      <c r="N74" s="303"/>
      <c r="O74" s="303"/>
      <c r="P74" s="304"/>
      <c r="Q74" s="304"/>
      <c r="R74" s="304"/>
      <c r="S74" s="304"/>
      <c r="T74" s="301"/>
      <c r="U74" s="301"/>
      <c r="V74" s="301"/>
      <c r="W74" s="305"/>
      <c r="X74" s="305"/>
      <c r="Y74" s="305"/>
      <c r="Z74" s="38"/>
      <c r="AA74" s="38"/>
      <c r="AB74" s="38"/>
      <c r="AC74" s="38"/>
      <c r="AD74" s="38"/>
      <c r="AE74" s="38"/>
      <c r="AF74" s="38"/>
      <c r="AG74" s="38"/>
      <c r="AH74" s="38"/>
      <c r="AI74" s="38"/>
      <c r="AJ74" s="110">
        <f>HLOOKUP($M$67,VerticalPlanning!$I$13:$AF$21,8,FALSE)</f>
        <v>0</v>
      </c>
      <c r="AK74" s="112"/>
      <c r="AL74" s="106">
        <f>HLOOKUP($M$67,VerticalPlanning!$I$1:$AF$9,8,FALSE)</f>
        <v>0</v>
      </c>
      <c r="AM74" s="112"/>
      <c r="AN74" s="108">
        <f>VLOOKUP($F$1,ClientLevels!$A$1:$B$4,2,FALSE)</f>
        <v>1</v>
      </c>
      <c r="AO74" s="113"/>
      <c r="AP74" s="117">
        <f>VLOOKUP($F$1,ClientLevels!$A$1:$C$4,3,FALSE)</f>
        <v>-0.04</v>
      </c>
      <c r="AQ74" s="112"/>
      <c r="AR74" s="112">
        <f t="shared" si="97"/>
        <v>0</v>
      </c>
      <c r="AS74" s="120">
        <f t="shared" si="98"/>
        <v>0</v>
      </c>
      <c r="AT74" s="112"/>
      <c r="AU74" s="110">
        <f>HLOOKUP($M$71,VerticalPlanning!$I$13:$AF$21,8,FALSE)</f>
        <v>0</v>
      </c>
      <c r="AV74" s="112"/>
      <c r="AW74" s="106">
        <f>HLOOKUP($M$71,VerticalPlanning!$I$1:$AF$9,8,FALSE)</f>
        <v>0</v>
      </c>
      <c r="AX74" s="112"/>
      <c r="AY74" s="108">
        <f>VLOOKUP($F$1,ClientLevels!$A$1:$B$4,2,FALSE)</f>
        <v>1</v>
      </c>
      <c r="AZ74" s="113"/>
      <c r="BA74" s="117">
        <f>VLOOKUP($F$1,ClientLevels!$A$1:$C$4,3,FALSE)</f>
        <v>-0.04</v>
      </c>
      <c r="BB74" s="112"/>
      <c r="BC74" s="112">
        <f t="shared" si="99"/>
        <v>0</v>
      </c>
      <c r="BD74" s="120">
        <f t="shared" si="100"/>
        <v>0</v>
      </c>
    </row>
    <row r="75" spans="1:56" ht="20" customHeight="1" x14ac:dyDescent="0.2">
      <c r="A75" s="39"/>
      <c r="B75" s="40"/>
      <c r="C75" s="40"/>
      <c r="D75" s="40"/>
      <c r="E75" s="40"/>
      <c r="F75" s="40"/>
      <c r="G75" s="40"/>
      <c r="H75" s="40"/>
      <c r="I75" s="40"/>
      <c r="J75" s="40"/>
      <c r="K75" s="40"/>
      <c r="L75" s="40"/>
      <c r="M75" s="40"/>
      <c r="N75" s="40"/>
      <c r="O75" s="40"/>
      <c r="P75" s="40"/>
      <c r="Q75" s="40"/>
      <c r="R75" s="40"/>
      <c r="S75" s="40"/>
      <c r="T75" s="40"/>
      <c r="U75" s="41"/>
      <c r="V75" s="41"/>
      <c r="W75" s="41"/>
      <c r="X75" s="41"/>
      <c r="Y75" s="41"/>
      <c r="Z75" s="41"/>
      <c r="AA75" s="41"/>
      <c r="AB75" s="41"/>
      <c r="AC75" s="41"/>
      <c r="AD75" s="41"/>
      <c r="AE75" s="41"/>
      <c r="AF75" s="41"/>
      <c r="AG75" s="41"/>
      <c r="AH75" s="41"/>
      <c r="AI75" s="41"/>
      <c r="AJ75" s="110">
        <f>HLOOKUP($M$67,VerticalPlanning!$I$13:$AF$21,9,FALSE)</f>
        <v>0</v>
      </c>
      <c r="AK75" s="112"/>
      <c r="AL75" s="106">
        <f>HLOOKUP($M$67,VerticalPlanning!$I$1:$AF$9,9,FALSE)</f>
        <v>0</v>
      </c>
      <c r="AM75" s="112"/>
      <c r="AN75" s="108">
        <f>VLOOKUP($F$1,ClientLevels!$A$1:$B$4,2,FALSE)</f>
        <v>1</v>
      </c>
      <c r="AO75" s="113"/>
      <c r="AP75" s="117">
        <f>VLOOKUP($F$1,ClientLevels!$A$1:$C$4,3,FALSE)</f>
        <v>-0.04</v>
      </c>
      <c r="AQ75" s="112"/>
      <c r="AR75" s="112">
        <f t="shared" si="97"/>
        <v>0</v>
      </c>
      <c r="AS75" s="120">
        <f t="shared" si="98"/>
        <v>0</v>
      </c>
      <c r="AT75" s="112"/>
      <c r="AU75" s="110">
        <f>HLOOKUP($M$71,VerticalPlanning!$I$13:$AF$21,9,FALSE)</f>
        <v>0</v>
      </c>
      <c r="AV75" s="112"/>
      <c r="AW75" s="106">
        <f>HLOOKUP($M$71,VerticalPlanning!$I$1:$AF$9,9,FALSE)</f>
        <v>0</v>
      </c>
      <c r="AX75" s="112"/>
      <c r="AY75" s="108">
        <f>VLOOKUP($F$1,ClientLevels!$A$1:$B$4,2,FALSE)</f>
        <v>1</v>
      </c>
      <c r="AZ75" s="113"/>
      <c r="BA75" s="117">
        <f>VLOOKUP($F$1,ClientLevels!$A$1:$C$4,3,FALSE)</f>
        <v>-0.04</v>
      </c>
      <c r="BB75" s="112"/>
      <c r="BC75" s="112">
        <f t="shared" si="99"/>
        <v>0</v>
      </c>
      <c r="BD75" s="120">
        <f t="shared" si="100"/>
        <v>0</v>
      </c>
    </row>
    <row r="76" spans="1:56" ht="20" customHeight="1" x14ac:dyDescent="0.2">
      <c r="A76" s="1"/>
      <c r="B76" s="1"/>
      <c r="AI76" s="1"/>
      <c r="AJ76" s="113"/>
      <c r="AK76" s="113"/>
      <c r="AL76" s="113"/>
      <c r="AM76" s="113"/>
      <c r="AN76" s="113"/>
      <c r="AO76" s="113"/>
      <c r="AP76" s="112"/>
      <c r="AQ76" s="112"/>
      <c r="AR76" s="112"/>
      <c r="AS76" s="112"/>
      <c r="AT76" s="112"/>
      <c r="AU76" s="113"/>
      <c r="AV76" s="113"/>
      <c r="AW76" s="113"/>
      <c r="AX76" s="113"/>
      <c r="AY76" s="113"/>
      <c r="AZ76" s="113"/>
      <c r="BA76" s="112"/>
      <c r="BB76" s="112"/>
      <c r="BC76" s="112"/>
      <c r="BD76" s="112"/>
    </row>
    <row r="77" spans="1:56" ht="19" customHeight="1" thickBot="1" x14ac:dyDescent="0.25">
      <c r="A77" s="215"/>
      <c r="B77" s="215"/>
      <c r="C77" s="214" t="s">
        <v>2</v>
      </c>
      <c r="D77" s="214"/>
      <c r="E77" s="214"/>
      <c r="F77" s="214"/>
      <c r="G77" s="214" t="s">
        <v>3</v>
      </c>
      <c r="H77" s="214"/>
      <c r="I77" s="214"/>
      <c r="J77" s="214"/>
      <c r="K77" s="214" t="s">
        <v>4</v>
      </c>
      <c r="L77" s="214"/>
      <c r="M77" s="214"/>
      <c r="N77" s="214"/>
      <c r="O77" s="214" t="s">
        <v>5</v>
      </c>
      <c r="P77" s="214"/>
      <c r="Q77" s="214"/>
      <c r="R77" s="214"/>
      <c r="S77" s="214" t="s">
        <v>259</v>
      </c>
      <c r="T77" s="214"/>
      <c r="U77" s="214"/>
      <c r="V77" s="214"/>
      <c r="W77" s="214" t="s">
        <v>260</v>
      </c>
      <c r="X77" s="214"/>
      <c r="Y77" s="214"/>
      <c r="Z77" s="214"/>
      <c r="AA77" s="214" t="s">
        <v>261</v>
      </c>
      <c r="AB77" s="214"/>
      <c r="AC77" s="214"/>
      <c r="AD77" s="214"/>
      <c r="AE77" s="214" t="s">
        <v>262</v>
      </c>
      <c r="AF77" s="214"/>
      <c r="AG77" s="214"/>
      <c r="AH77" s="214"/>
      <c r="AI77" s="1"/>
      <c r="AJ77" s="113"/>
      <c r="AK77" s="113"/>
      <c r="AL77" s="113"/>
      <c r="AM77" s="113"/>
      <c r="AN77" s="113"/>
      <c r="AO77" s="113"/>
      <c r="AP77" s="112"/>
      <c r="AQ77" s="112"/>
      <c r="AR77" s="112"/>
      <c r="AS77" s="112"/>
      <c r="AT77" s="112"/>
      <c r="AU77" s="113"/>
      <c r="AV77" s="113"/>
      <c r="AW77" s="113"/>
      <c r="AX77" s="113"/>
      <c r="AY77" s="113"/>
      <c r="AZ77" s="113"/>
      <c r="BA77" s="112"/>
      <c r="BB77" s="112"/>
      <c r="BC77" s="112"/>
      <c r="BD77" s="112"/>
    </row>
    <row r="78" spans="1:56" ht="19" customHeight="1" thickBot="1" x14ac:dyDescent="0.25">
      <c r="A78" s="213"/>
      <c r="B78" s="213"/>
      <c r="C78" s="320" t="s">
        <v>192</v>
      </c>
      <c r="D78" s="321"/>
      <c r="E78" s="321"/>
      <c r="F78" s="321"/>
      <c r="G78" s="320" t="s">
        <v>192</v>
      </c>
      <c r="H78" s="321"/>
      <c r="I78" s="321"/>
      <c r="J78" s="322"/>
      <c r="K78" s="321" t="s">
        <v>191</v>
      </c>
      <c r="L78" s="321"/>
      <c r="M78" s="321"/>
      <c r="N78" s="321"/>
      <c r="O78" s="323" t="s">
        <v>191</v>
      </c>
      <c r="P78" s="323"/>
      <c r="Q78" s="323"/>
      <c r="R78" s="323"/>
      <c r="S78" s="321" t="s">
        <v>191</v>
      </c>
      <c r="T78" s="321"/>
      <c r="U78" s="321"/>
      <c r="V78" s="321"/>
      <c r="W78" s="320" t="s">
        <v>191</v>
      </c>
      <c r="X78" s="321"/>
      <c r="Y78" s="321"/>
      <c r="Z78" s="322"/>
      <c r="AA78" s="321" t="s">
        <v>194</v>
      </c>
      <c r="AB78" s="321"/>
      <c r="AC78" s="321"/>
      <c r="AD78" s="321"/>
      <c r="AE78" s="320" t="s">
        <v>194</v>
      </c>
      <c r="AF78" s="321"/>
      <c r="AG78" s="321"/>
      <c r="AH78" s="322"/>
      <c r="AI78" s="122"/>
      <c r="AJ78" s="114" t="s">
        <v>249</v>
      </c>
      <c r="AK78" s="113"/>
      <c r="AL78" s="116">
        <f>VLOOKUP($P$67,HorizontalPlanning!$A$2:$K$14,4,FALSE)</f>
        <v>0</v>
      </c>
      <c r="AM78" s="116">
        <f>VLOOKUP($P$67,HorizontalPlanning!$A$2:$K$14,5,FALSE)</f>
        <v>0</v>
      </c>
      <c r="AN78" s="116">
        <f>VLOOKUP($P$67,HorizontalPlanning!$A$2:$K$14,6,FALSE)</f>
        <v>0</v>
      </c>
      <c r="AO78" s="116">
        <f>VLOOKUP($P$67,HorizontalPlanning!$A$2:$K$14,7,FALSE)</f>
        <v>0</v>
      </c>
      <c r="AP78" s="116">
        <f>VLOOKUP($P$67,HorizontalPlanning!$A$2:$K$14,8,FALSE)</f>
        <v>0</v>
      </c>
      <c r="AQ78" s="116">
        <f>VLOOKUP($P$67,HorizontalPlanning!$A$2:$K$14,9,FALSE)</f>
        <v>0</v>
      </c>
      <c r="AR78" s="116">
        <f>VLOOKUP($P$67,HorizontalPlanning!$A$2:$K$14,10,FALSE)</f>
        <v>0</v>
      </c>
      <c r="AS78" s="116">
        <f>VLOOKUP($P$67,HorizontalPlanning!$A$2:$K$14,11,FALSE)</f>
        <v>0</v>
      </c>
      <c r="AT78" s="115"/>
      <c r="AU78" s="114" t="s">
        <v>249</v>
      </c>
      <c r="AV78" s="113"/>
      <c r="AW78" s="116">
        <f>VLOOKUP($P$71,HorizontalPlanning!$A$2:$K$14,4,FALSE)</f>
        <v>0</v>
      </c>
      <c r="AX78" s="116">
        <f>VLOOKUP($P$71,HorizontalPlanning!$A$2:$K$14,5,FALSE)</f>
        <v>0</v>
      </c>
      <c r="AY78" s="116">
        <f>VLOOKUP($P$71,HorizontalPlanning!$A$2:$K$14,6,FALSE)</f>
        <v>0</v>
      </c>
      <c r="AZ78" s="116">
        <f>VLOOKUP($P$71,HorizontalPlanning!$A$2:$K$14,7,FALSE)</f>
        <v>0</v>
      </c>
      <c r="BA78" s="116">
        <f>VLOOKUP($P$71,HorizontalPlanning!$A$2:$K$14,8,FALSE)</f>
        <v>0</v>
      </c>
      <c r="BB78" s="116">
        <f>VLOOKUP($P$71,HorizontalPlanning!$A$2:$K$14,9,FALSE)</f>
        <v>0</v>
      </c>
      <c r="BC78" s="116">
        <f>VLOOKUP($P$71,HorizontalPlanning!$A$2:$K$14,10,FALSE)</f>
        <v>0</v>
      </c>
      <c r="BD78" s="116">
        <f>VLOOKUP($P$71,HorizontalPlanning!$A$2:$K$14,11,FALSE)</f>
        <v>0</v>
      </c>
    </row>
    <row r="79" spans="1:56" ht="19" customHeight="1" thickBot="1" x14ac:dyDescent="0.25">
      <c r="A79" s="216"/>
      <c r="B79" s="216"/>
      <c r="C79" s="196" t="s">
        <v>265</v>
      </c>
      <c r="D79" s="197">
        <v>0</v>
      </c>
      <c r="E79" s="198" t="s">
        <v>264</v>
      </c>
      <c r="F79" s="201">
        <v>0</v>
      </c>
      <c r="G79" s="196" t="s">
        <v>265</v>
      </c>
      <c r="H79" s="200">
        <v>0</v>
      </c>
      <c r="I79" s="202" t="s">
        <v>264</v>
      </c>
      <c r="J79" s="201">
        <v>0</v>
      </c>
      <c r="K79" s="196" t="s">
        <v>265</v>
      </c>
      <c r="L79" s="200">
        <v>0</v>
      </c>
      <c r="M79" s="202" t="s">
        <v>264</v>
      </c>
      <c r="N79" s="201">
        <v>0</v>
      </c>
      <c r="O79" s="196" t="s">
        <v>265</v>
      </c>
      <c r="P79" s="200">
        <v>0</v>
      </c>
      <c r="Q79" s="202" t="s">
        <v>264</v>
      </c>
      <c r="R79" s="199">
        <v>0</v>
      </c>
      <c r="S79" s="196" t="s">
        <v>265</v>
      </c>
      <c r="T79" s="197">
        <v>0</v>
      </c>
      <c r="U79" s="198" t="s">
        <v>264</v>
      </c>
      <c r="V79" s="201">
        <v>0</v>
      </c>
      <c r="W79" s="196" t="s">
        <v>265</v>
      </c>
      <c r="X79" s="200">
        <v>0</v>
      </c>
      <c r="Y79" s="202" t="s">
        <v>264</v>
      </c>
      <c r="Z79" s="201">
        <v>0</v>
      </c>
      <c r="AA79" s="196" t="s">
        <v>265</v>
      </c>
      <c r="AB79" s="200">
        <v>0</v>
      </c>
      <c r="AC79" s="202" t="s">
        <v>264</v>
      </c>
      <c r="AD79" s="201">
        <v>0</v>
      </c>
      <c r="AE79" s="196" t="s">
        <v>265</v>
      </c>
      <c r="AF79" s="200">
        <v>0</v>
      </c>
      <c r="AG79" s="202" t="s">
        <v>264</v>
      </c>
      <c r="AH79" s="199">
        <v>0</v>
      </c>
      <c r="AJ79" s="113"/>
      <c r="AK79" s="113"/>
      <c r="AL79" s="116">
        <f>VLOOKUP($P$67,HorizontalPlanning!$A$2:$K$14,4,FALSE)</f>
        <v>0</v>
      </c>
      <c r="AM79" s="116">
        <f>VLOOKUP($P$67,HorizontalPlanning!$A$2:$K$14,5,FALSE)</f>
        <v>0</v>
      </c>
      <c r="AN79" s="116">
        <f>VLOOKUP($P$67,HorizontalPlanning!$A$2:$K$14,6,FALSE)</f>
        <v>0</v>
      </c>
      <c r="AO79" s="116">
        <f>VLOOKUP($P$67,HorizontalPlanning!$A$2:$K$14,7,FALSE)</f>
        <v>0</v>
      </c>
      <c r="AP79" s="116">
        <f>VLOOKUP($P$67,HorizontalPlanning!$A$2:$K$14,8,FALSE)</f>
        <v>0</v>
      </c>
      <c r="AQ79" s="116">
        <f>VLOOKUP($P$67,HorizontalPlanning!$A$2:$K$14,9,FALSE)</f>
        <v>0</v>
      </c>
      <c r="AR79" s="116">
        <f>VLOOKUP($P$67,HorizontalPlanning!$A$2:$K$14,10,FALSE)</f>
        <v>0</v>
      </c>
      <c r="AS79" s="116">
        <f>VLOOKUP($P$67,HorizontalPlanning!$A$2:$K$14,11,FALSE)</f>
        <v>0</v>
      </c>
      <c r="AT79" s="115"/>
      <c r="AU79" s="113"/>
      <c r="AV79" s="113"/>
      <c r="AW79" s="116">
        <f>VLOOKUP($P$71,HorizontalPlanning!$A$2:$K$14,4,FALSE)</f>
        <v>0</v>
      </c>
      <c r="AX79" s="116">
        <f>VLOOKUP($P$71,HorizontalPlanning!$A$2:$K$14,5,FALSE)</f>
        <v>0</v>
      </c>
      <c r="AY79" s="116">
        <f>VLOOKUP($P$71,HorizontalPlanning!$A$2:$K$14,6,FALSE)</f>
        <v>0</v>
      </c>
      <c r="AZ79" s="116">
        <f>VLOOKUP($P$71,HorizontalPlanning!$A$2:$K$14,7,FALSE)</f>
        <v>0</v>
      </c>
      <c r="BA79" s="116">
        <f>VLOOKUP($P$71,HorizontalPlanning!$A$2:$K$14,8,FALSE)</f>
        <v>0</v>
      </c>
      <c r="BB79" s="116">
        <f>VLOOKUP($P$71,HorizontalPlanning!$A$2:$K$14,9,FALSE)</f>
        <v>0</v>
      </c>
      <c r="BC79" s="116">
        <f>VLOOKUP($P$71,HorizontalPlanning!$A$2:$K$14,10,FALSE)</f>
        <v>0</v>
      </c>
      <c r="BD79" s="116">
        <f>VLOOKUP($P$71,HorizontalPlanning!$A$2:$K$14,11,FALSE)</f>
        <v>0</v>
      </c>
    </row>
    <row r="80" spans="1:56" ht="19" customHeight="1" thickTop="1" x14ac:dyDescent="0.2">
      <c r="A80" s="309" t="s">
        <v>189</v>
      </c>
      <c r="B80" s="310"/>
      <c r="C80" s="144">
        <f>IF(AJ68=0,0,AJ68+AL78+AP68+AS68+$D$79)</f>
        <v>0</v>
      </c>
      <c r="D80" s="121">
        <f>$B$83*C80</f>
        <v>0</v>
      </c>
      <c r="E80" s="146">
        <f>IF(AL68=0,0,AL68+AN68+AL88+AR68+$F$79)</f>
        <v>0</v>
      </c>
      <c r="F80" s="147"/>
      <c r="G80" s="144">
        <f>IF(AJ68=0,0,AJ68+AM78+AP68+AS68+$H$79)</f>
        <v>0</v>
      </c>
      <c r="H80" s="121">
        <f>$B$83*G80</f>
        <v>0</v>
      </c>
      <c r="I80" s="146">
        <f>IF(AL68=0,0,AL68+AN68+AM88+AR68+$J$79)</f>
        <v>0</v>
      </c>
      <c r="J80" s="147"/>
      <c r="K80" s="144">
        <f>IF(AJ68=0,0,AJ68+AN78+AP68+AS68+$L$79)</f>
        <v>0</v>
      </c>
      <c r="L80" s="121">
        <f>$B$83*K80</f>
        <v>0</v>
      </c>
      <c r="M80" s="146">
        <f>IF(AL68=0,0,AL68+AN68+AN88+AR68+$N$79)</f>
        <v>0</v>
      </c>
      <c r="N80" s="147"/>
      <c r="O80" s="144">
        <f>IF(AJ68=0,0,AJ68+AO78+AP68+AS68+$P$79)</f>
        <v>0</v>
      </c>
      <c r="P80" s="121">
        <f>$B$83*O80</f>
        <v>0</v>
      </c>
      <c r="Q80" s="146">
        <f>IF(AL68=0,0,AL68+AN68+AO88+AR68+$R$79)</f>
        <v>0</v>
      </c>
      <c r="R80" s="147"/>
      <c r="S80" s="144">
        <f>IF(AJ68=0,0,AJ68+AP78+AP68+AS68+$T$79)</f>
        <v>0</v>
      </c>
      <c r="T80" s="121">
        <f>$B$83*S80</f>
        <v>0</v>
      </c>
      <c r="U80" s="146">
        <f>IF(AL68=0,0,AL68+AN68+AP88+AR68+$V$79)</f>
        <v>0</v>
      </c>
      <c r="V80" s="147"/>
      <c r="W80" s="144">
        <f>IF(AJ68=0,0,AJ68+AQ78+AP68+AS68+$X$79)</f>
        <v>0</v>
      </c>
      <c r="X80" s="121">
        <f>$B$83*W80</f>
        <v>0</v>
      </c>
      <c r="Y80" s="146">
        <f>IF(AL68=0,0,AL68+AN68+AQ88+AR68+$Z$79)</f>
        <v>0</v>
      </c>
      <c r="Z80" s="149"/>
      <c r="AA80" s="148">
        <f>IF(AJ68=0,0,AJ68+AR78+AP68+AS68+$AB$79)</f>
        <v>0</v>
      </c>
      <c r="AB80" s="121">
        <f>$B$83*AA80</f>
        <v>0</v>
      </c>
      <c r="AC80" s="146">
        <f>IF(AL68=0,0,AL68+AN68+AR88+AR68+$AD$79)</f>
        <v>0</v>
      </c>
      <c r="AD80" s="147"/>
      <c r="AE80" s="144">
        <f>IF(AJ68=0,0,AJ68+AS78+AP68+AS68+$AF$79)</f>
        <v>0</v>
      </c>
      <c r="AF80" s="121">
        <f>$B$83*AE80</f>
        <v>0</v>
      </c>
      <c r="AG80" s="146">
        <f>IF(AL68=0,0,AL68+AN68+AS88+AR68+$AH$79)</f>
        <v>0</v>
      </c>
      <c r="AH80" s="149"/>
      <c r="AJ80" s="113"/>
      <c r="AK80" s="113"/>
      <c r="AL80" s="116">
        <f>VLOOKUP($P$67,HorizontalPlanning!$A$2:$K$14,4,FALSE)</f>
        <v>0</v>
      </c>
      <c r="AM80" s="116">
        <f>VLOOKUP($P$67,HorizontalPlanning!$A$2:$K$14,5,FALSE)</f>
        <v>0</v>
      </c>
      <c r="AN80" s="116">
        <f>VLOOKUP($P$67,HorizontalPlanning!$A$2:$K$14,6,FALSE)</f>
        <v>0</v>
      </c>
      <c r="AO80" s="116">
        <f>VLOOKUP($P$67,HorizontalPlanning!$A$2:$K$14,7,FALSE)</f>
        <v>0</v>
      </c>
      <c r="AP80" s="116">
        <f>VLOOKUP($P$67,HorizontalPlanning!$A$2:$K$14,8,FALSE)</f>
        <v>0</v>
      </c>
      <c r="AQ80" s="116">
        <f>VLOOKUP($P$67,HorizontalPlanning!$A$2:$K$14,9,FALSE)</f>
        <v>0</v>
      </c>
      <c r="AR80" s="116">
        <f>VLOOKUP($P$67,HorizontalPlanning!$A$2:$K$14,10,FALSE)</f>
        <v>0</v>
      </c>
      <c r="AS80" s="116">
        <f>VLOOKUP($P$67,HorizontalPlanning!$A$2:$K$14,11,FALSE)</f>
        <v>0</v>
      </c>
      <c r="AT80" s="115"/>
      <c r="AU80" s="113"/>
      <c r="AV80" s="113"/>
      <c r="AW80" s="116">
        <f>VLOOKUP($P$71,HorizontalPlanning!$A$2:$K$14,4,FALSE)</f>
        <v>0</v>
      </c>
      <c r="AX80" s="116">
        <f>VLOOKUP($P$71,HorizontalPlanning!$A$2:$K$14,5,FALSE)</f>
        <v>0</v>
      </c>
      <c r="AY80" s="116">
        <f>VLOOKUP($P$71,HorizontalPlanning!$A$2:$K$14,6,FALSE)</f>
        <v>0</v>
      </c>
      <c r="AZ80" s="116">
        <f>VLOOKUP($P$71,HorizontalPlanning!$A$2:$K$14,7,FALSE)</f>
        <v>0</v>
      </c>
      <c r="BA80" s="116">
        <f>VLOOKUP($P$71,HorizontalPlanning!$A$2:$K$14,8,FALSE)</f>
        <v>0</v>
      </c>
      <c r="BB80" s="116">
        <f>VLOOKUP($P$71,HorizontalPlanning!$A$2:$K$14,9,FALSE)</f>
        <v>0</v>
      </c>
      <c r="BC80" s="116">
        <f>VLOOKUP($P$71,HorizontalPlanning!$A$2:$K$14,10,FALSE)</f>
        <v>0</v>
      </c>
      <c r="BD80" s="116">
        <f>VLOOKUP($P$71,HorizontalPlanning!$A$2:$K$14,11,FALSE)</f>
        <v>0</v>
      </c>
    </row>
    <row r="81" spans="1:56" ht="20" customHeight="1" thickBot="1" x14ac:dyDescent="0.25">
      <c r="A81" s="311"/>
      <c r="B81" s="312"/>
      <c r="C81" s="72">
        <f t="shared" ref="C81:C87" si="101">IF(AJ69=0,0,AJ69+AL79+AP69+AS69+$D$79)</f>
        <v>0</v>
      </c>
      <c r="D81" s="121">
        <f t="shared" ref="D81:D87" si="102">$B$83*C81</f>
        <v>0</v>
      </c>
      <c r="E81" s="73">
        <f t="shared" ref="E81:E87" si="103">IF(AL69=0,0,AL69+AN69+AL89+AR69+$F$79)</f>
        <v>0</v>
      </c>
      <c r="F81" s="76"/>
      <c r="G81" s="72">
        <f t="shared" ref="G81:G87" si="104">IF(AJ69=0,0,AJ69+AM79+AP69+AS69+$H$79)</f>
        <v>0</v>
      </c>
      <c r="H81" s="121">
        <f t="shared" ref="H81:H87" si="105">$B$83*G81</f>
        <v>0</v>
      </c>
      <c r="I81" s="73">
        <f t="shared" ref="I81:I86" si="106">IF(AL69=0,0,AL69+AN69+AM89+AR69+$J$79)</f>
        <v>0</v>
      </c>
      <c r="J81" s="76"/>
      <c r="K81" s="72">
        <f t="shared" ref="K81:K87" si="107">IF(AJ69=0,0,AJ69+AN79+AP69+AS69+$L$79)</f>
        <v>0</v>
      </c>
      <c r="L81" s="121">
        <f t="shared" ref="L81:L87" si="108">$B$83*K81</f>
        <v>0</v>
      </c>
      <c r="M81" s="73">
        <f t="shared" ref="M81:M87" si="109">IF(AL69=0,0,AL69+AN69+AN89+AR69+$N$79)</f>
        <v>0</v>
      </c>
      <c r="N81" s="76"/>
      <c r="O81" s="72">
        <f t="shared" ref="O81:O87" si="110">IF(AJ69=0,0,AJ69+AO79+AP69+AS69+$P$79)</f>
        <v>0</v>
      </c>
      <c r="P81" s="121">
        <f t="shared" ref="P81:P87" si="111">$B$83*O81</f>
        <v>0</v>
      </c>
      <c r="Q81" s="73">
        <f t="shared" ref="Q81:Q87" si="112">IF(AL69=0,0,AL69+AN69+AO89+AR69+$R$79)</f>
        <v>0</v>
      </c>
      <c r="R81" s="76"/>
      <c r="S81" s="72">
        <f t="shared" ref="S81:S87" si="113">IF(AJ69=0,0,AJ69+AP79+AP69+AS69+$T$79)</f>
        <v>0</v>
      </c>
      <c r="T81" s="121">
        <f t="shared" ref="T81:T87" si="114">$B$83*S81</f>
        <v>0</v>
      </c>
      <c r="U81" s="73">
        <f t="shared" ref="U81:U87" si="115">IF(AL69=0,0,AL69+AN69+AP89+AR69+$V$79)</f>
        <v>0</v>
      </c>
      <c r="V81" s="76"/>
      <c r="W81" s="72">
        <f t="shared" ref="W81:W87" si="116">IF(AJ69=0,0,AJ69+AQ79+AP69+AS69+$X$79)</f>
        <v>0</v>
      </c>
      <c r="X81" s="121">
        <f t="shared" ref="X81:X87" si="117">$B$83*W81</f>
        <v>0</v>
      </c>
      <c r="Y81" s="73">
        <f t="shared" ref="Y81:Y87" si="118">IF(AL69=0,0,AL69+AN69+AQ89+AR69+$Z$79)</f>
        <v>0</v>
      </c>
      <c r="Z81" s="150"/>
      <c r="AA81" s="140">
        <f t="shared" ref="AA81:AA87" si="119">IF(AJ69=0,0,AJ69+AR79+AP69+AS69+$AB$79)</f>
        <v>0</v>
      </c>
      <c r="AB81" s="121">
        <f t="shared" ref="AB81:AB87" si="120">$B$83*AA81</f>
        <v>0</v>
      </c>
      <c r="AC81" s="73">
        <f t="shared" ref="AC81:AC87" si="121">IF(AL69=0,0,AL69+AN69+AR89+AR69+$AD$79)</f>
        <v>0</v>
      </c>
      <c r="AD81" s="76"/>
      <c r="AE81" s="72">
        <f t="shared" ref="AE81:AE87" si="122">IF(AJ69=0,0,AJ69+AS79+AP69+AS69+$AF$79)</f>
        <v>0</v>
      </c>
      <c r="AF81" s="121">
        <f t="shared" ref="AF81:AF87" si="123">$B$83*AE81</f>
        <v>0</v>
      </c>
      <c r="AG81" s="73">
        <f t="shared" ref="AG81:AG87" si="124">IF(AL69=0,0,AL69+AN69+AS89+AR69+$AH$79)</f>
        <v>0</v>
      </c>
      <c r="AH81" s="150"/>
      <c r="AJ81" s="113"/>
      <c r="AK81" s="113"/>
      <c r="AL81" s="116">
        <f>VLOOKUP($P$67,HorizontalPlanning!$A$2:$K$14,4,FALSE)</f>
        <v>0</v>
      </c>
      <c r="AM81" s="116">
        <f>VLOOKUP($P$67,HorizontalPlanning!$A$2:$K$14,5,FALSE)</f>
        <v>0</v>
      </c>
      <c r="AN81" s="116">
        <f>VLOOKUP($P$67,HorizontalPlanning!$A$2:$K$14,6,FALSE)</f>
        <v>0</v>
      </c>
      <c r="AO81" s="116">
        <f>VLOOKUP($P$67,HorizontalPlanning!$A$2:$K$14,7,FALSE)</f>
        <v>0</v>
      </c>
      <c r="AP81" s="116">
        <f>VLOOKUP($P$67,HorizontalPlanning!$A$2:$K$14,8,FALSE)</f>
        <v>0</v>
      </c>
      <c r="AQ81" s="116">
        <f>VLOOKUP($P$67,HorizontalPlanning!$A$2:$K$14,9,FALSE)</f>
        <v>0</v>
      </c>
      <c r="AR81" s="116">
        <f>VLOOKUP($P$67,HorizontalPlanning!$A$2:$K$14,10,FALSE)</f>
        <v>0</v>
      </c>
      <c r="AS81" s="116">
        <f>VLOOKUP($P$67,HorizontalPlanning!$A$2:$K$14,11,FALSE)</f>
        <v>0</v>
      </c>
      <c r="AT81" s="115"/>
      <c r="AU81" s="113"/>
      <c r="AV81" s="113"/>
      <c r="AW81" s="116">
        <f>VLOOKUP($P$71,HorizontalPlanning!$A$2:$K$14,4,FALSE)</f>
        <v>0</v>
      </c>
      <c r="AX81" s="116">
        <f>VLOOKUP($P$71,HorizontalPlanning!$A$2:$K$14,5,FALSE)</f>
        <v>0</v>
      </c>
      <c r="AY81" s="116">
        <f>VLOOKUP($P$71,HorizontalPlanning!$A$2:$K$14,6,FALSE)</f>
        <v>0</v>
      </c>
      <c r="AZ81" s="116">
        <f>VLOOKUP($P$71,HorizontalPlanning!$A$2:$K$14,7,FALSE)</f>
        <v>0</v>
      </c>
      <c r="BA81" s="116">
        <f>VLOOKUP($P$71,HorizontalPlanning!$A$2:$K$14,8,FALSE)</f>
        <v>0</v>
      </c>
      <c r="BB81" s="116">
        <f>VLOOKUP($P$71,HorizontalPlanning!$A$2:$K$14,9,FALSE)</f>
        <v>0</v>
      </c>
      <c r="BC81" s="116">
        <f>VLOOKUP($P$71,HorizontalPlanning!$A$2:$K$14,10,FALSE)</f>
        <v>0</v>
      </c>
      <c r="BD81" s="116">
        <f>VLOOKUP($P$71,HorizontalPlanning!$A$2:$K$14,11,FALSE)</f>
        <v>0</v>
      </c>
    </row>
    <row r="82" spans="1:56" ht="19" customHeight="1" thickBot="1" x14ac:dyDescent="0.25">
      <c r="A82" s="19" t="s">
        <v>189</v>
      </c>
      <c r="B82" s="131">
        <f>VLOOKUP(A82, Tabel222227222[], 2, FALSE)</f>
        <v>0</v>
      </c>
      <c r="C82" s="72">
        <f t="shared" si="101"/>
        <v>0</v>
      </c>
      <c r="D82" s="121">
        <f t="shared" si="102"/>
        <v>0</v>
      </c>
      <c r="E82" s="73">
        <f t="shared" si="103"/>
        <v>0</v>
      </c>
      <c r="F82" s="76"/>
      <c r="G82" s="72">
        <f t="shared" si="104"/>
        <v>0</v>
      </c>
      <c r="H82" s="121">
        <f t="shared" si="105"/>
        <v>0</v>
      </c>
      <c r="I82" s="73">
        <f t="shared" si="106"/>
        <v>0</v>
      </c>
      <c r="J82" s="76"/>
      <c r="K82" s="72">
        <f t="shared" si="107"/>
        <v>0</v>
      </c>
      <c r="L82" s="121">
        <f t="shared" si="108"/>
        <v>0</v>
      </c>
      <c r="M82" s="73">
        <f t="shared" si="109"/>
        <v>0</v>
      </c>
      <c r="N82" s="76"/>
      <c r="O82" s="72">
        <f t="shared" si="110"/>
        <v>0</v>
      </c>
      <c r="P82" s="121">
        <f t="shared" si="111"/>
        <v>0</v>
      </c>
      <c r="Q82" s="73">
        <f t="shared" si="112"/>
        <v>0</v>
      </c>
      <c r="R82" s="76"/>
      <c r="S82" s="72">
        <f t="shared" si="113"/>
        <v>0</v>
      </c>
      <c r="T82" s="121">
        <f t="shared" si="114"/>
        <v>0</v>
      </c>
      <c r="U82" s="73">
        <f t="shared" si="115"/>
        <v>0</v>
      </c>
      <c r="V82" s="76"/>
      <c r="W82" s="72">
        <f t="shared" si="116"/>
        <v>0</v>
      </c>
      <c r="X82" s="121">
        <f t="shared" si="117"/>
        <v>0</v>
      </c>
      <c r="Y82" s="73">
        <f t="shared" si="118"/>
        <v>0</v>
      </c>
      <c r="Z82" s="150"/>
      <c r="AA82" s="140">
        <f t="shared" si="119"/>
        <v>0</v>
      </c>
      <c r="AB82" s="121">
        <f t="shared" si="120"/>
        <v>0</v>
      </c>
      <c r="AC82" s="73">
        <f t="shared" si="121"/>
        <v>0</v>
      </c>
      <c r="AD82" s="76"/>
      <c r="AE82" s="72">
        <f t="shared" si="122"/>
        <v>0</v>
      </c>
      <c r="AF82" s="121">
        <f t="shared" si="123"/>
        <v>0</v>
      </c>
      <c r="AG82" s="73">
        <f t="shared" si="124"/>
        <v>0</v>
      </c>
      <c r="AH82" s="150"/>
      <c r="AJ82" s="112"/>
      <c r="AK82" s="112"/>
      <c r="AL82" s="116">
        <f>VLOOKUP($P$67,HorizontalPlanning!$A$2:$K$14,4,FALSE)</f>
        <v>0</v>
      </c>
      <c r="AM82" s="116">
        <f>VLOOKUP($P$67,HorizontalPlanning!$A$2:$K$14,5,FALSE)</f>
        <v>0</v>
      </c>
      <c r="AN82" s="116">
        <f>VLOOKUP($P$67,HorizontalPlanning!$A$2:$K$14,6,FALSE)</f>
        <v>0</v>
      </c>
      <c r="AO82" s="116">
        <f>VLOOKUP($P$67,HorizontalPlanning!$A$2:$K$14,7,FALSE)</f>
        <v>0</v>
      </c>
      <c r="AP82" s="116">
        <f>VLOOKUP($P$67,HorizontalPlanning!$A$2:$K$14,8,FALSE)</f>
        <v>0</v>
      </c>
      <c r="AQ82" s="116">
        <f>VLOOKUP($P$67,HorizontalPlanning!$A$2:$K$14,9,FALSE)</f>
        <v>0</v>
      </c>
      <c r="AR82" s="116">
        <f>VLOOKUP($P$67,HorizontalPlanning!$A$2:$K$14,10,FALSE)</f>
        <v>0</v>
      </c>
      <c r="AS82" s="116">
        <f>VLOOKUP($P$67,HorizontalPlanning!$A$2:$K$14,11,FALSE)</f>
        <v>0</v>
      </c>
      <c r="AT82" s="115"/>
      <c r="AU82" s="112"/>
      <c r="AV82" s="112"/>
      <c r="AW82" s="116">
        <f>VLOOKUP($P$71,HorizontalPlanning!$A$2:$K$14,4,FALSE)</f>
        <v>0</v>
      </c>
      <c r="AX82" s="116">
        <f>VLOOKUP($P$71,HorizontalPlanning!$A$2:$K$14,5,FALSE)</f>
        <v>0</v>
      </c>
      <c r="AY82" s="116">
        <f>VLOOKUP($P$71,HorizontalPlanning!$A$2:$K$14,6,FALSE)</f>
        <v>0</v>
      </c>
      <c r="AZ82" s="116">
        <f>VLOOKUP($P$71,HorizontalPlanning!$A$2:$K$14,7,FALSE)</f>
        <v>0</v>
      </c>
      <c r="BA82" s="116">
        <f>VLOOKUP($P$71,HorizontalPlanning!$A$2:$K$14,8,FALSE)</f>
        <v>0</v>
      </c>
      <c r="BB82" s="116">
        <f>VLOOKUP($P$71,HorizontalPlanning!$A$2:$K$14,9,FALSE)</f>
        <v>0</v>
      </c>
      <c r="BC82" s="116">
        <f>VLOOKUP($P$71,HorizontalPlanning!$A$2:$K$14,10,FALSE)</f>
        <v>0</v>
      </c>
      <c r="BD82" s="116">
        <f>VLOOKUP($P$71,HorizontalPlanning!$A$2:$K$14,11,FALSE)</f>
        <v>0</v>
      </c>
    </row>
    <row r="83" spans="1:56" ht="20" customHeight="1" x14ac:dyDescent="0.2">
      <c r="A83" s="113"/>
      <c r="B83" s="112">
        <f>B82*VLOOKUP(A80, Exercises!$A$1:$H$221, 7, FALSE)</f>
        <v>0</v>
      </c>
      <c r="C83" s="72">
        <f t="shared" si="101"/>
        <v>0</v>
      </c>
      <c r="D83" s="121">
        <f t="shared" si="102"/>
        <v>0</v>
      </c>
      <c r="E83" s="73">
        <f t="shared" si="103"/>
        <v>0</v>
      </c>
      <c r="F83" s="76"/>
      <c r="G83" s="72">
        <f t="shared" si="104"/>
        <v>0</v>
      </c>
      <c r="H83" s="121">
        <f t="shared" si="105"/>
        <v>0</v>
      </c>
      <c r="I83" s="73">
        <f t="shared" si="106"/>
        <v>0</v>
      </c>
      <c r="J83" s="76"/>
      <c r="K83" s="72">
        <f t="shared" si="107"/>
        <v>0</v>
      </c>
      <c r="L83" s="121">
        <f t="shared" si="108"/>
        <v>0</v>
      </c>
      <c r="M83" s="73">
        <f t="shared" si="109"/>
        <v>0</v>
      </c>
      <c r="N83" s="76"/>
      <c r="O83" s="72">
        <f t="shared" si="110"/>
        <v>0</v>
      </c>
      <c r="P83" s="121">
        <f t="shared" si="111"/>
        <v>0</v>
      </c>
      <c r="Q83" s="73">
        <f t="shared" si="112"/>
        <v>0</v>
      </c>
      <c r="R83" s="76"/>
      <c r="S83" s="72">
        <f t="shared" si="113"/>
        <v>0</v>
      </c>
      <c r="T83" s="121">
        <f t="shared" si="114"/>
        <v>0</v>
      </c>
      <c r="U83" s="73">
        <f t="shared" si="115"/>
        <v>0</v>
      </c>
      <c r="V83" s="76"/>
      <c r="W83" s="72">
        <f t="shared" si="116"/>
        <v>0</v>
      </c>
      <c r="X83" s="121">
        <f t="shared" si="117"/>
        <v>0</v>
      </c>
      <c r="Y83" s="73">
        <f t="shared" si="118"/>
        <v>0</v>
      </c>
      <c r="Z83" s="150"/>
      <c r="AA83" s="140">
        <f t="shared" si="119"/>
        <v>0</v>
      </c>
      <c r="AB83" s="121">
        <f t="shared" si="120"/>
        <v>0</v>
      </c>
      <c r="AC83" s="73">
        <f t="shared" si="121"/>
        <v>0</v>
      </c>
      <c r="AD83" s="76"/>
      <c r="AE83" s="72">
        <f t="shared" si="122"/>
        <v>0</v>
      </c>
      <c r="AF83" s="121">
        <f t="shared" si="123"/>
        <v>0</v>
      </c>
      <c r="AG83" s="73">
        <f t="shared" si="124"/>
        <v>0</v>
      </c>
      <c r="AH83" s="150"/>
      <c r="AJ83" s="112"/>
      <c r="AK83" s="112"/>
      <c r="AL83" s="116">
        <f>VLOOKUP($P$67,HorizontalPlanning!$A$2:$K$14,4,FALSE)</f>
        <v>0</v>
      </c>
      <c r="AM83" s="116">
        <f>VLOOKUP($P$67,HorizontalPlanning!$A$2:$K$14,5,FALSE)</f>
        <v>0</v>
      </c>
      <c r="AN83" s="116">
        <f>VLOOKUP($P$67,HorizontalPlanning!$A$2:$K$14,6,FALSE)</f>
        <v>0</v>
      </c>
      <c r="AO83" s="116">
        <f>VLOOKUP($P$67,HorizontalPlanning!$A$2:$K$14,7,FALSE)</f>
        <v>0</v>
      </c>
      <c r="AP83" s="116">
        <f>VLOOKUP($P$67,HorizontalPlanning!$A$2:$K$14,8,FALSE)</f>
        <v>0</v>
      </c>
      <c r="AQ83" s="116">
        <f>VLOOKUP($P$67,HorizontalPlanning!$A$2:$K$14,9,FALSE)</f>
        <v>0</v>
      </c>
      <c r="AR83" s="116">
        <f>VLOOKUP($P$67,HorizontalPlanning!$A$2:$K$14,10,FALSE)</f>
        <v>0</v>
      </c>
      <c r="AS83" s="116">
        <f>VLOOKUP($P$67,HorizontalPlanning!$A$2:$K$14,11,FALSE)</f>
        <v>0</v>
      </c>
      <c r="AT83" s="115"/>
      <c r="AU83" s="112"/>
      <c r="AV83" s="112"/>
      <c r="AW83" s="116">
        <f>VLOOKUP($P$71,HorizontalPlanning!$A$2:$K$14,4,FALSE)</f>
        <v>0</v>
      </c>
      <c r="AX83" s="116">
        <f>VLOOKUP($P$71,HorizontalPlanning!$A$2:$K$14,5,FALSE)</f>
        <v>0</v>
      </c>
      <c r="AY83" s="116">
        <f>VLOOKUP($P$71,HorizontalPlanning!$A$2:$K$14,6,FALSE)</f>
        <v>0</v>
      </c>
      <c r="AZ83" s="116">
        <f>VLOOKUP($P$71,HorizontalPlanning!$A$2:$K$14,7,FALSE)</f>
        <v>0</v>
      </c>
      <c r="BA83" s="116">
        <f>VLOOKUP($P$71,HorizontalPlanning!$A$2:$K$14,8,FALSE)</f>
        <v>0</v>
      </c>
      <c r="BB83" s="116">
        <f>VLOOKUP($P$71,HorizontalPlanning!$A$2:$K$14,9,FALSE)</f>
        <v>0</v>
      </c>
      <c r="BC83" s="116">
        <f>VLOOKUP($P$71,HorizontalPlanning!$A$2:$K$14,10,FALSE)</f>
        <v>0</v>
      </c>
      <c r="BD83" s="116">
        <f>VLOOKUP($P$71,HorizontalPlanning!$A$2:$K$14,11,FALSE)</f>
        <v>0</v>
      </c>
    </row>
    <row r="84" spans="1:56" ht="20" customHeight="1" x14ac:dyDescent="0.2">
      <c r="A84" s="313"/>
      <c r="B84" s="313"/>
      <c r="C84" s="72">
        <f t="shared" si="101"/>
        <v>0</v>
      </c>
      <c r="D84" s="121">
        <f t="shared" si="102"/>
        <v>0</v>
      </c>
      <c r="E84" s="73">
        <f t="shared" si="103"/>
        <v>0</v>
      </c>
      <c r="F84" s="76"/>
      <c r="G84" s="72">
        <f t="shared" si="104"/>
        <v>0</v>
      </c>
      <c r="H84" s="121">
        <f t="shared" si="105"/>
        <v>0</v>
      </c>
      <c r="I84" s="73">
        <f t="shared" si="106"/>
        <v>0</v>
      </c>
      <c r="J84" s="76"/>
      <c r="K84" s="72">
        <f t="shared" si="107"/>
        <v>0</v>
      </c>
      <c r="L84" s="121">
        <f t="shared" si="108"/>
        <v>0</v>
      </c>
      <c r="M84" s="73">
        <f t="shared" si="109"/>
        <v>0</v>
      </c>
      <c r="N84" s="76"/>
      <c r="O84" s="72">
        <f t="shared" si="110"/>
        <v>0</v>
      </c>
      <c r="P84" s="121">
        <f t="shared" si="111"/>
        <v>0</v>
      </c>
      <c r="Q84" s="73">
        <f t="shared" si="112"/>
        <v>0</v>
      </c>
      <c r="R84" s="76"/>
      <c r="S84" s="72">
        <f t="shared" si="113"/>
        <v>0</v>
      </c>
      <c r="T84" s="121">
        <f t="shared" si="114"/>
        <v>0</v>
      </c>
      <c r="U84" s="73">
        <f t="shared" si="115"/>
        <v>0</v>
      </c>
      <c r="V84" s="76"/>
      <c r="W84" s="72">
        <f t="shared" si="116"/>
        <v>0</v>
      </c>
      <c r="X84" s="121">
        <f t="shared" si="117"/>
        <v>0</v>
      </c>
      <c r="Y84" s="73">
        <f t="shared" si="118"/>
        <v>0</v>
      </c>
      <c r="Z84" s="158"/>
      <c r="AA84" s="140">
        <f t="shared" si="119"/>
        <v>0</v>
      </c>
      <c r="AB84" s="121">
        <f t="shared" si="120"/>
        <v>0</v>
      </c>
      <c r="AC84" s="73">
        <f t="shared" si="121"/>
        <v>0</v>
      </c>
      <c r="AD84" s="76"/>
      <c r="AE84" s="72">
        <f t="shared" si="122"/>
        <v>0</v>
      </c>
      <c r="AF84" s="121">
        <f t="shared" si="123"/>
        <v>0</v>
      </c>
      <c r="AG84" s="73">
        <f t="shared" si="124"/>
        <v>0</v>
      </c>
      <c r="AH84" s="150"/>
      <c r="AJ84" s="112"/>
      <c r="AK84" s="112"/>
      <c r="AL84" s="116">
        <f>VLOOKUP($P$67,HorizontalPlanning!$A$2:$K$14,4,FALSE)</f>
        <v>0</v>
      </c>
      <c r="AM84" s="116">
        <f>VLOOKUP($P$67,HorizontalPlanning!$A$2:$K$14,5,FALSE)</f>
        <v>0</v>
      </c>
      <c r="AN84" s="116">
        <f>VLOOKUP($P$67,HorizontalPlanning!$A$2:$K$14,6,FALSE)</f>
        <v>0</v>
      </c>
      <c r="AO84" s="116">
        <f>VLOOKUP($P$67,HorizontalPlanning!$A$2:$K$14,7,FALSE)</f>
        <v>0</v>
      </c>
      <c r="AP84" s="116">
        <f>VLOOKUP($P$67,HorizontalPlanning!$A$2:$K$14,8,FALSE)</f>
        <v>0</v>
      </c>
      <c r="AQ84" s="116">
        <f>VLOOKUP($P$67,HorizontalPlanning!$A$2:$K$14,9,FALSE)</f>
        <v>0</v>
      </c>
      <c r="AR84" s="116">
        <f>VLOOKUP($P$67,HorizontalPlanning!$A$2:$K$14,10,FALSE)</f>
        <v>0</v>
      </c>
      <c r="AS84" s="116">
        <f>VLOOKUP($P$67,HorizontalPlanning!$A$2:$K$14,11,FALSE)</f>
        <v>0</v>
      </c>
      <c r="AT84" s="115"/>
      <c r="AU84" s="112"/>
      <c r="AV84" s="112"/>
      <c r="AW84" s="116">
        <f>VLOOKUP($P$71,HorizontalPlanning!$A$2:$K$14,4,FALSE)</f>
        <v>0</v>
      </c>
      <c r="AX84" s="116">
        <f>VLOOKUP($P$71,HorizontalPlanning!$A$2:$K$14,5,FALSE)</f>
        <v>0</v>
      </c>
      <c r="AY84" s="116">
        <f>VLOOKUP($P$71,HorizontalPlanning!$A$2:$K$14,6,FALSE)</f>
        <v>0</v>
      </c>
      <c r="AZ84" s="116">
        <f>VLOOKUP($P$71,HorizontalPlanning!$A$2:$K$14,7,FALSE)</f>
        <v>0</v>
      </c>
      <c r="BA84" s="116">
        <f>VLOOKUP($P$71,HorizontalPlanning!$A$2:$K$14,8,FALSE)</f>
        <v>0</v>
      </c>
      <c r="BB84" s="116">
        <f>VLOOKUP($P$71,HorizontalPlanning!$A$2:$K$14,9,FALSE)</f>
        <v>0</v>
      </c>
      <c r="BC84" s="116">
        <f>VLOOKUP($P$71,HorizontalPlanning!$A$2:$K$14,10,FALSE)</f>
        <v>0</v>
      </c>
      <c r="BD84" s="116">
        <f>VLOOKUP($P$71,HorizontalPlanning!$A$2:$K$14,11,FALSE)</f>
        <v>0</v>
      </c>
    </row>
    <row r="85" spans="1:56" ht="19" customHeight="1" x14ac:dyDescent="0.2">
      <c r="A85" s="313"/>
      <c r="B85" s="313"/>
      <c r="C85" s="72">
        <f t="shared" si="101"/>
        <v>0</v>
      </c>
      <c r="D85" s="121">
        <f t="shared" si="102"/>
        <v>0</v>
      </c>
      <c r="E85" s="73">
        <f t="shared" si="103"/>
        <v>0</v>
      </c>
      <c r="F85" s="76"/>
      <c r="G85" s="72">
        <f t="shared" si="104"/>
        <v>0</v>
      </c>
      <c r="H85" s="121">
        <f t="shared" si="105"/>
        <v>0</v>
      </c>
      <c r="I85" s="73">
        <f t="shared" si="106"/>
        <v>0</v>
      </c>
      <c r="J85" s="76"/>
      <c r="K85" s="72">
        <f t="shared" si="107"/>
        <v>0</v>
      </c>
      <c r="L85" s="121">
        <f t="shared" si="108"/>
        <v>0</v>
      </c>
      <c r="M85" s="73">
        <f t="shared" si="109"/>
        <v>0</v>
      </c>
      <c r="N85" s="76"/>
      <c r="O85" s="72">
        <f t="shared" si="110"/>
        <v>0</v>
      </c>
      <c r="P85" s="121">
        <f t="shared" si="111"/>
        <v>0</v>
      </c>
      <c r="Q85" s="73">
        <f t="shared" si="112"/>
        <v>0</v>
      </c>
      <c r="R85" s="76"/>
      <c r="S85" s="72">
        <f t="shared" si="113"/>
        <v>0</v>
      </c>
      <c r="T85" s="121">
        <f t="shared" si="114"/>
        <v>0</v>
      </c>
      <c r="U85" s="73">
        <f t="shared" si="115"/>
        <v>0</v>
      </c>
      <c r="V85" s="76"/>
      <c r="W85" s="72">
        <f t="shared" si="116"/>
        <v>0</v>
      </c>
      <c r="X85" s="121">
        <f t="shared" si="117"/>
        <v>0</v>
      </c>
      <c r="Y85" s="73">
        <f t="shared" si="118"/>
        <v>0</v>
      </c>
      <c r="Z85" s="150"/>
      <c r="AA85" s="140">
        <f t="shared" si="119"/>
        <v>0</v>
      </c>
      <c r="AB85" s="121">
        <f t="shared" si="120"/>
        <v>0</v>
      </c>
      <c r="AC85" s="73">
        <f t="shared" si="121"/>
        <v>0</v>
      </c>
      <c r="AD85" s="76"/>
      <c r="AE85" s="72">
        <f t="shared" si="122"/>
        <v>0</v>
      </c>
      <c r="AF85" s="121">
        <f t="shared" si="123"/>
        <v>0</v>
      </c>
      <c r="AG85" s="73">
        <f t="shared" si="124"/>
        <v>0</v>
      </c>
      <c r="AH85" s="150"/>
      <c r="AJ85" s="112"/>
      <c r="AK85" s="112"/>
      <c r="AL85" s="116">
        <f>VLOOKUP($P$67,HorizontalPlanning!$A$2:$K$14,4,FALSE)</f>
        <v>0</v>
      </c>
      <c r="AM85" s="116">
        <f>VLOOKUP($P$67,HorizontalPlanning!$A$2:$K$14,5,FALSE)</f>
        <v>0</v>
      </c>
      <c r="AN85" s="116">
        <f>VLOOKUP($P$67,HorizontalPlanning!$A$2:$K$14,6,FALSE)</f>
        <v>0</v>
      </c>
      <c r="AO85" s="116">
        <f>VLOOKUP($P$67,HorizontalPlanning!$A$2:$K$14,7,FALSE)</f>
        <v>0</v>
      </c>
      <c r="AP85" s="116">
        <f>VLOOKUP($P$67,HorizontalPlanning!$A$2:$K$14,8,FALSE)</f>
        <v>0</v>
      </c>
      <c r="AQ85" s="116">
        <f>VLOOKUP($P$67,HorizontalPlanning!$A$2:$K$14,9,FALSE)</f>
        <v>0</v>
      </c>
      <c r="AR85" s="116">
        <f>VLOOKUP($P$67,HorizontalPlanning!$A$2:$K$14,10,FALSE)</f>
        <v>0</v>
      </c>
      <c r="AS85" s="116">
        <f>VLOOKUP($P$67,HorizontalPlanning!$A$2:$K$14,11,FALSE)</f>
        <v>0</v>
      </c>
      <c r="AT85" s="115"/>
      <c r="AU85" s="112"/>
      <c r="AV85" s="112"/>
      <c r="AW85" s="116">
        <f>VLOOKUP($P$71,HorizontalPlanning!$A$2:$K$14,4,FALSE)</f>
        <v>0</v>
      </c>
      <c r="AX85" s="116">
        <f>VLOOKUP($P$71,HorizontalPlanning!$A$2:$K$14,5,FALSE)</f>
        <v>0</v>
      </c>
      <c r="AY85" s="116">
        <f>VLOOKUP($P$71,HorizontalPlanning!$A$2:$K$14,6,FALSE)</f>
        <v>0</v>
      </c>
      <c r="AZ85" s="116">
        <f>VLOOKUP($P$71,HorizontalPlanning!$A$2:$K$14,7,FALSE)</f>
        <v>0</v>
      </c>
      <c r="BA85" s="116">
        <f>VLOOKUP($P$71,HorizontalPlanning!$A$2:$K$14,8,FALSE)</f>
        <v>0</v>
      </c>
      <c r="BB85" s="116">
        <f>VLOOKUP($P$71,HorizontalPlanning!$A$2:$K$14,9,FALSE)</f>
        <v>0</v>
      </c>
      <c r="BC85" s="116">
        <f>VLOOKUP($P$71,HorizontalPlanning!$A$2:$K$14,10,FALSE)</f>
        <v>0</v>
      </c>
      <c r="BD85" s="116">
        <f>VLOOKUP($P$71,HorizontalPlanning!$A$2:$K$14,11,FALSE)</f>
        <v>0</v>
      </c>
    </row>
    <row r="86" spans="1:56" ht="19" customHeight="1" x14ac:dyDescent="0.2">
      <c r="A86" s="313"/>
      <c r="B86" s="313"/>
      <c r="C86" s="72">
        <f t="shared" si="101"/>
        <v>0</v>
      </c>
      <c r="D86" s="121">
        <f t="shared" si="102"/>
        <v>0</v>
      </c>
      <c r="E86" s="73">
        <f t="shared" si="103"/>
        <v>0</v>
      </c>
      <c r="F86" s="76"/>
      <c r="G86" s="72">
        <f t="shared" si="104"/>
        <v>0</v>
      </c>
      <c r="H86" s="121">
        <f t="shared" si="105"/>
        <v>0</v>
      </c>
      <c r="I86" s="73">
        <f t="shared" si="106"/>
        <v>0</v>
      </c>
      <c r="J86" s="76"/>
      <c r="K86" s="72">
        <f t="shared" si="107"/>
        <v>0</v>
      </c>
      <c r="L86" s="121">
        <f t="shared" si="108"/>
        <v>0</v>
      </c>
      <c r="M86" s="73">
        <f t="shared" si="109"/>
        <v>0</v>
      </c>
      <c r="N86" s="76"/>
      <c r="O86" s="72">
        <f t="shared" si="110"/>
        <v>0</v>
      </c>
      <c r="P86" s="121">
        <f t="shared" si="111"/>
        <v>0</v>
      </c>
      <c r="Q86" s="73">
        <f t="shared" si="112"/>
        <v>0</v>
      </c>
      <c r="R86" s="76"/>
      <c r="S86" s="72">
        <f t="shared" si="113"/>
        <v>0</v>
      </c>
      <c r="T86" s="121">
        <f t="shared" si="114"/>
        <v>0</v>
      </c>
      <c r="U86" s="73">
        <f t="shared" si="115"/>
        <v>0</v>
      </c>
      <c r="V86" s="76"/>
      <c r="W86" s="72">
        <f t="shared" si="116"/>
        <v>0</v>
      </c>
      <c r="X86" s="121">
        <f t="shared" si="117"/>
        <v>0</v>
      </c>
      <c r="Y86" s="73">
        <f t="shared" si="118"/>
        <v>0</v>
      </c>
      <c r="Z86" s="150"/>
      <c r="AA86" s="140">
        <f t="shared" si="119"/>
        <v>0</v>
      </c>
      <c r="AB86" s="121">
        <f t="shared" si="120"/>
        <v>0</v>
      </c>
      <c r="AC86" s="73">
        <f t="shared" si="121"/>
        <v>0</v>
      </c>
      <c r="AD86" s="76"/>
      <c r="AE86" s="72">
        <f t="shared" si="122"/>
        <v>0</v>
      </c>
      <c r="AF86" s="121">
        <f t="shared" si="123"/>
        <v>0</v>
      </c>
      <c r="AG86" s="73">
        <f t="shared" si="124"/>
        <v>0</v>
      </c>
      <c r="AH86" s="150"/>
      <c r="AJ86" s="112"/>
      <c r="AK86" s="112"/>
      <c r="AL86" s="116">
        <f>VLOOKUP($P$67,HorizontalPlanning!$A$2:$K$14,4,FALSE)</f>
        <v>0</v>
      </c>
      <c r="AM86" s="116">
        <f>VLOOKUP($P$67,HorizontalPlanning!$A$2:$K$14,5,FALSE)</f>
        <v>0</v>
      </c>
      <c r="AN86" s="116">
        <f>VLOOKUP($P$67,HorizontalPlanning!$A$2:$K$14,6,FALSE)</f>
        <v>0</v>
      </c>
      <c r="AO86" s="116">
        <f>VLOOKUP($P$67,HorizontalPlanning!$A$2:$K$14,7,FALSE)</f>
        <v>0</v>
      </c>
      <c r="AP86" s="116">
        <f>VLOOKUP($P$67,HorizontalPlanning!$A$2:$K$14,8,FALSE)</f>
        <v>0</v>
      </c>
      <c r="AQ86" s="116">
        <f>VLOOKUP($P$67,HorizontalPlanning!$A$2:$K$14,9,FALSE)</f>
        <v>0</v>
      </c>
      <c r="AR86" s="116">
        <f>VLOOKUP($P$67,HorizontalPlanning!$A$2:$K$14,10,FALSE)</f>
        <v>0</v>
      </c>
      <c r="AS86" s="116">
        <f>VLOOKUP($P$67,HorizontalPlanning!$A$2:$K$14,11,FALSE)</f>
        <v>0</v>
      </c>
      <c r="AT86" s="115"/>
      <c r="AU86" s="112"/>
      <c r="AV86" s="112"/>
      <c r="AW86" s="116">
        <f>VLOOKUP($P$71,HorizontalPlanning!$A$2:$K$14,4,FALSE)</f>
        <v>0</v>
      </c>
      <c r="AX86" s="116">
        <f>VLOOKUP($P$71,HorizontalPlanning!$A$2:$K$14,5,FALSE)</f>
        <v>0</v>
      </c>
      <c r="AY86" s="116">
        <f>VLOOKUP($P$71,HorizontalPlanning!$A$2:$K$14,6,FALSE)</f>
        <v>0</v>
      </c>
      <c r="AZ86" s="116">
        <f>VLOOKUP($P$71,HorizontalPlanning!$A$2:$K$14,7,FALSE)</f>
        <v>0</v>
      </c>
      <c r="BA86" s="116">
        <f>VLOOKUP($P$71,HorizontalPlanning!$A$2:$K$14,8,FALSE)</f>
        <v>0</v>
      </c>
      <c r="BB86" s="116">
        <f>VLOOKUP($P$71,HorizontalPlanning!$A$2:$K$14,9,FALSE)</f>
        <v>0</v>
      </c>
      <c r="BC86" s="116">
        <f>VLOOKUP($P$71,HorizontalPlanning!$A$2:$K$14,10,FALSE)</f>
        <v>0</v>
      </c>
      <c r="BD86" s="116">
        <f>VLOOKUP($P$71,HorizontalPlanning!$A$2:$K$14,11,FALSE)</f>
        <v>0</v>
      </c>
    </row>
    <row r="87" spans="1:56" ht="19" customHeight="1" thickBot="1" x14ac:dyDescent="0.25">
      <c r="A87" s="314"/>
      <c r="B87" s="314"/>
      <c r="C87" s="72">
        <f t="shared" si="101"/>
        <v>0</v>
      </c>
      <c r="D87" s="121">
        <f t="shared" si="102"/>
        <v>0</v>
      </c>
      <c r="E87" s="73">
        <f t="shared" si="103"/>
        <v>0</v>
      </c>
      <c r="F87" s="76"/>
      <c r="G87" s="72">
        <f t="shared" si="104"/>
        <v>0</v>
      </c>
      <c r="H87" s="121">
        <f t="shared" si="105"/>
        <v>0</v>
      </c>
      <c r="I87" s="73">
        <f>IF(AL75=0,0,AL75+AN75+AM95+AR75+$J$79)</f>
        <v>0</v>
      </c>
      <c r="J87" s="76"/>
      <c r="K87" s="72">
        <f t="shared" si="107"/>
        <v>0</v>
      </c>
      <c r="L87" s="121">
        <f t="shared" si="108"/>
        <v>0</v>
      </c>
      <c r="M87" s="73">
        <f t="shared" si="109"/>
        <v>0</v>
      </c>
      <c r="N87" s="76"/>
      <c r="O87" s="72">
        <f t="shared" si="110"/>
        <v>0</v>
      </c>
      <c r="P87" s="121">
        <f t="shared" si="111"/>
        <v>0</v>
      </c>
      <c r="Q87" s="73">
        <f t="shared" si="112"/>
        <v>0</v>
      </c>
      <c r="R87" s="76"/>
      <c r="S87" s="72">
        <f t="shared" si="113"/>
        <v>0</v>
      </c>
      <c r="T87" s="121">
        <f t="shared" si="114"/>
        <v>0</v>
      </c>
      <c r="U87" s="73">
        <f t="shared" si="115"/>
        <v>0</v>
      </c>
      <c r="V87" s="76"/>
      <c r="W87" s="72">
        <f t="shared" si="116"/>
        <v>0</v>
      </c>
      <c r="X87" s="121">
        <f t="shared" si="117"/>
        <v>0</v>
      </c>
      <c r="Y87" s="73">
        <f t="shared" si="118"/>
        <v>0</v>
      </c>
      <c r="Z87" s="150"/>
      <c r="AA87" s="140">
        <f t="shared" si="119"/>
        <v>0</v>
      </c>
      <c r="AB87" s="121">
        <f t="shared" si="120"/>
        <v>0</v>
      </c>
      <c r="AC87" s="73">
        <f t="shared" si="121"/>
        <v>0</v>
      </c>
      <c r="AD87" s="76"/>
      <c r="AE87" s="72">
        <f t="shared" si="122"/>
        <v>0</v>
      </c>
      <c r="AF87" s="121">
        <f t="shared" si="123"/>
        <v>0</v>
      </c>
      <c r="AG87" s="73">
        <f t="shared" si="124"/>
        <v>0</v>
      </c>
      <c r="AH87" s="150"/>
      <c r="AJ87" s="112"/>
      <c r="AK87" s="112"/>
      <c r="AL87" s="115"/>
      <c r="AM87" s="115"/>
      <c r="AN87" s="115"/>
      <c r="AO87" s="115"/>
      <c r="AP87" s="115"/>
      <c r="AQ87" s="115"/>
      <c r="AR87" s="115"/>
      <c r="AS87" s="115"/>
      <c r="AT87" s="115"/>
      <c r="AU87" s="112"/>
      <c r="AV87" s="112"/>
      <c r="AW87" s="115"/>
      <c r="AX87" s="115"/>
      <c r="AY87" s="115"/>
      <c r="AZ87" s="115"/>
      <c r="BA87" s="115"/>
      <c r="BB87" s="115"/>
      <c r="BC87" s="115"/>
      <c r="BD87" s="115"/>
    </row>
    <row r="88" spans="1:56" ht="19" customHeight="1" thickBot="1" x14ac:dyDescent="0.25">
      <c r="C88" s="177" t="s">
        <v>265</v>
      </c>
      <c r="D88" s="180">
        <v>0</v>
      </c>
      <c r="E88" s="179" t="s">
        <v>264</v>
      </c>
      <c r="F88" s="174">
        <v>0</v>
      </c>
      <c r="G88" s="177" t="s">
        <v>265</v>
      </c>
      <c r="H88" s="180">
        <v>0</v>
      </c>
      <c r="I88" s="178" t="s">
        <v>264</v>
      </c>
      <c r="J88" s="174">
        <v>0</v>
      </c>
      <c r="K88" s="177" t="s">
        <v>265</v>
      </c>
      <c r="L88" s="187">
        <v>0</v>
      </c>
      <c r="M88" s="178" t="s">
        <v>264</v>
      </c>
      <c r="N88" s="174">
        <v>0</v>
      </c>
      <c r="O88" s="177" t="s">
        <v>265</v>
      </c>
      <c r="P88" s="187">
        <v>0</v>
      </c>
      <c r="Q88" s="178" t="s">
        <v>264</v>
      </c>
      <c r="R88" s="174">
        <v>0</v>
      </c>
      <c r="S88" s="177" t="s">
        <v>265</v>
      </c>
      <c r="T88" s="203">
        <v>0</v>
      </c>
      <c r="U88" s="179" t="s">
        <v>264</v>
      </c>
      <c r="V88" s="204">
        <v>0</v>
      </c>
      <c r="W88" s="177" t="s">
        <v>265</v>
      </c>
      <c r="X88" s="203">
        <v>0</v>
      </c>
      <c r="Y88" s="179" t="s">
        <v>264</v>
      </c>
      <c r="Z88" s="204">
        <v>0</v>
      </c>
      <c r="AA88" s="177" t="s">
        <v>265</v>
      </c>
      <c r="AB88" s="205">
        <v>0</v>
      </c>
      <c r="AC88" s="178" t="s">
        <v>264</v>
      </c>
      <c r="AD88" s="204">
        <v>0</v>
      </c>
      <c r="AE88" s="177" t="s">
        <v>265</v>
      </c>
      <c r="AF88" s="205">
        <v>0</v>
      </c>
      <c r="AG88" s="178" t="s">
        <v>264</v>
      </c>
      <c r="AH88" s="204">
        <v>0</v>
      </c>
      <c r="AJ88" s="112" t="s">
        <v>235</v>
      </c>
      <c r="AK88" s="112"/>
      <c r="AL88" s="119">
        <f>VLOOKUP($P$67,HorizontalPlanning!$A$15:$K$27,4,FALSE)</f>
        <v>0</v>
      </c>
      <c r="AM88" s="119">
        <f>VLOOKUP($P$67,HorizontalPlanning!$A$15:$K$27,5,FALSE)</f>
        <v>0</v>
      </c>
      <c r="AN88" s="119">
        <f>VLOOKUP($P$67,HorizontalPlanning!$A$15:$K$27,6,FALSE)</f>
        <v>0</v>
      </c>
      <c r="AO88" s="119">
        <f>VLOOKUP($P$67,HorizontalPlanning!$A$15:$K$27,7,FALSE)</f>
        <v>0</v>
      </c>
      <c r="AP88" s="119">
        <f>VLOOKUP($P$67,HorizontalPlanning!$A$15:$K$27,8,FALSE)</f>
        <v>0</v>
      </c>
      <c r="AQ88" s="119">
        <f>VLOOKUP($P$67,HorizontalPlanning!$A$15:$K$27,9,FALSE)</f>
        <v>0</v>
      </c>
      <c r="AR88" s="119">
        <f>VLOOKUP($P$67,HorizontalPlanning!$A$15:$K$27,10,FALSE)</f>
        <v>0</v>
      </c>
      <c r="AS88" s="119">
        <f>VLOOKUP($P$67,HorizontalPlanning!$A$15:$K$27,11,FALSE)</f>
        <v>0</v>
      </c>
      <c r="AT88" s="115"/>
      <c r="AU88" s="112" t="s">
        <v>235</v>
      </c>
      <c r="AV88" s="112"/>
      <c r="AW88" s="119">
        <f>VLOOKUP($P$71,HorizontalPlanning!$A$15:$K$27,4,FALSE)</f>
        <v>0</v>
      </c>
      <c r="AX88" s="119">
        <f>VLOOKUP($P$71,HorizontalPlanning!$A$15:$K$27,5,FALSE)</f>
        <v>0</v>
      </c>
      <c r="AY88" s="119">
        <f>VLOOKUP($P$71,HorizontalPlanning!$A$15:$K$27,6,FALSE)</f>
        <v>0</v>
      </c>
      <c r="AZ88" s="119">
        <f>VLOOKUP($P$71,HorizontalPlanning!$A$15:$K$27,7,FALSE)</f>
        <v>0</v>
      </c>
      <c r="BA88" s="119">
        <f>VLOOKUP($P$71,HorizontalPlanning!$A$15:$K$27,8,FALSE)</f>
        <v>0</v>
      </c>
      <c r="BB88" s="119">
        <f>VLOOKUP($P$71,HorizontalPlanning!$A$15:$K$27,9,FALSE)</f>
        <v>0</v>
      </c>
      <c r="BC88" s="119">
        <f>VLOOKUP($P$71,HorizontalPlanning!$A$15:$K$27,10,FALSE)</f>
        <v>0</v>
      </c>
      <c r="BD88" s="119">
        <f>VLOOKUP($P$71,HorizontalPlanning!$A$15:$K$27,11,FALSE)</f>
        <v>0</v>
      </c>
    </row>
    <row r="89" spans="1:56" ht="20" customHeight="1" x14ac:dyDescent="0.2">
      <c r="A89" s="218" t="s">
        <v>189</v>
      </c>
      <c r="B89" s="315"/>
      <c r="C89" s="72">
        <f>IF(AJ100=0,0,AJ100+AL110+AP100+AS100+$D$88)</f>
        <v>0</v>
      </c>
      <c r="D89" s="121">
        <f>$B$92*C89</f>
        <v>0</v>
      </c>
      <c r="E89" s="73">
        <f>IF(AL100=0,0,AL100+AN100+AL120+AR100+$F$88)</f>
        <v>0</v>
      </c>
      <c r="F89" s="150"/>
      <c r="G89" s="72">
        <f>IF(AJ100=0,0,AJ100+AM110+AP100+AS100+$H$88)</f>
        <v>0</v>
      </c>
      <c r="H89" s="121">
        <f>$B$92*G89</f>
        <v>0</v>
      </c>
      <c r="I89" s="73">
        <f>IF(AL100=0,0,AL100+AN100+AM120+AR100+$J$88)</f>
        <v>0</v>
      </c>
      <c r="J89" s="150"/>
      <c r="K89" s="72">
        <f>IF(AJ100=0,0,AJ100+AN110+AP100+AS100+$L$88)</f>
        <v>0</v>
      </c>
      <c r="L89" s="121">
        <f>$B$92*K89</f>
        <v>0</v>
      </c>
      <c r="M89" s="73">
        <f>IF(AL100=0,0,AL100+AN100+AN120+AR100+$N$88)</f>
        <v>0</v>
      </c>
      <c r="N89" s="150"/>
      <c r="O89" s="72">
        <f>IF(AJ100=0,0,AJ100+AO110+AP100+AS100+$P$88)</f>
        <v>0</v>
      </c>
      <c r="P89" s="121">
        <f>$B$92*O89</f>
        <v>0</v>
      </c>
      <c r="Q89" s="73">
        <f>IF(AL100=0,0,AL100+AN100+AO120+AR100+$R$88)</f>
        <v>0</v>
      </c>
      <c r="R89" s="150"/>
      <c r="S89" s="140">
        <f>IF(AJ100=0,0,AJ100+AP110+AP100+AS100+$T$88)</f>
        <v>0</v>
      </c>
      <c r="T89" s="121">
        <f>$B$92*S89</f>
        <v>0</v>
      </c>
      <c r="U89" s="73">
        <f>IF(AL100=0,0,AL100+AN100+AP120+AR100+$V$88)</f>
        <v>0</v>
      </c>
      <c r="V89" s="76"/>
      <c r="W89" s="72">
        <f>IF(AJ100=0,0,AJ100+AQ110+AP100+AS100+$X$88)</f>
        <v>0</v>
      </c>
      <c r="X89" s="121">
        <f>$B$92*W89</f>
        <v>0</v>
      </c>
      <c r="Y89" s="73">
        <f>IF(AL100=0,0,AL100+AN100+AQ120+AR100+$Z$88)</f>
        <v>0</v>
      </c>
      <c r="Z89" s="76"/>
      <c r="AA89" s="72">
        <f>IF(AJ100=0,0,AJ100+AR110+AP100+AS100+$AB$88)</f>
        <v>0</v>
      </c>
      <c r="AB89" s="121">
        <f>$B$92*AA89</f>
        <v>0</v>
      </c>
      <c r="AC89" s="73">
        <f>IF(AL100=0,0,AL100+AN100+AR120+AR100+$AD$88)</f>
        <v>0</v>
      </c>
      <c r="AD89" s="150"/>
      <c r="AE89" s="140">
        <f>IF(AJ100=0,0,AJ100+AS110+AP100+AS100+$AF$88)</f>
        <v>0</v>
      </c>
      <c r="AF89" s="121">
        <f>$B$92*AE89</f>
        <v>0</v>
      </c>
      <c r="AG89" s="73">
        <f>IF(AL100=0,0,AL100+AN100+AS120+AR100+$AH$88)</f>
        <v>0</v>
      </c>
      <c r="AH89" s="150"/>
      <c r="AJ89" s="112"/>
      <c r="AK89" s="112"/>
      <c r="AL89" s="119">
        <f>VLOOKUP($P$67,HorizontalPlanning!$A$15:$K$27,4,FALSE)</f>
        <v>0</v>
      </c>
      <c r="AM89" s="119">
        <f>VLOOKUP($P$67,HorizontalPlanning!$A$15:$K$27,5,FALSE)</f>
        <v>0</v>
      </c>
      <c r="AN89" s="119">
        <f>VLOOKUP($P$67,HorizontalPlanning!$A$15:$K$27,6,FALSE)</f>
        <v>0</v>
      </c>
      <c r="AO89" s="119">
        <f>VLOOKUP($P$67,HorizontalPlanning!$A$15:$K$27,7,FALSE)</f>
        <v>0</v>
      </c>
      <c r="AP89" s="119">
        <f>VLOOKUP($P$67,HorizontalPlanning!$A$15:$K$27,8,FALSE)</f>
        <v>0</v>
      </c>
      <c r="AQ89" s="119">
        <f>VLOOKUP($P$67,HorizontalPlanning!$A$15:$K$27,9,FALSE)</f>
        <v>0</v>
      </c>
      <c r="AR89" s="119">
        <f>VLOOKUP($P$67,HorizontalPlanning!$A$15:$K$27,10,FALSE)</f>
        <v>0</v>
      </c>
      <c r="AS89" s="119">
        <f>VLOOKUP($P$67,HorizontalPlanning!$A$15:$K$27,11,FALSE)</f>
        <v>0</v>
      </c>
      <c r="AT89" s="115"/>
      <c r="AU89" s="112"/>
      <c r="AV89" s="112"/>
      <c r="AW89" s="119">
        <f>VLOOKUP($P$71,HorizontalPlanning!$A$15:$K$27,4,FALSE)</f>
        <v>0</v>
      </c>
      <c r="AX89" s="119">
        <f>VLOOKUP($P$71,HorizontalPlanning!$A$15:$K$27,5,FALSE)</f>
        <v>0</v>
      </c>
      <c r="AY89" s="119">
        <f>VLOOKUP($P$71,HorizontalPlanning!$A$15:$K$27,6,FALSE)</f>
        <v>0</v>
      </c>
      <c r="AZ89" s="119">
        <f>VLOOKUP($P$71,HorizontalPlanning!$A$15:$K$27,7,FALSE)</f>
        <v>0</v>
      </c>
      <c r="BA89" s="119">
        <f>VLOOKUP($P$71,HorizontalPlanning!$A$15:$K$27,8,FALSE)</f>
        <v>0</v>
      </c>
      <c r="BB89" s="119">
        <f>VLOOKUP($P$71,HorizontalPlanning!$A$15:$K$27,9,FALSE)</f>
        <v>0</v>
      </c>
      <c r="BC89" s="119">
        <f>VLOOKUP($P$71,HorizontalPlanning!$A$15:$K$27,10,FALSE)</f>
        <v>0</v>
      </c>
      <c r="BD89" s="119">
        <f>VLOOKUP($P$71,HorizontalPlanning!$A$15:$K$27,11,FALSE)</f>
        <v>0</v>
      </c>
    </row>
    <row r="90" spans="1:56" ht="19" customHeight="1" thickBot="1" x14ac:dyDescent="0.25">
      <c r="A90" s="311"/>
      <c r="B90" s="312"/>
      <c r="C90" s="72">
        <f t="shared" ref="C90:C96" si="125">IF(AJ101=0,0,AJ101+AL111+AP101+AS101+$D$88)</f>
        <v>0</v>
      </c>
      <c r="D90" s="121">
        <f t="shared" ref="D90:D96" si="126">$B$92*C90</f>
        <v>0</v>
      </c>
      <c r="E90" s="73">
        <f t="shared" ref="E90:E96" si="127">IF(AL101=0,0,AL101+AN101+AL121+AR101+$F$88)</f>
        <v>0</v>
      </c>
      <c r="F90" s="150"/>
      <c r="G90" s="72">
        <f t="shared" ref="G90:G96" si="128">IF(AJ101=0,0,AJ101+AM111+AP101+AS101+$H$88)</f>
        <v>0</v>
      </c>
      <c r="H90" s="121">
        <f t="shared" ref="H90:H96" si="129">$B$92*G90</f>
        <v>0</v>
      </c>
      <c r="I90" s="73">
        <f t="shared" ref="I90:I96" si="130">IF(AL101=0,0,AL101+AN101+AM121+AR101+$J$88)</f>
        <v>0</v>
      </c>
      <c r="J90" s="150"/>
      <c r="K90" s="72">
        <f t="shared" ref="K90:K96" si="131">IF(AJ101=0,0,AJ101+AN111+AP101+AS101+$L$88)</f>
        <v>0</v>
      </c>
      <c r="L90" s="121">
        <f t="shared" ref="L90:L96" si="132">$B$92*K90</f>
        <v>0</v>
      </c>
      <c r="M90" s="73">
        <f t="shared" ref="M90:M96" si="133">IF(AL101=0,0,AL101+AN101+AN121+AR101+$N$88)</f>
        <v>0</v>
      </c>
      <c r="N90" s="150"/>
      <c r="O90" s="72">
        <f t="shared" ref="O90:O96" si="134">IF(AJ101=0,0,AJ101+AO111+AP101+AS101+$P$88)</f>
        <v>0</v>
      </c>
      <c r="P90" s="121">
        <f t="shared" ref="P90:P96" si="135">$B$92*O90</f>
        <v>0</v>
      </c>
      <c r="Q90" s="73">
        <f t="shared" ref="Q90:Q96" si="136">IF(AL101=0,0,AL101+AN101+AO121+AR101+$R$88)</f>
        <v>0</v>
      </c>
      <c r="R90" s="150"/>
      <c r="S90" s="140">
        <f t="shared" ref="S90:S96" si="137">IF(AJ101=0,0,AJ101+AP111+AP101+AS101+$T$88)</f>
        <v>0</v>
      </c>
      <c r="T90" s="121">
        <f t="shared" ref="T90:T96" si="138">$B$92*S90</f>
        <v>0</v>
      </c>
      <c r="U90" s="73">
        <f t="shared" ref="U90:U96" si="139">IF(AL101=0,0,AL101+AN101+AP121+AR101+$V$88)</f>
        <v>0</v>
      </c>
      <c r="V90" s="76"/>
      <c r="W90" s="72">
        <f t="shared" ref="W90:W96" si="140">IF(AJ101=0,0,AJ101+AQ111+AP101+AS101+$X$88)</f>
        <v>0</v>
      </c>
      <c r="X90" s="121">
        <f t="shared" ref="X90:X96" si="141">$B$92*W90</f>
        <v>0</v>
      </c>
      <c r="Y90" s="73">
        <f t="shared" ref="Y90:Y96" si="142">IF(AL101=0,0,AL101+AN101+AQ121+AR101+$Z$88)</f>
        <v>0</v>
      </c>
      <c r="Z90" s="76"/>
      <c r="AA90" s="72">
        <f t="shared" ref="AA90:AA96" si="143">IF(AJ101=0,0,AJ101+AR111+AP101+AS101+$AB$88)</f>
        <v>0</v>
      </c>
      <c r="AB90" s="121">
        <f t="shared" ref="AB90:AB96" si="144">$B$92*AA90</f>
        <v>0</v>
      </c>
      <c r="AC90" s="73">
        <f t="shared" ref="AC90:AC96" si="145">IF(AL101=0,0,AL101+AN101+AR121+AR101+$AD$88)</f>
        <v>0</v>
      </c>
      <c r="AD90" s="150"/>
      <c r="AE90" s="140">
        <f t="shared" ref="AE90:AE96" si="146">IF(AJ101=0,0,AJ101+AS111+AP101+AS101+$AF$88)</f>
        <v>0</v>
      </c>
      <c r="AF90" s="121">
        <f t="shared" ref="AF90:AF96" si="147">$B$92*AE90</f>
        <v>0</v>
      </c>
      <c r="AG90" s="73">
        <f t="shared" ref="AG90:AG95" si="148">IF(AL101=0,0,AL101+AN101+AS121+AR101+$AH$88)</f>
        <v>0</v>
      </c>
      <c r="AH90" s="150"/>
      <c r="AJ90" s="112"/>
      <c r="AK90" s="112"/>
      <c r="AL90" s="119">
        <f>VLOOKUP($P$67,HorizontalPlanning!$A$15:$K$27,4,FALSE)</f>
        <v>0</v>
      </c>
      <c r="AM90" s="119">
        <f>VLOOKUP($P$67,HorizontalPlanning!$A$15:$K$27,5,FALSE)</f>
        <v>0</v>
      </c>
      <c r="AN90" s="119">
        <f>VLOOKUP($P$67,HorizontalPlanning!$A$15:$K$27,6,FALSE)</f>
        <v>0</v>
      </c>
      <c r="AO90" s="119">
        <f>VLOOKUP($P$67,HorizontalPlanning!$A$15:$K$27,7,FALSE)</f>
        <v>0</v>
      </c>
      <c r="AP90" s="119">
        <f>VLOOKUP($P$67,HorizontalPlanning!$A$15:$K$27,8,FALSE)</f>
        <v>0</v>
      </c>
      <c r="AQ90" s="119">
        <f>VLOOKUP($P$67,HorizontalPlanning!$A$15:$K$27,9,FALSE)</f>
        <v>0</v>
      </c>
      <c r="AR90" s="119">
        <f>VLOOKUP($P$67,HorizontalPlanning!$A$15:$K$27,10,FALSE)</f>
        <v>0</v>
      </c>
      <c r="AS90" s="119">
        <f>VLOOKUP($P$67,HorizontalPlanning!$A$15:$K$27,11,FALSE)</f>
        <v>0</v>
      </c>
      <c r="AT90" s="115"/>
      <c r="AU90" s="112"/>
      <c r="AV90" s="112"/>
      <c r="AW90" s="119">
        <f>VLOOKUP($P$71,HorizontalPlanning!$A$15:$K$27,4,FALSE)</f>
        <v>0</v>
      </c>
      <c r="AX90" s="119">
        <f>VLOOKUP($P$71,HorizontalPlanning!$A$15:$K$27,5,FALSE)</f>
        <v>0</v>
      </c>
      <c r="AY90" s="119">
        <f>VLOOKUP($P$71,HorizontalPlanning!$A$15:$K$27,6,FALSE)</f>
        <v>0</v>
      </c>
      <c r="AZ90" s="119">
        <f>VLOOKUP($P$71,HorizontalPlanning!$A$15:$K$27,7,FALSE)</f>
        <v>0</v>
      </c>
      <c r="BA90" s="119">
        <f>VLOOKUP($P$71,HorizontalPlanning!$A$15:$K$27,8,FALSE)</f>
        <v>0</v>
      </c>
      <c r="BB90" s="119">
        <f>VLOOKUP($P$71,HorizontalPlanning!$A$15:$K$27,9,FALSE)</f>
        <v>0</v>
      </c>
      <c r="BC90" s="119">
        <f>VLOOKUP($P$71,HorizontalPlanning!$A$15:$K$27,10,FALSE)</f>
        <v>0</v>
      </c>
      <c r="BD90" s="119">
        <f>VLOOKUP($P$71,HorizontalPlanning!$A$15:$K$27,11,FALSE)</f>
        <v>0</v>
      </c>
    </row>
    <row r="91" spans="1:56" ht="20" customHeight="1" thickBot="1" x14ac:dyDescent="0.25">
      <c r="A91" s="19" t="s">
        <v>189</v>
      </c>
      <c r="B91" s="131">
        <f>VLOOKUP(A91, Tabel222227222[], 2, FALSE)</f>
        <v>0</v>
      </c>
      <c r="C91" s="72">
        <f t="shared" si="125"/>
        <v>0</v>
      </c>
      <c r="D91" s="121">
        <f t="shared" si="126"/>
        <v>0</v>
      </c>
      <c r="E91" s="73">
        <f t="shared" si="127"/>
        <v>0</v>
      </c>
      <c r="F91" s="150"/>
      <c r="G91" s="72">
        <f t="shared" si="128"/>
        <v>0</v>
      </c>
      <c r="H91" s="121">
        <f t="shared" si="129"/>
        <v>0</v>
      </c>
      <c r="I91" s="73">
        <f t="shared" si="130"/>
        <v>0</v>
      </c>
      <c r="J91" s="150"/>
      <c r="K91" s="72">
        <f t="shared" si="131"/>
        <v>0</v>
      </c>
      <c r="L91" s="121">
        <f t="shared" si="132"/>
        <v>0</v>
      </c>
      <c r="M91" s="73">
        <f t="shared" si="133"/>
        <v>0</v>
      </c>
      <c r="N91" s="150"/>
      <c r="O91" s="72">
        <f t="shared" si="134"/>
        <v>0</v>
      </c>
      <c r="P91" s="121">
        <f t="shared" si="135"/>
        <v>0</v>
      </c>
      <c r="Q91" s="73">
        <f t="shared" si="136"/>
        <v>0</v>
      </c>
      <c r="R91" s="150"/>
      <c r="S91" s="140">
        <f t="shared" si="137"/>
        <v>0</v>
      </c>
      <c r="T91" s="121">
        <f t="shared" si="138"/>
        <v>0</v>
      </c>
      <c r="U91" s="73">
        <f t="shared" si="139"/>
        <v>0</v>
      </c>
      <c r="V91" s="76"/>
      <c r="W91" s="72">
        <f t="shared" si="140"/>
        <v>0</v>
      </c>
      <c r="X91" s="121">
        <f t="shared" si="141"/>
        <v>0</v>
      </c>
      <c r="Y91" s="73">
        <f t="shared" si="142"/>
        <v>0</v>
      </c>
      <c r="Z91" s="76"/>
      <c r="AA91" s="72">
        <f t="shared" si="143"/>
        <v>0</v>
      </c>
      <c r="AB91" s="121">
        <f t="shared" si="144"/>
        <v>0</v>
      </c>
      <c r="AC91" s="73">
        <f t="shared" si="145"/>
        <v>0</v>
      </c>
      <c r="AD91" s="150"/>
      <c r="AE91" s="140">
        <f t="shared" si="146"/>
        <v>0</v>
      </c>
      <c r="AF91" s="121">
        <f t="shared" si="147"/>
        <v>0</v>
      </c>
      <c r="AG91" s="73">
        <f t="shared" si="148"/>
        <v>0</v>
      </c>
      <c r="AH91" s="150"/>
      <c r="AJ91" s="112"/>
      <c r="AK91" s="112"/>
      <c r="AL91" s="119">
        <f>VLOOKUP($P$67,HorizontalPlanning!$A$15:$K$27,4,FALSE)</f>
        <v>0</v>
      </c>
      <c r="AM91" s="119">
        <f>VLOOKUP($P$67,HorizontalPlanning!$A$15:$K$27,5,FALSE)</f>
        <v>0</v>
      </c>
      <c r="AN91" s="119">
        <f>VLOOKUP($P$67,HorizontalPlanning!$A$15:$K$27,6,FALSE)</f>
        <v>0</v>
      </c>
      <c r="AO91" s="119">
        <f>VLOOKUP($P$67,HorizontalPlanning!$A$15:$K$27,7,FALSE)</f>
        <v>0</v>
      </c>
      <c r="AP91" s="119">
        <f>VLOOKUP($P$67,HorizontalPlanning!$A$15:$K$27,8,FALSE)</f>
        <v>0</v>
      </c>
      <c r="AQ91" s="119">
        <f>VLOOKUP($P$67,HorizontalPlanning!$A$15:$K$27,9,FALSE)</f>
        <v>0</v>
      </c>
      <c r="AR91" s="119">
        <f>VLOOKUP($P$67,HorizontalPlanning!$A$15:$K$27,10,FALSE)</f>
        <v>0</v>
      </c>
      <c r="AS91" s="119">
        <f>VLOOKUP($P$67,HorizontalPlanning!$A$15:$K$27,11,FALSE)</f>
        <v>0</v>
      </c>
      <c r="AT91" s="115"/>
      <c r="AU91" s="112"/>
      <c r="AV91" s="112"/>
      <c r="AW91" s="119">
        <f>VLOOKUP($P$71,HorizontalPlanning!$A$15:$K$27,4,FALSE)</f>
        <v>0</v>
      </c>
      <c r="AX91" s="119">
        <f>VLOOKUP($P$71,HorizontalPlanning!$A$15:$K$27,5,FALSE)</f>
        <v>0</v>
      </c>
      <c r="AY91" s="119">
        <f>VLOOKUP($P$71,HorizontalPlanning!$A$15:$K$27,6,FALSE)</f>
        <v>0</v>
      </c>
      <c r="AZ91" s="119">
        <f>VLOOKUP($P$71,HorizontalPlanning!$A$15:$K$27,7,FALSE)</f>
        <v>0</v>
      </c>
      <c r="BA91" s="119">
        <f>VLOOKUP($P$71,HorizontalPlanning!$A$15:$K$27,8,FALSE)</f>
        <v>0</v>
      </c>
      <c r="BB91" s="119">
        <f>VLOOKUP($P$71,HorizontalPlanning!$A$15:$K$27,9,FALSE)</f>
        <v>0</v>
      </c>
      <c r="BC91" s="119">
        <f>VLOOKUP($P$71,HorizontalPlanning!$A$15:$K$27,10,FALSE)</f>
        <v>0</v>
      </c>
      <c r="BD91" s="119">
        <f>VLOOKUP($P$71,HorizontalPlanning!$A$15:$K$27,11,FALSE)</f>
        <v>0</v>
      </c>
    </row>
    <row r="92" spans="1:56" ht="20" customHeight="1" x14ac:dyDescent="0.2">
      <c r="A92" s="113"/>
      <c r="B92" s="112">
        <f>B91*VLOOKUP(A89, Exercises!$A$1:$H$221, 7, FALSE)</f>
        <v>0</v>
      </c>
      <c r="C92" s="72">
        <f t="shared" si="125"/>
        <v>0</v>
      </c>
      <c r="D92" s="121">
        <f t="shared" si="126"/>
        <v>0</v>
      </c>
      <c r="E92" s="73">
        <f t="shared" si="127"/>
        <v>0</v>
      </c>
      <c r="F92" s="150"/>
      <c r="G92" s="72">
        <f t="shared" si="128"/>
        <v>0</v>
      </c>
      <c r="H92" s="121">
        <f t="shared" si="129"/>
        <v>0</v>
      </c>
      <c r="I92" s="73">
        <f t="shared" si="130"/>
        <v>0</v>
      </c>
      <c r="J92" s="150"/>
      <c r="K92" s="72">
        <f t="shared" si="131"/>
        <v>0</v>
      </c>
      <c r="L92" s="121">
        <f t="shared" si="132"/>
        <v>0</v>
      </c>
      <c r="M92" s="73">
        <f t="shared" si="133"/>
        <v>0</v>
      </c>
      <c r="N92" s="150"/>
      <c r="O92" s="72">
        <f t="shared" si="134"/>
        <v>0</v>
      </c>
      <c r="P92" s="121">
        <f t="shared" si="135"/>
        <v>0</v>
      </c>
      <c r="Q92" s="73">
        <f t="shared" si="136"/>
        <v>0</v>
      </c>
      <c r="R92" s="150"/>
      <c r="S92" s="140">
        <f t="shared" si="137"/>
        <v>0</v>
      </c>
      <c r="T92" s="121">
        <f t="shared" si="138"/>
        <v>0</v>
      </c>
      <c r="U92" s="73">
        <f t="shared" si="139"/>
        <v>0</v>
      </c>
      <c r="V92" s="76"/>
      <c r="W92" s="72">
        <f t="shared" si="140"/>
        <v>0</v>
      </c>
      <c r="X92" s="121">
        <f t="shared" si="141"/>
        <v>0</v>
      </c>
      <c r="Y92" s="73">
        <f t="shared" si="142"/>
        <v>0</v>
      </c>
      <c r="Z92" s="76"/>
      <c r="AA92" s="72">
        <f t="shared" si="143"/>
        <v>0</v>
      </c>
      <c r="AB92" s="121">
        <f t="shared" si="144"/>
        <v>0</v>
      </c>
      <c r="AC92" s="73">
        <f t="shared" si="145"/>
        <v>0</v>
      </c>
      <c r="AD92" s="150"/>
      <c r="AE92" s="140">
        <f t="shared" si="146"/>
        <v>0</v>
      </c>
      <c r="AF92" s="121">
        <f t="shared" si="147"/>
        <v>0</v>
      </c>
      <c r="AG92" s="73">
        <f t="shared" si="148"/>
        <v>0</v>
      </c>
      <c r="AH92" s="150"/>
      <c r="AJ92" s="112"/>
      <c r="AK92" s="112"/>
      <c r="AL92" s="119">
        <f>VLOOKUP($P$67,HorizontalPlanning!$A$15:$K$27,4,FALSE)</f>
        <v>0</v>
      </c>
      <c r="AM92" s="119">
        <f>VLOOKUP($P$67,HorizontalPlanning!$A$15:$K$27,5,FALSE)</f>
        <v>0</v>
      </c>
      <c r="AN92" s="119">
        <f>VLOOKUP($P$67,HorizontalPlanning!$A$15:$K$27,6,FALSE)</f>
        <v>0</v>
      </c>
      <c r="AO92" s="119">
        <f>VLOOKUP($P$67,HorizontalPlanning!$A$15:$K$27,7,FALSE)</f>
        <v>0</v>
      </c>
      <c r="AP92" s="119">
        <f>VLOOKUP($P$67,HorizontalPlanning!$A$15:$K$27,8,FALSE)</f>
        <v>0</v>
      </c>
      <c r="AQ92" s="119">
        <f>VLOOKUP($P$67,HorizontalPlanning!$A$15:$K$27,9,FALSE)</f>
        <v>0</v>
      </c>
      <c r="AR92" s="119">
        <f>VLOOKUP($P$67,HorizontalPlanning!$A$15:$K$27,10,FALSE)</f>
        <v>0</v>
      </c>
      <c r="AS92" s="119">
        <f>VLOOKUP($P$67,HorizontalPlanning!$A$15:$K$27,11,FALSE)</f>
        <v>0</v>
      </c>
      <c r="AT92" s="115"/>
      <c r="AU92" s="112"/>
      <c r="AV92" s="112"/>
      <c r="AW92" s="119">
        <f>VLOOKUP($P$71,HorizontalPlanning!$A$15:$K$27,4,FALSE)</f>
        <v>0</v>
      </c>
      <c r="AX92" s="119">
        <f>VLOOKUP($P$71,HorizontalPlanning!$A$15:$K$27,5,FALSE)</f>
        <v>0</v>
      </c>
      <c r="AY92" s="119">
        <f>VLOOKUP($P$71,HorizontalPlanning!$A$15:$K$27,6,FALSE)</f>
        <v>0</v>
      </c>
      <c r="AZ92" s="119">
        <f>VLOOKUP($P$71,HorizontalPlanning!$A$15:$K$27,7,FALSE)</f>
        <v>0</v>
      </c>
      <c r="BA92" s="119">
        <f>VLOOKUP($P$71,HorizontalPlanning!$A$15:$K$27,8,FALSE)</f>
        <v>0</v>
      </c>
      <c r="BB92" s="119">
        <f>VLOOKUP($P$71,HorizontalPlanning!$A$15:$K$27,9,FALSE)</f>
        <v>0</v>
      </c>
      <c r="BC92" s="119">
        <f>VLOOKUP($P$71,HorizontalPlanning!$A$15:$K$27,10,FALSE)</f>
        <v>0</v>
      </c>
      <c r="BD92" s="119">
        <f>VLOOKUP($P$71,HorizontalPlanning!$A$15:$K$27,11,FALSE)</f>
        <v>0</v>
      </c>
    </row>
    <row r="93" spans="1:56" ht="19" customHeight="1" x14ac:dyDescent="0.2">
      <c r="A93" s="313"/>
      <c r="B93" s="313"/>
      <c r="C93" s="72">
        <f t="shared" si="125"/>
        <v>0</v>
      </c>
      <c r="D93" s="121">
        <f t="shared" si="126"/>
        <v>0</v>
      </c>
      <c r="E93" s="73">
        <f t="shared" si="127"/>
        <v>0</v>
      </c>
      <c r="F93" s="150"/>
      <c r="G93" s="72">
        <f t="shared" si="128"/>
        <v>0</v>
      </c>
      <c r="H93" s="121">
        <f t="shared" si="129"/>
        <v>0</v>
      </c>
      <c r="I93" s="73">
        <f t="shared" si="130"/>
        <v>0</v>
      </c>
      <c r="J93" s="158"/>
      <c r="K93" s="72">
        <f t="shared" si="131"/>
        <v>0</v>
      </c>
      <c r="L93" s="121">
        <f t="shared" si="132"/>
        <v>0</v>
      </c>
      <c r="M93" s="73">
        <f t="shared" si="133"/>
        <v>0</v>
      </c>
      <c r="N93" s="150"/>
      <c r="O93" s="72">
        <f t="shared" si="134"/>
        <v>0</v>
      </c>
      <c r="P93" s="121">
        <f t="shared" si="135"/>
        <v>0</v>
      </c>
      <c r="Q93" s="73">
        <f t="shared" si="136"/>
        <v>0</v>
      </c>
      <c r="R93" s="150"/>
      <c r="S93" s="140">
        <f t="shared" si="137"/>
        <v>0</v>
      </c>
      <c r="T93" s="121">
        <f t="shared" si="138"/>
        <v>0</v>
      </c>
      <c r="U93" s="73">
        <f t="shared" si="139"/>
        <v>0</v>
      </c>
      <c r="V93" s="76"/>
      <c r="W93" s="72">
        <f t="shared" si="140"/>
        <v>0</v>
      </c>
      <c r="X93" s="121">
        <f t="shared" si="141"/>
        <v>0</v>
      </c>
      <c r="Y93" s="73">
        <f t="shared" si="142"/>
        <v>0</v>
      </c>
      <c r="Z93" s="186"/>
      <c r="AA93" s="72">
        <f t="shared" si="143"/>
        <v>0</v>
      </c>
      <c r="AB93" s="121">
        <f t="shared" si="144"/>
        <v>0</v>
      </c>
      <c r="AC93" s="73">
        <f t="shared" si="145"/>
        <v>0</v>
      </c>
      <c r="AD93" s="150"/>
      <c r="AE93" s="140">
        <f t="shared" si="146"/>
        <v>0</v>
      </c>
      <c r="AF93" s="121">
        <f t="shared" si="147"/>
        <v>0</v>
      </c>
      <c r="AG93" s="73">
        <f t="shared" si="148"/>
        <v>0</v>
      </c>
      <c r="AH93" s="150"/>
      <c r="AJ93" s="112"/>
      <c r="AK93" s="112"/>
      <c r="AL93" s="119">
        <f>VLOOKUP($P$67,HorizontalPlanning!$A$15:$K$27,4,FALSE)</f>
        <v>0</v>
      </c>
      <c r="AM93" s="119">
        <f>VLOOKUP($P$67,HorizontalPlanning!$A$15:$K$27,5,FALSE)</f>
        <v>0</v>
      </c>
      <c r="AN93" s="119">
        <f>VLOOKUP($P$67,HorizontalPlanning!$A$15:$K$27,6,FALSE)</f>
        <v>0</v>
      </c>
      <c r="AO93" s="119">
        <f>VLOOKUP($P$67,HorizontalPlanning!$A$15:$K$27,7,FALSE)</f>
        <v>0</v>
      </c>
      <c r="AP93" s="119">
        <f>VLOOKUP($P$67,HorizontalPlanning!$A$15:$K$27,8,FALSE)</f>
        <v>0</v>
      </c>
      <c r="AQ93" s="119">
        <f>VLOOKUP($P$67,HorizontalPlanning!$A$15:$K$27,9,FALSE)</f>
        <v>0</v>
      </c>
      <c r="AR93" s="119">
        <f>VLOOKUP($P$67,HorizontalPlanning!$A$15:$K$27,10,FALSE)</f>
        <v>0</v>
      </c>
      <c r="AS93" s="119">
        <f>VLOOKUP($P$67,HorizontalPlanning!$A$15:$K$27,11,FALSE)</f>
        <v>0</v>
      </c>
      <c r="AT93" s="115"/>
      <c r="AU93" s="112"/>
      <c r="AV93" s="112"/>
      <c r="AW93" s="119">
        <f>VLOOKUP($P$71,HorizontalPlanning!$A$15:$K$27,4,FALSE)</f>
        <v>0</v>
      </c>
      <c r="AX93" s="119">
        <f>VLOOKUP($P$71,HorizontalPlanning!$A$15:$K$27,5,FALSE)</f>
        <v>0</v>
      </c>
      <c r="AY93" s="119">
        <f>VLOOKUP($P$71,HorizontalPlanning!$A$15:$K$27,6,FALSE)</f>
        <v>0</v>
      </c>
      <c r="AZ93" s="119">
        <f>VLOOKUP($P$71,HorizontalPlanning!$A$15:$K$27,7,FALSE)</f>
        <v>0</v>
      </c>
      <c r="BA93" s="119">
        <f>VLOOKUP($P$71,HorizontalPlanning!$A$15:$K$27,8,FALSE)</f>
        <v>0</v>
      </c>
      <c r="BB93" s="119">
        <f>VLOOKUP($P$71,HorizontalPlanning!$A$15:$K$27,9,FALSE)</f>
        <v>0</v>
      </c>
      <c r="BC93" s="119">
        <f>VLOOKUP($P$71,HorizontalPlanning!$A$15:$K$27,10,FALSE)</f>
        <v>0</v>
      </c>
      <c r="BD93" s="119">
        <f>VLOOKUP($P$71,HorizontalPlanning!$A$15:$K$27,11,FALSE)</f>
        <v>0</v>
      </c>
    </row>
    <row r="94" spans="1:56" ht="19" customHeight="1" x14ac:dyDescent="0.2">
      <c r="A94" s="313"/>
      <c r="B94" s="313"/>
      <c r="C94" s="72">
        <f t="shared" si="125"/>
        <v>0</v>
      </c>
      <c r="D94" s="121">
        <f t="shared" si="126"/>
        <v>0</v>
      </c>
      <c r="E94" s="73">
        <f t="shared" si="127"/>
        <v>0</v>
      </c>
      <c r="F94" s="150"/>
      <c r="G94" s="72">
        <f t="shared" si="128"/>
        <v>0</v>
      </c>
      <c r="H94" s="121">
        <f t="shared" si="129"/>
        <v>0</v>
      </c>
      <c r="I94" s="73">
        <f t="shared" si="130"/>
        <v>0</v>
      </c>
      <c r="J94" s="150"/>
      <c r="K94" s="72">
        <f t="shared" si="131"/>
        <v>0</v>
      </c>
      <c r="L94" s="121">
        <f t="shared" si="132"/>
        <v>0</v>
      </c>
      <c r="M94" s="73">
        <f t="shared" si="133"/>
        <v>0</v>
      </c>
      <c r="N94" s="150"/>
      <c r="O94" s="72">
        <f t="shared" si="134"/>
        <v>0</v>
      </c>
      <c r="P94" s="121">
        <f t="shared" si="135"/>
        <v>0</v>
      </c>
      <c r="Q94" s="73">
        <f t="shared" si="136"/>
        <v>0</v>
      </c>
      <c r="R94" s="150"/>
      <c r="S94" s="140">
        <f t="shared" si="137"/>
        <v>0</v>
      </c>
      <c r="T94" s="121">
        <f t="shared" si="138"/>
        <v>0</v>
      </c>
      <c r="U94" s="73">
        <f t="shared" si="139"/>
        <v>0</v>
      </c>
      <c r="V94" s="76"/>
      <c r="W94" s="72">
        <f t="shared" si="140"/>
        <v>0</v>
      </c>
      <c r="X94" s="121">
        <f t="shared" si="141"/>
        <v>0</v>
      </c>
      <c r="Y94" s="73">
        <f t="shared" si="142"/>
        <v>0</v>
      </c>
      <c r="Z94" s="76"/>
      <c r="AA94" s="72">
        <f t="shared" si="143"/>
        <v>0</v>
      </c>
      <c r="AB94" s="121">
        <f t="shared" si="144"/>
        <v>0</v>
      </c>
      <c r="AC94" s="73">
        <f t="shared" si="145"/>
        <v>0</v>
      </c>
      <c r="AD94" s="150"/>
      <c r="AE94" s="140">
        <f t="shared" si="146"/>
        <v>0</v>
      </c>
      <c r="AF94" s="121">
        <f t="shared" si="147"/>
        <v>0</v>
      </c>
      <c r="AG94" s="73">
        <f t="shared" si="148"/>
        <v>0</v>
      </c>
      <c r="AH94" s="150"/>
      <c r="AJ94" s="112"/>
      <c r="AK94" s="112"/>
      <c r="AL94" s="119">
        <f>VLOOKUP($P$67,HorizontalPlanning!$A$15:$K$27,4,FALSE)</f>
        <v>0</v>
      </c>
      <c r="AM94" s="119">
        <f>VLOOKUP($P$67,HorizontalPlanning!$A$15:$K$27,5,FALSE)</f>
        <v>0</v>
      </c>
      <c r="AN94" s="119">
        <f>VLOOKUP($P$67,HorizontalPlanning!$A$15:$K$27,6,FALSE)</f>
        <v>0</v>
      </c>
      <c r="AO94" s="119">
        <f>VLOOKUP($P$67,HorizontalPlanning!$A$15:$K$27,7,FALSE)</f>
        <v>0</v>
      </c>
      <c r="AP94" s="119">
        <f>VLOOKUP($P$67,HorizontalPlanning!$A$15:$K$27,8,FALSE)</f>
        <v>0</v>
      </c>
      <c r="AQ94" s="119">
        <f>VLOOKUP($P$67,HorizontalPlanning!$A$15:$K$27,9,FALSE)</f>
        <v>0</v>
      </c>
      <c r="AR94" s="119">
        <f>VLOOKUP($P$67,HorizontalPlanning!$A$15:$K$27,10,FALSE)</f>
        <v>0</v>
      </c>
      <c r="AS94" s="119">
        <f>VLOOKUP($P$67,HorizontalPlanning!$A$15:$K$27,11,FALSE)</f>
        <v>0</v>
      </c>
      <c r="AT94" s="115"/>
      <c r="AU94" s="112"/>
      <c r="AV94" s="112"/>
      <c r="AW94" s="119">
        <f>VLOOKUP($P$71,HorizontalPlanning!$A$15:$K$27,4,FALSE)</f>
        <v>0</v>
      </c>
      <c r="AX94" s="119">
        <f>VLOOKUP($P$71,HorizontalPlanning!$A$15:$K$27,5,FALSE)</f>
        <v>0</v>
      </c>
      <c r="AY94" s="119">
        <f>VLOOKUP($P$71,HorizontalPlanning!$A$15:$K$27,6,FALSE)</f>
        <v>0</v>
      </c>
      <c r="AZ94" s="119">
        <f>VLOOKUP($P$71,HorizontalPlanning!$A$15:$K$27,7,FALSE)</f>
        <v>0</v>
      </c>
      <c r="BA94" s="119">
        <f>VLOOKUP($P$71,HorizontalPlanning!$A$15:$K$27,8,FALSE)</f>
        <v>0</v>
      </c>
      <c r="BB94" s="119">
        <f>VLOOKUP($P$71,HorizontalPlanning!$A$15:$K$27,9,FALSE)</f>
        <v>0</v>
      </c>
      <c r="BC94" s="119">
        <f>VLOOKUP($P$71,HorizontalPlanning!$A$15:$K$27,10,FALSE)</f>
        <v>0</v>
      </c>
      <c r="BD94" s="119">
        <f>VLOOKUP($P$71,HorizontalPlanning!$A$15:$K$27,11,FALSE)</f>
        <v>0</v>
      </c>
    </row>
    <row r="95" spans="1:56" ht="20" customHeight="1" x14ac:dyDescent="0.2">
      <c r="A95" s="313"/>
      <c r="B95" s="313"/>
      <c r="C95" s="72">
        <f t="shared" si="125"/>
        <v>0</v>
      </c>
      <c r="D95" s="121">
        <f t="shared" si="126"/>
        <v>0</v>
      </c>
      <c r="E95" s="73">
        <f t="shared" si="127"/>
        <v>0</v>
      </c>
      <c r="F95" s="150"/>
      <c r="G95" s="72">
        <f t="shared" si="128"/>
        <v>0</v>
      </c>
      <c r="H95" s="121">
        <f t="shared" si="129"/>
        <v>0</v>
      </c>
      <c r="I95" s="73">
        <f t="shared" si="130"/>
        <v>0</v>
      </c>
      <c r="J95" s="150"/>
      <c r="K95" s="72">
        <f t="shared" si="131"/>
        <v>0</v>
      </c>
      <c r="L95" s="121">
        <f t="shared" si="132"/>
        <v>0</v>
      </c>
      <c r="M95" s="73">
        <f t="shared" si="133"/>
        <v>0</v>
      </c>
      <c r="N95" s="150"/>
      <c r="O95" s="72">
        <f t="shared" si="134"/>
        <v>0</v>
      </c>
      <c r="P95" s="121">
        <f t="shared" si="135"/>
        <v>0</v>
      </c>
      <c r="Q95" s="73">
        <f t="shared" si="136"/>
        <v>0</v>
      </c>
      <c r="R95" s="150"/>
      <c r="S95" s="140">
        <f t="shared" si="137"/>
        <v>0</v>
      </c>
      <c r="T95" s="121">
        <f t="shared" si="138"/>
        <v>0</v>
      </c>
      <c r="U95" s="73">
        <f t="shared" si="139"/>
        <v>0</v>
      </c>
      <c r="V95" s="76"/>
      <c r="W95" s="72">
        <f t="shared" si="140"/>
        <v>0</v>
      </c>
      <c r="X95" s="121">
        <f t="shared" si="141"/>
        <v>0</v>
      </c>
      <c r="Y95" s="73">
        <f t="shared" si="142"/>
        <v>0</v>
      </c>
      <c r="Z95" s="76"/>
      <c r="AA95" s="72">
        <f t="shared" si="143"/>
        <v>0</v>
      </c>
      <c r="AB95" s="121">
        <f t="shared" si="144"/>
        <v>0</v>
      </c>
      <c r="AC95" s="73">
        <f t="shared" si="145"/>
        <v>0</v>
      </c>
      <c r="AD95" s="150"/>
      <c r="AE95" s="140">
        <f t="shared" si="146"/>
        <v>0</v>
      </c>
      <c r="AF95" s="121">
        <f t="shared" si="147"/>
        <v>0</v>
      </c>
      <c r="AG95" s="73">
        <f t="shared" si="148"/>
        <v>0</v>
      </c>
      <c r="AH95" s="150"/>
      <c r="AJ95" s="112"/>
      <c r="AK95" s="112"/>
      <c r="AL95" s="119">
        <f>VLOOKUP($P$67,HorizontalPlanning!$A$15:$K$27,4,FALSE)</f>
        <v>0</v>
      </c>
      <c r="AM95" s="119">
        <f>VLOOKUP($P$67,HorizontalPlanning!$A$15:$K$27,5,FALSE)</f>
        <v>0</v>
      </c>
      <c r="AN95" s="119">
        <f>VLOOKUP($P$67,HorizontalPlanning!$A$15:$K$27,6,FALSE)</f>
        <v>0</v>
      </c>
      <c r="AO95" s="119">
        <f>VLOOKUP($P$67,HorizontalPlanning!$A$15:$K$27,7,FALSE)</f>
        <v>0</v>
      </c>
      <c r="AP95" s="119">
        <f>VLOOKUP($P$67,HorizontalPlanning!$A$15:$K$27,8,FALSE)</f>
        <v>0</v>
      </c>
      <c r="AQ95" s="119">
        <f>VLOOKUP($P$67,HorizontalPlanning!$A$15:$K$27,9,FALSE)</f>
        <v>0</v>
      </c>
      <c r="AR95" s="119">
        <f>VLOOKUP($P$67,HorizontalPlanning!$A$15:$K$27,10,FALSE)</f>
        <v>0</v>
      </c>
      <c r="AS95" s="119">
        <f>VLOOKUP($P$67,HorizontalPlanning!$A$15:$K$27,11,FALSE)</f>
        <v>0</v>
      </c>
      <c r="AT95" s="112"/>
      <c r="AU95" s="112"/>
      <c r="AV95" s="112"/>
      <c r="AW95" s="119">
        <f>VLOOKUP($P$71,HorizontalPlanning!$A$15:$K$27,4,FALSE)</f>
        <v>0</v>
      </c>
      <c r="AX95" s="119">
        <f>VLOOKUP($P$71,HorizontalPlanning!$A$15:$K$27,5,FALSE)</f>
        <v>0</v>
      </c>
      <c r="AY95" s="119">
        <f>VLOOKUP($P$71,HorizontalPlanning!$A$15:$K$27,6,FALSE)</f>
        <v>0</v>
      </c>
      <c r="AZ95" s="119">
        <f>VLOOKUP($P$71,HorizontalPlanning!$A$15:$K$27,7,FALSE)</f>
        <v>0</v>
      </c>
      <c r="BA95" s="119">
        <f>VLOOKUP($P$71,HorizontalPlanning!$A$15:$K$27,8,FALSE)</f>
        <v>0</v>
      </c>
      <c r="BB95" s="119">
        <f>VLOOKUP($P$71,HorizontalPlanning!$A$15:$K$27,9,FALSE)</f>
        <v>0</v>
      </c>
      <c r="BC95" s="119">
        <f>VLOOKUP($P$71,HorizontalPlanning!$A$15:$K$27,10,FALSE)</f>
        <v>0</v>
      </c>
      <c r="BD95" s="119">
        <f>VLOOKUP($P$71,HorizontalPlanning!$A$15:$K$27,11,FALSE)</f>
        <v>0</v>
      </c>
    </row>
    <row r="96" spans="1:56" ht="19" customHeight="1" thickBot="1" x14ac:dyDescent="0.25">
      <c r="A96" s="314"/>
      <c r="B96" s="314"/>
      <c r="C96" s="72">
        <f t="shared" si="125"/>
        <v>0</v>
      </c>
      <c r="D96" s="121">
        <f t="shared" si="126"/>
        <v>0</v>
      </c>
      <c r="E96" s="73">
        <f t="shared" si="127"/>
        <v>0</v>
      </c>
      <c r="F96" s="150"/>
      <c r="G96" s="72">
        <f t="shared" si="128"/>
        <v>0</v>
      </c>
      <c r="H96" s="121">
        <f t="shared" si="129"/>
        <v>0</v>
      </c>
      <c r="I96" s="73">
        <f t="shared" si="130"/>
        <v>0</v>
      </c>
      <c r="J96" s="150"/>
      <c r="K96" s="72">
        <f t="shared" si="131"/>
        <v>0</v>
      </c>
      <c r="L96" s="121">
        <f t="shared" si="132"/>
        <v>0</v>
      </c>
      <c r="M96" s="73">
        <f t="shared" si="133"/>
        <v>0</v>
      </c>
      <c r="N96" s="150"/>
      <c r="O96" s="72">
        <f t="shared" si="134"/>
        <v>0</v>
      </c>
      <c r="P96" s="121">
        <f t="shared" si="135"/>
        <v>0</v>
      </c>
      <c r="Q96" s="73">
        <f t="shared" si="136"/>
        <v>0</v>
      </c>
      <c r="R96" s="150"/>
      <c r="S96" s="140">
        <f t="shared" si="137"/>
        <v>0</v>
      </c>
      <c r="T96" s="121">
        <f t="shared" si="138"/>
        <v>0</v>
      </c>
      <c r="U96" s="73">
        <f t="shared" si="139"/>
        <v>0</v>
      </c>
      <c r="V96" s="76"/>
      <c r="W96" s="72">
        <f t="shared" si="140"/>
        <v>0</v>
      </c>
      <c r="X96" s="121">
        <f t="shared" si="141"/>
        <v>0</v>
      </c>
      <c r="Y96" s="73">
        <f t="shared" si="142"/>
        <v>0</v>
      </c>
      <c r="Z96" s="76"/>
      <c r="AA96" s="72">
        <f t="shared" si="143"/>
        <v>0</v>
      </c>
      <c r="AB96" s="121">
        <f t="shared" si="144"/>
        <v>0</v>
      </c>
      <c r="AC96" s="73">
        <f t="shared" si="145"/>
        <v>0</v>
      </c>
      <c r="AD96" s="150"/>
      <c r="AE96" s="140">
        <f t="shared" si="146"/>
        <v>0</v>
      </c>
      <c r="AF96" s="121">
        <f t="shared" si="147"/>
        <v>0</v>
      </c>
      <c r="AG96" s="73">
        <f>IF(AL107=0,0,AL107+AN107+AS127+AR107+$AH$88)</f>
        <v>0</v>
      </c>
      <c r="AH96" s="150"/>
      <c r="AJ96" s="112"/>
      <c r="AK96" s="112"/>
      <c r="AL96" s="119">
        <f>VLOOKUP($P$67,HorizontalPlanning!$A$15:$K$27,4,FALSE)</f>
        <v>0</v>
      </c>
      <c r="AM96" s="119">
        <f>VLOOKUP($P$67,HorizontalPlanning!$A$15:$K$27,5,FALSE)</f>
        <v>0</v>
      </c>
      <c r="AN96" s="119">
        <f>VLOOKUP($P$67,HorizontalPlanning!$A$15:$K$27,6,FALSE)</f>
        <v>0</v>
      </c>
      <c r="AO96" s="119">
        <f>VLOOKUP($P$67,HorizontalPlanning!$A$15:$K$27,7,FALSE)</f>
        <v>0</v>
      </c>
      <c r="AP96" s="119">
        <f>VLOOKUP($P$67,HorizontalPlanning!$A$15:$K$27,8,FALSE)</f>
        <v>0</v>
      </c>
      <c r="AQ96" s="119">
        <f>VLOOKUP($P$67,HorizontalPlanning!$A$15:$K$27,9,FALSE)</f>
        <v>0</v>
      </c>
      <c r="AR96" s="119">
        <f>VLOOKUP($P$67,HorizontalPlanning!$A$15:$K$27,10,FALSE)</f>
        <v>0</v>
      </c>
      <c r="AS96" s="119">
        <f>VLOOKUP($P$67,HorizontalPlanning!$A$15:$K$27,11,FALSE)</f>
        <v>0</v>
      </c>
      <c r="AT96" s="112"/>
      <c r="AU96" s="112"/>
      <c r="AV96" s="112"/>
      <c r="AW96" s="119">
        <f>VLOOKUP($P$71,HorizontalPlanning!$A$15:$K$27,4,FALSE)</f>
        <v>0</v>
      </c>
      <c r="AX96" s="119">
        <f>VLOOKUP($P$71,HorizontalPlanning!$A$15:$K$27,5,FALSE)</f>
        <v>0</v>
      </c>
      <c r="AY96" s="119">
        <f>VLOOKUP($P$71,HorizontalPlanning!$A$15:$K$27,6,FALSE)</f>
        <v>0</v>
      </c>
      <c r="AZ96" s="119">
        <f>VLOOKUP($P$71,HorizontalPlanning!$A$15:$K$27,7,FALSE)</f>
        <v>0</v>
      </c>
      <c r="BA96" s="119">
        <f>VLOOKUP($P$71,HorizontalPlanning!$A$15:$K$27,8,FALSE)</f>
        <v>0</v>
      </c>
      <c r="BB96" s="119">
        <f>VLOOKUP($P$71,HorizontalPlanning!$A$15:$K$27,9,FALSE)</f>
        <v>0</v>
      </c>
      <c r="BC96" s="119">
        <f>VLOOKUP($P$71,HorizontalPlanning!$A$15:$K$27,10,FALSE)</f>
        <v>0</v>
      </c>
      <c r="BD96" s="119">
        <f>VLOOKUP($P$71,HorizontalPlanning!$A$15:$K$27,11,FALSE)</f>
        <v>0</v>
      </c>
    </row>
    <row r="97" spans="1:56" ht="20" customHeight="1" thickBot="1" x14ac:dyDescent="0.25">
      <c r="C97" s="177" t="s">
        <v>265</v>
      </c>
      <c r="D97" s="180">
        <v>0</v>
      </c>
      <c r="E97" s="179" t="s">
        <v>264</v>
      </c>
      <c r="F97" s="174">
        <v>0</v>
      </c>
      <c r="G97" s="177" t="s">
        <v>265</v>
      </c>
      <c r="H97" s="187">
        <v>0</v>
      </c>
      <c r="I97" s="178" t="s">
        <v>264</v>
      </c>
      <c r="J97" s="174">
        <v>0</v>
      </c>
      <c r="K97" s="177" t="s">
        <v>265</v>
      </c>
      <c r="L97" s="180">
        <v>0</v>
      </c>
      <c r="M97" s="179" t="s">
        <v>264</v>
      </c>
      <c r="N97" s="174">
        <v>0</v>
      </c>
      <c r="O97" s="177" t="s">
        <v>265</v>
      </c>
      <c r="P97" s="187">
        <v>0</v>
      </c>
      <c r="Q97" s="178" t="s">
        <v>264</v>
      </c>
      <c r="R97" s="174">
        <v>0</v>
      </c>
      <c r="S97" s="177" t="s">
        <v>265</v>
      </c>
      <c r="T97" s="180">
        <v>0</v>
      </c>
      <c r="U97" s="179" t="s">
        <v>264</v>
      </c>
      <c r="V97" s="174">
        <v>0</v>
      </c>
      <c r="W97" s="177" t="s">
        <v>265</v>
      </c>
      <c r="X97" s="180">
        <v>0</v>
      </c>
      <c r="Y97" s="179" t="s">
        <v>264</v>
      </c>
      <c r="Z97" s="174">
        <v>0</v>
      </c>
      <c r="AA97" s="177" t="s">
        <v>265</v>
      </c>
      <c r="AB97" s="187">
        <v>0</v>
      </c>
      <c r="AC97" s="178" t="s">
        <v>264</v>
      </c>
      <c r="AD97" s="174">
        <v>0</v>
      </c>
      <c r="AE97" s="177" t="s">
        <v>265</v>
      </c>
      <c r="AF97" s="187">
        <v>0</v>
      </c>
      <c r="AG97" s="178" t="s">
        <v>264</v>
      </c>
      <c r="AH97" s="174">
        <v>0</v>
      </c>
      <c r="AJ97" s="112"/>
      <c r="AK97" s="112"/>
      <c r="AL97" s="112"/>
      <c r="AM97" s="301" t="s">
        <v>256</v>
      </c>
      <c r="AN97" s="302"/>
      <c r="AO97" s="302"/>
      <c r="AP97" s="302"/>
      <c r="AQ97" s="112"/>
      <c r="AR97" s="112"/>
      <c r="AS97" s="112"/>
      <c r="AT97" s="112"/>
      <c r="AU97" s="112"/>
      <c r="AV97" s="112"/>
      <c r="AW97" s="112"/>
      <c r="AX97" s="301" t="s">
        <v>258</v>
      </c>
      <c r="AY97" s="302"/>
      <c r="AZ97" s="302"/>
      <c r="BA97" s="302"/>
      <c r="BB97" s="112"/>
      <c r="BC97" s="112"/>
      <c r="BD97" s="112"/>
    </row>
    <row r="98" spans="1:56" ht="20" customHeight="1" x14ac:dyDescent="0.2">
      <c r="A98" s="218" t="s">
        <v>189</v>
      </c>
      <c r="B98" s="315"/>
      <c r="C98" s="140">
        <f>IF(AU68=0,0,AU68+AW78+BA68+BD68+$D$97)</f>
        <v>0</v>
      </c>
      <c r="D98" s="121">
        <f>$B$101*C98</f>
        <v>0</v>
      </c>
      <c r="E98" s="73">
        <f>IF(AW68=0,0,AW68+AY68+BC68+AW88+$F$97)</f>
        <v>0</v>
      </c>
      <c r="F98" s="76"/>
      <c r="G98" s="144">
        <f>IF(AU68=0,0,AU68+AX78+BA68+BD68+$H$97)</f>
        <v>0</v>
      </c>
      <c r="H98" s="121">
        <f>$B$101*G98</f>
        <v>0</v>
      </c>
      <c r="I98" s="146">
        <f>IF(AW68=0,0,AW68+AY68+BC68+AX88+$J$97)</f>
        <v>0</v>
      </c>
      <c r="J98" s="147"/>
      <c r="K98" s="144">
        <f>IF(AU68=0,0,AU68+AY78+BA68+BD68+$L$97)</f>
        <v>0</v>
      </c>
      <c r="L98" s="121">
        <f>$B$101*K98</f>
        <v>0</v>
      </c>
      <c r="M98" s="146">
        <f>IF(AW68=0,0,AW68+AY68+BC68+AY88+$N$97)</f>
        <v>0</v>
      </c>
      <c r="N98" s="149"/>
      <c r="O98" s="148">
        <f>IF(AU68=0,0,AU68+AZ78+BA68+BD68+$P$97)</f>
        <v>0</v>
      </c>
      <c r="P98" s="121">
        <f>$B$101*O98</f>
        <v>0</v>
      </c>
      <c r="Q98" s="146">
        <f>IF(AW68=0,0,AW68+AY68+BC68+AZ88+$R$97)</f>
        <v>0</v>
      </c>
      <c r="R98" s="147"/>
      <c r="S98" s="148">
        <f>IF(AU68=0,0,AU68+BA78+BA68+BD68+$T$97)</f>
        <v>0</v>
      </c>
      <c r="T98" s="121">
        <f>$B$101*S98</f>
        <v>0</v>
      </c>
      <c r="U98" s="146">
        <f>IF(AW68=0,0,AW68+AY68+BC68+BA88+$V$97)</f>
        <v>0</v>
      </c>
      <c r="V98" s="149"/>
      <c r="W98" s="140">
        <f>IF(AU68=0,0,AU68+BB78+BA68+BD68+$X$97)</f>
        <v>0</v>
      </c>
      <c r="X98" s="121">
        <f>$B$101*W98</f>
        <v>0</v>
      </c>
      <c r="Y98" s="73">
        <f>IF(AW68=0,0,AW68+AY68+BC68+BB88+$Z$97)</f>
        <v>0</v>
      </c>
      <c r="Z98" s="76"/>
      <c r="AA98" s="144">
        <f>IF(AU68=0,0,AU68+BC78+BA68+BD68+$AB$97)</f>
        <v>0</v>
      </c>
      <c r="AB98" s="121">
        <f>$B$101*AA98</f>
        <v>0</v>
      </c>
      <c r="AC98" s="146">
        <f>IF(AW68=0,0,AW68+AY68+BC68+BC88+$AD$97)</f>
        <v>0</v>
      </c>
      <c r="AD98" s="149"/>
      <c r="AE98" s="140">
        <f>IF(AU68=0,0,AU68+BD78+BA68+BD68+$AF$97)</f>
        <v>0</v>
      </c>
      <c r="AF98" s="121">
        <f>$B$101*AE98</f>
        <v>0</v>
      </c>
      <c r="AG98" s="73">
        <f>IF(AW68=0,0,AW68+AY68+BC68+BD88+$AH$97)</f>
        <v>0</v>
      </c>
      <c r="AH98" s="76"/>
      <c r="AJ98" s="112"/>
      <c r="AK98" s="112"/>
      <c r="AL98" s="112"/>
      <c r="AM98" s="302"/>
      <c r="AN98" s="302"/>
      <c r="AO98" s="302"/>
      <c r="AP98" s="302"/>
      <c r="AQ98" s="112"/>
      <c r="AR98" s="112"/>
      <c r="AS98" s="112"/>
      <c r="AT98" s="112"/>
      <c r="AU98" s="112"/>
      <c r="AV98" s="112"/>
      <c r="AW98" s="112"/>
      <c r="AX98" s="302"/>
      <c r="AY98" s="302"/>
      <c r="AZ98" s="302"/>
      <c r="BA98" s="302"/>
      <c r="BB98" s="112"/>
      <c r="BC98" s="112"/>
      <c r="BD98" s="112"/>
    </row>
    <row r="99" spans="1:56" ht="19" customHeight="1" thickBot="1" x14ac:dyDescent="0.25">
      <c r="A99" s="311"/>
      <c r="B99" s="312"/>
      <c r="C99" s="140">
        <f t="shared" ref="C99:C103" si="149">IF(AU69=0,0,AU69+AW79+BA69+BD69+$D$97)</f>
        <v>0</v>
      </c>
      <c r="D99" s="121">
        <f t="shared" ref="D99:D103" si="150">$B$101*C99</f>
        <v>0</v>
      </c>
      <c r="E99" s="73">
        <f t="shared" ref="E99:E103" si="151">IF(AW69=0,0,AW69+AY69+BC69+AW89+$F$97)</f>
        <v>0</v>
      </c>
      <c r="F99" s="76"/>
      <c r="G99" s="72">
        <f t="shared" ref="G99:G103" si="152">IF(AU69=0,0,AU69+AX79+BA69+BD69+$H$97)</f>
        <v>0</v>
      </c>
      <c r="H99" s="121">
        <f t="shared" ref="H99:H103" si="153">$B$101*G99</f>
        <v>0</v>
      </c>
      <c r="I99" s="73">
        <f t="shared" ref="I99:I103" si="154">IF(AW69=0,0,AW69+AY69+BC69+AX89+$J$97)</f>
        <v>0</v>
      </c>
      <c r="J99" s="76"/>
      <c r="K99" s="72">
        <f t="shared" ref="K99:K103" si="155">IF(AU69=0,0,AU69+AY79+BA69+BD69+$L$97)</f>
        <v>0</v>
      </c>
      <c r="L99" s="121">
        <f t="shared" ref="L99:L103" si="156">$B$101*K99</f>
        <v>0</v>
      </c>
      <c r="M99" s="73">
        <f t="shared" ref="M99:M103" si="157">IF(AW69=0,0,AW69+AY69+BC69+AY89+$N$97)</f>
        <v>0</v>
      </c>
      <c r="N99" s="150"/>
      <c r="O99" s="140">
        <f t="shared" ref="O99:O103" si="158">IF(AU69=0,0,AU69+AZ79+BA69+BD69+$P$97)</f>
        <v>0</v>
      </c>
      <c r="P99" s="121">
        <f t="shared" ref="P99:P103" si="159">$B$101*O99</f>
        <v>0</v>
      </c>
      <c r="Q99" s="73">
        <f t="shared" ref="Q99:Q103" si="160">IF(AW69=0,0,AW69+AY69+BC69+AZ89+$R$97)</f>
        <v>0</v>
      </c>
      <c r="R99" s="76"/>
      <c r="S99" s="140">
        <f t="shared" ref="S99:S103" si="161">IF(AU69=0,0,AU69+BA79+BA69+BD69+$T$97)</f>
        <v>0</v>
      </c>
      <c r="T99" s="121">
        <f t="shared" ref="T99:T103" si="162">$B$101*S99</f>
        <v>0</v>
      </c>
      <c r="U99" s="73">
        <f t="shared" ref="U99:U103" si="163">IF(AW69=0,0,AW69+AY69+BC69+BA89+$V$97)</f>
        <v>0</v>
      </c>
      <c r="V99" s="150"/>
      <c r="W99" s="140">
        <f t="shared" ref="W99:W103" si="164">IF(AU69=0,0,AU69+BB79+BA69+BD69+$X$97)</f>
        <v>0</v>
      </c>
      <c r="X99" s="121">
        <f t="shared" ref="X99:X103" si="165">$B$101*W99</f>
        <v>0</v>
      </c>
      <c r="Y99" s="73">
        <f t="shared" ref="Y99:Y103" si="166">IF(AW69=0,0,AW69+AY69+BC69+BB89+$Z$97)</f>
        <v>0</v>
      </c>
      <c r="Z99" s="76"/>
      <c r="AA99" s="72">
        <f t="shared" ref="AA99:AA103" si="167">IF(AU69=0,0,AU69+BC79+BA69+BD69+$AB$97)</f>
        <v>0</v>
      </c>
      <c r="AB99" s="121">
        <f t="shared" ref="AB99:AB103" si="168">$B$101*AA99</f>
        <v>0</v>
      </c>
      <c r="AC99" s="73">
        <f t="shared" ref="AC99:AC103" si="169">IF(AW69=0,0,AW69+AY69+BC69+BC89+$AD$97)</f>
        <v>0</v>
      </c>
      <c r="AD99" s="150"/>
      <c r="AE99" s="140">
        <f t="shared" ref="AE99:AE103" si="170">IF(AU69=0,0,AU69+BD79+BA69+BD69+$AF$97)</f>
        <v>0</v>
      </c>
      <c r="AF99" s="121">
        <f t="shared" ref="AF99:AF103" si="171">$B$101*AE99</f>
        <v>0</v>
      </c>
      <c r="AG99" s="73">
        <f t="shared" ref="AG99:AG103" si="172">IF(AW69=0,0,AW69+AY69+BC69+BD89+$AH$97)</f>
        <v>0</v>
      </c>
      <c r="AH99" s="76"/>
      <c r="AJ99" s="112" t="s">
        <v>236</v>
      </c>
      <c r="AK99" s="112"/>
      <c r="AL99" s="112" t="s">
        <v>228</v>
      </c>
      <c r="AM99" s="112"/>
      <c r="AN99" s="112" t="s">
        <v>234</v>
      </c>
      <c r="AO99" s="113"/>
      <c r="AP99" s="112" t="s">
        <v>250</v>
      </c>
      <c r="AQ99" s="112"/>
      <c r="AR99" s="112" t="s">
        <v>251</v>
      </c>
      <c r="AS99" s="112" t="s">
        <v>252</v>
      </c>
      <c r="AT99" s="112"/>
      <c r="AU99" s="112" t="s">
        <v>236</v>
      </c>
      <c r="AV99" s="112"/>
      <c r="AW99" s="112" t="s">
        <v>228</v>
      </c>
      <c r="AX99" s="112"/>
      <c r="AY99" s="112" t="s">
        <v>234</v>
      </c>
      <c r="AZ99" s="113"/>
      <c r="BA99" s="112" t="s">
        <v>250</v>
      </c>
      <c r="BB99" s="112"/>
      <c r="BC99" s="112" t="s">
        <v>251</v>
      </c>
      <c r="BD99" s="112" t="s">
        <v>252</v>
      </c>
    </row>
    <row r="100" spans="1:56" ht="19" customHeight="1" thickBot="1" x14ac:dyDescent="0.25">
      <c r="A100" s="19" t="s">
        <v>189</v>
      </c>
      <c r="B100" s="131">
        <f>VLOOKUP(A100, Tabel222227222[], 2, FALSE)</f>
        <v>0</v>
      </c>
      <c r="C100" s="140">
        <f t="shared" si="149"/>
        <v>0</v>
      </c>
      <c r="D100" s="121">
        <f t="shared" si="150"/>
        <v>0</v>
      </c>
      <c r="E100" s="73">
        <f t="shared" si="151"/>
        <v>0</v>
      </c>
      <c r="F100" s="76"/>
      <c r="G100" s="72">
        <f t="shared" si="152"/>
        <v>0</v>
      </c>
      <c r="H100" s="121">
        <f t="shared" si="153"/>
        <v>0</v>
      </c>
      <c r="I100" s="73">
        <f t="shared" si="154"/>
        <v>0</v>
      </c>
      <c r="J100" s="76"/>
      <c r="K100" s="72">
        <f t="shared" si="155"/>
        <v>0</v>
      </c>
      <c r="L100" s="121">
        <f t="shared" si="156"/>
        <v>0</v>
      </c>
      <c r="M100" s="73">
        <f t="shared" si="157"/>
        <v>0</v>
      </c>
      <c r="N100" s="150"/>
      <c r="O100" s="140">
        <f t="shared" si="158"/>
        <v>0</v>
      </c>
      <c r="P100" s="121">
        <f t="shared" si="159"/>
        <v>0</v>
      </c>
      <c r="Q100" s="73">
        <f t="shared" si="160"/>
        <v>0</v>
      </c>
      <c r="R100" s="76"/>
      <c r="S100" s="140">
        <f t="shared" si="161"/>
        <v>0</v>
      </c>
      <c r="T100" s="121">
        <f t="shared" si="162"/>
        <v>0</v>
      </c>
      <c r="U100" s="73">
        <f t="shared" si="163"/>
        <v>0</v>
      </c>
      <c r="V100" s="150"/>
      <c r="W100" s="140">
        <f t="shared" si="164"/>
        <v>0</v>
      </c>
      <c r="X100" s="121">
        <f t="shared" si="165"/>
        <v>0</v>
      </c>
      <c r="Y100" s="73">
        <f t="shared" si="166"/>
        <v>0</v>
      </c>
      <c r="Z100" s="76"/>
      <c r="AA100" s="72">
        <f t="shared" si="167"/>
        <v>0</v>
      </c>
      <c r="AB100" s="121">
        <f t="shared" si="168"/>
        <v>0</v>
      </c>
      <c r="AC100" s="73">
        <f t="shared" si="169"/>
        <v>0</v>
      </c>
      <c r="AD100" s="150"/>
      <c r="AE100" s="140">
        <f t="shared" si="170"/>
        <v>0</v>
      </c>
      <c r="AF100" s="121">
        <f t="shared" si="171"/>
        <v>0</v>
      </c>
      <c r="AG100" s="73">
        <f t="shared" si="172"/>
        <v>0</v>
      </c>
      <c r="AH100" s="76"/>
      <c r="AJ100" s="110">
        <f>HLOOKUP($M$69,VerticalPlanning!$I$13:$AF$21,2,FALSE)</f>
        <v>0</v>
      </c>
      <c r="AK100" s="112"/>
      <c r="AL100" s="106">
        <f>HLOOKUP($M$69,VerticalPlanning!$I$1:$AF$9,2,FALSE)</f>
        <v>0</v>
      </c>
      <c r="AM100" s="112"/>
      <c r="AN100" s="108">
        <f>VLOOKUP($F$1,ClientLevels!$A$1:$B$4,2,FALSE)</f>
        <v>1</v>
      </c>
      <c r="AO100" s="113"/>
      <c r="AP100" s="117">
        <f>VLOOKUP($F$1,ClientLevels!$A$1:$C$4,3,FALSE)</f>
        <v>-0.04</v>
      </c>
      <c r="AQ100" s="112"/>
      <c r="AR100" s="112">
        <f>$T$69</f>
        <v>0</v>
      </c>
      <c r="AS100" s="120">
        <f>$W$69</f>
        <v>0</v>
      </c>
      <c r="AT100" s="112"/>
      <c r="AU100" s="110">
        <f>HLOOKUP($M$73,VerticalPlanning!$I$13:$AF$21,2,FALSE)</f>
        <v>0</v>
      </c>
      <c r="AV100" s="112"/>
      <c r="AW100" s="106">
        <f>HLOOKUP($M$73,VerticalPlanning!$I$1:$AF$9,2,FALSE)</f>
        <v>0</v>
      </c>
      <c r="AX100" s="112"/>
      <c r="AY100" s="108">
        <f>VLOOKUP($F$1,ClientLevels!$A$1:$B$4,2,FALSE)</f>
        <v>1</v>
      </c>
      <c r="AZ100" s="113"/>
      <c r="BA100" s="117">
        <f>VLOOKUP($F$1,ClientLevels!$A$1:$C$4,3,FALSE)</f>
        <v>-0.04</v>
      </c>
      <c r="BB100" s="112"/>
      <c r="BC100" s="112">
        <f>$T$73</f>
        <v>0</v>
      </c>
      <c r="BD100" s="120">
        <f>$W$73</f>
        <v>0</v>
      </c>
    </row>
    <row r="101" spans="1:56" ht="20" customHeight="1" x14ac:dyDescent="0.2">
      <c r="A101" s="36"/>
      <c r="B101" s="112">
        <f>B100*VLOOKUP(A98, Exercises!$A$1:$H$221, 7, FALSE)</f>
        <v>0</v>
      </c>
      <c r="C101" s="140">
        <f t="shared" si="149"/>
        <v>0</v>
      </c>
      <c r="D101" s="121">
        <f t="shared" si="150"/>
        <v>0</v>
      </c>
      <c r="E101" s="73">
        <f t="shared" si="151"/>
        <v>0</v>
      </c>
      <c r="F101" s="76"/>
      <c r="G101" s="72">
        <f t="shared" si="152"/>
        <v>0</v>
      </c>
      <c r="H101" s="121">
        <f t="shared" si="153"/>
        <v>0</v>
      </c>
      <c r="I101" s="73">
        <f t="shared" si="154"/>
        <v>0</v>
      </c>
      <c r="J101" s="76"/>
      <c r="K101" s="72">
        <f t="shared" si="155"/>
        <v>0</v>
      </c>
      <c r="L101" s="121">
        <f t="shared" si="156"/>
        <v>0</v>
      </c>
      <c r="M101" s="73">
        <f t="shared" si="157"/>
        <v>0</v>
      </c>
      <c r="N101" s="150"/>
      <c r="O101" s="140">
        <f t="shared" si="158"/>
        <v>0</v>
      </c>
      <c r="P101" s="121">
        <f t="shared" si="159"/>
        <v>0</v>
      </c>
      <c r="Q101" s="73">
        <f t="shared" si="160"/>
        <v>0</v>
      </c>
      <c r="R101" s="76"/>
      <c r="S101" s="140">
        <f t="shared" si="161"/>
        <v>0</v>
      </c>
      <c r="T101" s="121">
        <f t="shared" si="162"/>
        <v>0</v>
      </c>
      <c r="U101" s="73">
        <f t="shared" si="163"/>
        <v>0</v>
      </c>
      <c r="V101" s="150"/>
      <c r="W101" s="140">
        <f t="shared" si="164"/>
        <v>0</v>
      </c>
      <c r="X101" s="121">
        <f t="shared" si="165"/>
        <v>0</v>
      </c>
      <c r="Y101" s="73">
        <f t="shared" si="166"/>
        <v>0</v>
      </c>
      <c r="Z101" s="76"/>
      <c r="AA101" s="72">
        <f t="shared" si="167"/>
        <v>0</v>
      </c>
      <c r="AB101" s="121">
        <f t="shared" si="168"/>
        <v>0</v>
      </c>
      <c r="AC101" s="73">
        <f t="shared" si="169"/>
        <v>0</v>
      </c>
      <c r="AD101" s="150"/>
      <c r="AE101" s="140">
        <f t="shared" si="170"/>
        <v>0</v>
      </c>
      <c r="AF101" s="121">
        <f t="shared" si="171"/>
        <v>0</v>
      </c>
      <c r="AG101" s="73">
        <f t="shared" si="172"/>
        <v>0</v>
      </c>
      <c r="AH101" s="76"/>
      <c r="AJ101" s="110">
        <f>HLOOKUP($M$69,VerticalPlanning!$I$13:$AF$21,3,FALSE)</f>
        <v>0</v>
      </c>
      <c r="AK101" s="112"/>
      <c r="AL101" s="106">
        <f>HLOOKUP($M$69,VerticalPlanning!$I$1:$AF$9,3,FALSE)</f>
        <v>0</v>
      </c>
      <c r="AM101" s="112"/>
      <c r="AN101" s="108">
        <f>VLOOKUP($F$1,ClientLevels!$A$1:$B$4,2,FALSE)</f>
        <v>1</v>
      </c>
      <c r="AO101" s="113"/>
      <c r="AP101" s="117">
        <f>VLOOKUP($F$1,ClientLevels!$A$1:$C$4,3,FALSE)</f>
        <v>-0.04</v>
      </c>
      <c r="AQ101" s="112"/>
      <c r="AR101" s="112">
        <f t="shared" ref="AR101:AR107" si="173">$T$69</f>
        <v>0</v>
      </c>
      <c r="AS101" s="120">
        <f t="shared" ref="AS101:AS107" si="174">$W$69</f>
        <v>0</v>
      </c>
      <c r="AT101" s="112"/>
      <c r="AU101" s="110">
        <f>HLOOKUP($M$73,VerticalPlanning!$I$13:$AF$21,3,FALSE)</f>
        <v>0</v>
      </c>
      <c r="AV101" s="112"/>
      <c r="AW101" s="106">
        <f>HLOOKUP($M$73,VerticalPlanning!$I$1:$AF$9,3,FALSE)</f>
        <v>0</v>
      </c>
      <c r="AX101" s="112"/>
      <c r="AY101" s="108">
        <f>VLOOKUP($F$1,ClientLevels!$A$1:$B$4,2,FALSE)</f>
        <v>1</v>
      </c>
      <c r="AZ101" s="113"/>
      <c r="BA101" s="117">
        <f>VLOOKUP($F$1,ClientLevels!$A$1:$C$4,3,FALSE)</f>
        <v>-0.04</v>
      </c>
      <c r="BB101" s="112"/>
      <c r="BC101" s="112">
        <f t="shared" ref="BC101:BC107" si="175">$T$73</f>
        <v>0</v>
      </c>
      <c r="BD101" s="120">
        <f t="shared" ref="BD101:BD107" si="176">$W$73</f>
        <v>0</v>
      </c>
    </row>
    <row r="102" spans="1:56" ht="20" customHeight="1" x14ac:dyDescent="0.2">
      <c r="A102" s="226"/>
      <c r="B102" s="318"/>
      <c r="C102" s="140">
        <f t="shared" si="149"/>
        <v>0</v>
      </c>
      <c r="D102" s="121">
        <f t="shared" si="150"/>
        <v>0</v>
      </c>
      <c r="E102" s="73">
        <f t="shared" si="151"/>
        <v>0</v>
      </c>
      <c r="F102" s="76"/>
      <c r="G102" s="72">
        <f t="shared" si="152"/>
        <v>0</v>
      </c>
      <c r="H102" s="121">
        <f t="shared" si="153"/>
        <v>0</v>
      </c>
      <c r="I102" s="73">
        <f t="shared" si="154"/>
        <v>0</v>
      </c>
      <c r="J102" s="186"/>
      <c r="K102" s="72">
        <f t="shared" si="155"/>
        <v>0</v>
      </c>
      <c r="L102" s="121">
        <f t="shared" si="156"/>
        <v>0</v>
      </c>
      <c r="M102" s="73">
        <f t="shared" si="157"/>
        <v>0</v>
      </c>
      <c r="N102" s="150"/>
      <c r="O102" s="140">
        <f t="shared" si="158"/>
        <v>0</v>
      </c>
      <c r="P102" s="121">
        <f t="shared" si="159"/>
        <v>0</v>
      </c>
      <c r="Q102" s="73">
        <f t="shared" si="160"/>
        <v>0</v>
      </c>
      <c r="R102" s="76"/>
      <c r="S102" s="140">
        <f t="shared" si="161"/>
        <v>0</v>
      </c>
      <c r="T102" s="121">
        <f t="shared" si="162"/>
        <v>0</v>
      </c>
      <c r="U102" s="73">
        <f t="shared" si="163"/>
        <v>0</v>
      </c>
      <c r="V102" s="150"/>
      <c r="W102" s="140">
        <f t="shared" si="164"/>
        <v>0</v>
      </c>
      <c r="X102" s="121">
        <f t="shared" si="165"/>
        <v>0</v>
      </c>
      <c r="Y102" s="73">
        <f t="shared" si="166"/>
        <v>0</v>
      </c>
      <c r="Z102" s="186"/>
      <c r="AA102" s="72">
        <f t="shared" si="167"/>
        <v>0</v>
      </c>
      <c r="AB102" s="121">
        <f t="shared" si="168"/>
        <v>0</v>
      </c>
      <c r="AC102" s="73">
        <f t="shared" si="169"/>
        <v>0</v>
      </c>
      <c r="AD102" s="150"/>
      <c r="AE102" s="140">
        <f t="shared" si="170"/>
        <v>0</v>
      </c>
      <c r="AF102" s="121">
        <f t="shared" si="171"/>
        <v>0</v>
      </c>
      <c r="AG102" s="73">
        <f t="shared" si="172"/>
        <v>0</v>
      </c>
      <c r="AH102" s="76"/>
      <c r="AJ102" s="110">
        <f>HLOOKUP($M$69,VerticalPlanning!$I$13:$AF$21,4,FALSE)</f>
        <v>0</v>
      </c>
      <c r="AK102" s="112"/>
      <c r="AL102" s="106">
        <f>HLOOKUP($M$69,VerticalPlanning!$I$1:$AF$9,4,FALSE)</f>
        <v>0</v>
      </c>
      <c r="AM102" s="112"/>
      <c r="AN102" s="108">
        <f>VLOOKUP($F$1,ClientLevels!$A$1:$B$4,2,FALSE)</f>
        <v>1</v>
      </c>
      <c r="AO102" s="113"/>
      <c r="AP102" s="117">
        <f>VLOOKUP($F$1,ClientLevels!$A$1:$C$4,3,FALSE)</f>
        <v>-0.04</v>
      </c>
      <c r="AQ102" s="112"/>
      <c r="AR102" s="112">
        <f t="shared" si="173"/>
        <v>0</v>
      </c>
      <c r="AS102" s="120">
        <f t="shared" si="174"/>
        <v>0</v>
      </c>
      <c r="AT102" s="112"/>
      <c r="AU102" s="110">
        <f>HLOOKUP($M$73,VerticalPlanning!$I$13:$AF$21,4,FALSE)</f>
        <v>0</v>
      </c>
      <c r="AV102" s="112"/>
      <c r="AW102" s="106">
        <f>HLOOKUP($M$73,VerticalPlanning!$I$1:$AF$9,4,FALSE)</f>
        <v>0</v>
      </c>
      <c r="AX102" s="112"/>
      <c r="AY102" s="108">
        <f>VLOOKUP($F$1,ClientLevels!$A$1:$B$4,2,FALSE)</f>
        <v>1</v>
      </c>
      <c r="AZ102" s="113"/>
      <c r="BA102" s="117">
        <f>VLOOKUP($F$1,ClientLevels!$A$1:$C$4,3,FALSE)</f>
        <v>-0.04</v>
      </c>
      <c r="BB102" s="112"/>
      <c r="BC102" s="112">
        <f t="shared" si="175"/>
        <v>0</v>
      </c>
      <c r="BD102" s="120">
        <f t="shared" si="176"/>
        <v>0</v>
      </c>
    </row>
    <row r="103" spans="1:56" ht="19" customHeight="1" thickBot="1" x14ac:dyDescent="0.25">
      <c r="A103" s="228"/>
      <c r="B103" s="319"/>
      <c r="C103" s="140">
        <f t="shared" si="149"/>
        <v>0</v>
      </c>
      <c r="D103" s="121">
        <f t="shared" si="150"/>
        <v>0</v>
      </c>
      <c r="E103" s="73">
        <f t="shared" si="151"/>
        <v>0</v>
      </c>
      <c r="F103" s="76"/>
      <c r="G103" s="151">
        <f t="shared" si="152"/>
        <v>0</v>
      </c>
      <c r="H103" s="121">
        <f t="shared" si="153"/>
        <v>0</v>
      </c>
      <c r="I103" s="153">
        <f t="shared" si="154"/>
        <v>0</v>
      </c>
      <c r="J103" s="154"/>
      <c r="K103" s="151">
        <f t="shared" si="155"/>
        <v>0</v>
      </c>
      <c r="L103" s="121">
        <f t="shared" si="156"/>
        <v>0</v>
      </c>
      <c r="M103" s="153">
        <f t="shared" si="157"/>
        <v>0</v>
      </c>
      <c r="N103" s="156"/>
      <c r="O103" s="155">
        <f t="shared" si="158"/>
        <v>0</v>
      </c>
      <c r="P103" s="121">
        <f t="shared" si="159"/>
        <v>0</v>
      </c>
      <c r="Q103" s="153">
        <f t="shared" si="160"/>
        <v>0</v>
      </c>
      <c r="R103" s="154"/>
      <c r="S103" s="155">
        <f t="shared" si="161"/>
        <v>0</v>
      </c>
      <c r="T103" s="121">
        <f t="shared" si="162"/>
        <v>0</v>
      </c>
      <c r="U103" s="153">
        <f t="shared" si="163"/>
        <v>0</v>
      </c>
      <c r="V103" s="156"/>
      <c r="W103" s="140">
        <f t="shared" si="164"/>
        <v>0</v>
      </c>
      <c r="X103" s="121">
        <f t="shared" si="165"/>
        <v>0</v>
      </c>
      <c r="Y103" s="73">
        <f t="shared" si="166"/>
        <v>0</v>
      </c>
      <c r="Z103" s="76"/>
      <c r="AA103" s="151">
        <f t="shared" si="167"/>
        <v>0</v>
      </c>
      <c r="AB103" s="121">
        <f t="shared" si="168"/>
        <v>0</v>
      </c>
      <c r="AC103" s="153">
        <f t="shared" si="169"/>
        <v>0</v>
      </c>
      <c r="AD103" s="156"/>
      <c r="AE103" s="140">
        <f t="shared" si="170"/>
        <v>0</v>
      </c>
      <c r="AF103" s="121">
        <f t="shared" si="171"/>
        <v>0</v>
      </c>
      <c r="AG103" s="73">
        <f t="shared" si="172"/>
        <v>0</v>
      </c>
      <c r="AH103" s="76"/>
      <c r="AJ103" s="110">
        <f>HLOOKUP($M$69,VerticalPlanning!$I$13:$AF$21,5,FALSE)</f>
        <v>0</v>
      </c>
      <c r="AK103" s="112"/>
      <c r="AL103" s="106">
        <f>HLOOKUP($M$69,VerticalPlanning!$I$1:$AF$9,5,FALSE)</f>
        <v>0</v>
      </c>
      <c r="AM103" s="112"/>
      <c r="AN103" s="108">
        <f>VLOOKUP($F$1,ClientLevels!$A$1:$B$4,2,FALSE)</f>
        <v>1</v>
      </c>
      <c r="AO103" s="113"/>
      <c r="AP103" s="117">
        <f>VLOOKUP($F$1,ClientLevels!$A$1:$C$4,3,FALSE)</f>
        <v>-0.04</v>
      </c>
      <c r="AQ103" s="112"/>
      <c r="AR103" s="112">
        <f t="shared" si="173"/>
        <v>0</v>
      </c>
      <c r="AS103" s="120">
        <f t="shared" si="174"/>
        <v>0</v>
      </c>
      <c r="AT103" s="112"/>
      <c r="AU103" s="110">
        <f>HLOOKUP($M$73,VerticalPlanning!$I$13:$AF$21,5,FALSE)</f>
        <v>0</v>
      </c>
      <c r="AV103" s="112"/>
      <c r="AW103" s="106">
        <f>HLOOKUP($M$73,VerticalPlanning!$I$1:$AF$9,5,FALSE)</f>
        <v>0</v>
      </c>
      <c r="AX103" s="112"/>
      <c r="AY103" s="108">
        <f>VLOOKUP($F$1,ClientLevels!$A$1:$B$4,2,FALSE)</f>
        <v>1</v>
      </c>
      <c r="AZ103" s="113"/>
      <c r="BA103" s="117">
        <f>VLOOKUP($F$1,ClientLevels!$A$1:$C$4,3,FALSE)</f>
        <v>-0.04</v>
      </c>
      <c r="BB103" s="112"/>
      <c r="BC103" s="112">
        <f t="shared" si="175"/>
        <v>0</v>
      </c>
      <c r="BD103" s="120">
        <f t="shared" si="176"/>
        <v>0</v>
      </c>
    </row>
    <row r="104" spans="1:56" ht="19" customHeight="1" thickBot="1" x14ac:dyDescent="0.25">
      <c r="C104" s="177" t="s">
        <v>265</v>
      </c>
      <c r="D104" s="180">
        <v>0</v>
      </c>
      <c r="E104" s="179" t="s">
        <v>264</v>
      </c>
      <c r="F104" s="174">
        <v>0</v>
      </c>
      <c r="G104" s="177" t="s">
        <v>265</v>
      </c>
      <c r="H104" s="187">
        <v>0</v>
      </c>
      <c r="I104" s="178" t="s">
        <v>264</v>
      </c>
      <c r="J104" s="173">
        <v>0</v>
      </c>
      <c r="K104" s="177" t="s">
        <v>265</v>
      </c>
      <c r="L104" s="180">
        <v>0</v>
      </c>
      <c r="M104" s="178" t="s">
        <v>264</v>
      </c>
      <c r="N104" s="174">
        <v>0</v>
      </c>
      <c r="O104" s="177" t="s">
        <v>265</v>
      </c>
      <c r="P104" s="187">
        <v>0</v>
      </c>
      <c r="Q104" s="178" t="s">
        <v>264</v>
      </c>
      <c r="R104" s="174">
        <v>0</v>
      </c>
      <c r="S104" s="177" t="s">
        <v>265</v>
      </c>
      <c r="T104" s="180">
        <v>0</v>
      </c>
      <c r="U104" s="179" t="s">
        <v>264</v>
      </c>
      <c r="V104" s="174">
        <v>0</v>
      </c>
      <c r="W104" s="177" t="s">
        <v>265</v>
      </c>
      <c r="X104" s="180">
        <v>0</v>
      </c>
      <c r="Y104" s="179" t="s">
        <v>264</v>
      </c>
      <c r="Z104" s="174">
        <v>0</v>
      </c>
      <c r="AA104" s="177" t="s">
        <v>265</v>
      </c>
      <c r="AB104" s="187">
        <v>0</v>
      </c>
      <c r="AC104" s="178" t="s">
        <v>264</v>
      </c>
      <c r="AD104" s="174">
        <v>0</v>
      </c>
      <c r="AE104" s="177" t="s">
        <v>265</v>
      </c>
      <c r="AF104" s="187">
        <v>0</v>
      </c>
      <c r="AG104" s="178" t="s">
        <v>264</v>
      </c>
      <c r="AH104" s="174">
        <v>0</v>
      </c>
      <c r="AJ104" s="110">
        <f>HLOOKUP($M$69,VerticalPlanning!$I$13:$AF$21,6,FALSE)</f>
        <v>0</v>
      </c>
      <c r="AK104" s="112"/>
      <c r="AL104" s="106">
        <f>HLOOKUP($M$69,VerticalPlanning!$I$1:$AF$9,6,FALSE)</f>
        <v>0</v>
      </c>
      <c r="AM104" s="112"/>
      <c r="AN104" s="108">
        <f>VLOOKUP($F$1,ClientLevels!$A$1:$B$4,2,FALSE)</f>
        <v>1</v>
      </c>
      <c r="AO104" s="113"/>
      <c r="AP104" s="117">
        <f>VLOOKUP($F$1,ClientLevels!$A$1:$C$4,3,FALSE)</f>
        <v>-0.04</v>
      </c>
      <c r="AQ104" s="112"/>
      <c r="AR104" s="112">
        <f t="shared" si="173"/>
        <v>0</v>
      </c>
      <c r="AS104" s="120">
        <f t="shared" si="174"/>
        <v>0</v>
      </c>
      <c r="AT104" s="112"/>
      <c r="AU104" s="110">
        <f>HLOOKUP($M$73,VerticalPlanning!$I$13:$AF$21,6,FALSE)</f>
        <v>0</v>
      </c>
      <c r="AV104" s="112"/>
      <c r="AW104" s="106">
        <f>HLOOKUP($M$73,VerticalPlanning!$I$1:$AF$9,6,FALSE)</f>
        <v>0</v>
      </c>
      <c r="AX104" s="112"/>
      <c r="AY104" s="108">
        <f>VLOOKUP($F$1,ClientLevels!$A$1:$B$4,2,FALSE)</f>
        <v>1</v>
      </c>
      <c r="AZ104" s="113"/>
      <c r="BA104" s="117">
        <f>VLOOKUP($F$1,ClientLevels!$A$1:$C$4,3,FALSE)</f>
        <v>-0.04</v>
      </c>
      <c r="BB104" s="112"/>
      <c r="BC104" s="112">
        <f t="shared" si="175"/>
        <v>0</v>
      </c>
      <c r="BD104" s="120">
        <f t="shared" si="176"/>
        <v>0</v>
      </c>
    </row>
    <row r="105" spans="1:56" ht="20" customHeight="1" x14ac:dyDescent="0.2">
      <c r="A105" s="218" t="s">
        <v>189</v>
      </c>
      <c r="B105" s="315"/>
      <c r="C105" s="72">
        <f>IF(AU100=0,0,AU100+AW110+BA100+BD100+$D$104)</f>
        <v>0</v>
      </c>
      <c r="D105" s="121">
        <f>$B$108*C105</f>
        <v>0</v>
      </c>
      <c r="E105" s="73">
        <f>IF(AW100=0,0,AW100+AY100+BC100+AW120+$F$104)</f>
        <v>0</v>
      </c>
      <c r="F105" s="76"/>
      <c r="G105" s="72">
        <f>IF(AU100=0,0,AU100+AX110+BA100+BD100+$H$104)</f>
        <v>0</v>
      </c>
      <c r="H105" s="121">
        <f>$B$108*G105</f>
        <v>0</v>
      </c>
      <c r="I105" s="73">
        <f>IF(AW100=0,0,AW100+AY100+BC100+AX120+$J$104)</f>
        <v>0</v>
      </c>
      <c r="J105" s="76"/>
      <c r="K105" s="72">
        <f>IF(AU100=0,0,AU100+AY110+BA100+BD100+$L$104)</f>
        <v>0</v>
      </c>
      <c r="L105" s="121">
        <f>$B$108*K105</f>
        <v>0</v>
      </c>
      <c r="M105" s="73">
        <f>IF(AW100=0,0,AW100+AY100+BC100+AY120+$N$104)</f>
        <v>0</v>
      </c>
      <c r="N105" s="150"/>
      <c r="O105" s="140">
        <f>IF(AU100=0,0,AU100+AZ110+BA100+BD100+$P$104)</f>
        <v>0</v>
      </c>
      <c r="P105" s="121">
        <f>$B$108*O105</f>
        <v>0</v>
      </c>
      <c r="Q105" s="73">
        <f>IF(AW100=0,0,AW100+AY100+BC100+AZ120+$R$104)</f>
        <v>0</v>
      </c>
      <c r="R105" s="76"/>
      <c r="S105" s="140">
        <f>IF(AU100=0,0,AU100+BA110+BA100+BD100+$T$104)</f>
        <v>0</v>
      </c>
      <c r="T105" s="121">
        <f>$B$108*S105</f>
        <v>0</v>
      </c>
      <c r="U105" s="73">
        <f>IF(AW100=0,0,AW100+AY100+BC100+BA120+$V$104)</f>
        <v>0</v>
      </c>
      <c r="V105" s="150"/>
      <c r="W105" s="140">
        <f>IF(AU100=0,0,AU100+BB110+BA100+BD100+$X$104)</f>
        <v>0</v>
      </c>
      <c r="X105" s="121">
        <f>$B$108*W105</f>
        <v>0</v>
      </c>
      <c r="Y105" s="73">
        <f>IF(AW100=0,0,AW100+AY100+BC100+BB120+$Z$104)</f>
        <v>0</v>
      </c>
      <c r="Z105" s="76"/>
      <c r="AA105" s="72">
        <f>IF(AU100=0,0,AU100+BC110+BA100+BD100+$AB$104)</f>
        <v>0</v>
      </c>
      <c r="AB105" s="121">
        <f>$B$108*AA105</f>
        <v>0</v>
      </c>
      <c r="AC105" s="73">
        <f>IF(AW100=0,0,AW100+AY100+BC100+BC120+$AD$104)</f>
        <v>0</v>
      </c>
      <c r="AD105" s="150"/>
      <c r="AE105" s="140">
        <f>IF(AU100=0,0,AU100+BD110+BA100+BD100+$AF$104)</f>
        <v>0</v>
      </c>
      <c r="AF105" s="121">
        <f>$B$108*AE105</f>
        <v>0</v>
      </c>
      <c r="AG105" s="73">
        <f>IF(AW100=0,0,AW100+AY100+BC100+BD120+$AH$104)</f>
        <v>0</v>
      </c>
      <c r="AH105" s="150"/>
      <c r="AJ105" s="110">
        <f>HLOOKUP($M$69,VerticalPlanning!$I$13:$AF$21,7,FALSE)</f>
        <v>0</v>
      </c>
      <c r="AK105" s="112"/>
      <c r="AL105" s="106">
        <f>HLOOKUP($M$69,VerticalPlanning!$I$1:$AF$9,7,FALSE)</f>
        <v>0</v>
      </c>
      <c r="AM105" s="112"/>
      <c r="AN105" s="108">
        <f>VLOOKUP($F$1,ClientLevels!$A$1:$B$4,2,FALSE)</f>
        <v>1</v>
      </c>
      <c r="AO105" s="113"/>
      <c r="AP105" s="117">
        <f>VLOOKUP($F$1,ClientLevels!$A$1:$C$4,3,FALSE)</f>
        <v>-0.04</v>
      </c>
      <c r="AQ105" s="112"/>
      <c r="AR105" s="112">
        <f t="shared" si="173"/>
        <v>0</v>
      </c>
      <c r="AS105" s="120">
        <f t="shared" si="174"/>
        <v>0</v>
      </c>
      <c r="AT105" s="112"/>
      <c r="AU105" s="110">
        <f>HLOOKUP($M$73,VerticalPlanning!$I$13:$AF$21,7,FALSE)</f>
        <v>0</v>
      </c>
      <c r="AV105" s="112"/>
      <c r="AW105" s="106">
        <f>HLOOKUP($M$73,VerticalPlanning!$I$1:$AF$9,7,FALSE)</f>
        <v>0</v>
      </c>
      <c r="AX105" s="112"/>
      <c r="AY105" s="108">
        <f>VLOOKUP($F$1,ClientLevels!$A$1:$B$4,2,FALSE)</f>
        <v>1</v>
      </c>
      <c r="AZ105" s="113"/>
      <c r="BA105" s="117">
        <f>VLOOKUP($F$1,ClientLevels!$A$1:$C$4,3,FALSE)</f>
        <v>-0.04</v>
      </c>
      <c r="BB105" s="112"/>
      <c r="BC105" s="112">
        <f t="shared" si="175"/>
        <v>0</v>
      </c>
      <c r="BD105" s="120">
        <f t="shared" si="176"/>
        <v>0</v>
      </c>
    </row>
    <row r="106" spans="1:56" ht="20" customHeight="1" thickBot="1" x14ac:dyDescent="0.25">
      <c r="A106" s="311"/>
      <c r="B106" s="312"/>
      <c r="C106" s="72">
        <f t="shared" ref="C106:C110" si="177">IF(AU101=0,0,AU101+AW111+BA101+BD101+$D$104)</f>
        <v>0</v>
      </c>
      <c r="D106" s="121">
        <f t="shared" ref="D106:D110" si="178">$B$108*C106</f>
        <v>0</v>
      </c>
      <c r="E106" s="73">
        <f t="shared" ref="E106:E110" si="179">IF(AW101=0,0,AW101+AY101+BC101+AW121+$F$104)</f>
        <v>0</v>
      </c>
      <c r="F106" s="76"/>
      <c r="G106" s="72">
        <f t="shared" ref="G106:G110" si="180">IF(AU101=0,0,AU101+AX111+BA101+BD101+$H$104)</f>
        <v>0</v>
      </c>
      <c r="H106" s="121">
        <f t="shared" ref="H106:H110" si="181">$B$108*G106</f>
        <v>0</v>
      </c>
      <c r="I106" s="73">
        <f t="shared" ref="I106:I110" si="182">IF(AW101=0,0,AW101+AY101+BC101+AX121+$J$104)</f>
        <v>0</v>
      </c>
      <c r="J106" s="76"/>
      <c r="K106" s="72">
        <f t="shared" ref="K106:K110" si="183">IF(AU101=0,0,AU101+AY111+BA101+BD101+$L$104)</f>
        <v>0</v>
      </c>
      <c r="L106" s="121">
        <f t="shared" ref="L106:L110" si="184">$B$108*K106</f>
        <v>0</v>
      </c>
      <c r="M106" s="73">
        <f t="shared" ref="M106:M110" si="185">IF(AW101=0,0,AW101+AY101+BC101+AY121+$N$104)</f>
        <v>0</v>
      </c>
      <c r="N106" s="150"/>
      <c r="O106" s="140">
        <f t="shared" ref="O106:O110" si="186">IF(AU101=0,0,AU101+AZ111+BA101+BD101+$P$104)</f>
        <v>0</v>
      </c>
      <c r="P106" s="121">
        <f t="shared" ref="P106:P110" si="187">$B$108*O106</f>
        <v>0</v>
      </c>
      <c r="Q106" s="73">
        <f t="shared" ref="Q106:Q110" si="188">IF(AW101=0,0,AW101+AY101+BC101+AZ121+$R$104)</f>
        <v>0</v>
      </c>
      <c r="R106" s="76"/>
      <c r="S106" s="140">
        <f t="shared" ref="S106:S110" si="189">IF(AU101=0,0,AU101+BA111+BA101+BD101+$T$104)</f>
        <v>0</v>
      </c>
      <c r="T106" s="121">
        <f t="shared" ref="T106:T110" si="190">$B$108*S106</f>
        <v>0</v>
      </c>
      <c r="U106" s="73">
        <f t="shared" ref="U106:U110" si="191">IF(AW101=0,0,AW101+AY101+BC101+BA121+$V$104)</f>
        <v>0</v>
      </c>
      <c r="V106" s="150"/>
      <c r="W106" s="140">
        <f t="shared" ref="W106:W110" si="192">IF(AU101=0,0,AU101+BB111+BA101+BD101+$X$104)</f>
        <v>0</v>
      </c>
      <c r="X106" s="121">
        <f t="shared" ref="X106:X110" si="193">$B$108*W106</f>
        <v>0</v>
      </c>
      <c r="Y106" s="73">
        <f t="shared" ref="Y106:Y110" si="194">IF(AW101=0,0,AW101+AY101+BC101+BB121+$Z$104)</f>
        <v>0</v>
      </c>
      <c r="Z106" s="76"/>
      <c r="AA106" s="72">
        <f t="shared" ref="AA106:AA110" si="195">IF(AU101=0,0,AU101+BC111+BA101+BD101+$AB$104)</f>
        <v>0</v>
      </c>
      <c r="AB106" s="121">
        <f t="shared" ref="AB106:AB110" si="196">$B$108*AA106</f>
        <v>0</v>
      </c>
      <c r="AC106" s="73">
        <f t="shared" ref="AC106:AC110" si="197">IF(AW101=0,0,AW101+AY101+BC101+BC121+$AD$104)</f>
        <v>0</v>
      </c>
      <c r="AD106" s="150"/>
      <c r="AE106" s="140">
        <f t="shared" ref="AE106:AE110" si="198">IF(AU101=0,0,AU101+BD111+BA101+BD101+$AF$104)</f>
        <v>0</v>
      </c>
      <c r="AF106" s="121">
        <f t="shared" ref="AF106:AF110" si="199">$B$108*AE106</f>
        <v>0</v>
      </c>
      <c r="AG106" s="73">
        <f t="shared" ref="AG106:AG110" si="200">IF(AW101=0,0,AW101+AY101+BC101+BD121+$AH$104)</f>
        <v>0</v>
      </c>
      <c r="AH106" s="150"/>
      <c r="AJ106" s="110">
        <f>HLOOKUP($M$69,VerticalPlanning!$I$13:$AF$21,8,FALSE)</f>
        <v>0</v>
      </c>
      <c r="AK106" s="112"/>
      <c r="AL106" s="106">
        <f>HLOOKUP($M$69,VerticalPlanning!$I$1:$AF$9,8,FALSE)</f>
        <v>0</v>
      </c>
      <c r="AM106" s="112"/>
      <c r="AN106" s="108">
        <f>VLOOKUP($F$1,ClientLevels!$A$1:$B$4,2,FALSE)</f>
        <v>1</v>
      </c>
      <c r="AO106" s="113"/>
      <c r="AP106" s="117">
        <f>VLOOKUP($F$1,ClientLevels!$A$1:$C$4,3,FALSE)</f>
        <v>-0.04</v>
      </c>
      <c r="AQ106" s="112"/>
      <c r="AR106" s="112">
        <f t="shared" si="173"/>
        <v>0</v>
      </c>
      <c r="AS106" s="120">
        <f t="shared" si="174"/>
        <v>0</v>
      </c>
      <c r="AT106" s="112"/>
      <c r="AU106" s="110">
        <f>HLOOKUP($M$73,VerticalPlanning!$I$13:$AF$21,8,FALSE)</f>
        <v>0</v>
      </c>
      <c r="AV106" s="112"/>
      <c r="AW106" s="106">
        <f>HLOOKUP($M$73,VerticalPlanning!$I$1:$AF$9,8,FALSE)</f>
        <v>0</v>
      </c>
      <c r="AX106" s="112"/>
      <c r="AY106" s="108">
        <f>VLOOKUP($F$1,ClientLevels!$A$1:$B$4,2,FALSE)</f>
        <v>1</v>
      </c>
      <c r="AZ106" s="113"/>
      <c r="BA106" s="117">
        <f>VLOOKUP($F$1,ClientLevels!$A$1:$C$4,3,FALSE)</f>
        <v>-0.04</v>
      </c>
      <c r="BB106" s="112"/>
      <c r="BC106" s="112">
        <f t="shared" si="175"/>
        <v>0</v>
      </c>
      <c r="BD106" s="120">
        <f t="shared" si="176"/>
        <v>0</v>
      </c>
    </row>
    <row r="107" spans="1:56" ht="19" customHeight="1" thickBot="1" x14ac:dyDescent="0.25">
      <c r="A107" s="19" t="s">
        <v>189</v>
      </c>
      <c r="B107" s="131">
        <f>VLOOKUP(A107, Tabel222227222[], 2, FALSE)</f>
        <v>0</v>
      </c>
      <c r="C107" s="72">
        <f t="shared" si="177"/>
        <v>0</v>
      </c>
      <c r="D107" s="121">
        <f t="shared" si="178"/>
        <v>0</v>
      </c>
      <c r="E107" s="73">
        <f t="shared" si="179"/>
        <v>0</v>
      </c>
      <c r="F107" s="76"/>
      <c r="G107" s="72">
        <f t="shared" si="180"/>
        <v>0</v>
      </c>
      <c r="H107" s="121">
        <f t="shared" si="181"/>
        <v>0</v>
      </c>
      <c r="I107" s="73">
        <f t="shared" si="182"/>
        <v>0</v>
      </c>
      <c r="J107" s="76"/>
      <c r="K107" s="72">
        <f t="shared" si="183"/>
        <v>0</v>
      </c>
      <c r="L107" s="121">
        <f t="shared" si="184"/>
        <v>0</v>
      </c>
      <c r="M107" s="73">
        <f t="shared" si="185"/>
        <v>0</v>
      </c>
      <c r="N107" s="150"/>
      <c r="O107" s="140">
        <f t="shared" si="186"/>
        <v>0</v>
      </c>
      <c r="P107" s="121">
        <f t="shared" si="187"/>
        <v>0</v>
      </c>
      <c r="Q107" s="73">
        <f t="shared" si="188"/>
        <v>0</v>
      </c>
      <c r="R107" s="76"/>
      <c r="S107" s="140">
        <f t="shared" si="189"/>
        <v>0</v>
      </c>
      <c r="T107" s="121">
        <f t="shared" si="190"/>
        <v>0</v>
      </c>
      <c r="U107" s="73">
        <f t="shared" si="191"/>
        <v>0</v>
      </c>
      <c r="V107" s="150"/>
      <c r="W107" s="140">
        <f t="shared" si="192"/>
        <v>0</v>
      </c>
      <c r="X107" s="121">
        <f t="shared" si="193"/>
        <v>0</v>
      </c>
      <c r="Y107" s="73">
        <f t="shared" si="194"/>
        <v>0</v>
      </c>
      <c r="Z107" s="76"/>
      <c r="AA107" s="72">
        <f t="shared" si="195"/>
        <v>0</v>
      </c>
      <c r="AB107" s="121">
        <f t="shared" si="196"/>
        <v>0</v>
      </c>
      <c r="AC107" s="73">
        <f t="shared" si="197"/>
        <v>0</v>
      </c>
      <c r="AD107" s="150"/>
      <c r="AE107" s="140">
        <f t="shared" si="198"/>
        <v>0</v>
      </c>
      <c r="AF107" s="121">
        <f t="shared" si="199"/>
        <v>0</v>
      </c>
      <c r="AG107" s="73">
        <f t="shared" si="200"/>
        <v>0</v>
      </c>
      <c r="AH107" s="150"/>
      <c r="AJ107" s="110">
        <f>HLOOKUP($M$69,VerticalPlanning!$I$13:$AF$21,9,FALSE)</f>
        <v>0</v>
      </c>
      <c r="AK107" s="112"/>
      <c r="AL107" s="106">
        <f>HLOOKUP($M$69,VerticalPlanning!$I$1:$AF$9,9,FALSE)</f>
        <v>0</v>
      </c>
      <c r="AM107" s="112"/>
      <c r="AN107" s="108">
        <f>VLOOKUP($F$1,ClientLevels!$A$1:$B$4,2,FALSE)</f>
        <v>1</v>
      </c>
      <c r="AO107" s="113"/>
      <c r="AP107" s="117">
        <f>VLOOKUP($F$1,ClientLevels!$A$1:$C$4,3,FALSE)</f>
        <v>-0.04</v>
      </c>
      <c r="AQ107" s="112"/>
      <c r="AR107" s="112">
        <f t="shared" si="173"/>
        <v>0</v>
      </c>
      <c r="AS107" s="120">
        <f t="shared" si="174"/>
        <v>0</v>
      </c>
      <c r="AT107" s="112"/>
      <c r="AU107" s="110">
        <f>HLOOKUP($M$73,VerticalPlanning!$I$13:$AF$21,9,FALSE)</f>
        <v>0</v>
      </c>
      <c r="AV107" s="112"/>
      <c r="AW107" s="106">
        <f>HLOOKUP($M$73,VerticalPlanning!$I$1:$AF$9,9,FALSE)</f>
        <v>0</v>
      </c>
      <c r="AX107" s="112"/>
      <c r="AY107" s="108">
        <f>VLOOKUP($F$1,ClientLevels!$A$1:$B$4,2,FALSE)</f>
        <v>1</v>
      </c>
      <c r="AZ107" s="113"/>
      <c r="BA107" s="117">
        <f>VLOOKUP($F$1,ClientLevels!$A$1:$C$4,3,FALSE)</f>
        <v>-0.04</v>
      </c>
      <c r="BB107" s="112"/>
      <c r="BC107" s="112">
        <f t="shared" si="175"/>
        <v>0</v>
      </c>
      <c r="BD107" s="120">
        <f t="shared" si="176"/>
        <v>0</v>
      </c>
    </row>
    <row r="108" spans="1:56" ht="19" customHeight="1" x14ac:dyDescent="0.2">
      <c r="A108" s="36"/>
      <c r="B108" s="112">
        <f>B107*VLOOKUP(A105, Exercises!$A$1:$H$221, 7, FALSE)</f>
        <v>0</v>
      </c>
      <c r="C108" s="72">
        <f t="shared" si="177"/>
        <v>0</v>
      </c>
      <c r="D108" s="121">
        <f t="shared" si="178"/>
        <v>0</v>
      </c>
      <c r="E108" s="73">
        <f t="shared" si="179"/>
        <v>0</v>
      </c>
      <c r="F108" s="76"/>
      <c r="G108" s="72">
        <f t="shared" si="180"/>
        <v>0</v>
      </c>
      <c r="H108" s="121">
        <f t="shared" si="181"/>
        <v>0</v>
      </c>
      <c r="I108" s="73">
        <f t="shared" si="182"/>
        <v>0</v>
      </c>
      <c r="J108" s="76"/>
      <c r="K108" s="72">
        <f t="shared" si="183"/>
        <v>0</v>
      </c>
      <c r="L108" s="121">
        <f t="shared" si="184"/>
        <v>0</v>
      </c>
      <c r="M108" s="73">
        <f t="shared" si="185"/>
        <v>0</v>
      </c>
      <c r="N108" s="150"/>
      <c r="O108" s="140">
        <f t="shared" si="186"/>
        <v>0</v>
      </c>
      <c r="P108" s="121">
        <f t="shared" si="187"/>
        <v>0</v>
      </c>
      <c r="Q108" s="73">
        <f t="shared" si="188"/>
        <v>0</v>
      </c>
      <c r="R108" s="76"/>
      <c r="S108" s="140">
        <f t="shared" si="189"/>
        <v>0</v>
      </c>
      <c r="T108" s="121">
        <f t="shared" si="190"/>
        <v>0</v>
      </c>
      <c r="U108" s="73">
        <f t="shared" si="191"/>
        <v>0</v>
      </c>
      <c r="V108" s="150"/>
      <c r="W108" s="140">
        <f t="shared" si="192"/>
        <v>0</v>
      </c>
      <c r="X108" s="121">
        <f t="shared" si="193"/>
        <v>0</v>
      </c>
      <c r="Y108" s="73">
        <f t="shared" si="194"/>
        <v>0</v>
      </c>
      <c r="Z108" s="76"/>
      <c r="AA108" s="72">
        <f t="shared" si="195"/>
        <v>0</v>
      </c>
      <c r="AB108" s="121">
        <f t="shared" si="196"/>
        <v>0</v>
      </c>
      <c r="AC108" s="73">
        <f t="shared" si="197"/>
        <v>0</v>
      </c>
      <c r="AD108" s="150"/>
      <c r="AE108" s="140">
        <f t="shared" si="198"/>
        <v>0</v>
      </c>
      <c r="AF108" s="121">
        <f t="shared" si="199"/>
        <v>0</v>
      </c>
      <c r="AG108" s="73">
        <f t="shared" si="200"/>
        <v>0</v>
      </c>
      <c r="AH108" s="150"/>
      <c r="AJ108" s="113"/>
      <c r="AK108" s="113"/>
      <c r="AL108" s="113"/>
      <c r="AM108" s="113"/>
      <c r="AN108" s="113"/>
      <c r="AO108" s="113"/>
      <c r="AP108" s="112"/>
      <c r="AQ108" s="112"/>
      <c r="AR108" s="112"/>
      <c r="AS108" s="112"/>
      <c r="AT108" s="112"/>
      <c r="AU108" s="113"/>
      <c r="AV108" s="113"/>
      <c r="AW108" s="113"/>
      <c r="AX108" s="113"/>
      <c r="AY108" s="113"/>
      <c r="AZ108" s="113"/>
      <c r="BA108" s="112"/>
      <c r="BB108" s="112"/>
      <c r="BC108" s="112"/>
      <c r="BD108" s="112"/>
    </row>
    <row r="109" spans="1:56" ht="20" customHeight="1" x14ac:dyDescent="0.2">
      <c r="A109" s="125"/>
      <c r="B109" s="132"/>
      <c r="C109" s="72">
        <f t="shared" si="177"/>
        <v>0</v>
      </c>
      <c r="D109" s="121">
        <f t="shared" si="178"/>
        <v>0</v>
      </c>
      <c r="E109" s="73">
        <f t="shared" si="179"/>
        <v>0</v>
      </c>
      <c r="F109" s="76"/>
      <c r="G109" s="72">
        <f t="shared" si="180"/>
        <v>0</v>
      </c>
      <c r="H109" s="121">
        <f t="shared" si="181"/>
        <v>0</v>
      </c>
      <c r="I109" s="73">
        <f t="shared" si="182"/>
        <v>0</v>
      </c>
      <c r="J109" s="76"/>
      <c r="K109" s="72">
        <f t="shared" si="183"/>
        <v>0</v>
      </c>
      <c r="L109" s="121">
        <f t="shared" si="184"/>
        <v>0</v>
      </c>
      <c r="M109" s="73">
        <f t="shared" si="185"/>
        <v>0</v>
      </c>
      <c r="N109" s="150"/>
      <c r="O109" s="140">
        <f t="shared" si="186"/>
        <v>0</v>
      </c>
      <c r="P109" s="121">
        <f t="shared" si="187"/>
        <v>0</v>
      </c>
      <c r="Q109" s="73">
        <f t="shared" si="188"/>
        <v>0</v>
      </c>
      <c r="R109" s="76"/>
      <c r="S109" s="140">
        <f t="shared" si="189"/>
        <v>0</v>
      </c>
      <c r="T109" s="121">
        <f t="shared" si="190"/>
        <v>0</v>
      </c>
      <c r="U109" s="73">
        <f t="shared" si="191"/>
        <v>0</v>
      </c>
      <c r="V109" s="150"/>
      <c r="W109" s="140">
        <f t="shared" si="192"/>
        <v>0</v>
      </c>
      <c r="X109" s="121">
        <f t="shared" si="193"/>
        <v>0</v>
      </c>
      <c r="Y109" s="73">
        <f t="shared" si="194"/>
        <v>0</v>
      </c>
      <c r="Z109" s="76"/>
      <c r="AA109" s="72">
        <f t="shared" si="195"/>
        <v>0</v>
      </c>
      <c r="AB109" s="121">
        <f t="shared" si="196"/>
        <v>0</v>
      </c>
      <c r="AC109" s="73">
        <f t="shared" si="197"/>
        <v>0</v>
      </c>
      <c r="AD109" s="150"/>
      <c r="AE109" s="140">
        <f t="shared" si="198"/>
        <v>0</v>
      </c>
      <c r="AF109" s="121">
        <f t="shared" si="199"/>
        <v>0</v>
      </c>
      <c r="AG109" s="73">
        <f t="shared" si="200"/>
        <v>0</v>
      </c>
      <c r="AH109" s="150"/>
      <c r="AJ109" s="113"/>
      <c r="AK109" s="113"/>
      <c r="AL109" s="113"/>
      <c r="AM109" s="113"/>
      <c r="AN109" s="113"/>
      <c r="AO109" s="113"/>
      <c r="AP109" s="112"/>
      <c r="AQ109" s="112"/>
      <c r="AR109" s="112"/>
      <c r="AS109" s="112"/>
      <c r="AT109" s="112"/>
      <c r="AU109" s="113"/>
      <c r="AV109" s="113"/>
      <c r="AW109" s="113"/>
      <c r="AX109" s="113"/>
      <c r="AY109" s="113"/>
      <c r="AZ109" s="113"/>
      <c r="BA109" s="112"/>
      <c r="BB109" s="112"/>
      <c r="BC109" s="112"/>
      <c r="BD109" s="112"/>
    </row>
    <row r="110" spans="1:56" ht="19" customHeight="1" thickBot="1" x14ac:dyDescent="0.25">
      <c r="A110" s="126"/>
      <c r="B110" s="133"/>
      <c r="C110" s="72">
        <f t="shared" si="177"/>
        <v>0</v>
      </c>
      <c r="D110" s="121">
        <f t="shared" si="178"/>
        <v>0</v>
      </c>
      <c r="E110" s="73">
        <f t="shared" si="179"/>
        <v>0</v>
      </c>
      <c r="F110" s="76"/>
      <c r="G110" s="72">
        <f t="shared" si="180"/>
        <v>0</v>
      </c>
      <c r="H110" s="121">
        <f t="shared" si="181"/>
        <v>0</v>
      </c>
      <c r="I110" s="73">
        <f t="shared" si="182"/>
        <v>0</v>
      </c>
      <c r="J110" s="76"/>
      <c r="K110" s="72">
        <f t="shared" si="183"/>
        <v>0</v>
      </c>
      <c r="L110" s="121">
        <f t="shared" si="184"/>
        <v>0</v>
      </c>
      <c r="M110" s="73">
        <f t="shared" si="185"/>
        <v>0</v>
      </c>
      <c r="N110" s="150"/>
      <c r="O110" s="140">
        <f t="shared" si="186"/>
        <v>0</v>
      </c>
      <c r="P110" s="121">
        <f t="shared" si="187"/>
        <v>0</v>
      </c>
      <c r="Q110" s="73">
        <f t="shared" si="188"/>
        <v>0</v>
      </c>
      <c r="R110" s="76"/>
      <c r="S110" s="140">
        <f t="shared" si="189"/>
        <v>0</v>
      </c>
      <c r="T110" s="121">
        <f t="shared" si="190"/>
        <v>0</v>
      </c>
      <c r="U110" s="73">
        <f t="shared" si="191"/>
        <v>0</v>
      </c>
      <c r="V110" s="150"/>
      <c r="W110" s="140">
        <f t="shared" si="192"/>
        <v>0</v>
      </c>
      <c r="X110" s="121">
        <f t="shared" si="193"/>
        <v>0</v>
      </c>
      <c r="Y110" s="73">
        <f t="shared" si="194"/>
        <v>0</v>
      </c>
      <c r="Z110" s="76"/>
      <c r="AA110" s="72">
        <f t="shared" si="195"/>
        <v>0</v>
      </c>
      <c r="AB110" s="121">
        <f t="shared" si="196"/>
        <v>0</v>
      </c>
      <c r="AC110" s="73">
        <f t="shared" si="197"/>
        <v>0</v>
      </c>
      <c r="AD110" s="150"/>
      <c r="AE110" s="140">
        <f t="shared" si="198"/>
        <v>0</v>
      </c>
      <c r="AF110" s="121">
        <f t="shared" si="199"/>
        <v>0</v>
      </c>
      <c r="AG110" s="73">
        <f t="shared" si="200"/>
        <v>0</v>
      </c>
      <c r="AH110" s="150"/>
      <c r="AJ110" s="114" t="s">
        <v>249</v>
      </c>
      <c r="AK110" s="113"/>
      <c r="AL110" s="116">
        <f>VLOOKUP($P$69,HorizontalPlanning!$A$2:$K$14,4,FALSE)</f>
        <v>0</v>
      </c>
      <c r="AM110" s="116">
        <f>VLOOKUP($P$69,HorizontalPlanning!$A$2:$K$14,5,FALSE)</f>
        <v>0</v>
      </c>
      <c r="AN110" s="116">
        <f>VLOOKUP($P$69,HorizontalPlanning!$A$2:$K$14,6,FALSE)</f>
        <v>0</v>
      </c>
      <c r="AO110" s="116">
        <f>VLOOKUP($P$69,HorizontalPlanning!$A$2:$K$14,7,FALSE)</f>
        <v>0</v>
      </c>
      <c r="AP110" s="116">
        <f>VLOOKUP($P$69,HorizontalPlanning!$A$2:$K$14,8,FALSE)</f>
        <v>0</v>
      </c>
      <c r="AQ110" s="116">
        <f>VLOOKUP($P$69,HorizontalPlanning!$A$2:$K$14,9,FALSE)</f>
        <v>0</v>
      </c>
      <c r="AR110" s="116">
        <f>VLOOKUP($P$69,HorizontalPlanning!$A$2:$K$14,10,FALSE)</f>
        <v>0</v>
      </c>
      <c r="AS110" s="116">
        <f>VLOOKUP($P$69,HorizontalPlanning!$A$2:$K$14,11,FALSE)</f>
        <v>0</v>
      </c>
      <c r="AT110" s="112"/>
      <c r="AU110" s="114" t="s">
        <v>249</v>
      </c>
      <c r="AV110" s="113"/>
      <c r="AW110" s="116">
        <f>VLOOKUP($P$73,HorizontalPlanning!$A$2:$K$14,4,FALSE)</f>
        <v>0</v>
      </c>
      <c r="AX110" s="116">
        <f>VLOOKUP($P$73,HorizontalPlanning!$A$2:$K$14,5,FALSE)</f>
        <v>0</v>
      </c>
      <c r="AY110" s="116">
        <f>VLOOKUP($P$73,HorizontalPlanning!$A$2:$K$14,6,FALSE)</f>
        <v>0</v>
      </c>
      <c r="AZ110" s="116">
        <f>VLOOKUP($P$73,HorizontalPlanning!$A$2:$K$14,7,FALSE)</f>
        <v>0</v>
      </c>
      <c r="BA110" s="116">
        <f>VLOOKUP($P$73,HorizontalPlanning!$A$2:$K$14,8,FALSE)</f>
        <v>0</v>
      </c>
      <c r="BB110" s="116">
        <f>VLOOKUP($P$73,HorizontalPlanning!$A$2:$K$14,9,FALSE)</f>
        <v>0</v>
      </c>
      <c r="BC110" s="116">
        <f>VLOOKUP($P$73,HorizontalPlanning!$A$2:$K$14,10,FALSE)</f>
        <v>0</v>
      </c>
      <c r="BD110" s="116">
        <f>VLOOKUP($P$73,HorizontalPlanning!$A$2:$K$14,11,FALSE)</f>
        <v>0</v>
      </c>
    </row>
    <row r="111" spans="1:56" ht="19" customHeight="1" thickBot="1" x14ac:dyDescent="0.25">
      <c r="C111" s="177" t="s">
        <v>265</v>
      </c>
      <c r="D111" s="180">
        <v>0</v>
      </c>
      <c r="E111" s="179" t="s">
        <v>264</v>
      </c>
      <c r="F111" s="174">
        <v>0</v>
      </c>
      <c r="G111" s="177" t="s">
        <v>265</v>
      </c>
      <c r="H111" s="187">
        <v>0</v>
      </c>
      <c r="I111" s="178" t="s">
        <v>264</v>
      </c>
      <c r="J111" s="174">
        <v>0</v>
      </c>
      <c r="K111" s="177" t="s">
        <v>265</v>
      </c>
      <c r="L111" s="180">
        <v>0</v>
      </c>
      <c r="M111" s="179" t="s">
        <v>264</v>
      </c>
      <c r="N111" s="174">
        <v>0</v>
      </c>
      <c r="O111" s="177" t="s">
        <v>265</v>
      </c>
      <c r="P111" s="187">
        <v>0</v>
      </c>
      <c r="Q111" s="178" t="s">
        <v>264</v>
      </c>
      <c r="R111" s="174">
        <v>0</v>
      </c>
      <c r="S111" s="177" t="s">
        <v>265</v>
      </c>
      <c r="T111" s="180">
        <v>0</v>
      </c>
      <c r="U111" s="179" t="s">
        <v>264</v>
      </c>
      <c r="V111" s="174">
        <v>0</v>
      </c>
      <c r="W111" s="177" t="s">
        <v>265</v>
      </c>
      <c r="X111" s="180">
        <v>0</v>
      </c>
      <c r="Y111" s="179" t="s">
        <v>264</v>
      </c>
      <c r="Z111" s="174">
        <v>0</v>
      </c>
      <c r="AA111" s="177" t="s">
        <v>265</v>
      </c>
      <c r="AB111" s="187">
        <v>0</v>
      </c>
      <c r="AC111" s="178" t="s">
        <v>264</v>
      </c>
      <c r="AD111" s="174">
        <v>0</v>
      </c>
      <c r="AE111" s="177" t="s">
        <v>265</v>
      </c>
      <c r="AF111" s="187">
        <v>0</v>
      </c>
      <c r="AG111" s="178" t="s">
        <v>264</v>
      </c>
      <c r="AH111" s="174">
        <v>0</v>
      </c>
      <c r="AJ111" s="113"/>
      <c r="AK111" s="113"/>
      <c r="AL111" s="116">
        <f>VLOOKUP($P$69,HorizontalPlanning!$A$2:$K$14,4,FALSE)</f>
        <v>0</v>
      </c>
      <c r="AM111" s="116">
        <f>VLOOKUP($P$69,HorizontalPlanning!$A$2:$K$14,5,FALSE)</f>
        <v>0</v>
      </c>
      <c r="AN111" s="116">
        <f>VLOOKUP($P$69,HorizontalPlanning!$A$2:$K$14,6,FALSE)</f>
        <v>0</v>
      </c>
      <c r="AO111" s="116">
        <f>VLOOKUP($P$69,HorizontalPlanning!$A$2:$K$14,7,FALSE)</f>
        <v>0</v>
      </c>
      <c r="AP111" s="116">
        <f>VLOOKUP($P$69,HorizontalPlanning!$A$2:$K$14,8,FALSE)</f>
        <v>0</v>
      </c>
      <c r="AQ111" s="116">
        <f>VLOOKUP($P$69,HorizontalPlanning!$A$2:$K$14,9,FALSE)</f>
        <v>0</v>
      </c>
      <c r="AR111" s="116">
        <f>VLOOKUP($P$69,HorizontalPlanning!$A$2:$K$14,10,FALSE)</f>
        <v>0</v>
      </c>
      <c r="AS111" s="116">
        <f>VLOOKUP($P$69,HorizontalPlanning!$A$2:$K$14,11,FALSE)</f>
        <v>0</v>
      </c>
      <c r="AT111" s="112"/>
      <c r="AU111" s="113"/>
      <c r="AV111" s="113"/>
      <c r="AW111" s="116">
        <f>VLOOKUP($P$73,HorizontalPlanning!$A$2:$K$14,4,FALSE)</f>
        <v>0</v>
      </c>
      <c r="AX111" s="116">
        <f>VLOOKUP($P$73,HorizontalPlanning!$A$2:$K$14,5,FALSE)</f>
        <v>0</v>
      </c>
      <c r="AY111" s="116">
        <f>VLOOKUP($P$73,HorizontalPlanning!$A$2:$K$14,6,FALSE)</f>
        <v>0</v>
      </c>
      <c r="AZ111" s="116">
        <f>VLOOKUP($P$73,HorizontalPlanning!$A$2:$K$14,7,FALSE)</f>
        <v>0</v>
      </c>
      <c r="BA111" s="116">
        <f>VLOOKUP($P$73,HorizontalPlanning!$A$2:$K$14,8,FALSE)</f>
        <v>0</v>
      </c>
      <c r="BB111" s="116">
        <f>VLOOKUP($P$73,HorizontalPlanning!$A$2:$K$14,9,FALSE)</f>
        <v>0</v>
      </c>
      <c r="BC111" s="116">
        <f>VLOOKUP($P$73,HorizontalPlanning!$A$2:$K$14,10,FALSE)</f>
        <v>0</v>
      </c>
      <c r="BD111" s="116">
        <f>VLOOKUP($P$73,HorizontalPlanning!$A$2:$K$14,11,FALSE)</f>
        <v>0</v>
      </c>
    </row>
    <row r="112" spans="1:56" ht="20" customHeight="1" thickBot="1" x14ac:dyDescent="0.25">
      <c r="A112" s="127"/>
      <c r="B112" s="136"/>
      <c r="C112" s="144">
        <f>IF(AU104=0,0,AU104+AW114+BA104+BD104)</f>
        <v>0</v>
      </c>
      <c r="D112" s="145">
        <f>$B$44*C112</f>
        <v>0</v>
      </c>
      <c r="E112" s="146">
        <f>IF(AW104=0,0,AW104+AY104+BC124+AW124)</f>
        <v>0</v>
      </c>
      <c r="F112" s="147"/>
      <c r="G112" s="144">
        <f>IF(AU104=0,0,AU104+AX114+BA104+BD104)</f>
        <v>0</v>
      </c>
      <c r="H112" s="145">
        <f>$B$44*G112</f>
        <v>0</v>
      </c>
      <c r="I112" s="146">
        <f>IF(AW104=0,0,AW104+AY104+BC124+AX124)</f>
        <v>0</v>
      </c>
      <c r="J112" s="159"/>
      <c r="K112" s="148">
        <f>IF(AU104=0,0,AU104+AY114+BA104+BD104)</f>
        <v>0</v>
      </c>
      <c r="L112" s="145">
        <f>$B$44*K112</f>
        <v>0</v>
      </c>
      <c r="M112" s="146">
        <f>IF(AW104=0,0,AW104+AY104+BC124+AY124)</f>
        <v>0</v>
      </c>
      <c r="N112" s="147"/>
      <c r="O112" s="144">
        <f>IF(AU104=0,0,AU104+AZ114+BA104+BD104)</f>
        <v>0</v>
      </c>
      <c r="P112" s="145">
        <f>$B$44*O112</f>
        <v>0</v>
      </c>
      <c r="Q112" s="146">
        <f>IF(AW104=0,0,AW104+AY104+BC124+AZ124)</f>
        <v>0</v>
      </c>
      <c r="R112" s="149"/>
      <c r="S112" s="144">
        <f>IF(AU104=0,0,AU104+BA114+BA104+BD104)</f>
        <v>0</v>
      </c>
      <c r="T112" s="145">
        <f>$B$28*S112</f>
        <v>0</v>
      </c>
      <c r="U112" s="146">
        <f>IF(AW104=0,0,AW104+AY104+BC124+BA124)</f>
        <v>0</v>
      </c>
      <c r="V112" s="160"/>
      <c r="W112" s="144">
        <f>IF(AU104=0,0,AU104+BB114+BA104+BD104)</f>
        <v>0</v>
      </c>
      <c r="X112" s="145">
        <f>$B$44*W112</f>
        <v>0</v>
      </c>
      <c r="Y112" s="146">
        <f>IF(AW104=0,0,AW104+AY104+BC124+BB124)</f>
        <v>0</v>
      </c>
      <c r="Z112" s="157"/>
      <c r="AA112" s="144">
        <f>IF(AU104=0,0,AU104+BC114+BA104+BD104)</f>
        <v>0</v>
      </c>
      <c r="AB112" s="145">
        <f>$B$44*AA112</f>
        <v>0</v>
      </c>
      <c r="AC112" s="146">
        <f>IF(AW104=0,0,AW104+AY104+BC124+ABC124)</f>
        <v>0</v>
      </c>
      <c r="AD112" s="147"/>
      <c r="AE112" s="144">
        <f>IF(AU104=0,0,AU104+BD114+BA104+BD104)</f>
        <v>0</v>
      </c>
      <c r="AF112" s="145">
        <f>$B$44*AE112</f>
        <v>0</v>
      </c>
      <c r="AG112" s="146">
        <f>IF(AW104=0,0,AW104+AY104+BC124+BD124)</f>
        <v>0</v>
      </c>
      <c r="AH112" s="149"/>
      <c r="AJ112" s="113"/>
      <c r="AK112" s="113"/>
      <c r="AL112" s="116">
        <f>VLOOKUP($P$69,HorizontalPlanning!$A$2:$K$14,4,FALSE)</f>
        <v>0</v>
      </c>
      <c r="AM112" s="116">
        <f>VLOOKUP($P$69,HorizontalPlanning!$A$2:$K$14,5,FALSE)</f>
        <v>0</v>
      </c>
      <c r="AN112" s="116">
        <f>VLOOKUP($P$69,HorizontalPlanning!$A$2:$K$14,6,FALSE)</f>
        <v>0</v>
      </c>
      <c r="AO112" s="116">
        <f>VLOOKUP($P$69,HorizontalPlanning!$A$2:$K$14,7,FALSE)</f>
        <v>0</v>
      </c>
      <c r="AP112" s="116">
        <f>VLOOKUP($P$69,HorizontalPlanning!$A$2:$K$14,8,FALSE)</f>
        <v>0</v>
      </c>
      <c r="AQ112" s="116">
        <f>VLOOKUP($P$69,HorizontalPlanning!$A$2:$K$14,9,FALSE)</f>
        <v>0</v>
      </c>
      <c r="AR112" s="116">
        <f>VLOOKUP($P$69,HorizontalPlanning!$A$2:$K$14,10,FALSE)</f>
        <v>0</v>
      </c>
      <c r="AS112" s="116">
        <f>VLOOKUP($P$69,HorizontalPlanning!$A$2:$K$14,11,FALSE)</f>
        <v>0</v>
      </c>
      <c r="AT112" s="112"/>
      <c r="AU112" s="113"/>
      <c r="AV112" s="113"/>
      <c r="AW112" s="116">
        <f>VLOOKUP($P$73,HorizontalPlanning!$A$2:$K$14,4,FALSE)</f>
        <v>0</v>
      </c>
      <c r="AX112" s="116">
        <f>VLOOKUP($P$73,HorizontalPlanning!$A$2:$K$14,5,FALSE)</f>
        <v>0</v>
      </c>
      <c r="AY112" s="116">
        <f>VLOOKUP($P$73,HorizontalPlanning!$A$2:$K$14,6,FALSE)</f>
        <v>0</v>
      </c>
      <c r="AZ112" s="116">
        <f>VLOOKUP($P$73,HorizontalPlanning!$A$2:$K$14,7,FALSE)</f>
        <v>0</v>
      </c>
      <c r="BA112" s="116">
        <f>VLOOKUP($P$73,HorizontalPlanning!$A$2:$K$14,8,FALSE)</f>
        <v>0</v>
      </c>
      <c r="BB112" s="116">
        <f>VLOOKUP($P$73,HorizontalPlanning!$A$2:$K$14,9,FALSE)</f>
        <v>0</v>
      </c>
      <c r="BC112" s="116">
        <f>VLOOKUP($P$73,HorizontalPlanning!$A$2:$K$14,10,FALSE)</f>
        <v>0</v>
      </c>
      <c r="BD112" s="116">
        <f>VLOOKUP($P$73,HorizontalPlanning!$A$2:$K$14,11,FALSE)</f>
        <v>0</v>
      </c>
    </row>
    <row r="113" spans="1:56" ht="19" customHeight="1" x14ac:dyDescent="0.2">
      <c r="A113" s="36"/>
      <c r="B113" s="137"/>
      <c r="C113" s="72">
        <f>IF(AU105=0,0,AU105+AW115+BA105+BD105)</f>
        <v>0</v>
      </c>
      <c r="D113" s="121">
        <f>$B$44*C113</f>
        <v>0</v>
      </c>
      <c r="E113" s="73">
        <f>IF(AW105=0,0,AW105+AY105+BC125+AW125)</f>
        <v>0</v>
      </c>
      <c r="F113" s="76"/>
      <c r="G113" s="72">
        <f>IF(AU105=0,0,AU105+AX115+BA105+BD105)</f>
        <v>0</v>
      </c>
      <c r="H113" s="121">
        <f>$B$44*G113</f>
        <v>0</v>
      </c>
      <c r="I113" s="73">
        <f>IF(AW105=0,0,AW105+AY105+BC125+AX125)</f>
        <v>0</v>
      </c>
      <c r="J113" s="150"/>
      <c r="K113" s="140">
        <f>IF(AU105=0,0,AU105+AY115+BA105+BD105)</f>
        <v>0</v>
      </c>
      <c r="L113" s="121">
        <f>$B$44*K113</f>
        <v>0</v>
      </c>
      <c r="M113" s="73">
        <f>IF(AW105=0,0,AW105+AY105+BC125+AY125)</f>
        <v>0</v>
      </c>
      <c r="N113" s="76"/>
      <c r="O113" s="72">
        <f>IF(AU105=0,0,AU105+AZ115+BA105+BD105)</f>
        <v>0</v>
      </c>
      <c r="P113" s="121">
        <f>$B$44*O113</f>
        <v>0</v>
      </c>
      <c r="Q113" s="73">
        <f>IF(AW105=0,0,AW105+AY105+BC125+AZ125)</f>
        <v>0</v>
      </c>
      <c r="R113" s="150"/>
      <c r="S113" s="72">
        <f>IF(AU105=0,0,AU105+BA115+BA105+BD105)</f>
        <v>0</v>
      </c>
      <c r="T113" s="121">
        <f>$B$28*S113</f>
        <v>0</v>
      </c>
      <c r="U113" s="73">
        <f>IF(AW105=0,0,AW105+AY105+BC125+BA125)</f>
        <v>0</v>
      </c>
      <c r="V113" s="74"/>
      <c r="W113" s="72">
        <f>IF(AU105=0,0,AU105+BB115+BA105+BD105)</f>
        <v>0</v>
      </c>
      <c r="X113" s="121">
        <f>$B$44*W113</f>
        <v>0</v>
      </c>
      <c r="Y113" s="73">
        <f>IF(AW105=0,0,AW105+AY105+BC125+BB125)</f>
        <v>0</v>
      </c>
      <c r="Z113" s="76"/>
      <c r="AA113" s="72">
        <f>IF(AU105=0,0,AU105+BC115+BA105+BD105)</f>
        <v>0</v>
      </c>
      <c r="AB113" s="121">
        <f>$B$44*AA113</f>
        <v>0</v>
      </c>
      <c r="AC113" s="73">
        <f>IF(AW105=0,0,AW105+AY105+BC125+ABC125)</f>
        <v>0</v>
      </c>
      <c r="AD113" s="76"/>
      <c r="AE113" s="72">
        <f>IF(AU105=0,0,AU105+BD115+BA105+BD105)</f>
        <v>0</v>
      </c>
      <c r="AF113" s="121">
        <f>$B$44*AE113</f>
        <v>0</v>
      </c>
      <c r="AG113" s="73">
        <f>IF(AW105=0,0,AW105+AY105+BC125+BD125)</f>
        <v>0</v>
      </c>
      <c r="AH113" s="150"/>
      <c r="AJ113" s="113"/>
      <c r="AK113" s="113"/>
      <c r="AL113" s="116">
        <f>VLOOKUP($P$69,HorizontalPlanning!$A$2:$K$14,4,FALSE)</f>
        <v>0</v>
      </c>
      <c r="AM113" s="116">
        <f>VLOOKUP($P$69,HorizontalPlanning!$A$2:$K$14,5,FALSE)</f>
        <v>0</v>
      </c>
      <c r="AN113" s="116">
        <f>VLOOKUP($P$69,HorizontalPlanning!$A$2:$K$14,6,FALSE)</f>
        <v>0</v>
      </c>
      <c r="AO113" s="116">
        <f>VLOOKUP($P$69,HorizontalPlanning!$A$2:$K$14,7,FALSE)</f>
        <v>0</v>
      </c>
      <c r="AP113" s="116">
        <f>VLOOKUP($P$69,HorizontalPlanning!$A$2:$K$14,8,FALSE)</f>
        <v>0</v>
      </c>
      <c r="AQ113" s="116">
        <f>VLOOKUP($P$69,HorizontalPlanning!$A$2:$K$14,9,FALSE)</f>
        <v>0</v>
      </c>
      <c r="AR113" s="116">
        <f>VLOOKUP($P$69,HorizontalPlanning!$A$2:$K$14,10,FALSE)</f>
        <v>0</v>
      </c>
      <c r="AS113" s="116">
        <f>VLOOKUP($P$69,HorizontalPlanning!$A$2:$K$14,11,FALSE)</f>
        <v>0</v>
      </c>
      <c r="AT113" s="112"/>
      <c r="AU113" s="113"/>
      <c r="AV113" s="113"/>
      <c r="AW113" s="116">
        <f>VLOOKUP($P$73,HorizontalPlanning!$A$2:$K$14,4,FALSE)</f>
        <v>0</v>
      </c>
      <c r="AX113" s="116">
        <f>VLOOKUP($P$73,HorizontalPlanning!$A$2:$K$14,5,FALSE)</f>
        <v>0</v>
      </c>
      <c r="AY113" s="116">
        <f>VLOOKUP($P$73,HorizontalPlanning!$A$2:$K$14,6,FALSE)</f>
        <v>0</v>
      </c>
      <c r="AZ113" s="116">
        <f>VLOOKUP($P$73,HorizontalPlanning!$A$2:$K$14,7,FALSE)</f>
        <v>0</v>
      </c>
      <c r="BA113" s="116">
        <f>VLOOKUP($P$73,HorizontalPlanning!$A$2:$K$14,8,FALSE)</f>
        <v>0</v>
      </c>
      <c r="BB113" s="116">
        <f>VLOOKUP($P$73,HorizontalPlanning!$A$2:$K$14,9,FALSE)</f>
        <v>0</v>
      </c>
      <c r="BC113" s="116">
        <f>VLOOKUP($P$73,HorizontalPlanning!$A$2:$K$14,10,FALSE)</f>
        <v>0</v>
      </c>
      <c r="BD113" s="116">
        <f>VLOOKUP($P$73,HorizontalPlanning!$A$2:$K$14,11,FALSE)</f>
        <v>0</v>
      </c>
    </row>
    <row r="114" spans="1:56" ht="19" customHeight="1" x14ac:dyDescent="0.2">
      <c r="A114" s="125"/>
      <c r="B114" s="132"/>
      <c r="C114" s="72">
        <f>IF(AU106=0,0,AU106+AW116+BA106+BD106)</f>
        <v>0</v>
      </c>
      <c r="D114" s="121">
        <f>$B$44*C114</f>
        <v>0</v>
      </c>
      <c r="E114" s="73">
        <f>IF(AW106=0,0,AW106+AY106+BC126+AW126)</f>
        <v>0</v>
      </c>
      <c r="F114" s="76"/>
      <c r="G114" s="72">
        <f>IF(AU106=0,0,AU106+AX116+BA106+BD106)</f>
        <v>0</v>
      </c>
      <c r="H114" s="121">
        <f>$B$44*G114</f>
        <v>0</v>
      </c>
      <c r="I114" s="73">
        <f>IF(AW106=0,0,AW106+AY106+BC126+AX126)</f>
        <v>0</v>
      </c>
      <c r="J114" s="150"/>
      <c r="K114" s="140">
        <f>IF(AU106=0,0,AU106+AY116+BA106+BD106)</f>
        <v>0</v>
      </c>
      <c r="L114" s="121">
        <f>$B$44*K114</f>
        <v>0</v>
      </c>
      <c r="M114" s="73">
        <f>IF(AW106=0,0,AW106+AY106+BC126+AY126)</f>
        <v>0</v>
      </c>
      <c r="N114" s="76"/>
      <c r="O114" s="72">
        <f>IF(AU106=0,0,AU106+AZ116+BA106+BD106)</f>
        <v>0</v>
      </c>
      <c r="P114" s="121">
        <f>$B$44*O114</f>
        <v>0</v>
      </c>
      <c r="Q114" s="73">
        <f>IF(AW106=0,0,AW106+AY106+BC126+AZ126)</f>
        <v>0</v>
      </c>
      <c r="R114" s="150"/>
      <c r="S114" s="72">
        <f>IF(AU106=0,0,AU106+BA116+BA106+BD106)</f>
        <v>0</v>
      </c>
      <c r="T114" s="121">
        <f>$B$28*S114</f>
        <v>0</v>
      </c>
      <c r="U114" s="73">
        <f>IF(AW106=0,0,AW106+AY106+BC126+BA126)</f>
        <v>0</v>
      </c>
      <c r="V114" s="74"/>
      <c r="W114" s="72">
        <f>IF(AU106=0,0,AU106+BB116+BA106+BD106)</f>
        <v>0</v>
      </c>
      <c r="X114" s="121">
        <f>$B$44*W114</f>
        <v>0</v>
      </c>
      <c r="Y114" s="73">
        <f>IF(AW106=0,0,AW106+AY106+BC126+BB126)</f>
        <v>0</v>
      </c>
      <c r="Z114" s="76"/>
      <c r="AA114" s="72">
        <f>IF(AU106=0,0,AU106+BC116+BA106+BD106)</f>
        <v>0</v>
      </c>
      <c r="AB114" s="121">
        <f>$B$44*AA114</f>
        <v>0</v>
      </c>
      <c r="AC114" s="73">
        <f>IF(AW106=0,0,AW106+AY106+BC126+ABC126)</f>
        <v>0</v>
      </c>
      <c r="AD114" s="76"/>
      <c r="AE114" s="72">
        <f>IF(AU106=0,0,AU106+BD116+BA106+BD106)</f>
        <v>0</v>
      </c>
      <c r="AF114" s="121">
        <f>$B$44*AE114</f>
        <v>0</v>
      </c>
      <c r="AG114" s="73">
        <f>IF(AW106=0,0,AW106+AY106+BC126+BD126)</f>
        <v>0</v>
      </c>
      <c r="AH114" s="150"/>
      <c r="AJ114" s="112"/>
      <c r="AK114" s="112"/>
      <c r="AL114" s="116">
        <f>VLOOKUP($P$69,HorizontalPlanning!$A$2:$K$14,4,FALSE)</f>
        <v>0</v>
      </c>
      <c r="AM114" s="116">
        <f>VLOOKUP($P$69,HorizontalPlanning!$A$2:$K$14,5,FALSE)</f>
        <v>0</v>
      </c>
      <c r="AN114" s="116">
        <f>VLOOKUP($P$69,HorizontalPlanning!$A$2:$K$14,6,FALSE)</f>
        <v>0</v>
      </c>
      <c r="AO114" s="116">
        <f>VLOOKUP($P$69,HorizontalPlanning!$A$2:$K$14,7,FALSE)</f>
        <v>0</v>
      </c>
      <c r="AP114" s="116">
        <f>VLOOKUP($P$69,HorizontalPlanning!$A$2:$K$14,8,FALSE)</f>
        <v>0</v>
      </c>
      <c r="AQ114" s="116">
        <f>VLOOKUP($P$69,HorizontalPlanning!$A$2:$K$14,9,FALSE)</f>
        <v>0</v>
      </c>
      <c r="AR114" s="116">
        <f>VLOOKUP($P$69,HorizontalPlanning!$A$2:$K$14,10,FALSE)</f>
        <v>0</v>
      </c>
      <c r="AS114" s="116">
        <f>VLOOKUP($P$69,HorizontalPlanning!$A$2:$K$14,11,FALSE)</f>
        <v>0</v>
      </c>
      <c r="AT114" s="112"/>
      <c r="AU114" s="112"/>
      <c r="AV114" s="112"/>
      <c r="AW114" s="116">
        <f>VLOOKUP($P$73,HorizontalPlanning!$A$2:$K$14,4,FALSE)</f>
        <v>0</v>
      </c>
      <c r="AX114" s="116">
        <f>VLOOKUP($P$73,HorizontalPlanning!$A$2:$K$14,5,FALSE)</f>
        <v>0</v>
      </c>
      <c r="AY114" s="116">
        <f>VLOOKUP($P$73,HorizontalPlanning!$A$2:$K$14,6,FALSE)</f>
        <v>0</v>
      </c>
      <c r="AZ114" s="116">
        <f>VLOOKUP($P$73,HorizontalPlanning!$A$2:$K$14,7,FALSE)</f>
        <v>0</v>
      </c>
      <c r="BA114" s="116">
        <f>VLOOKUP($P$73,HorizontalPlanning!$A$2:$K$14,8,FALSE)</f>
        <v>0</v>
      </c>
      <c r="BB114" s="116">
        <f>VLOOKUP($P$73,HorizontalPlanning!$A$2:$K$14,9,FALSE)</f>
        <v>0</v>
      </c>
      <c r="BC114" s="116">
        <f>VLOOKUP($P$73,HorizontalPlanning!$A$2:$K$14,10,FALSE)</f>
        <v>0</v>
      </c>
      <c r="BD114" s="116">
        <f>VLOOKUP($P$73,HorizontalPlanning!$A$2:$K$14,11,FALSE)</f>
        <v>0</v>
      </c>
    </row>
    <row r="115" spans="1:56" ht="20" customHeight="1" thickBot="1" x14ac:dyDescent="0.25">
      <c r="A115" s="126"/>
      <c r="B115" s="133"/>
      <c r="C115" s="151">
        <f>IF(AU107=0,0,AU107+AW117+BA107+BD107)</f>
        <v>0</v>
      </c>
      <c r="D115" s="152">
        <f>$B$44*C115</f>
        <v>0</v>
      </c>
      <c r="E115" s="153">
        <f>IF(AW107=0,0,AW107+AY107+BC127+AW127)</f>
        <v>0</v>
      </c>
      <c r="F115" s="154"/>
      <c r="G115" s="151">
        <f>IF(AU107=0,0,AU107+AX117+BA107+BD107)</f>
        <v>0</v>
      </c>
      <c r="H115" s="152">
        <f>$B$44*G115</f>
        <v>0</v>
      </c>
      <c r="I115" s="153">
        <f>IF(AW107=0,0,AW107+AY107+BC127+AX127)</f>
        <v>0</v>
      </c>
      <c r="J115" s="156"/>
      <c r="K115" s="155">
        <f>IF(AU107=0,0,AU107+AY117+BA107+BD107)</f>
        <v>0</v>
      </c>
      <c r="L115" s="152">
        <f>$B$44*K115</f>
        <v>0</v>
      </c>
      <c r="M115" s="153">
        <f>IF(AW107=0,0,AW107+AY107+BC127+AY127)</f>
        <v>0</v>
      </c>
      <c r="N115" s="154"/>
      <c r="O115" s="151">
        <f>IF(AU107=0,0,AU107+AZ117+BA107+BD107)</f>
        <v>0</v>
      </c>
      <c r="P115" s="152">
        <f>$B$44*O115</f>
        <v>0</v>
      </c>
      <c r="Q115" s="153">
        <f>IF(AW107=0,0,AW107+AY107+BC127+AZ127)</f>
        <v>0</v>
      </c>
      <c r="R115" s="156"/>
      <c r="S115" s="151">
        <f>IF(AU107=0,0,AU107+BA117+BA107+BD107)</f>
        <v>0</v>
      </c>
      <c r="T115" s="152">
        <f>$B$28*S115</f>
        <v>0</v>
      </c>
      <c r="U115" s="153">
        <f>IF(AW107=0,0,AW107+AY107+BC127+BA127)</f>
        <v>0</v>
      </c>
      <c r="V115" s="161"/>
      <c r="W115" s="151">
        <f>IF(AU107=0,0,AU107+BB117+BA107+BD107)</f>
        <v>0</v>
      </c>
      <c r="X115" s="152">
        <f>$B$44*W115</f>
        <v>0</v>
      </c>
      <c r="Y115" s="153">
        <f>IF(AW107=0,0,AW107+AY107+BC127+BB127)</f>
        <v>0</v>
      </c>
      <c r="Z115" s="154"/>
      <c r="AA115" s="151">
        <f>IF(AU107=0,0,AU107+BC117+BA107+BD107)</f>
        <v>0</v>
      </c>
      <c r="AB115" s="152">
        <f>$B$44*AA115</f>
        <v>0</v>
      </c>
      <c r="AC115" s="153">
        <f>IF(AW107=0,0,AW107+AY107+BC127+ABC127)</f>
        <v>0</v>
      </c>
      <c r="AD115" s="154"/>
      <c r="AE115" s="151">
        <f>IF(AU107=0,0,AU107+BD117+BA107+BD107)</f>
        <v>0</v>
      </c>
      <c r="AF115" s="152">
        <f>$B$44*AE115</f>
        <v>0</v>
      </c>
      <c r="AG115" s="153">
        <f>IF(AW107=0,0,AW107+AY107+BC127+BD127)</f>
        <v>0</v>
      </c>
      <c r="AH115" s="156"/>
      <c r="AJ115" s="112"/>
      <c r="AK115" s="112"/>
      <c r="AL115" s="116">
        <f>VLOOKUP($P$69,HorizontalPlanning!$A$2:$K$14,4,FALSE)</f>
        <v>0</v>
      </c>
      <c r="AM115" s="116">
        <f>VLOOKUP($P$69,HorizontalPlanning!$A$2:$K$14,5,FALSE)</f>
        <v>0</v>
      </c>
      <c r="AN115" s="116">
        <f>VLOOKUP($P$69,HorizontalPlanning!$A$2:$K$14,6,FALSE)</f>
        <v>0</v>
      </c>
      <c r="AO115" s="116">
        <f>VLOOKUP($P$69,HorizontalPlanning!$A$2:$K$14,7,FALSE)</f>
        <v>0</v>
      </c>
      <c r="AP115" s="116">
        <f>VLOOKUP($P$69,HorizontalPlanning!$A$2:$K$14,8,FALSE)</f>
        <v>0</v>
      </c>
      <c r="AQ115" s="116">
        <f>VLOOKUP($P$69,HorizontalPlanning!$A$2:$K$14,9,FALSE)</f>
        <v>0</v>
      </c>
      <c r="AR115" s="116">
        <f>VLOOKUP($P$69,HorizontalPlanning!$A$2:$K$14,10,FALSE)</f>
        <v>0</v>
      </c>
      <c r="AS115" s="116">
        <f>VLOOKUP($P$69,HorizontalPlanning!$A$2:$K$14,11,FALSE)</f>
        <v>0</v>
      </c>
      <c r="AT115" s="112"/>
      <c r="AU115" s="112"/>
      <c r="AV115" s="112"/>
      <c r="AW115" s="116">
        <f>VLOOKUP($P$73,HorizontalPlanning!$A$2:$K$14,4,FALSE)</f>
        <v>0</v>
      </c>
      <c r="AX115" s="116">
        <f>VLOOKUP($P$73,HorizontalPlanning!$A$2:$K$14,5,FALSE)</f>
        <v>0</v>
      </c>
      <c r="AY115" s="116">
        <f>VLOOKUP($P$73,HorizontalPlanning!$A$2:$K$14,6,FALSE)</f>
        <v>0</v>
      </c>
      <c r="AZ115" s="116">
        <f>VLOOKUP($P$73,HorizontalPlanning!$A$2:$K$14,7,FALSE)</f>
        <v>0</v>
      </c>
      <c r="BA115" s="116">
        <f>VLOOKUP($P$73,HorizontalPlanning!$A$2:$K$14,8,FALSE)</f>
        <v>0</v>
      </c>
      <c r="BB115" s="116">
        <f>VLOOKUP($P$73,HorizontalPlanning!$A$2:$K$14,9,FALSE)</f>
        <v>0</v>
      </c>
      <c r="BC115" s="116">
        <f>VLOOKUP($P$73,HorizontalPlanning!$A$2:$K$14,10,FALSE)</f>
        <v>0</v>
      </c>
      <c r="BD115" s="116">
        <f>VLOOKUP($P$73,HorizontalPlanning!$A$2:$K$14,11,FALSE)</f>
        <v>0</v>
      </c>
    </row>
    <row r="116" spans="1:56" ht="20" customHeight="1" thickBot="1" x14ac:dyDescent="0.25">
      <c r="C116" s="142"/>
      <c r="R116" s="143"/>
      <c r="S116" s="142"/>
      <c r="AH116" s="143"/>
      <c r="AJ116" s="112"/>
      <c r="AK116" s="112"/>
      <c r="AL116" s="116">
        <f>VLOOKUP($P$69,HorizontalPlanning!$A$2:$K$14,4,FALSE)</f>
        <v>0</v>
      </c>
      <c r="AM116" s="116">
        <f>VLOOKUP($P$69,HorizontalPlanning!$A$2:$K$14,5,FALSE)</f>
        <v>0</v>
      </c>
      <c r="AN116" s="116">
        <f>VLOOKUP($P$69,HorizontalPlanning!$A$2:$K$14,6,FALSE)</f>
        <v>0</v>
      </c>
      <c r="AO116" s="116">
        <f>VLOOKUP($P$69,HorizontalPlanning!$A$2:$K$14,7,FALSE)</f>
        <v>0</v>
      </c>
      <c r="AP116" s="116">
        <f>VLOOKUP($P$69,HorizontalPlanning!$A$2:$K$14,8,FALSE)</f>
        <v>0</v>
      </c>
      <c r="AQ116" s="116">
        <f>VLOOKUP($P$69,HorizontalPlanning!$A$2:$K$14,9,FALSE)</f>
        <v>0</v>
      </c>
      <c r="AR116" s="116">
        <f>VLOOKUP($P$69,HorizontalPlanning!$A$2:$K$14,10,FALSE)</f>
        <v>0</v>
      </c>
      <c r="AS116" s="116">
        <f>VLOOKUP($P$69,HorizontalPlanning!$A$2:$K$14,11,FALSE)</f>
        <v>0</v>
      </c>
      <c r="AT116" s="112"/>
      <c r="AU116" s="112"/>
      <c r="AV116" s="112"/>
      <c r="AW116" s="116">
        <f>VLOOKUP($P$73,HorizontalPlanning!$A$2:$K$14,4,FALSE)</f>
        <v>0</v>
      </c>
      <c r="AX116" s="116">
        <f>VLOOKUP($P$73,HorizontalPlanning!$A$2:$K$14,5,FALSE)</f>
        <v>0</v>
      </c>
      <c r="AY116" s="116">
        <f>VLOOKUP($P$73,HorizontalPlanning!$A$2:$K$14,6,FALSE)</f>
        <v>0</v>
      </c>
      <c r="AZ116" s="116">
        <f>VLOOKUP($P$73,HorizontalPlanning!$A$2:$K$14,7,FALSE)</f>
        <v>0</v>
      </c>
      <c r="BA116" s="116">
        <f>VLOOKUP($P$73,HorizontalPlanning!$A$2:$K$14,8,FALSE)</f>
        <v>0</v>
      </c>
      <c r="BB116" s="116">
        <f>VLOOKUP($P$73,HorizontalPlanning!$A$2:$K$14,9,FALSE)</f>
        <v>0</v>
      </c>
      <c r="BC116" s="116">
        <f>VLOOKUP($P$73,HorizontalPlanning!$A$2:$K$14,10,FALSE)</f>
        <v>0</v>
      </c>
      <c r="BD116" s="116">
        <f>VLOOKUP($P$73,HorizontalPlanning!$A$2:$K$14,11,FALSE)</f>
        <v>0</v>
      </c>
    </row>
    <row r="117" spans="1:56" ht="20" thickBot="1" x14ac:dyDescent="0.25">
      <c r="A117" s="127"/>
      <c r="B117" s="136"/>
      <c r="C117" s="144"/>
      <c r="D117" s="146"/>
      <c r="E117" s="146"/>
      <c r="F117" s="147"/>
      <c r="G117" s="148"/>
      <c r="H117" s="146"/>
      <c r="I117" s="146"/>
      <c r="J117" s="147"/>
      <c r="K117" s="148"/>
      <c r="L117" s="146"/>
      <c r="M117" s="146"/>
      <c r="N117" s="147"/>
      <c r="O117" s="148"/>
      <c r="P117" s="146"/>
      <c r="Q117" s="146"/>
      <c r="R117" s="149"/>
      <c r="S117" s="144"/>
      <c r="T117" s="146"/>
      <c r="U117" s="146"/>
      <c r="V117" s="147"/>
      <c r="W117" s="148"/>
      <c r="X117" s="146"/>
      <c r="Y117" s="146"/>
      <c r="Z117" s="147"/>
      <c r="AA117" s="148"/>
      <c r="AB117" s="146"/>
      <c r="AC117" s="146"/>
      <c r="AD117" s="147"/>
      <c r="AE117" s="148"/>
      <c r="AF117" s="146"/>
      <c r="AG117" s="146"/>
      <c r="AH117" s="149"/>
      <c r="AJ117" s="112"/>
      <c r="AK117" s="112"/>
      <c r="AL117" s="116">
        <f>VLOOKUP($P$69,HorizontalPlanning!$A$2:$K$14,4,FALSE)</f>
        <v>0</v>
      </c>
      <c r="AM117" s="116">
        <f>VLOOKUP($P$69,HorizontalPlanning!$A$2:$K$14,5,FALSE)</f>
        <v>0</v>
      </c>
      <c r="AN117" s="116">
        <f>VLOOKUP($P$69,HorizontalPlanning!$A$2:$K$14,6,FALSE)</f>
        <v>0</v>
      </c>
      <c r="AO117" s="116">
        <f>VLOOKUP($P$69,HorizontalPlanning!$A$2:$K$14,7,FALSE)</f>
        <v>0</v>
      </c>
      <c r="AP117" s="116">
        <f>VLOOKUP($P$69,HorizontalPlanning!$A$2:$K$14,8,FALSE)</f>
        <v>0</v>
      </c>
      <c r="AQ117" s="116">
        <f>VLOOKUP($P$69,HorizontalPlanning!$A$2:$K$14,9,FALSE)</f>
        <v>0</v>
      </c>
      <c r="AR117" s="116">
        <f>VLOOKUP($P$69,HorizontalPlanning!$A$2:$K$14,10,FALSE)</f>
        <v>0</v>
      </c>
      <c r="AS117" s="116">
        <f>VLOOKUP($P$69,HorizontalPlanning!$A$2:$K$14,11,FALSE)</f>
        <v>0</v>
      </c>
      <c r="AT117" s="112"/>
      <c r="AU117" s="112"/>
      <c r="AV117" s="112"/>
      <c r="AW117" s="116">
        <f>VLOOKUP($P$73,HorizontalPlanning!$A$2:$K$14,4,FALSE)</f>
        <v>0</v>
      </c>
      <c r="AX117" s="116">
        <f>VLOOKUP($P$73,HorizontalPlanning!$A$2:$K$14,5,FALSE)</f>
        <v>0</v>
      </c>
      <c r="AY117" s="116">
        <f>VLOOKUP($P$73,HorizontalPlanning!$A$2:$K$14,6,FALSE)</f>
        <v>0</v>
      </c>
      <c r="AZ117" s="116">
        <f>VLOOKUP($P$73,HorizontalPlanning!$A$2:$K$14,7,FALSE)</f>
        <v>0</v>
      </c>
      <c r="BA117" s="116">
        <f>VLOOKUP($P$73,HorizontalPlanning!$A$2:$K$14,8,FALSE)</f>
        <v>0</v>
      </c>
      <c r="BB117" s="116">
        <f>VLOOKUP($P$73,HorizontalPlanning!$A$2:$K$14,9,FALSE)</f>
        <v>0</v>
      </c>
      <c r="BC117" s="116">
        <f>VLOOKUP($P$73,HorizontalPlanning!$A$2:$K$14,10,FALSE)</f>
        <v>0</v>
      </c>
      <c r="BD117" s="116">
        <f>VLOOKUP($P$73,HorizontalPlanning!$A$2:$K$14,11,FALSE)</f>
        <v>0</v>
      </c>
    </row>
    <row r="118" spans="1:56" ht="19" x14ac:dyDescent="0.2">
      <c r="A118" s="36"/>
      <c r="B118" s="137"/>
      <c r="C118" s="45"/>
      <c r="D118" s="46"/>
      <c r="E118" s="46"/>
      <c r="F118" s="49"/>
      <c r="G118" s="141"/>
      <c r="H118" s="46"/>
      <c r="I118" s="46"/>
      <c r="J118" s="49"/>
      <c r="K118" s="141"/>
      <c r="L118" s="46"/>
      <c r="M118" s="46"/>
      <c r="N118" s="49"/>
      <c r="O118" s="141"/>
      <c r="P118" s="46"/>
      <c r="Q118" s="46"/>
      <c r="R118" s="168"/>
      <c r="S118" s="72"/>
      <c r="T118" s="73"/>
      <c r="U118" s="73"/>
      <c r="V118" s="76"/>
      <c r="W118" s="140"/>
      <c r="X118" s="73"/>
      <c r="Y118" s="73"/>
      <c r="Z118" s="76"/>
      <c r="AA118" s="140"/>
      <c r="AB118" s="73"/>
      <c r="AC118" s="73"/>
      <c r="AD118" s="76"/>
      <c r="AE118" s="140"/>
      <c r="AF118" s="73"/>
      <c r="AG118" s="73"/>
      <c r="AH118" s="150"/>
      <c r="AJ118" s="112"/>
      <c r="AK118" s="112"/>
      <c r="AL118" s="116">
        <f>VLOOKUP($P$69,HorizontalPlanning!$A$2:$K$14,4,FALSE)</f>
        <v>0</v>
      </c>
      <c r="AM118" s="116">
        <f>VLOOKUP($P$69,HorizontalPlanning!$A$2:$K$14,5,FALSE)</f>
        <v>0</v>
      </c>
      <c r="AN118" s="116">
        <f>VLOOKUP($P$69,HorizontalPlanning!$A$2:$K$14,6,FALSE)</f>
        <v>0</v>
      </c>
      <c r="AO118" s="116">
        <f>VLOOKUP($P$69,HorizontalPlanning!$A$2:$K$14,7,FALSE)</f>
        <v>0</v>
      </c>
      <c r="AP118" s="116">
        <f>VLOOKUP($P$69,HorizontalPlanning!$A$2:$K$14,8,FALSE)</f>
        <v>0</v>
      </c>
      <c r="AQ118" s="116">
        <f>VLOOKUP($P$69,HorizontalPlanning!$A$2:$K$14,9,FALSE)</f>
        <v>0</v>
      </c>
      <c r="AR118" s="116">
        <f>VLOOKUP($P$69,HorizontalPlanning!$A$2:$K$14,10,FALSE)</f>
        <v>0</v>
      </c>
      <c r="AS118" s="116">
        <f>VLOOKUP($P$69,HorizontalPlanning!$A$2:$K$14,11,FALSE)</f>
        <v>0</v>
      </c>
      <c r="AT118" s="112"/>
      <c r="AU118" s="112"/>
      <c r="AV118" s="112"/>
      <c r="AW118" s="116">
        <f>VLOOKUP($P$73,HorizontalPlanning!$A$2:$K$14,4,FALSE)</f>
        <v>0</v>
      </c>
      <c r="AX118" s="116">
        <f>VLOOKUP($P$73,HorizontalPlanning!$A$2:$K$14,5,FALSE)</f>
        <v>0</v>
      </c>
      <c r="AY118" s="116">
        <f>VLOOKUP($P$73,HorizontalPlanning!$A$2:$K$14,6,FALSE)</f>
        <v>0</v>
      </c>
      <c r="AZ118" s="116">
        <f>VLOOKUP($P$73,HorizontalPlanning!$A$2:$K$14,7,FALSE)</f>
        <v>0</v>
      </c>
      <c r="BA118" s="116">
        <f>VLOOKUP($P$73,HorizontalPlanning!$A$2:$K$14,8,FALSE)</f>
        <v>0</v>
      </c>
      <c r="BB118" s="116">
        <f>VLOOKUP($P$73,HorizontalPlanning!$A$2:$K$14,9,FALSE)</f>
        <v>0</v>
      </c>
      <c r="BC118" s="116">
        <f>VLOOKUP($P$73,HorizontalPlanning!$A$2:$K$14,10,FALSE)</f>
        <v>0</v>
      </c>
      <c r="BD118" s="116">
        <f>VLOOKUP($P$73,HorizontalPlanning!$A$2:$K$14,11,FALSE)</f>
        <v>0</v>
      </c>
    </row>
    <row r="119" spans="1:56" ht="19" x14ac:dyDescent="0.2">
      <c r="A119" s="125"/>
      <c r="B119" s="132"/>
      <c r="C119" s="45"/>
      <c r="D119" s="46"/>
      <c r="E119" s="46"/>
      <c r="F119" s="49"/>
      <c r="G119" s="141"/>
      <c r="H119" s="46"/>
      <c r="I119" s="46"/>
      <c r="J119" s="49"/>
      <c r="K119" s="141"/>
      <c r="L119" s="46"/>
      <c r="M119" s="46"/>
      <c r="N119" s="49"/>
      <c r="O119" s="141"/>
      <c r="P119" s="46"/>
      <c r="Q119" s="46"/>
      <c r="R119" s="168"/>
      <c r="S119" s="72"/>
      <c r="T119" s="73"/>
      <c r="U119" s="73"/>
      <c r="V119" s="76"/>
      <c r="W119" s="140"/>
      <c r="X119" s="73"/>
      <c r="Y119" s="73"/>
      <c r="Z119" s="76"/>
      <c r="AA119" s="140"/>
      <c r="AB119" s="73"/>
      <c r="AC119" s="73"/>
      <c r="AD119" s="76"/>
      <c r="AE119" s="140"/>
      <c r="AF119" s="73"/>
      <c r="AG119" s="73"/>
      <c r="AH119" s="150"/>
      <c r="AJ119" s="112"/>
      <c r="AK119" s="112"/>
      <c r="AL119" s="115"/>
      <c r="AM119" s="115"/>
      <c r="AN119" s="115"/>
      <c r="AO119" s="115"/>
      <c r="AP119" s="115"/>
      <c r="AQ119" s="115"/>
      <c r="AR119" s="115"/>
      <c r="AS119" s="115"/>
      <c r="AT119" s="112"/>
      <c r="AU119" s="112"/>
      <c r="AV119" s="112"/>
      <c r="AW119" s="115"/>
      <c r="AX119" s="115"/>
      <c r="AY119" s="115"/>
      <c r="AZ119" s="115"/>
      <c r="BA119" s="115"/>
      <c r="BB119" s="115"/>
      <c r="BC119" s="115"/>
      <c r="BD119" s="115"/>
    </row>
    <row r="120" spans="1:56" ht="20" thickBot="1" x14ac:dyDescent="0.25">
      <c r="A120" s="126"/>
      <c r="B120" s="133"/>
      <c r="C120" s="45"/>
      <c r="D120" s="46"/>
      <c r="E120" s="46"/>
      <c r="F120" s="49"/>
      <c r="G120" s="141"/>
      <c r="H120" s="46"/>
      <c r="I120" s="46"/>
      <c r="J120" s="49"/>
      <c r="K120" s="141"/>
      <c r="L120" s="46"/>
      <c r="M120" s="46"/>
      <c r="N120" s="49"/>
      <c r="O120" s="141"/>
      <c r="P120" s="46"/>
      <c r="Q120" s="46"/>
      <c r="R120" s="168"/>
      <c r="S120" s="72"/>
      <c r="T120" s="73"/>
      <c r="U120" s="73"/>
      <c r="V120" s="76"/>
      <c r="W120" s="140"/>
      <c r="X120" s="73"/>
      <c r="Y120" s="73"/>
      <c r="Z120" s="76"/>
      <c r="AA120" s="140"/>
      <c r="AB120" s="73"/>
      <c r="AC120" s="73"/>
      <c r="AD120" s="76"/>
      <c r="AE120" s="140"/>
      <c r="AF120" s="73"/>
      <c r="AG120" s="73"/>
      <c r="AH120" s="150"/>
      <c r="AJ120" s="112" t="s">
        <v>235</v>
      </c>
      <c r="AK120" s="112"/>
      <c r="AL120" s="119">
        <f>VLOOKUP($P$69,HorizontalPlanning!$A$15:$K$27,4,FALSE)</f>
        <v>0</v>
      </c>
      <c r="AM120" s="119">
        <f>VLOOKUP($P$69,HorizontalPlanning!$A$15:$K$27,5,FALSE)</f>
        <v>0</v>
      </c>
      <c r="AN120" s="119">
        <f>VLOOKUP($P$69,HorizontalPlanning!$A$15:$K$27,6,FALSE)</f>
        <v>0</v>
      </c>
      <c r="AO120" s="119">
        <f>VLOOKUP($P$69,HorizontalPlanning!$A$15:$K$27,7,FALSE)</f>
        <v>0</v>
      </c>
      <c r="AP120" s="119">
        <f>VLOOKUP($P$69,HorizontalPlanning!$A$15:$K$27,8,FALSE)</f>
        <v>0</v>
      </c>
      <c r="AQ120" s="119">
        <f>VLOOKUP($P$69,HorizontalPlanning!$A$15:$K$27,9,FALSE)</f>
        <v>0</v>
      </c>
      <c r="AR120" s="119">
        <f>VLOOKUP($P$69,HorizontalPlanning!$A$15:$K$27,10,FALSE)</f>
        <v>0</v>
      </c>
      <c r="AS120" s="119">
        <f>VLOOKUP($P$69,HorizontalPlanning!$A$15:$K$27,11,FALSE)</f>
        <v>0</v>
      </c>
      <c r="AT120" s="112"/>
      <c r="AU120" s="112" t="s">
        <v>235</v>
      </c>
      <c r="AV120" s="112"/>
      <c r="AW120" s="119">
        <f>VLOOKUP($P$73,HorizontalPlanning!$A$15:$K$27,4,FALSE)</f>
        <v>0</v>
      </c>
      <c r="AX120" s="119">
        <f>VLOOKUP($P$73,HorizontalPlanning!$A$15:$K$27,5,FALSE)</f>
        <v>0</v>
      </c>
      <c r="AY120" s="119">
        <f>VLOOKUP($P$73,HorizontalPlanning!$A$15:$K$27,6,FALSE)</f>
        <v>0</v>
      </c>
      <c r="AZ120" s="119">
        <f>VLOOKUP($P$73,HorizontalPlanning!$A$15:$K$27,7,FALSE)</f>
        <v>0</v>
      </c>
      <c r="BA120" s="119">
        <f>VLOOKUP($P$73,HorizontalPlanning!$A$15:$K$27,8,FALSE)</f>
        <v>0</v>
      </c>
      <c r="BB120" s="119">
        <f>VLOOKUP($P$73,HorizontalPlanning!$A$15:$K$27,9,FALSE)</f>
        <v>0</v>
      </c>
      <c r="BC120" s="119">
        <f>VLOOKUP($P$73,HorizontalPlanning!$A$15:$K$27,10,FALSE)</f>
        <v>0</v>
      </c>
      <c r="BD120" s="119">
        <f>VLOOKUP($P$73,HorizontalPlanning!$A$15:$K$27,11,FALSE)</f>
        <v>0</v>
      </c>
    </row>
    <row r="121" spans="1:56" ht="17" customHeight="1" thickBot="1" x14ac:dyDescent="0.25">
      <c r="C121" s="142"/>
      <c r="R121" s="143"/>
      <c r="S121" s="92"/>
      <c r="T121" s="93"/>
      <c r="U121" s="93"/>
      <c r="V121" s="93"/>
      <c r="W121" s="93"/>
      <c r="X121" s="93"/>
      <c r="Y121" s="93"/>
      <c r="Z121" s="93"/>
      <c r="AA121" s="162"/>
      <c r="AB121" s="93"/>
      <c r="AC121" s="93"/>
      <c r="AD121" s="93"/>
      <c r="AE121" s="162"/>
      <c r="AF121" s="93"/>
      <c r="AG121" s="93"/>
      <c r="AH121" s="163"/>
      <c r="AJ121" s="112"/>
      <c r="AK121" s="112"/>
      <c r="AL121" s="119">
        <f>VLOOKUP($P$69,HorizontalPlanning!$A$15:$K$27,4,FALSE)</f>
        <v>0</v>
      </c>
      <c r="AM121" s="119">
        <f>VLOOKUP($P$69,HorizontalPlanning!$A$15:$K$27,5,FALSE)</f>
        <v>0</v>
      </c>
      <c r="AN121" s="119">
        <f>VLOOKUP($P$69,HorizontalPlanning!$A$15:$K$27,6,FALSE)</f>
        <v>0</v>
      </c>
      <c r="AO121" s="119">
        <f>VLOOKUP($P$69,HorizontalPlanning!$A$15:$K$27,7,FALSE)</f>
        <v>0</v>
      </c>
      <c r="AP121" s="119">
        <f>VLOOKUP($P$69,HorizontalPlanning!$A$15:$K$27,8,FALSE)</f>
        <v>0</v>
      </c>
      <c r="AQ121" s="119">
        <f>VLOOKUP($P$69,HorizontalPlanning!$A$15:$K$27,9,FALSE)</f>
        <v>0</v>
      </c>
      <c r="AR121" s="119">
        <f>VLOOKUP($P$69,HorizontalPlanning!$A$15:$K$27,10,FALSE)</f>
        <v>0</v>
      </c>
      <c r="AS121" s="119">
        <f>VLOOKUP($P$69,HorizontalPlanning!$A$15:$K$27,11,FALSE)</f>
        <v>0</v>
      </c>
      <c r="AT121" s="112"/>
      <c r="AU121" s="112"/>
      <c r="AV121" s="112"/>
      <c r="AW121" s="119">
        <f>VLOOKUP($P$73,HorizontalPlanning!$A$15:$K$27,4,FALSE)</f>
        <v>0</v>
      </c>
      <c r="AX121" s="119">
        <f>VLOOKUP($P$73,HorizontalPlanning!$A$15:$K$27,5,FALSE)</f>
        <v>0</v>
      </c>
      <c r="AY121" s="119">
        <f>VLOOKUP($P$73,HorizontalPlanning!$A$15:$K$27,6,FALSE)</f>
        <v>0</v>
      </c>
      <c r="AZ121" s="119">
        <f>VLOOKUP($P$73,HorizontalPlanning!$A$15:$K$27,7,FALSE)</f>
        <v>0</v>
      </c>
      <c r="BA121" s="119">
        <f>VLOOKUP($P$73,HorizontalPlanning!$A$15:$K$27,8,FALSE)</f>
        <v>0</v>
      </c>
      <c r="BB121" s="119">
        <f>VLOOKUP($P$73,HorizontalPlanning!$A$15:$K$27,9,FALSE)</f>
        <v>0</v>
      </c>
      <c r="BC121" s="119">
        <f>VLOOKUP($P$73,HorizontalPlanning!$A$15:$K$27,10,FALSE)</f>
        <v>0</v>
      </c>
      <c r="BD121" s="119">
        <f>VLOOKUP($P$73,HorizontalPlanning!$A$15:$K$27,11,FALSE)</f>
        <v>0</v>
      </c>
    </row>
    <row r="122" spans="1:56" ht="16" customHeight="1" x14ac:dyDescent="0.2">
      <c r="A122" s="128"/>
      <c r="B122" s="134"/>
      <c r="C122" s="62"/>
      <c r="D122" s="63"/>
      <c r="E122" s="63"/>
      <c r="F122" s="63"/>
      <c r="G122" s="63"/>
      <c r="H122" s="63"/>
      <c r="I122" s="63"/>
      <c r="J122" s="63"/>
      <c r="K122" s="63"/>
      <c r="L122" s="63"/>
      <c r="M122" s="63"/>
      <c r="N122" s="63"/>
      <c r="O122" s="63"/>
      <c r="P122" s="63"/>
      <c r="Q122" s="63"/>
      <c r="R122" s="169"/>
      <c r="S122" s="142"/>
      <c r="AH122" s="143"/>
      <c r="AI122" s="38"/>
      <c r="AJ122" s="112"/>
      <c r="AK122" s="112"/>
      <c r="AL122" s="119">
        <f>VLOOKUP($P$69,HorizontalPlanning!$A$15:$K$27,4,FALSE)</f>
        <v>0</v>
      </c>
      <c r="AM122" s="119">
        <f>VLOOKUP($P$69,HorizontalPlanning!$A$15:$K$27,5,FALSE)</f>
        <v>0</v>
      </c>
      <c r="AN122" s="119">
        <f>VLOOKUP($P$69,HorizontalPlanning!$A$15:$K$27,6,FALSE)</f>
        <v>0</v>
      </c>
      <c r="AO122" s="119">
        <f>VLOOKUP($P$69,HorizontalPlanning!$A$15:$K$27,7,FALSE)</f>
        <v>0</v>
      </c>
      <c r="AP122" s="119">
        <f>VLOOKUP($P$69,HorizontalPlanning!$A$15:$K$27,8,FALSE)</f>
        <v>0</v>
      </c>
      <c r="AQ122" s="119">
        <f>VLOOKUP($P$69,HorizontalPlanning!$A$15:$K$27,9,FALSE)</f>
        <v>0</v>
      </c>
      <c r="AR122" s="119">
        <f>VLOOKUP($P$69,HorizontalPlanning!$A$15:$K$27,10,FALSE)</f>
        <v>0</v>
      </c>
      <c r="AS122" s="119">
        <f>VLOOKUP($P$69,HorizontalPlanning!$A$15:$K$27,11,FALSE)</f>
        <v>0</v>
      </c>
      <c r="AT122" s="112"/>
      <c r="AU122" s="112"/>
      <c r="AV122" s="112"/>
      <c r="AW122" s="119">
        <f>VLOOKUP($P$73,HorizontalPlanning!$A$15:$K$27,4,FALSE)</f>
        <v>0</v>
      </c>
      <c r="AX122" s="119">
        <f>VLOOKUP($P$73,HorizontalPlanning!$A$15:$K$27,5,FALSE)</f>
        <v>0</v>
      </c>
      <c r="AY122" s="119">
        <f>VLOOKUP($P$73,HorizontalPlanning!$A$15:$K$27,6,FALSE)</f>
        <v>0</v>
      </c>
      <c r="AZ122" s="119">
        <f>VLOOKUP($P$73,HorizontalPlanning!$A$15:$K$27,7,FALSE)</f>
        <v>0</v>
      </c>
      <c r="BA122" s="119">
        <f>VLOOKUP($P$73,HorizontalPlanning!$A$15:$K$27,8,FALSE)</f>
        <v>0</v>
      </c>
      <c r="BB122" s="119">
        <f>VLOOKUP($P$73,HorizontalPlanning!$A$15:$K$27,9,FALSE)</f>
        <v>0</v>
      </c>
      <c r="BC122" s="119">
        <f>VLOOKUP($P$73,HorizontalPlanning!$A$15:$K$27,10,FALSE)</f>
        <v>0</v>
      </c>
      <c r="BD122" s="119">
        <f>VLOOKUP($P$73,HorizontalPlanning!$A$15:$K$27,11,FALSE)</f>
        <v>0</v>
      </c>
    </row>
    <row r="123" spans="1:56" ht="15" customHeight="1" x14ac:dyDescent="0.2">
      <c r="A123" s="129"/>
      <c r="B123" s="138"/>
      <c r="C123" s="62"/>
      <c r="D123" s="63"/>
      <c r="E123" s="63"/>
      <c r="F123" s="63"/>
      <c r="G123" s="63"/>
      <c r="H123" s="63"/>
      <c r="I123" s="63"/>
      <c r="J123" s="63"/>
      <c r="K123" s="63"/>
      <c r="L123" s="63"/>
      <c r="M123" s="63"/>
      <c r="N123" s="63"/>
      <c r="O123" s="63"/>
      <c r="P123" s="63"/>
      <c r="Q123" s="63"/>
      <c r="R123" s="169"/>
      <c r="S123" s="92"/>
      <c r="T123" s="93"/>
      <c r="U123" s="93"/>
      <c r="V123" s="93"/>
      <c r="W123" s="93"/>
      <c r="X123" s="93"/>
      <c r="Y123" s="93"/>
      <c r="Z123" s="93"/>
      <c r="AA123" s="162"/>
      <c r="AB123" s="93"/>
      <c r="AC123" s="93"/>
      <c r="AD123" s="93"/>
      <c r="AE123" s="162"/>
      <c r="AF123" s="93"/>
      <c r="AG123" s="93"/>
      <c r="AH123" s="163"/>
      <c r="AI123" s="38"/>
      <c r="AJ123" s="112"/>
      <c r="AK123" s="112"/>
      <c r="AL123" s="119">
        <f>VLOOKUP($P$69,HorizontalPlanning!$A$15:$K$27,4,FALSE)</f>
        <v>0</v>
      </c>
      <c r="AM123" s="119">
        <f>VLOOKUP($P$69,HorizontalPlanning!$A$15:$K$27,5,FALSE)</f>
        <v>0</v>
      </c>
      <c r="AN123" s="119">
        <f>VLOOKUP($P$69,HorizontalPlanning!$A$15:$K$27,6,FALSE)</f>
        <v>0</v>
      </c>
      <c r="AO123" s="119">
        <f>VLOOKUP($P$69,HorizontalPlanning!$A$15:$K$27,7,FALSE)</f>
        <v>0</v>
      </c>
      <c r="AP123" s="119">
        <f>VLOOKUP($P$69,HorizontalPlanning!$A$15:$K$27,8,FALSE)</f>
        <v>0</v>
      </c>
      <c r="AQ123" s="119">
        <f>VLOOKUP($P$69,HorizontalPlanning!$A$15:$K$27,9,FALSE)</f>
        <v>0</v>
      </c>
      <c r="AR123" s="119">
        <f>VLOOKUP($P$69,HorizontalPlanning!$A$15:$K$27,10,FALSE)</f>
        <v>0</v>
      </c>
      <c r="AS123" s="119">
        <f>VLOOKUP($P$69,HorizontalPlanning!$A$15:$K$27,11,FALSE)</f>
        <v>0</v>
      </c>
      <c r="AT123" s="112"/>
      <c r="AU123" s="112"/>
      <c r="AV123" s="112"/>
      <c r="AW123" s="119">
        <f>VLOOKUP($P$73,HorizontalPlanning!$A$15:$K$27,4,FALSE)</f>
        <v>0</v>
      </c>
      <c r="AX123" s="119">
        <f>VLOOKUP($P$73,HorizontalPlanning!$A$15:$K$27,5,FALSE)</f>
        <v>0</v>
      </c>
      <c r="AY123" s="119">
        <f>VLOOKUP($P$73,HorizontalPlanning!$A$15:$K$27,6,FALSE)</f>
        <v>0</v>
      </c>
      <c r="AZ123" s="119">
        <f>VLOOKUP($P$73,HorizontalPlanning!$A$15:$K$27,7,FALSE)</f>
        <v>0</v>
      </c>
      <c r="BA123" s="119">
        <f>VLOOKUP($P$73,HorizontalPlanning!$A$15:$K$27,8,FALSE)</f>
        <v>0</v>
      </c>
      <c r="BB123" s="119">
        <f>VLOOKUP($P$73,HorizontalPlanning!$A$15:$K$27,9,FALSE)</f>
        <v>0</v>
      </c>
      <c r="BC123" s="119">
        <f>VLOOKUP($P$73,HorizontalPlanning!$A$15:$K$27,10,FALSE)</f>
        <v>0</v>
      </c>
      <c r="BD123" s="119">
        <f>VLOOKUP($P$73,HorizontalPlanning!$A$15:$K$27,11,FALSE)</f>
        <v>0</v>
      </c>
    </row>
    <row r="124" spans="1:56" ht="16" customHeight="1" thickBot="1" x14ac:dyDescent="0.25">
      <c r="A124" s="124"/>
      <c r="B124" s="135"/>
      <c r="C124" s="62"/>
      <c r="D124" s="63"/>
      <c r="E124" s="63"/>
      <c r="F124" s="63"/>
      <c r="G124" s="63"/>
      <c r="H124" s="63"/>
      <c r="I124" s="63"/>
      <c r="J124" s="63"/>
      <c r="K124" s="63"/>
      <c r="L124" s="63"/>
      <c r="M124" s="63"/>
      <c r="N124" s="63"/>
      <c r="O124" s="63"/>
      <c r="P124" s="63"/>
      <c r="Q124" s="63"/>
      <c r="R124" s="169"/>
      <c r="S124" s="92"/>
      <c r="T124" s="93"/>
      <c r="U124" s="93"/>
      <c r="V124" s="93"/>
      <c r="W124" s="93"/>
      <c r="X124" s="93"/>
      <c r="Y124" s="93"/>
      <c r="Z124" s="93"/>
      <c r="AA124" s="162"/>
      <c r="AB124" s="93"/>
      <c r="AC124" s="93"/>
      <c r="AD124" s="93"/>
      <c r="AE124" s="162"/>
      <c r="AF124" s="93"/>
      <c r="AG124" s="93"/>
      <c r="AH124" s="163"/>
      <c r="AI124" s="38"/>
      <c r="AJ124" s="112"/>
      <c r="AK124" s="112"/>
      <c r="AL124" s="119">
        <f>VLOOKUP($P$69,HorizontalPlanning!$A$15:$K$27,4,FALSE)</f>
        <v>0</v>
      </c>
      <c r="AM124" s="119">
        <f>VLOOKUP($P$69,HorizontalPlanning!$A$15:$K$27,5,FALSE)</f>
        <v>0</v>
      </c>
      <c r="AN124" s="119">
        <f>VLOOKUP($P$69,HorizontalPlanning!$A$15:$K$27,6,FALSE)</f>
        <v>0</v>
      </c>
      <c r="AO124" s="119">
        <f>VLOOKUP($P$69,HorizontalPlanning!$A$15:$K$27,7,FALSE)</f>
        <v>0</v>
      </c>
      <c r="AP124" s="119">
        <f>VLOOKUP($P$69,HorizontalPlanning!$A$15:$K$27,8,FALSE)</f>
        <v>0</v>
      </c>
      <c r="AQ124" s="119">
        <f>VLOOKUP($P$69,HorizontalPlanning!$A$15:$K$27,9,FALSE)</f>
        <v>0</v>
      </c>
      <c r="AR124" s="119">
        <f>VLOOKUP($P$69,HorizontalPlanning!$A$15:$K$27,10,FALSE)</f>
        <v>0</v>
      </c>
      <c r="AS124" s="119">
        <f>VLOOKUP($P$69,HorizontalPlanning!$A$15:$K$27,11,FALSE)</f>
        <v>0</v>
      </c>
      <c r="AT124" s="112"/>
      <c r="AU124" s="112"/>
      <c r="AV124" s="112"/>
      <c r="AW124" s="119">
        <f>VLOOKUP($P$73,HorizontalPlanning!$A$15:$K$27,4,FALSE)</f>
        <v>0</v>
      </c>
      <c r="AX124" s="119">
        <f>VLOOKUP($P$73,HorizontalPlanning!$A$15:$K$27,5,FALSE)</f>
        <v>0</v>
      </c>
      <c r="AY124" s="119">
        <f>VLOOKUP($P$73,HorizontalPlanning!$A$15:$K$27,6,FALSE)</f>
        <v>0</v>
      </c>
      <c r="AZ124" s="119">
        <f>VLOOKUP($P$73,HorizontalPlanning!$A$15:$K$27,7,FALSE)</f>
        <v>0</v>
      </c>
      <c r="BA124" s="119">
        <f>VLOOKUP($P$73,HorizontalPlanning!$A$15:$K$27,8,FALSE)</f>
        <v>0</v>
      </c>
      <c r="BB124" s="119">
        <f>VLOOKUP($P$73,HorizontalPlanning!$A$15:$K$27,9,FALSE)</f>
        <v>0</v>
      </c>
      <c r="BC124" s="119">
        <f>VLOOKUP($P$73,HorizontalPlanning!$A$15:$K$27,10,FALSE)</f>
        <v>0</v>
      </c>
      <c r="BD124" s="119">
        <f>VLOOKUP($P$73,HorizontalPlanning!$A$15:$K$27,11,FALSE)</f>
        <v>0</v>
      </c>
    </row>
    <row r="125" spans="1:56" ht="16" customHeight="1" x14ac:dyDescent="0.2">
      <c r="A125" s="128"/>
      <c r="B125" s="134"/>
      <c r="C125" s="62"/>
      <c r="D125" s="63"/>
      <c r="E125" s="63"/>
      <c r="F125" s="63"/>
      <c r="G125" s="63"/>
      <c r="H125" s="63"/>
      <c r="I125" s="63"/>
      <c r="J125" s="63"/>
      <c r="K125" s="63"/>
      <c r="L125" s="63"/>
      <c r="M125" s="63"/>
      <c r="N125" s="63"/>
      <c r="O125" s="63"/>
      <c r="P125" s="63"/>
      <c r="Q125" s="63"/>
      <c r="R125" s="169"/>
      <c r="S125" s="92"/>
      <c r="T125" s="93"/>
      <c r="U125" s="93"/>
      <c r="V125" s="93"/>
      <c r="W125" s="93"/>
      <c r="X125" s="93"/>
      <c r="Y125" s="93"/>
      <c r="Z125" s="93"/>
      <c r="AA125" s="162"/>
      <c r="AB125" s="93"/>
      <c r="AC125" s="93"/>
      <c r="AD125" s="93"/>
      <c r="AE125" s="162"/>
      <c r="AF125" s="93"/>
      <c r="AG125" s="93"/>
      <c r="AH125" s="163"/>
      <c r="AI125" s="38"/>
      <c r="AJ125" s="112"/>
      <c r="AK125" s="112"/>
      <c r="AL125" s="119">
        <f>VLOOKUP($P$69,HorizontalPlanning!$A$15:$K$27,4,FALSE)</f>
        <v>0</v>
      </c>
      <c r="AM125" s="119">
        <f>VLOOKUP($P$69,HorizontalPlanning!$A$15:$K$27,5,FALSE)</f>
        <v>0</v>
      </c>
      <c r="AN125" s="119">
        <f>VLOOKUP($P$69,HorizontalPlanning!$A$15:$K$27,6,FALSE)</f>
        <v>0</v>
      </c>
      <c r="AO125" s="119">
        <f>VLOOKUP($P$69,HorizontalPlanning!$A$15:$K$27,7,FALSE)</f>
        <v>0</v>
      </c>
      <c r="AP125" s="119">
        <f>VLOOKUP($P$69,HorizontalPlanning!$A$15:$K$27,8,FALSE)</f>
        <v>0</v>
      </c>
      <c r="AQ125" s="119">
        <f>VLOOKUP($P$69,HorizontalPlanning!$A$15:$K$27,9,FALSE)</f>
        <v>0</v>
      </c>
      <c r="AR125" s="119">
        <f>VLOOKUP($P$69,HorizontalPlanning!$A$15:$K$27,10,FALSE)</f>
        <v>0</v>
      </c>
      <c r="AS125" s="119">
        <f>VLOOKUP($P$69,HorizontalPlanning!$A$15:$K$27,11,FALSE)</f>
        <v>0</v>
      </c>
      <c r="AT125" s="112"/>
      <c r="AU125" s="112"/>
      <c r="AV125" s="112"/>
      <c r="AW125" s="119">
        <f>VLOOKUP($P$73,HorizontalPlanning!$A$15:$K$27,4,FALSE)</f>
        <v>0</v>
      </c>
      <c r="AX125" s="119">
        <f>VLOOKUP($P$73,HorizontalPlanning!$A$15:$K$27,5,FALSE)</f>
        <v>0</v>
      </c>
      <c r="AY125" s="119">
        <f>VLOOKUP($P$73,HorizontalPlanning!$A$15:$K$27,6,FALSE)</f>
        <v>0</v>
      </c>
      <c r="AZ125" s="119">
        <f>VLOOKUP($P$73,HorizontalPlanning!$A$15:$K$27,7,FALSE)</f>
        <v>0</v>
      </c>
      <c r="BA125" s="119">
        <f>VLOOKUP($P$73,HorizontalPlanning!$A$15:$K$27,8,FALSE)</f>
        <v>0</v>
      </c>
      <c r="BB125" s="119">
        <f>VLOOKUP($P$73,HorizontalPlanning!$A$15:$K$27,9,FALSE)</f>
        <v>0</v>
      </c>
      <c r="BC125" s="119">
        <f>VLOOKUP($P$73,HorizontalPlanning!$A$15:$K$27,10,FALSE)</f>
        <v>0</v>
      </c>
      <c r="BD125" s="119">
        <f>VLOOKUP($P$73,HorizontalPlanning!$A$15:$K$27,11,FALSE)</f>
        <v>0</v>
      </c>
    </row>
    <row r="126" spans="1:56" ht="16" customHeight="1" x14ac:dyDescent="0.2">
      <c r="A126" s="129"/>
      <c r="B126" s="138"/>
      <c r="C126" s="62"/>
      <c r="D126" s="63"/>
      <c r="E126" s="63"/>
      <c r="F126" s="63"/>
      <c r="G126" s="63"/>
      <c r="H126" s="63"/>
      <c r="I126" s="63"/>
      <c r="J126" s="63"/>
      <c r="K126" s="63"/>
      <c r="L126" s="63"/>
      <c r="M126" s="63"/>
      <c r="N126" s="63"/>
      <c r="O126" s="63"/>
      <c r="P126" s="63"/>
      <c r="Q126" s="63"/>
      <c r="R126" s="169"/>
      <c r="S126" s="92"/>
      <c r="T126" s="93"/>
      <c r="U126" s="93"/>
      <c r="V126" s="93"/>
      <c r="W126" s="93"/>
      <c r="X126" s="93"/>
      <c r="Y126" s="93"/>
      <c r="Z126" s="93"/>
      <c r="AA126" s="162"/>
      <c r="AB126" s="93"/>
      <c r="AC126" s="93"/>
      <c r="AD126" s="93"/>
      <c r="AE126" s="162"/>
      <c r="AF126" s="93"/>
      <c r="AG126" s="93"/>
      <c r="AH126" s="163"/>
      <c r="AI126" s="38"/>
      <c r="AJ126" s="112"/>
      <c r="AK126" s="112"/>
      <c r="AL126" s="119">
        <f>VLOOKUP($P$69,HorizontalPlanning!$A$15:$K$27,4,FALSE)</f>
        <v>0</v>
      </c>
      <c r="AM126" s="119">
        <f>VLOOKUP($P$69,HorizontalPlanning!$A$15:$K$27,5,FALSE)</f>
        <v>0</v>
      </c>
      <c r="AN126" s="119">
        <f>VLOOKUP($P$69,HorizontalPlanning!$A$15:$K$27,6,FALSE)</f>
        <v>0</v>
      </c>
      <c r="AO126" s="119">
        <f>VLOOKUP($P$69,HorizontalPlanning!$A$15:$K$27,7,FALSE)</f>
        <v>0</v>
      </c>
      <c r="AP126" s="119">
        <f>VLOOKUP($P$69,HorizontalPlanning!$A$15:$K$27,8,FALSE)</f>
        <v>0</v>
      </c>
      <c r="AQ126" s="119">
        <f>VLOOKUP($P$69,HorizontalPlanning!$A$15:$K$27,9,FALSE)</f>
        <v>0</v>
      </c>
      <c r="AR126" s="119">
        <f>VLOOKUP($P$69,HorizontalPlanning!$A$15:$K$27,10,FALSE)</f>
        <v>0</v>
      </c>
      <c r="AS126" s="119">
        <f>VLOOKUP($P$69,HorizontalPlanning!$A$15:$K$27,11,FALSE)</f>
        <v>0</v>
      </c>
      <c r="AT126" s="112"/>
      <c r="AU126" s="112"/>
      <c r="AV126" s="112"/>
      <c r="AW126" s="119">
        <f>VLOOKUP($P$73,HorizontalPlanning!$A$15:$K$27,4,FALSE)</f>
        <v>0</v>
      </c>
      <c r="AX126" s="119">
        <f>VLOOKUP($P$73,HorizontalPlanning!$A$15:$K$27,5,FALSE)</f>
        <v>0</v>
      </c>
      <c r="AY126" s="119">
        <f>VLOOKUP($P$73,HorizontalPlanning!$A$15:$K$27,6,FALSE)</f>
        <v>0</v>
      </c>
      <c r="AZ126" s="119">
        <f>VLOOKUP($P$73,HorizontalPlanning!$A$15:$K$27,7,FALSE)</f>
        <v>0</v>
      </c>
      <c r="BA126" s="119">
        <f>VLOOKUP($P$73,HorizontalPlanning!$A$15:$K$27,8,FALSE)</f>
        <v>0</v>
      </c>
      <c r="BB126" s="119">
        <f>VLOOKUP($P$73,HorizontalPlanning!$A$15:$K$27,9,FALSE)</f>
        <v>0</v>
      </c>
      <c r="BC126" s="119">
        <f>VLOOKUP($P$73,HorizontalPlanning!$A$15:$K$27,10,FALSE)</f>
        <v>0</v>
      </c>
      <c r="BD126" s="119">
        <f>VLOOKUP($P$73,HorizontalPlanning!$A$15:$K$27,11,FALSE)</f>
        <v>0</v>
      </c>
    </row>
    <row r="127" spans="1:56" ht="16" customHeight="1" thickBot="1" x14ac:dyDescent="0.25">
      <c r="A127" s="130"/>
      <c r="B127" s="139"/>
      <c r="C127" s="170"/>
      <c r="D127" s="171"/>
      <c r="E127" s="171"/>
      <c r="F127" s="171"/>
      <c r="G127" s="171"/>
      <c r="H127" s="171"/>
      <c r="I127" s="171"/>
      <c r="J127" s="171"/>
      <c r="K127" s="171"/>
      <c r="L127" s="171"/>
      <c r="M127" s="171"/>
      <c r="N127" s="171"/>
      <c r="O127" s="171"/>
      <c r="P127" s="171"/>
      <c r="Q127" s="171"/>
      <c r="R127" s="172"/>
      <c r="S127" s="164"/>
      <c r="T127" s="165"/>
      <c r="U127" s="165"/>
      <c r="V127" s="165"/>
      <c r="W127" s="165"/>
      <c r="X127" s="165"/>
      <c r="Y127" s="165"/>
      <c r="Z127" s="165"/>
      <c r="AA127" s="166"/>
      <c r="AB127" s="165"/>
      <c r="AC127" s="165"/>
      <c r="AD127" s="165"/>
      <c r="AE127" s="166"/>
      <c r="AF127" s="165"/>
      <c r="AG127" s="165"/>
      <c r="AH127" s="167"/>
      <c r="AI127" s="38"/>
      <c r="AJ127" s="112"/>
      <c r="AK127" s="112"/>
      <c r="AL127" s="119">
        <f>VLOOKUP($P$69,HorizontalPlanning!$A$15:$K$27,4,FALSE)</f>
        <v>0</v>
      </c>
      <c r="AM127" s="119">
        <f>VLOOKUP($P$69,HorizontalPlanning!$A$15:$K$27,5,FALSE)</f>
        <v>0</v>
      </c>
      <c r="AN127" s="119">
        <f>VLOOKUP($P$69,HorizontalPlanning!$A$15:$K$27,6,FALSE)</f>
        <v>0</v>
      </c>
      <c r="AO127" s="119">
        <f>VLOOKUP($P$69,HorizontalPlanning!$A$15:$K$27,7,FALSE)</f>
        <v>0</v>
      </c>
      <c r="AP127" s="119">
        <f>VLOOKUP($P$69,HorizontalPlanning!$A$15:$K$27,8,FALSE)</f>
        <v>0</v>
      </c>
      <c r="AQ127" s="119">
        <f>VLOOKUP($P$69,HorizontalPlanning!$A$15:$K$27,9,FALSE)</f>
        <v>0</v>
      </c>
      <c r="AR127" s="119">
        <f>VLOOKUP($P$69,HorizontalPlanning!$A$15:$K$27,10,FALSE)</f>
        <v>0</v>
      </c>
      <c r="AS127" s="119">
        <f>VLOOKUP($P$69,HorizontalPlanning!$A$15:$K$27,11,FALSE)</f>
        <v>0</v>
      </c>
      <c r="AT127" s="112"/>
      <c r="AU127" s="112"/>
      <c r="AV127" s="112"/>
      <c r="AW127" s="119">
        <f>VLOOKUP($P$73,HorizontalPlanning!$A$15:$K$27,4,FALSE)</f>
        <v>0</v>
      </c>
      <c r="AX127" s="119">
        <f>VLOOKUP($P$73,HorizontalPlanning!$A$15:$K$27,5,FALSE)</f>
        <v>0</v>
      </c>
      <c r="AY127" s="119">
        <f>VLOOKUP($P$73,HorizontalPlanning!$A$15:$K$27,6,FALSE)</f>
        <v>0</v>
      </c>
      <c r="AZ127" s="119">
        <f>VLOOKUP($P$73,HorizontalPlanning!$A$15:$K$27,7,FALSE)</f>
        <v>0</v>
      </c>
      <c r="BA127" s="119">
        <f>VLOOKUP($P$73,HorizontalPlanning!$A$15:$K$27,8,FALSE)</f>
        <v>0</v>
      </c>
      <c r="BB127" s="119">
        <f>VLOOKUP($P$73,HorizontalPlanning!$A$15:$K$27,9,FALSE)</f>
        <v>0</v>
      </c>
      <c r="BC127" s="119">
        <f>VLOOKUP($P$73,HorizontalPlanning!$A$15:$K$27,10,FALSE)</f>
        <v>0</v>
      </c>
      <c r="BD127" s="119">
        <f>VLOOKUP($P$73,HorizontalPlanning!$A$15:$K$27,11,FALSE)</f>
        <v>0</v>
      </c>
    </row>
    <row r="128" spans="1:56" ht="16" customHeight="1" thickTop="1" x14ac:dyDescent="0.2">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38"/>
      <c r="AF128" s="38"/>
      <c r="AG128" s="38"/>
      <c r="AH128" s="38"/>
      <c r="AI128" s="38"/>
      <c r="AJ128" s="112"/>
      <c r="AK128" s="112"/>
      <c r="AL128" s="119"/>
      <c r="AM128" s="119"/>
      <c r="AN128" s="119"/>
      <c r="AO128" s="119"/>
      <c r="AP128" s="119"/>
      <c r="AQ128" s="119"/>
      <c r="AR128" s="119"/>
      <c r="AS128" s="119"/>
      <c r="AT128" s="112"/>
      <c r="AU128" s="112"/>
      <c r="AV128" s="112"/>
      <c r="AW128" s="119"/>
      <c r="AX128" s="119"/>
      <c r="AY128" s="119"/>
      <c r="AZ128" s="119"/>
      <c r="BA128" s="119"/>
      <c r="BB128" s="119"/>
      <c r="BC128" s="119"/>
      <c r="BD128" s="119"/>
    </row>
    <row r="129" spans="6:56" ht="16" customHeight="1" x14ac:dyDescent="0.2">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112"/>
      <c r="AK129" s="112"/>
      <c r="AL129" s="119"/>
      <c r="AM129" s="119"/>
      <c r="AN129" s="119"/>
      <c r="AO129" s="119"/>
      <c r="AP129" s="119"/>
      <c r="AQ129" s="119"/>
      <c r="AR129" s="119"/>
      <c r="AS129" s="119"/>
      <c r="AT129" s="112"/>
      <c r="AU129" s="112"/>
      <c r="AV129" s="112"/>
      <c r="AW129" s="119"/>
      <c r="AX129" s="119"/>
      <c r="AY129" s="119"/>
      <c r="AZ129" s="119"/>
      <c r="BA129" s="119"/>
      <c r="BB129" s="119"/>
      <c r="BC129" s="119"/>
      <c r="BD129" s="119"/>
    </row>
    <row r="130" spans="6:56" x14ac:dyDescent="0.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row>
    <row r="131" spans="6:56" x14ac:dyDescent="0.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row>
    <row r="132" spans="6:56" x14ac:dyDescent="0.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row>
    <row r="133" spans="6:56" x14ac:dyDescent="0.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row>
    <row r="134" spans="6:56" x14ac:dyDescent="0.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row>
    <row r="135" spans="6:56" x14ac:dyDescent="0.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row>
    <row r="136" spans="6:56" x14ac:dyDescent="0.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row>
    <row r="137" spans="6:56" x14ac:dyDescent="0.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6:56" x14ac:dyDescent="0.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row>
    <row r="139" spans="6:56" x14ac:dyDescent="0.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row>
    <row r="140" spans="6:56" x14ac:dyDescent="0.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row>
    <row r="141" spans="6:56" x14ac:dyDescent="0.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row>
    <row r="142" spans="6:56" x14ac:dyDescent="0.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row>
    <row r="143" spans="6:56" x14ac:dyDescent="0.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row>
    <row r="144" spans="6:56" ht="20" customHeight="1" x14ac:dyDescent="0.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row>
    <row r="145" spans="22:53" x14ac:dyDescent="0.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row>
    <row r="146" spans="22:53" x14ac:dyDescent="0.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row>
    <row r="147" spans="22:53" x14ac:dyDescent="0.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row>
    <row r="148" spans="22:53" x14ac:dyDescent="0.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row>
    <row r="149" spans="22:53" x14ac:dyDescent="0.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row>
    <row r="150" spans="22:53" x14ac:dyDescent="0.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row>
    <row r="151" spans="22:53" x14ac:dyDescent="0.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row>
    <row r="152" spans="22:53" ht="19" customHeight="1" x14ac:dyDescent="0.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row>
    <row r="153" spans="22:53" x14ac:dyDescent="0.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row>
    <row r="154" spans="22:53" x14ac:dyDescent="0.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row>
    <row r="155" spans="22:53" x14ac:dyDescent="0.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row>
    <row r="156" spans="22:53" x14ac:dyDescent="0.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row>
    <row r="157" spans="22:53" x14ac:dyDescent="0.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row>
    <row r="158" spans="22:53" x14ac:dyDescent="0.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row>
    <row r="159" spans="22:53" x14ac:dyDescent="0.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row>
    <row r="160" spans="22:53" ht="19" customHeight="1" x14ac:dyDescent="0.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row>
    <row r="161" spans="22:53" x14ac:dyDescent="0.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row>
    <row r="162" spans="22:53" x14ac:dyDescent="0.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row>
    <row r="163" spans="22:53" x14ac:dyDescent="0.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row>
    <row r="164" spans="22:53" x14ac:dyDescent="0.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row>
    <row r="165" spans="22:53" x14ac:dyDescent="0.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row>
    <row r="166" spans="22:53" ht="19" customHeight="1" x14ac:dyDescent="0.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row>
    <row r="167" spans="22:53" x14ac:dyDescent="0.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row>
    <row r="168" spans="22:53" x14ac:dyDescent="0.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row>
    <row r="169" spans="22:53" x14ac:dyDescent="0.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row>
    <row r="170" spans="22:53" ht="19" customHeight="1" x14ac:dyDescent="0.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row>
    <row r="171" spans="22:53" x14ac:dyDescent="0.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row>
    <row r="172" spans="22:53" x14ac:dyDescent="0.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row>
    <row r="173" spans="22:53" x14ac:dyDescent="0.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row>
    <row r="174" spans="22:53" x14ac:dyDescent="0.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row>
    <row r="175" spans="22:53" x14ac:dyDescent="0.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row>
    <row r="176" spans="22:53" x14ac:dyDescent="0.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row>
    <row r="177" spans="1:53" x14ac:dyDescent="0.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row>
    <row r="178" spans="1:53" x14ac:dyDescent="0.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row>
    <row r="179" spans="1:53" x14ac:dyDescent="0.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row>
    <row r="180" spans="1:53" x14ac:dyDescent="0.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row>
    <row r="181" spans="1:53" x14ac:dyDescent="0.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row>
    <row r="182" spans="1:53"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row>
    <row r="183" spans="1:53"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row>
    <row r="184" spans="1:53"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row>
    <row r="185" spans="1:53"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row>
    <row r="186" spans="1:53"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row>
    <row r="187" spans="1:53"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row>
    <row r="188" spans="1:53"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row>
    <row r="189" spans="1:53"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row>
    <row r="190" spans="1:53"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row>
    <row r="191" spans="1:53"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row>
    <row r="192" spans="1:53"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row>
    <row r="193" spans="1:53"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row>
    <row r="194" spans="1:53"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row>
    <row r="195" spans="1:53"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row>
    <row r="196" spans="1:53"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row>
    <row r="197" spans="1:53"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row>
    <row r="198" spans="1:53"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row>
    <row r="199" spans="1:53"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row>
    <row r="200" spans="1:53"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row>
    <row r="201" spans="1:53"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row>
    <row r="202" spans="1:53"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row>
    <row r="203" spans="1:53"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row>
    <row r="204" spans="1:53"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row>
    <row r="205" spans="1:53"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row>
    <row r="206" spans="1:53"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row>
    <row r="207" spans="1:53"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row>
    <row r="208" spans="1:53"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row>
    <row r="209" spans="1:53"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row>
    <row r="210" spans="1:53"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row>
    <row r="211" spans="1:53"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row>
    <row r="212" spans="1:53"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row>
    <row r="213" spans="1:53"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row>
    <row r="214" spans="1:53"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row>
    <row r="215" spans="1:53"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row>
    <row r="216" spans="1:53"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row>
    <row r="217" spans="1:53"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row>
    <row r="218" spans="1:53"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row>
    <row r="219" spans="1:53"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row>
    <row r="220" spans="1:53"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row>
    <row r="221" spans="1:53"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row>
    <row r="222" spans="1:53"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row>
    <row r="223" spans="1:53"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row>
    <row r="224" spans="1:53"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row>
    <row r="225" spans="1:53"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row>
    <row r="226" spans="1:53"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row>
    <row r="227" spans="1:53"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row>
    <row r="228" spans="1:53"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row>
    <row r="229" spans="1:53"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row>
    <row r="230" spans="1:53"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row>
    <row r="231" spans="1:53"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row>
    <row r="232" spans="1:53"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row>
    <row r="233" spans="1:53"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row>
    <row r="234" spans="1:53"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row>
    <row r="235" spans="1:53"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row>
    <row r="236" spans="1:53"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row>
    <row r="237" spans="1:53"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row>
    <row r="238" spans="1:53"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row>
    <row r="239" spans="1:53"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row>
    <row r="240" spans="1:53"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row>
    <row r="241" spans="1:53"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row>
    <row r="242" spans="1:53"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row>
    <row r="243" spans="1:53"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row>
    <row r="244" spans="1:53"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row>
    <row r="245" spans="1:53"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row>
    <row r="246" spans="1:53"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row>
    <row r="247" spans="1:53"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row>
    <row r="248" spans="1:53"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row>
    <row r="249" spans="1:53"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row>
    <row r="250" spans="1:53"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row>
    <row r="251" spans="1:53"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row>
    <row r="252" spans="1:53"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row>
    <row r="253" spans="1:53"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row>
    <row r="254" spans="1:53"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row>
    <row r="255" spans="1:53"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row>
    <row r="256" spans="1:53"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row>
    <row r="257" spans="1:53"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row>
    <row r="258" spans="1:53"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row>
    <row r="259" spans="1:53"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row>
    <row r="260" spans="1:53"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row>
    <row r="261" spans="1:53"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row>
    <row r="262" spans="1:53"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row>
    <row r="263" spans="1:53"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row>
    <row r="264" spans="1:53"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row>
    <row r="265" spans="1:53"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row>
    <row r="266" spans="1:53"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row>
    <row r="267" spans="1:53"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row>
    <row r="268" spans="1:53"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row>
    <row r="269" spans="1:53"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row>
    <row r="270" spans="1:53"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row>
    <row r="271" spans="1:53"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row>
    <row r="272" spans="1:53"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row>
    <row r="273" spans="1:53"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row>
    <row r="274" spans="1:53"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row>
    <row r="275" spans="1:53"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row>
    <row r="276" spans="1:53"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row>
    <row r="277" spans="1:53"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row>
    <row r="278" spans="1:53"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row>
    <row r="279" spans="1:53"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row>
    <row r="280" spans="1:53"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row>
    <row r="281" spans="1:53"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row>
    <row r="282" spans="1:53"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row>
    <row r="283" spans="1:53"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row>
    <row r="284" spans="1:53"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row>
    <row r="285" spans="1:53"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row>
    <row r="286" spans="1:53"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row>
    <row r="287" spans="1:53"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row>
    <row r="288" spans="1:53"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row>
    <row r="289" spans="1:53"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row>
    <row r="290" spans="1:53"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row>
    <row r="291" spans="1:53"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row>
    <row r="292" spans="1:53"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row>
    <row r="293" spans="1:53"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row>
    <row r="294" spans="1:53"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row>
    <row r="295" spans="1:53"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row>
    <row r="296" spans="1:53"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row>
    <row r="297" spans="1:53"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row>
    <row r="298" spans="1:53"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row>
    <row r="299" spans="1:53"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row>
    <row r="300" spans="1:53"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row>
    <row r="301" spans="1:53"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row>
    <row r="302" spans="1:53"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row>
    <row r="303" spans="1:53"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row>
    <row r="304" spans="1:53"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row>
    <row r="305" spans="1:53"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row>
    <row r="306" spans="1:53"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row>
    <row r="307" spans="1:53"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row>
    <row r="308" spans="1:53"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row>
    <row r="309" spans="1:53"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row>
    <row r="310" spans="1:53"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row>
    <row r="311" spans="1:53"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row>
    <row r="312" spans="1:53"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row>
    <row r="313" spans="1:53"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row>
    <row r="314" spans="1:53"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row>
    <row r="315" spans="1:53"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row>
    <row r="316" spans="1:53"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row>
    <row r="317" spans="1:53"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row>
    <row r="318" spans="1:53"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row>
    <row r="319" spans="1:53"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row>
    <row r="320" spans="1:53"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row>
    <row r="321" spans="1:53"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row>
    <row r="322" spans="1:53"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row>
    <row r="323" spans="1:53"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row>
    <row r="324" spans="1:53"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row>
    <row r="325" spans="1:53"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row>
    <row r="326" spans="1:53"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row>
    <row r="327" spans="1:53"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row>
    <row r="328" spans="1:53"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row>
    <row r="329" spans="1:53"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row>
    <row r="330" spans="1:53"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row>
    <row r="331" spans="1:53"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row>
    <row r="332" spans="1:53"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row>
    <row r="333" spans="1:53"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row>
    <row r="334" spans="1:53"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row>
    <row r="335" spans="1:53"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row>
    <row r="336" spans="1:53"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row>
    <row r="337" spans="1:53"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row>
    <row r="338" spans="1:53"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row>
    <row r="339" spans="1:53"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row>
    <row r="340" spans="1:53"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row>
    <row r="341" spans="1:53"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row>
    <row r="342" spans="1:53"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row>
    <row r="343" spans="1:53"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row>
    <row r="344" spans="1:53"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row>
    <row r="345" spans="1:53"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row>
    <row r="346" spans="1:53"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row>
    <row r="347" spans="1:53"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row>
    <row r="348" spans="1:53"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row>
    <row r="349" spans="1:53"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row>
    <row r="350" spans="1:53"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row>
    <row r="351" spans="1:53"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row>
    <row r="352" spans="1:53"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row>
    <row r="353" spans="1:53"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row>
    <row r="354" spans="1:53"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row>
    <row r="355" spans="1:53"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row>
    <row r="356" spans="1:53"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row>
    <row r="357" spans="1:53"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row>
    <row r="358" spans="1:53"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row>
    <row r="359" spans="1:53"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row>
    <row r="360" spans="1:53"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row>
    <row r="361" spans="1:53"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row>
    <row r="362" spans="1:53"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row>
    <row r="363" spans="1:53"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row>
    <row r="364" spans="1:53"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row>
    <row r="365" spans="1:53"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row>
    <row r="366" spans="1:53"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row>
    <row r="367" spans="1:53"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row>
    <row r="368" spans="1:53"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row>
    <row r="369" spans="1:53"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row>
    <row r="370" spans="1:53"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row>
    <row r="371" spans="1:53"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row>
    <row r="372" spans="1:53"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row>
    <row r="373" spans="1:53"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row>
  </sheetData>
  <mergeCells count="101">
    <mergeCell ref="F1:H2"/>
    <mergeCell ref="M1:O2"/>
    <mergeCell ref="P1:S2"/>
    <mergeCell ref="T1:V2"/>
    <mergeCell ref="W1:Y2"/>
    <mergeCell ref="AM1:AP2"/>
    <mergeCell ref="M7:O8"/>
    <mergeCell ref="P7:S8"/>
    <mergeCell ref="T7:V8"/>
    <mergeCell ref="W7:Y8"/>
    <mergeCell ref="M9:O10"/>
    <mergeCell ref="P9:S10"/>
    <mergeCell ref="T9:V10"/>
    <mergeCell ref="W9:Y10"/>
    <mergeCell ref="AX1:BA2"/>
    <mergeCell ref="M3:O4"/>
    <mergeCell ref="P3:S4"/>
    <mergeCell ref="T3:V4"/>
    <mergeCell ref="W3:Y4"/>
    <mergeCell ref="M5:O6"/>
    <mergeCell ref="P5:S6"/>
    <mergeCell ref="T5:V6"/>
    <mergeCell ref="W5:Y6"/>
    <mergeCell ref="AA14:AD14"/>
    <mergeCell ref="AE14:AH14"/>
    <mergeCell ref="A15:B15"/>
    <mergeCell ref="A16:B17"/>
    <mergeCell ref="A20:B23"/>
    <mergeCell ref="A25:B26"/>
    <mergeCell ref="W13:Z13"/>
    <mergeCell ref="AA13:AD13"/>
    <mergeCell ref="AE13:AH13"/>
    <mergeCell ref="A14:B14"/>
    <mergeCell ref="C14:F14"/>
    <mergeCell ref="G14:J14"/>
    <mergeCell ref="K14:N14"/>
    <mergeCell ref="O14:R14"/>
    <mergeCell ref="S14:V14"/>
    <mergeCell ref="W14:Z14"/>
    <mergeCell ref="A13:B13"/>
    <mergeCell ref="C13:F13"/>
    <mergeCell ref="G13:J13"/>
    <mergeCell ref="K13:N13"/>
    <mergeCell ref="O13:R13"/>
    <mergeCell ref="S13:V13"/>
    <mergeCell ref="M65:O66"/>
    <mergeCell ref="P65:S66"/>
    <mergeCell ref="T65:V66"/>
    <mergeCell ref="W65:Y66"/>
    <mergeCell ref="AM65:AP66"/>
    <mergeCell ref="AX65:BA66"/>
    <mergeCell ref="A29:B32"/>
    <mergeCell ref="AM33:AP34"/>
    <mergeCell ref="AX33:BA34"/>
    <mergeCell ref="A34:B35"/>
    <mergeCell ref="A38:B39"/>
    <mergeCell ref="A41:B42"/>
    <mergeCell ref="M71:O72"/>
    <mergeCell ref="P71:S72"/>
    <mergeCell ref="T71:V72"/>
    <mergeCell ref="W71:Y72"/>
    <mergeCell ref="M73:O74"/>
    <mergeCell ref="P73:S74"/>
    <mergeCell ref="T73:V74"/>
    <mergeCell ref="W73:Y74"/>
    <mergeCell ref="M67:O68"/>
    <mergeCell ref="P67:S68"/>
    <mergeCell ref="T67:V68"/>
    <mergeCell ref="W67:Y68"/>
    <mergeCell ref="M69:O70"/>
    <mergeCell ref="P69:S70"/>
    <mergeCell ref="T69:V70"/>
    <mergeCell ref="W69:Y70"/>
    <mergeCell ref="W77:Z77"/>
    <mergeCell ref="AA77:AD77"/>
    <mergeCell ref="AE77:AH77"/>
    <mergeCell ref="A78:B78"/>
    <mergeCell ref="C78:F78"/>
    <mergeCell ref="G78:J78"/>
    <mergeCell ref="K78:N78"/>
    <mergeCell ref="O78:R78"/>
    <mergeCell ref="S78:V78"/>
    <mergeCell ref="W78:Z78"/>
    <mergeCell ref="A77:B77"/>
    <mergeCell ref="C77:F77"/>
    <mergeCell ref="G77:J77"/>
    <mergeCell ref="K77:N77"/>
    <mergeCell ref="O77:R77"/>
    <mergeCell ref="S77:V77"/>
    <mergeCell ref="A93:B96"/>
    <mergeCell ref="AM97:AP98"/>
    <mergeCell ref="AX97:BA98"/>
    <mergeCell ref="A98:B99"/>
    <mergeCell ref="A102:B103"/>
    <mergeCell ref="A105:B106"/>
    <mergeCell ref="AA78:AD78"/>
    <mergeCell ref="AE78:AH78"/>
    <mergeCell ref="A79:B79"/>
    <mergeCell ref="A80:B81"/>
    <mergeCell ref="A84:B87"/>
    <mergeCell ref="A89:B90"/>
  </mergeCells>
  <conditionalFormatting sqref="A19:A20">
    <cfRule type="colorScale" priority="66">
      <colorScale>
        <cfvo type="min"/>
        <cfvo type="max"/>
        <color rgb="FF63BE7B"/>
        <color rgb="FFFCFCFF"/>
      </colorScale>
    </cfRule>
    <cfRule type="colorScale" priority="65">
      <colorScale>
        <cfvo type="min"/>
        <cfvo type="percentile" val="50"/>
        <cfvo type="max"/>
        <color rgb="FF63BE7B"/>
        <color rgb="FFFFEB84"/>
        <color rgb="FFF8696B"/>
      </colorScale>
    </cfRule>
  </conditionalFormatting>
  <conditionalFormatting sqref="A83:A84">
    <cfRule type="colorScale" priority="29">
      <colorScale>
        <cfvo type="min"/>
        <cfvo type="percentile" val="50"/>
        <cfvo type="max"/>
        <color rgb="FF63BE7B"/>
        <color rgb="FFFFEB84"/>
        <color rgb="FFF8696B"/>
      </colorScale>
    </cfRule>
    <cfRule type="colorScale" priority="30">
      <colorScale>
        <cfvo type="min"/>
        <cfvo type="max"/>
        <color rgb="FF63BE7B"/>
        <color rgb="FFFCFCFF"/>
      </colorScale>
    </cfRule>
  </conditionalFormatting>
  <conditionalFormatting sqref="A2:B9 AJ12:AK17 AL12:AO13 AO3:AO11 AL2 AL1:AM1 AL14:AS22">
    <cfRule type="colorScale" priority="67">
      <colorScale>
        <cfvo type="min"/>
        <cfvo type="percentile" val="50"/>
        <cfvo type="max"/>
        <color rgb="FF63BE7B"/>
        <color rgb="FFFFEB84"/>
        <color rgb="FFF8696B"/>
      </colorScale>
    </cfRule>
    <cfRule type="colorScale" priority="68">
      <colorScale>
        <cfvo type="min"/>
        <cfvo type="max"/>
        <color rgb="FF63BE7B"/>
        <color rgb="FFFCFCFF"/>
      </colorScale>
    </cfRule>
  </conditionalFormatting>
  <conditionalFormatting sqref="A28:B28 A29">
    <cfRule type="colorScale" priority="64">
      <colorScale>
        <cfvo type="min"/>
        <cfvo type="max"/>
        <color rgb="FF63BE7B"/>
        <color rgb="FFFCFCFF"/>
      </colorScale>
    </cfRule>
    <cfRule type="colorScale" priority="63">
      <colorScale>
        <cfvo type="min"/>
        <cfvo type="percentile" val="50"/>
        <cfvo type="max"/>
        <color rgb="FF63BE7B"/>
        <color rgb="FFFFEB84"/>
        <color rgb="FFF8696B"/>
      </colorScale>
    </cfRule>
  </conditionalFormatting>
  <conditionalFormatting sqref="A92:B92 A93">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B19">
    <cfRule type="colorScale" priority="58">
      <colorScale>
        <cfvo type="min"/>
        <cfvo type="max"/>
        <color rgb="FF63BE7B"/>
        <color rgb="FFFCFCFF"/>
      </colorScale>
    </cfRule>
    <cfRule type="colorScale" priority="57">
      <colorScale>
        <cfvo type="min"/>
        <cfvo type="percentile" val="50"/>
        <cfvo type="max"/>
        <color rgb="FF63BE7B"/>
        <color rgb="FFFFEB84"/>
        <color rgb="FFF8696B"/>
      </colorScale>
    </cfRule>
  </conditionalFormatting>
  <conditionalFormatting sqref="B37">
    <cfRule type="colorScale" priority="62">
      <colorScale>
        <cfvo type="min"/>
        <cfvo type="max"/>
        <color rgb="FF63BE7B"/>
        <color rgb="FFFCFCFF"/>
      </colorScale>
    </cfRule>
    <cfRule type="colorScale" priority="61">
      <colorScale>
        <cfvo type="min"/>
        <cfvo type="percentile" val="50"/>
        <cfvo type="max"/>
        <color rgb="FF63BE7B"/>
        <color rgb="FFFFEB84"/>
        <color rgb="FFF8696B"/>
      </colorScale>
    </cfRule>
  </conditionalFormatting>
  <conditionalFormatting sqref="B44">
    <cfRule type="colorScale" priority="60">
      <colorScale>
        <cfvo type="min"/>
        <cfvo type="max"/>
        <color rgb="FF63BE7B"/>
        <color rgb="FFFCFCFF"/>
      </colorScale>
    </cfRule>
    <cfRule type="colorScale" priority="59">
      <colorScale>
        <cfvo type="min"/>
        <cfvo type="percentile" val="50"/>
        <cfvo type="max"/>
        <color rgb="FF63BE7B"/>
        <color rgb="FFFFEB84"/>
        <color rgb="FFF8696B"/>
      </colorScale>
    </cfRule>
  </conditionalFormatting>
  <conditionalFormatting sqref="B83">
    <cfRule type="colorScale" priority="21">
      <colorScale>
        <cfvo type="min"/>
        <cfvo type="percentile" val="50"/>
        <cfvo type="max"/>
        <color rgb="FF63BE7B"/>
        <color rgb="FFFFEB84"/>
        <color rgb="FFF8696B"/>
      </colorScale>
    </cfRule>
    <cfRule type="colorScale" priority="22">
      <colorScale>
        <cfvo type="min"/>
        <cfvo type="max"/>
        <color rgb="FF63BE7B"/>
        <color rgb="FFFCFCFF"/>
      </colorScale>
    </cfRule>
  </conditionalFormatting>
  <conditionalFormatting sqref="B101">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108">
    <cfRule type="colorScale" priority="23">
      <colorScale>
        <cfvo type="min"/>
        <cfvo type="percentile" val="50"/>
        <cfvo type="max"/>
        <color rgb="FF63BE7B"/>
        <color rgb="FFFFEB84"/>
        <color rgb="FFF8696B"/>
      </colorScale>
    </cfRule>
    <cfRule type="colorScale" priority="24">
      <colorScale>
        <cfvo type="min"/>
        <cfvo type="max"/>
        <color rgb="FF63BE7B"/>
        <color rgb="FFFCFCFF"/>
      </colorScale>
    </cfRule>
  </conditionalFormatting>
  <conditionalFormatting sqref="AJ44:AK49 AL44:AO45 AO35:AO43 AL46:AS54">
    <cfRule type="colorScale" priority="53">
      <colorScale>
        <cfvo type="min"/>
        <cfvo type="percentile" val="50"/>
        <cfvo type="max"/>
        <color rgb="FF63BE7B"/>
        <color rgb="FFFFEB84"/>
        <color rgb="FFF8696B"/>
      </colorScale>
    </cfRule>
    <cfRule type="colorScale" priority="54">
      <colorScale>
        <cfvo type="min"/>
        <cfvo type="max"/>
        <color rgb="FF63BE7B"/>
        <color rgb="FFFCFCFF"/>
      </colorScale>
    </cfRule>
  </conditionalFormatting>
  <conditionalFormatting sqref="AJ76:AK81 AL76:AO77 AO67:AO75 AL66 AL65:AM65 AL78:AS86">
    <cfRule type="colorScale" priority="32">
      <colorScale>
        <cfvo type="min"/>
        <cfvo type="max"/>
        <color rgb="FF63BE7B"/>
        <color rgb="FFFCFCFF"/>
      </colorScale>
    </cfRule>
    <cfRule type="colorScale" priority="31">
      <colorScale>
        <cfvo type="min"/>
        <cfvo type="percentile" val="50"/>
        <cfvo type="max"/>
        <color rgb="FF63BE7B"/>
        <color rgb="FFFFEB84"/>
        <color rgb="FFF8696B"/>
      </colorScale>
    </cfRule>
  </conditionalFormatting>
  <conditionalFormatting sqref="AJ108:AK113 AL108:AO109 AO99:AO107 AL110:AS118">
    <cfRule type="colorScale" priority="18">
      <colorScale>
        <cfvo type="min"/>
        <cfvo type="max"/>
        <color rgb="FF63BE7B"/>
        <color rgb="FFFCFCFF"/>
      </colorScale>
    </cfRule>
    <cfRule type="colorScale" priority="17">
      <colorScale>
        <cfvo type="min"/>
        <cfvo type="percentile" val="50"/>
        <cfvo type="max"/>
        <color rgb="FF63BE7B"/>
        <color rgb="FFFFEB84"/>
        <color rgb="FFF8696B"/>
      </colorScale>
    </cfRule>
  </conditionalFormatting>
  <conditionalFormatting sqref="AL24:AS32">
    <cfRule type="colorScale" priority="55">
      <colorScale>
        <cfvo type="min"/>
        <cfvo type="percentile" val="50"/>
        <cfvo type="max"/>
        <color rgb="FF63BE7B"/>
        <color rgb="FFFFEB84"/>
        <color rgb="FFF8696B"/>
      </colorScale>
    </cfRule>
    <cfRule type="colorScale" priority="56">
      <colorScale>
        <cfvo type="min"/>
        <cfvo type="max"/>
        <color rgb="FF63BE7B"/>
        <color rgb="FFFCFCFF"/>
      </colorScale>
    </cfRule>
  </conditionalFormatting>
  <conditionalFormatting sqref="AL56:AS64">
    <cfRule type="colorScale" priority="52">
      <colorScale>
        <cfvo type="min"/>
        <cfvo type="max"/>
        <color rgb="FF63BE7B"/>
        <color rgb="FFFCFCFF"/>
      </colorScale>
    </cfRule>
    <cfRule type="colorScale" priority="51">
      <colorScale>
        <cfvo type="min"/>
        <cfvo type="percentile" val="50"/>
        <cfvo type="max"/>
        <color rgb="FF63BE7B"/>
        <color rgb="FFFFEB84"/>
        <color rgb="FFF8696B"/>
      </colorScale>
    </cfRule>
  </conditionalFormatting>
  <conditionalFormatting sqref="AL88:AS96">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L120:AS127">
    <cfRule type="colorScale" priority="16">
      <colorScale>
        <cfvo type="min"/>
        <cfvo type="max"/>
        <color rgb="FF63BE7B"/>
        <color rgb="FFFCFCFF"/>
      </colorScale>
    </cfRule>
    <cfRule type="colorScale" priority="15">
      <colorScale>
        <cfvo type="min"/>
        <cfvo type="percentile" val="50"/>
        <cfvo type="max"/>
        <color rgb="FF63BE7B"/>
        <color rgb="FFFFEB84"/>
        <color rgb="FFF8696B"/>
      </colorScale>
    </cfRule>
  </conditionalFormatting>
  <conditionalFormatting sqref="AL128:AS129">
    <cfRule type="colorScale" priority="35">
      <colorScale>
        <cfvo type="min"/>
        <cfvo type="percentile" val="50"/>
        <cfvo type="max"/>
        <color rgb="FF63BE7B"/>
        <color rgb="FFFFEB84"/>
        <color rgb="FFF8696B"/>
      </colorScale>
    </cfRule>
    <cfRule type="colorScale" priority="36">
      <colorScale>
        <cfvo type="min"/>
        <cfvo type="max"/>
        <color rgb="FF63BE7B"/>
        <color rgb="FFFCFCFF"/>
      </colorScale>
    </cfRule>
  </conditionalFormatting>
  <conditionalFormatting sqref="AM33">
    <cfRule type="colorScale" priority="39">
      <colorScale>
        <cfvo type="min"/>
        <cfvo type="percentile" val="50"/>
        <cfvo type="max"/>
        <color rgb="FF63BE7B"/>
        <color rgb="FFFFEB84"/>
        <color rgb="FFF8696B"/>
      </colorScale>
    </cfRule>
    <cfRule type="colorScale" priority="40">
      <colorScale>
        <cfvo type="min"/>
        <cfvo type="max"/>
        <color rgb="FF63BE7B"/>
        <color rgb="FFFCFCFF"/>
      </colorScale>
    </cfRule>
  </conditionalFormatting>
  <conditionalFormatting sqref="AM97">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conditionalFormatting sqref="AU12:AV17 AW12:AZ13 AZ3:AZ11 AW14:BD22">
    <cfRule type="colorScale" priority="50">
      <colorScale>
        <cfvo type="min"/>
        <cfvo type="max"/>
        <color rgb="FF63BE7B"/>
        <color rgb="FFFCFCFF"/>
      </colorScale>
    </cfRule>
    <cfRule type="colorScale" priority="49">
      <colorScale>
        <cfvo type="min"/>
        <cfvo type="percentile" val="50"/>
        <cfvo type="max"/>
        <color rgb="FF63BE7B"/>
        <color rgb="FFFFEB84"/>
        <color rgb="FFF8696B"/>
      </colorScale>
    </cfRule>
  </conditionalFormatting>
  <conditionalFormatting sqref="AU44:AV49 AW44:AZ45 AZ35:AZ43 AW46:BD54">
    <cfRule type="colorScale" priority="45">
      <colorScale>
        <cfvo type="min"/>
        <cfvo type="percentile" val="50"/>
        <cfvo type="max"/>
        <color rgb="FF63BE7B"/>
        <color rgb="FFFFEB84"/>
        <color rgb="FFF8696B"/>
      </colorScale>
    </cfRule>
    <cfRule type="colorScale" priority="46">
      <colorScale>
        <cfvo type="min"/>
        <cfvo type="max"/>
        <color rgb="FF63BE7B"/>
        <color rgb="FFFCFCFF"/>
      </colorScale>
    </cfRule>
  </conditionalFormatting>
  <conditionalFormatting sqref="AU76:AV81 AW76:AZ77 AZ67:AZ75 AW78:BD86">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AU108:AV113 AW108:AZ109 AZ99:AZ107 AW110:BD11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AW24:BD32">
    <cfRule type="colorScale" priority="47">
      <colorScale>
        <cfvo type="min"/>
        <cfvo type="percentile" val="50"/>
        <cfvo type="max"/>
        <color rgb="FF63BE7B"/>
        <color rgb="FFFFEB84"/>
        <color rgb="FFF8696B"/>
      </colorScale>
    </cfRule>
    <cfRule type="colorScale" priority="48">
      <colorScale>
        <cfvo type="min"/>
        <cfvo type="max"/>
        <color rgb="FF63BE7B"/>
        <color rgb="FFFCFCFF"/>
      </colorScale>
    </cfRule>
  </conditionalFormatting>
  <conditionalFormatting sqref="AW56:BD64">
    <cfRule type="colorScale" priority="44">
      <colorScale>
        <cfvo type="min"/>
        <cfvo type="max"/>
        <color rgb="FF63BE7B"/>
        <color rgb="FFFCFCFF"/>
      </colorScale>
    </cfRule>
    <cfRule type="colorScale" priority="43">
      <colorScale>
        <cfvo type="min"/>
        <cfvo type="percentile" val="50"/>
        <cfvo type="max"/>
        <color rgb="FF63BE7B"/>
        <color rgb="FFFFEB84"/>
        <color rgb="FFF8696B"/>
      </colorScale>
    </cfRule>
  </conditionalFormatting>
  <conditionalFormatting sqref="AW88:BD96">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AW120:BD127">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AW128:BD129">
    <cfRule type="colorScale" priority="34">
      <colorScale>
        <cfvo type="min"/>
        <cfvo type="max"/>
        <color rgb="FF63BE7B"/>
        <color rgb="FFFCFCFF"/>
      </colorScale>
    </cfRule>
    <cfRule type="colorScale" priority="33">
      <colorScale>
        <cfvo type="min"/>
        <cfvo type="percentile" val="50"/>
        <cfvo type="max"/>
        <color rgb="FF63BE7B"/>
        <color rgb="FFFFEB84"/>
        <color rgb="FFF8696B"/>
      </colorScale>
    </cfRule>
  </conditionalFormatting>
  <conditionalFormatting sqref="AX1">
    <cfRule type="colorScale" priority="42">
      <colorScale>
        <cfvo type="min"/>
        <cfvo type="max"/>
        <color rgb="FF63BE7B"/>
        <color rgb="FFFCFCFF"/>
      </colorScale>
    </cfRule>
    <cfRule type="colorScale" priority="41">
      <colorScale>
        <cfvo type="min"/>
        <cfvo type="percentile" val="50"/>
        <cfvo type="max"/>
        <color rgb="FF63BE7B"/>
        <color rgb="FFFFEB84"/>
        <color rgb="FFF8696B"/>
      </colorScale>
    </cfRule>
  </conditionalFormatting>
  <conditionalFormatting sqref="AX33">
    <cfRule type="colorScale" priority="38">
      <colorScale>
        <cfvo type="min"/>
        <cfvo type="max"/>
        <color rgb="FF63BE7B"/>
        <color rgb="FFFCFCFF"/>
      </colorScale>
    </cfRule>
    <cfRule type="colorScale" priority="37">
      <colorScale>
        <cfvo type="min"/>
        <cfvo type="percentile" val="50"/>
        <cfvo type="max"/>
        <color rgb="FF63BE7B"/>
        <color rgb="FFFFEB84"/>
        <color rgb="FFF8696B"/>
      </colorScale>
    </cfRule>
  </conditionalFormatting>
  <conditionalFormatting sqref="AX65">
    <cfRule type="colorScale" priority="5">
      <colorScale>
        <cfvo type="min"/>
        <cfvo type="percentile" val="50"/>
        <cfvo type="max"/>
        <color rgb="FF63BE7B"/>
        <color rgb="FFFFEB84"/>
        <color rgb="FFF8696B"/>
      </colorScale>
    </cfRule>
    <cfRule type="colorScale" priority="6">
      <colorScale>
        <cfvo type="min"/>
        <cfvo type="max"/>
        <color rgb="FF63BE7B"/>
        <color rgb="FFFCFCFF"/>
      </colorScale>
    </cfRule>
  </conditionalFormatting>
  <conditionalFormatting sqref="AX9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dataValidations count="9">
    <dataValidation type="list" allowBlank="1" showInputMessage="1" showErrorMessage="1" sqref="A34:B35 A25:B26 A16:B17 A41:B42 A98:B99 A89:B90 A80:B81 A105:B106" xr:uid="{D9C99020-8227-CE44-9FE3-ABE322136F0A}">
      <formula1>INDIRECT("Exercises!" &amp; A18)</formula1>
    </dataValidation>
    <dataValidation type="list" allowBlank="1" showInputMessage="1" showErrorMessage="1" sqref="A36 A27 A18 A43 A100 A91 A82 A107" xr:uid="{6651726E-ED5A-B844-A432-C7E94870865D}">
      <formula1>RMOefeningen</formula1>
    </dataValidation>
    <dataValidation type="list" allowBlank="1" showInputMessage="1" showErrorMessage="1" sqref="M3:O10 M67:O74" xr:uid="{E5F2A887-9B63-4E48-8D9A-8452B294B01E}">
      <formula1>VerticalPlanningReps</formula1>
    </dataValidation>
    <dataValidation type="list" allowBlank="1" showInputMessage="1" showErrorMessage="1" sqref="F1:H2" xr:uid="{4DD25598-2CEE-E946-80CB-A0170EDA6B00}">
      <formula1>ClientLevels</formula1>
    </dataValidation>
    <dataValidation type="list" allowBlank="1" showInputMessage="1" showErrorMessage="1" sqref="P3 P7 P5 P9 P67 P71 P69 P73" xr:uid="{C0A388D8-F360-0747-82E5-C08AA0CBE837}">
      <formula1>HorizontalPlanning</formula1>
    </dataValidation>
    <dataValidation type="list" allowBlank="1" showInputMessage="1" showErrorMessage="1" sqref="T3:V10 AH47 F47 J47 N47 F24 R33 N33 J33 F33 R47 J24 N24 R24 F15 R40 N40 N15 J15 J40 F40 R15 V15 AD15 Z15 AH15 V24 Z24 AD24 AH24 V33 Z33 AD33 AH33 V40 Z40 AD40 AH40 V47 Z47 AD47 T67:V74 AH111 F111 J111 N111 F88 R97 N97 J97 F97 R111 J88 N88 R88 F79 R104 N104 N79 J79 J104 F104 R79 V79 AD79 Z79 AH79 V88 Z88 AD88 AH88 V97 Z97 AD97 AH97 V104 Z104 AD104 AH104 V111 Z111 AD111" xr:uid="{5EFE5573-0B63-844F-AFCF-A73072BA6590}">
      <formula1>MoreReps</formula1>
    </dataValidation>
    <dataValidation type="list" allowBlank="1" showInputMessage="1" showErrorMessage="1" sqref="W3:Y10 AB47 P47 P40 P15 P24 P33 D33 H33 L33 D24 D15 D40 D47 H47 H40 H15 H24 L24 L15 L40 L47 AF15 T15 X15 AB15 AF24 T24 X24 AB24 AF33 T33 X33 AB33 AF40 T40 X40 AB40 AF47 T47 X47 W67:Y74 AB111 P111 P104 P79 P88 P97 D97 H97 L97 D88 D79 D104 D111 H111 H104 H79 H88 L88 L79 L104 L111 AF79 T79 X79 AB79 AF88 T88 X88 AB88 AF97 T97 X97 AB97 AF104 T104 X104 AB104 AF111 T111 X111" xr:uid="{3C663B9F-31D4-C941-8F80-387872661E89}">
      <formula1>MoreLoad</formula1>
    </dataValidation>
    <dataValidation type="list" allowBlank="1" showInputMessage="1" showErrorMessage="1" sqref="C14:AH14 C78:AH78" xr:uid="{0A92CFAC-6146-1D4F-90C4-29F4EBF057CC}">
      <formula1>Fases</formula1>
    </dataValidation>
    <dataValidation type="list" allowBlank="1" showInputMessage="1" showErrorMessage="1" sqref="A58:B60 A122:B124" xr:uid="{2C614E16-F039-B84F-BD9E-9F0094B16DC5}">
      <formula1>$A$2:$A$9</formula1>
    </dataValidation>
  </dataValidations>
  <pageMargins left="0.7" right="0.7" top="0.75" bottom="0.75" header="0.3" footer="0.3"/>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E7C6-1CB8-F84A-B31B-188618B90EA1}">
  <sheetPr codeName="Blad2"/>
  <dimension ref="A1:AL116"/>
  <sheetViews>
    <sheetView workbookViewId="0">
      <selection activeCell="R30" sqref="R30"/>
    </sheetView>
  </sheetViews>
  <sheetFormatPr baseColWidth="10" defaultRowHeight="16" x14ac:dyDescent="0.2"/>
  <sheetData>
    <row r="1" spans="1:38" x14ac:dyDescent="0.2">
      <c r="A1" s="291" t="s">
        <v>0</v>
      </c>
      <c r="B1" s="291"/>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1"/>
      <c r="AC1" s="291"/>
      <c r="AD1" s="291"/>
      <c r="AE1" s="291"/>
      <c r="AF1" s="291"/>
      <c r="AG1" s="291"/>
      <c r="AH1" s="291"/>
      <c r="AI1" s="291"/>
      <c r="AJ1" s="291"/>
      <c r="AK1" s="291"/>
      <c r="AL1" s="291"/>
    </row>
    <row r="2" spans="1:38" x14ac:dyDescent="0.2">
      <c r="A2" s="291"/>
      <c r="B2" s="291"/>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291"/>
      <c r="AE2" s="291"/>
      <c r="AF2" s="291"/>
      <c r="AG2" s="291"/>
      <c r="AH2" s="291"/>
      <c r="AI2" s="291"/>
      <c r="AJ2" s="291"/>
      <c r="AK2" s="291"/>
      <c r="AL2" s="291"/>
    </row>
    <row r="3" spans="1:38" x14ac:dyDescent="0.2">
      <c r="A3" s="291"/>
      <c r="B3" s="291"/>
      <c r="C3" s="291"/>
      <c r="D3" s="291"/>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1"/>
      <c r="AE3" s="291"/>
      <c r="AF3" s="291"/>
      <c r="AG3" s="291"/>
      <c r="AH3" s="291"/>
      <c r="AI3" s="291"/>
      <c r="AJ3" s="291"/>
      <c r="AK3" s="291"/>
      <c r="AL3" s="291"/>
    </row>
    <row r="4" spans="1:38" x14ac:dyDescent="0.2">
      <c r="A4" s="291"/>
      <c r="B4" s="291"/>
      <c r="C4" s="291"/>
      <c r="D4" s="291"/>
      <c r="E4" s="291"/>
      <c r="F4" s="291"/>
      <c r="G4" s="291"/>
      <c r="H4" s="291"/>
      <c r="I4" s="291"/>
      <c r="J4" s="291"/>
      <c r="K4" s="291"/>
      <c r="L4" s="291"/>
      <c r="M4" s="291"/>
      <c r="N4" s="291"/>
      <c r="O4" s="291"/>
      <c r="P4" s="291"/>
      <c r="Q4" s="291"/>
      <c r="R4" s="291"/>
      <c r="S4" s="291"/>
      <c r="T4" s="291"/>
      <c r="U4" s="291"/>
      <c r="V4" s="291"/>
      <c r="W4" s="291"/>
      <c r="X4" s="291"/>
      <c r="Y4" s="291"/>
      <c r="Z4" s="291"/>
      <c r="AA4" s="291"/>
      <c r="AB4" s="291"/>
      <c r="AC4" s="291"/>
      <c r="AD4" s="291"/>
      <c r="AE4" s="291"/>
      <c r="AF4" s="291"/>
      <c r="AG4" s="291"/>
      <c r="AH4" s="291"/>
      <c r="AI4" s="291"/>
      <c r="AJ4" s="291"/>
      <c r="AK4" s="291"/>
      <c r="AL4" s="291"/>
    </row>
    <row r="5" spans="1:38" x14ac:dyDescent="0.2">
      <c r="A5" s="291"/>
      <c r="B5" s="291"/>
      <c r="C5" s="291"/>
      <c r="D5" s="291"/>
      <c r="E5" s="291"/>
      <c r="F5" s="291"/>
      <c r="G5" s="291"/>
      <c r="H5" s="291"/>
      <c r="I5" s="291"/>
      <c r="J5" s="291"/>
      <c r="K5" s="291"/>
      <c r="L5" s="291"/>
      <c r="M5" s="291"/>
      <c r="N5" s="291"/>
      <c r="O5" s="291"/>
      <c r="P5" s="291"/>
      <c r="Q5" s="291"/>
      <c r="R5" s="291"/>
      <c r="S5" s="291"/>
      <c r="T5" s="291"/>
      <c r="U5" s="291"/>
      <c r="V5" s="291"/>
      <c r="W5" s="291"/>
      <c r="X5" s="291"/>
      <c r="Y5" s="291"/>
      <c r="Z5" s="291"/>
      <c r="AA5" s="291"/>
      <c r="AB5" s="291"/>
      <c r="AC5" s="291"/>
      <c r="AD5" s="291"/>
      <c r="AE5" s="291"/>
      <c r="AF5" s="291"/>
      <c r="AG5" s="291"/>
      <c r="AH5" s="291"/>
      <c r="AI5" s="291"/>
      <c r="AJ5" s="291"/>
      <c r="AK5" s="291"/>
      <c r="AL5" s="291"/>
    </row>
    <row r="6" spans="1:3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8" ht="20" thickBot="1" x14ac:dyDescent="0.25">
      <c r="A7" s="292"/>
      <c r="B7" s="292"/>
      <c r="C7" s="292"/>
      <c r="D7" s="292"/>
      <c r="E7" s="292"/>
      <c r="F7" s="292"/>
      <c r="G7" s="292"/>
      <c r="H7" s="292"/>
      <c r="I7" s="292"/>
      <c r="J7" s="292"/>
      <c r="K7" s="292"/>
      <c r="L7" s="292"/>
      <c r="M7" s="292"/>
      <c r="N7" s="292"/>
      <c r="O7" s="292"/>
      <c r="P7" s="292"/>
      <c r="Q7" s="292"/>
      <c r="R7" s="292"/>
      <c r="S7" s="1"/>
      <c r="T7" s="1"/>
      <c r="U7" s="292" t="s">
        <v>1</v>
      </c>
      <c r="V7" s="292"/>
      <c r="W7" s="292"/>
      <c r="X7" s="292"/>
      <c r="Y7" s="292"/>
      <c r="Z7" s="292"/>
      <c r="AA7" s="292"/>
      <c r="AB7" s="292"/>
      <c r="AC7" s="292"/>
      <c r="AD7" s="292"/>
      <c r="AE7" s="292"/>
      <c r="AF7" s="292"/>
      <c r="AG7" s="292"/>
      <c r="AH7" s="292"/>
      <c r="AI7" s="292"/>
      <c r="AJ7" s="292"/>
      <c r="AK7" s="292"/>
      <c r="AL7" s="292"/>
    </row>
    <row r="8" spans="1:38" ht="19" x14ac:dyDescent="0.2">
      <c r="A8" s="286"/>
      <c r="B8" s="287"/>
      <c r="C8" s="287"/>
      <c r="D8" s="287"/>
      <c r="E8" s="287"/>
      <c r="F8" s="288"/>
      <c r="G8" s="288"/>
      <c r="H8" s="288"/>
      <c r="I8" s="288"/>
      <c r="J8" s="288"/>
      <c r="K8" s="288"/>
      <c r="L8" s="288"/>
      <c r="M8" s="289"/>
      <c r="N8" s="289"/>
      <c r="O8" s="289"/>
      <c r="P8" s="289"/>
      <c r="Q8" s="289"/>
      <c r="R8" s="290"/>
      <c r="S8" s="2"/>
      <c r="T8" s="2"/>
      <c r="U8" s="286"/>
      <c r="V8" s="287"/>
      <c r="W8" s="287"/>
      <c r="X8" s="287"/>
      <c r="Y8" s="287"/>
      <c r="Z8" s="288"/>
      <c r="AA8" s="288"/>
      <c r="AB8" s="288"/>
      <c r="AC8" s="288"/>
      <c r="AD8" s="288"/>
      <c r="AE8" s="288"/>
      <c r="AF8" s="288"/>
      <c r="AG8" s="289"/>
      <c r="AH8" s="289"/>
      <c r="AI8" s="289"/>
      <c r="AJ8" s="289"/>
      <c r="AK8" s="289"/>
      <c r="AL8" s="290"/>
    </row>
    <row r="9" spans="1:38" x14ac:dyDescent="0.2">
      <c r="A9" s="268"/>
      <c r="B9" s="269"/>
      <c r="C9" s="269"/>
      <c r="D9" s="269"/>
      <c r="E9" s="270"/>
      <c r="F9" s="293"/>
      <c r="G9" s="269"/>
      <c r="H9" s="269"/>
      <c r="I9" s="269"/>
      <c r="J9" s="269"/>
      <c r="K9" s="269"/>
      <c r="L9" s="270"/>
      <c r="M9" s="295"/>
      <c r="N9" s="295"/>
      <c r="O9" s="295"/>
      <c r="P9" s="295"/>
      <c r="Q9" s="295"/>
      <c r="R9" s="296"/>
      <c r="S9" s="1"/>
      <c r="T9" s="1"/>
      <c r="U9" s="268"/>
      <c r="V9" s="269"/>
      <c r="W9" s="269"/>
      <c r="X9" s="269"/>
      <c r="Y9" s="270"/>
      <c r="Z9" s="293"/>
      <c r="AA9" s="269"/>
      <c r="AB9" s="269"/>
      <c r="AC9" s="269"/>
      <c r="AD9" s="269"/>
      <c r="AE9" s="269"/>
      <c r="AF9" s="270"/>
      <c r="AG9" s="295"/>
      <c r="AH9" s="295"/>
      <c r="AI9" s="295"/>
      <c r="AJ9" s="295"/>
      <c r="AK9" s="295"/>
      <c r="AL9" s="296"/>
    </row>
    <row r="10" spans="1:38" x14ac:dyDescent="0.2">
      <c r="A10" s="268"/>
      <c r="B10" s="269"/>
      <c r="C10" s="269"/>
      <c r="D10" s="269"/>
      <c r="E10" s="270"/>
      <c r="F10" s="293"/>
      <c r="G10" s="269"/>
      <c r="H10" s="269"/>
      <c r="I10" s="269"/>
      <c r="J10" s="269"/>
      <c r="K10" s="269"/>
      <c r="L10" s="270"/>
      <c r="M10" s="295"/>
      <c r="N10" s="295"/>
      <c r="O10" s="295"/>
      <c r="P10" s="295"/>
      <c r="Q10" s="295"/>
      <c r="R10" s="296"/>
      <c r="S10" s="1"/>
      <c r="T10" s="1"/>
      <c r="U10" s="268"/>
      <c r="V10" s="269"/>
      <c r="W10" s="269"/>
      <c r="X10" s="269"/>
      <c r="Y10" s="270"/>
      <c r="Z10" s="293"/>
      <c r="AA10" s="269"/>
      <c r="AB10" s="269"/>
      <c r="AC10" s="269"/>
      <c r="AD10" s="269"/>
      <c r="AE10" s="269"/>
      <c r="AF10" s="270"/>
      <c r="AG10" s="295"/>
      <c r="AH10" s="295"/>
      <c r="AI10" s="295"/>
      <c r="AJ10" s="295"/>
      <c r="AK10" s="295"/>
      <c r="AL10" s="296"/>
    </row>
    <row r="11" spans="1:38" ht="17" thickBot="1" x14ac:dyDescent="0.25">
      <c r="A11" s="271"/>
      <c r="B11" s="272"/>
      <c r="C11" s="272"/>
      <c r="D11" s="272"/>
      <c r="E11" s="273"/>
      <c r="F11" s="294"/>
      <c r="G11" s="272"/>
      <c r="H11" s="272"/>
      <c r="I11" s="272"/>
      <c r="J11" s="272"/>
      <c r="K11" s="272"/>
      <c r="L11" s="273"/>
      <c r="M11" s="297"/>
      <c r="N11" s="297"/>
      <c r="O11" s="297"/>
      <c r="P11" s="297"/>
      <c r="Q11" s="297"/>
      <c r="R11" s="298"/>
      <c r="S11" s="1"/>
      <c r="T11" s="1"/>
      <c r="U11" s="271"/>
      <c r="V11" s="272"/>
      <c r="W11" s="272"/>
      <c r="X11" s="272"/>
      <c r="Y11" s="273"/>
      <c r="Z11" s="294"/>
      <c r="AA11" s="272"/>
      <c r="AB11" s="272"/>
      <c r="AC11" s="272"/>
      <c r="AD11" s="272"/>
      <c r="AE11" s="272"/>
      <c r="AF11" s="273"/>
      <c r="AG11" s="297"/>
      <c r="AH11" s="297"/>
      <c r="AI11" s="297"/>
      <c r="AJ11" s="297"/>
      <c r="AK11" s="297"/>
      <c r="AL11" s="298"/>
    </row>
    <row r="12" spans="1:38"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
      <c r="A13" s="215"/>
      <c r="B13" s="215"/>
      <c r="C13" s="212"/>
      <c r="D13" s="212"/>
      <c r="E13" s="212"/>
      <c r="F13" s="212"/>
      <c r="G13" s="212"/>
      <c r="H13" s="212"/>
      <c r="I13" s="212"/>
      <c r="J13" s="212"/>
      <c r="K13" s="212"/>
      <c r="L13" s="212"/>
      <c r="M13" s="212"/>
      <c r="N13" s="212"/>
      <c r="O13" s="212"/>
      <c r="P13" s="212"/>
      <c r="Q13" s="212"/>
      <c r="R13" s="212"/>
      <c r="S13" s="1"/>
      <c r="T13" s="1"/>
      <c r="U13" s="215"/>
      <c r="V13" s="215"/>
      <c r="W13" s="212"/>
      <c r="X13" s="212"/>
      <c r="Y13" s="212"/>
      <c r="Z13" s="212"/>
      <c r="AA13" s="212"/>
      <c r="AB13" s="212"/>
      <c r="AC13" s="212"/>
      <c r="AD13" s="212"/>
      <c r="AE13" s="212"/>
      <c r="AF13" s="212"/>
      <c r="AG13" s="212"/>
      <c r="AH13" s="212"/>
      <c r="AI13" s="212"/>
      <c r="AJ13" s="212"/>
      <c r="AK13" s="212"/>
      <c r="AL13" s="212"/>
    </row>
    <row r="14" spans="1:38" ht="27" thickBot="1" x14ac:dyDescent="0.25">
      <c r="A14" s="213"/>
      <c r="B14" s="213"/>
      <c r="C14" s="214" t="s">
        <v>2</v>
      </c>
      <c r="D14" s="214"/>
      <c r="E14" s="214"/>
      <c r="F14" s="214"/>
      <c r="G14" s="214" t="s">
        <v>3</v>
      </c>
      <c r="H14" s="214"/>
      <c r="I14" s="214"/>
      <c r="J14" s="214"/>
      <c r="K14" s="214" t="s">
        <v>4</v>
      </c>
      <c r="L14" s="214"/>
      <c r="M14" s="214"/>
      <c r="N14" s="214"/>
      <c r="O14" s="214" t="s">
        <v>5</v>
      </c>
      <c r="P14" s="214"/>
      <c r="Q14" s="214"/>
      <c r="R14" s="214"/>
      <c r="S14" s="1"/>
      <c r="T14" s="1"/>
      <c r="U14" s="213"/>
      <c r="V14" s="213"/>
      <c r="W14" s="214" t="s">
        <v>2</v>
      </c>
      <c r="X14" s="214"/>
      <c r="Y14" s="214"/>
      <c r="Z14" s="214"/>
      <c r="AA14" s="214" t="s">
        <v>3</v>
      </c>
      <c r="AB14" s="214"/>
      <c r="AC14" s="214"/>
      <c r="AD14" s="214"/>
      <c r="AE14" s="214" t="s">
        <v>4</v>
      </c>
      <c r="AF14" s="214"/>
      <c r="AG14" s="214"/>
      <c r="AH14" s="214"/>
      <c r="AI14" s="214" t="s">
        <v>5</v>
      </c>
      <c r="AJ14" s="214"/>
      <c r="AK14" s="214"/>
      <c r="AL14" s="214"/>
    </row>
    <row r="15" spans="1:38" ht="21" thickTop="1" thickBot="1" x14ac:dyDescent="0.25">
      <c r="A15" s="216"/>
      <c r="B15" s="217"/>
      <c r="C15" s="3" t="s">
        <v>6</v>
      </c>
      <c r="D15" s="3" t="s">
        <v>7</v>
      </c>
      <c r="E15" s="3" t="s">
        <v>8</v>
      </c>
      <c r="F15" s="3" t="s">
        <v>9</v>
      </c>
      <c r="G15" s="4" t="s">
        <v>6</v>
      </c>
      <c r="H15" s="4" t="s">
        <v>7</v>
      </c>
      <c r="I15" s="4" t="s">
        <v>8</v>
      </c>
      <c r="J15" s="4" t="s">
        <v>9</v>
      </c>
      <c r="K15" s="3" t="s">
        <v>6</v>
      </c>
      <c r="L15" s="3" t="s">
        <v>7</v>
      </c>
      <c r="M15" s="3" t="s">
        <v>8</v>
      </c>
      <c r="N15" s="3" t="s">
        <v>9</v>
      </c>
      <c r="O15" s="4" t="s">
        <v>6</v>
      </c>
      <c r="P15" s="4" t="s">
        <v>7</v>
      </c>
      <c r="Q15" s="4" t="s">
        <v>8</v>
      </c>
      <c r="R15" s="4" t="s">
        <v>9</v>
      </c>
      <c r="S15" s="5"/>
      <c r="T15" s="1"/>
      <c r="U15" s="216"/>
      <c r="V15" s="217"/>
      <c r="W15" s="3" t="s">
        <v>6</v>
      </c>
      <c r="X15" s="3" t="s">
        <v>7</v>
      </c>
      <c r="Y15" s="3" t="s">
        <v>8</v>
      </c>
      <c r="Z15" s="3" t="s">
        <v>9</v>
      </c>
      <c r="AA15" s="4" t="s">
        <v>6</v>
      </c>
      <c r="AB15" s="4" t="s">
        <v>7</v>
      </c>
      <c r="AC15" s="4" t="s">
        <v>8</v>
      </c>
      <c r="AD15" s="4" t="s">
        <v>9</v>
      </c>
      <c r="AE15" s="3" t="s">
        <v>6</v>
      </c>
      <c r="AF15" s="3" t="s">
        <v>7</v>
      </c>
      <c r="AG15" s="3" t="s">
        <v>8</v>
      </c>
      <c r="AH15" s="3" t="s">
        <v>9</v>
      </c>
      <c r="AI15" s="4" t="s">
        <v>6</v>
      </c>
      <c r="AJ15" s="4" t="s">
        <v>7</v>
      </c>
      <c r="AK15" s="4" t="s">
        <v>8</v>
      </c>
      <c r="AL15" s="4" t="s">
        <v>9</v>
      </c>
    </row>
    <row r="16" spans="1:38" ht="20" thickTop="1" x14ac:dyDescent="0.2">
      <c r="A16" s="235" t="s">
        <v>10</v>
      </c>
      <c r="B16" s="236"/>
      <c r="C16" s="6">
        <v>0.5</v>
      </c>
      <c r="D16" s="7">
        <f t="shared" ref="D16:D21" si="0">$B$18*C16</f>
        <v>50</v>
      </c>
      <c r="E16" s="8">
        <v>3</v>
      </c>
      <c r="F16" s="9">
        <v>3</v>
      </c>
      <c r="G16" s="10">
        <v>0.5</v>
      </c>
      <c r="H16" s="7">
        <f>G16*$B$18</f>
        <v>50</v>
      </c>
      <c r="I16" s="8">
        <v>3</v>
      </c>
      <c r="J16" s="11">
        <v>3</v>
      </c>
      <c r="K16" s="10">
        <v>0.5</v>
      </c>
      <c r="L16" s="7">
        <f>$B$18*K16</f>
        <v>50</v>
      </c>
      <c r="M16" s="8">
        <v>3</v>
      </c>
      <c r="N16" s="11">
        <v>3</v>
      </c>
      <c r="O16" s="10">
        <v>0.5</v>
      </c>
      <c r="P16" s="7">
        <f>O16*$B$18</f>
        <v>50</v>
      </c>
      <c r="Q16" s="8">
        <v>3</v>
      </c>
      <c r="R16" s="12">
        <v>3</v>
      </c>
      <c r="S16" s="5"/>
      <c r="T16" s="1"/>
      <c r="U16" s="235"/>
      <c r="V16" s="236"/>
      <c r="W16" s="6"/>
      <c r="X16" s="8"/>
      <c r="Y16" s="8"/>
      <c r="Z16" s="9"/>
      <c r="AA16" s="10"/>
      <c r="AB16" s="8"/>
      <c r="AC16" s="8"/>
      <c r="AD16" s="11"/>
      <c r="AE16" s="10"/>
      <c r="AF16" s="8"/>
      <c r="AG16" s="8"/>
      <c r="AH16" s="11"/>
      <c r="AI16" s="10"/>
      <c r="AJ16" s="8"/>
      <c r="AK16" s="8"/>
      <c r="AL16" s="12"/>
    </row>
    <row r="17" spans="1:38" ht="20" thickBot="1" x14ac:dyDescent="0.25">
      <c r="A17" s="220"/>
      <c r="B17" s="221"/>
      <c r="C17" s="13">
        <v>0.55000000000000004</v>
      </c>
      <c r="D17" s="7">
        <f t="shared" si="0"/>
        <v>55.000000000000007</v>
      </c>
      <c r="E17" s="14">
        <v>3</v>
      </c>
      <c r="F17" s="15">
        <v>3</v>
      </c>
      <c r="G17" s="16">
        <v>0.55000000000000004</v>
      </c>
      <c r="H17" s="7">
        <f t="shared" ref="H17:H21" si="1">G17*$B$18</f>
        <v>55.000000000000007</v>
      </c>
      <c r="I17" s="14">
        <v>3</v>
      </c>
      <c r="J17" s="17">
        <v>3</v>
      </c>
      <c r="K17" s="16">
        <v>0.55000000000000004</v>
      </c>
      <c r="L17" s="7">
        <f>$B$18*K17</f>
        <v>55.000000000000007</v>
      </c>
      <c r="M17" s="14">
        <v>3</v>
      </c>
      <c r="N17" s="17">
        <v>3</v>
      </c>
      <c r="O17" s="16">
        <v>0.55000000000000004</v>
      </c>
      <c r="P17" s="7">
        <f t="shared" ref="P17:P18" si="2">O17*$B$18</f>
        <v>55.000000000000007</v>
      </c>
      <c r="Q17" s="14">
        <v>3</v>
      </c>
      <c r="R17" s="18">
        <v>3</v>
      </c>
      <c r="S17" s="5"/>
      <c r="T17" s="1"/>
      <c r="U17" s="220"/>
      <c r="V17" s="221"/>
      <c r="W17" s="13"/>
      <c r="X17" s="14"/>
      <c r="Y17" s="14"/>
      <c r="Z17" s="15"/>
      <c r="AA17" s="16"/>
      <c r="AB17" s="14"/>
      <c r="AC17" s="14"/>
      <c r="AD17" s="17"/>
      <c r="AE17" s="16"/>
      <c r="AF17" s="14"/>
      <c r="AG17" s="14"/>
      <c r="AH17" s="17"/>
      <c r="AI17" s="16"/>
      <c r="AJ17" s="14"/>
      <c r="AK17" s="14"/>
      <c r="AL17" s="18"/>
    </row>
    <row r="18" spans="1:38" ht="20" thickBot="1" x14ac:dyDescent="0.25">
      <c r="A18" s="19" t="s">
        <v>11</v>
      </c>
      <c r="B18" s="20">
        <v>100</v>
      </c>
      <c r="C18" s="6">
        <v>0.6</v>
      </c>
      <c r="D18" s="7">
        <f t="shared" si="0"/>
        <v>60</v>
      </c>
      <c r="E18" s="8">
        <v>3</v>
      </c>
      <c r="F18" s="9">
        <v>3</v>
      </c>
      <c r="G18" s="10">
        <v>0.6</v>
      </c>
      <c r="H18" s="7">
        <f t="shared" si="1"/>
        <v>60</v>
      </c>
      <c r="I18" s="8">
        <v>3</v>
      </c>
      <c r="J18" s="11">
        <v>3</v>
      </c>
      <c r="K18" s="10">
        <v>0.6</v>
      </c>
      <c r="L18" s="7">
        <f t="shared" ref="L18:L21" si="3">$B$18*K18</f>
        <v>60</v>
      </c>
      <c r="M18" s="8">
        <v>3</v>
      </c>
      <c r="N18" s="11">
        <v>3</v>
      </c>
      <c r="O18" s="10">
        <v>0.6</v>
      </c>
      <c r="P18" s="7">
        <f t="shared" si="2"/>
        <v>60</v>
      </c>
      <c r="Q18" s="8">
        <v>3</v>
      </c>
      <c r="R18" s="12">
        <v>3</v>
      </c>
      <c r="S18" s="5"/>
      <c r="T18" s="1"/>
      <c r="U18" s="19"/>
      <c r="V18" s="20"/>
      <c r="W18" s="6"/>
      <c r="X18" s="8"/>
      <c r="Y18" s="8"/>
      <c r="Z18" s="9"/>
      <c r="AA18" s="10"/>
      <c r="AB18" s="8"/>
      <c r="AC18" s="8"/>
      <c r="AD18" s="11"/>
      <c r="AE18" s="10"/>
      <c r="AF18" s="8"/>
      <c r="AG18" s="8"/>
      <c r="AH18" s="11"/>
      <c r="AI18" s="10"/>
      <c r="AJ18" s="8"/>
      <c r="AK18" s="8"/>
      <c r="AL18" s="12"/>
    </row>
    <row r="19" spans="1:38" ht="19" x14ac:dyDescent="0.2">
      <c r="A19" s="232"/>
      <c r="B19" s="263"/>
      <c r="C19" s="21">
        <v>0.75</v>
      </c>
      <c r="D19" s="7">
        <f t="shared" si="0"/>
        <v>75</v>
      </c>
      <c r="E19" s="7">
        <v>4</v>
      </c>
      <c r="F19" s="22">
        <v>4</v>
      </c>
      <c r="G19" s="23">
        <v>0.81</v>
      </c>
      <c r="H19" s="7">
        <f t="shared" si="1"/>
        <v>81</v>
      </c>
      <c r="I19" s="7">
        <v>3</v>
      </c>
      <c r="J19" s="24">
        <v>3</v>
      </c>
      <c r="K19" s="23">
        <v>0.87</v>
      </c>
      <c r="L19" s="7">
        <f t="shared" si="3"/>
        <v>87</v>
      </c>
      <c r="M19" s="7">
        <v>2</v>
      </c>
      <c r="N19" s="24">
        <v>2</v>
      </c>
      <c r="O19" s="23">
        <v>0.8</v>
      </c>
      <c r="P19" s="7">
        <v>80</v>
      </c>
      <c r="Q19" s="7">
        <v>1</v>
      </c>
      <c r="R19" s="25">
        <v>1</v>
      </c>
      <c r="S19" s="5"/>
      <c r="T19" s="1"/>
      <c r="U19" s="232"/>
      <c r="V19" s="263"/>
      <c r="W19" s="21"/>
      <c r="X19" s="7"/>
      <c r="Y19" s="7"/>
      <c r="Z19" s="22"/>
      <c r="AA19" s="23"/>
      <c r="AB19" s="7"/>
      <c r="AC19" s="7"/>
      <c r="AD19" s="24"/>
      <c r="AE19" s="23"/>
      <c r="AF19" s="7"/>
      <c r="AG19" s="7"/>
      <c r="AH19" s="24"/>
      <c r="AI19" s="23"/>
      <c r="AJ19" s="7"/>
      <c r="AK19" s="7"/>
      <c r="AL19" s="25"/>
    </row>
    <row r="20" spans="1:38" ht="19" x14ac:dyDescent="0.2">
      <c r="A20" s="264"/>
      <c r="B20" s="265"/>
      <c r="C20" s="6">
        <v>0.78</v>
      </c>
      <c r="D20" s="7">
        <f t="shared" si="0"/>
        <v>78</v>
      </c>
      <c r="E20" s="8">
        <v>4</v>
      </c>
      <c r="F20" s="9">
        <v>4</v>
      </c>
      <c r="G20" s="10">
        <v>0.84</v>
      </c>
      <c r="H20" s="7">
        <f t="shared" si="1"/>
        <v>84</v>
      </c>
      <c r="I20" s="8">
        <v>3</v>
      </c>
      <c r="J20" s="11">
        <v>3</v>
      </c>
      <c r="K20" s="10">
        <v>0.9</v>
      </c>
      <c r="L20" s="7">
        <f t="shared" si="3"/>
        <v>90</v>
      </c>
      <c r="M20" s="8">
        <v>2</v>
      </c>
      <c r="N20" s="11">
        <v>2</v>
      </c>
      <c r="O20" s="10">
        <v>0.9</v>
      </c>
      <c r="P20" s="7">
        <v>90</v>
      </c>
      <c r="Q20" s="8">
        <v>1</v>
      </c>
      <c r="R20" s="12">
        <v>1</v>
      </c>
      <c r="S20" s="5"/>
      <c r="T20" s="1"/>
      <c r="U20" s="264"/>
      <c r="V20" s="265"/>
      <c r="W20" s="6"/>
      <c r="X20" s="8"/>
      <c r="Y20" s="8"/>
      <c r="Z20" s="9"/>
      <c r="AA20" s="10"/>
      <c r="AB20" s="8"/>
      <c r="AC20" s="8"/>
      <c r="AD20" s="11"/>
      <c r="AE20" s="10"/>
      <c r="AF20" s="8"/>
      <c r="AG20" s="8"/>
      <c r="AH20" s="11"/>
      <c r="AI20" s="10"/>
      <c r="AJ20" s="8"/>
      <c r="AK20" s="8"/>
      <c r="AL20" s="12"/>
    </row>
    <row r="21" spans="1:38" ht="19" x14ac:dyDescent="0.2">
      <c r="A21" s="264"/>
      <c r="B21" s="265"/>
      <c r="C21" s="21">
        <v>0.81</v>
      </c>
      <c r="D21" s="7">
        <f t="shared" si="0"/>
        <v>81</v>
      </c>
      <c r="E21" s="7">
        <v>4</v>
      </c>
      <c r="F21" s="22">
        <v>7</v>
      </c>
      <c r="G21" s="23">
        <v>0.87</v>
      </c>
      <c r="H21" s="7">
        <f t="shared" si="1"/>
        <v>87</v>
      </c>
      <c r="I21" s="7">
        <v>3</v>
      </c>
      <c r="J21" s="24">
        <v>5</v>
      </c>
      <c r="K21" s="23">
        <v>0.97</v>
      </c>
      <c r="L21" s="7">
        <f t="shared" si="3"/>
        <v>97</v>
      </c>
      <c r="M21" s="7">
        <v>2</v>
      </c>
      <c r="N21" s="24">
        <v>2</v>
      </c>
      <c r="O21" s="23">
        <v>1.05</v>
      </c>
      <c r="P21" s="7">
        <v>105</v>
      </c>
      <c r="Q21" s="7">
        <v>1</v>
      </c>
      <c r="R21" s="25">
        <v>1</v>
      </c>
      <c r="S21" s="5"/>
      <c r="T21" s="1"/>
      <c r="U21" s="264"/>
      <c r="V21" s="265"/>
      <c r="W21" s="21"/>
      <c r="X21" s="7"/>
      <c r="Y21" s="7"/>
      <c r="Z21" s="22"/>
      <c r="AA21" s="23"/>
      <c r="AB21" s="7"/>
      <c r="AC21" s="7"/>
      <c r="AD21" s="24"/>
      <c r="AE21" s="23"/>
      <c r="AF21" s="7"/>
      <c r="AG21" s="7"/>
      <c r="AH21" s="24"/>
      <c r="AI21" s="23"/>
      <c r="AJ21" s="7"/>
      <c r="AK21" s="7"/>
      <c r="AL21" s="25"/>
    </row>
    <row r="22" spans="1:38" ht="19" x14ac:dyDescent="0.2">
      <c r="A22" s="264"/>
      <c r="B22" s="265"/>
      <c r="C22" s="6"/>
      <c r="D22" s="8"/>
      <c r="E22" s="8"/>
      <c r="F22" s="9"/>
      <c r="G22" s="10"/>
      <c r="H22" s="8"/>
      <c r="I22" s="8"/>
      <c r="J22" s="11"/>
      <c r="K22" s="10"/>
      <c r="L22" s="7"/>
      <c r="M22" s="8"/>
      <c r="N22" s="11"/>
      <c r="O22" s="10">
        <v>1.08</v>
      </c>
      <c r="P22" s="8">
        <v>108</v>
      </c>
      <c r="Q22" s="8">
        <v>1</v>
      </c>
      <c r="R22" s="12">
        <v>1</v>
      </c>
      <c r="S22" s="5"/>
      <c r="T22" s="1"/>
      <c r="U22" s="264"/>
      <c r="V22" s="265"/>
      <c r="W22" s="6"/>
      <c r="X22" s="8"/>
      <c r="Y22" s="8"/>
      <c r="Z22" s="9"/>
      <c r="AA22" s="10"/>
      <c r="AB22" s="8"/>
      <c r="AC22" s="8"/>
      <c r="AD22" s="11"/>
      <c r="AE22" s="10"/>
      <c r="AF22" s="8"/>
      <c r="AG22" s="8"/>
      <c r="AH22" s="11"/>
      <c r="AI22" s="10"/>
      <c r="AJ22" s="8"/>
      <c r="AK22" s="8"/>
      <c r="AL22" s="12"/>
    </row>
    <row r="23" spans="1:38" ht="20" thickBot="1" x14ac:dyDescent="0.25">
      <c r="A23" s="266"/>
      <c r="B23" s="267"/>
      <c r="C23" s="26"/>
      <c r="D23" s="27"/>
      <c r="E23" s="27"/>
      <c r="F23" s="28"/>
      <c r="G23" s="29"/>
      <c r="H23" s="27"/>
      <c r="I23" s="27"/>
      <c r="J23" s="30"/>
      <c r="K23" s="29"/>
      <c r="L23" s="27"/>
      <c r="M23" s="27"/>
      <c r="N23" s="30"/>
      <c r="O23" s="29"/>
      <c r="P23" s="27"/>
      <c r="Q23" s="27"/>
      <c r="R23" s="31"/>
      <c r="S23" s="5"/>
      <c r="T23" s="1"/>
      <c r="U23" s="266"/>
      <c r="V23" s="267"/>
      <c r="W23" s="26"/>
      <c r="X23" s="27"/>
      <c r="Y23" s="27"/>
      <c r="Z23" s="28"/>
      <c r="AA23" s="29"/>
      <c r="AB23" s="27"/>
      <c r="AC23" s="27"/>
      <c r="AD23" s="30"/>
      <c r="AE23" s="29"/>
      <c r="AF23" s="27"/>
      <c r="AG23" s="27"/>
      <c r="AH23" s="30"/>
      <c r="AI23" s="29"/>
      <c r="AJ23" s="27"/>
      <c r="AK23" s="27"/>
      <c r="AL23" s="31"/>
    </row>
    <row r="24" spans="1:38" ht="19" x14ac:dyDescent="0.2">
      <c r="A24" s="234" t="s">
        <v>12</v>
      </c>
      <c r="B24" s="219"/>
      <c r="C24" s="6">
        <v>0.5</v>
      </c>
      <c r="D24" s="7">
        <f>$B$26*C24</f>
        <v>65</v>
      </c>
      <c r="E24" s="8">
        <v>3</v>
      </c>
      <c r="F24" s="9">
        <v>3</v>
      </c>
      <c r="G24" s="6">
        <v>0.5</v>
      </c>
      <c r="H24" s="7">
        <f>$B$26*G24</f>
        <v>65</v>
      </c>
      <c r="I24" s="8">
        <v>3</v>
      </c>
      <c r="J24" s="11">
        <v>3</v>
      </c>
      <c r="K24" s="6">
        <v>0.5</v>
      </c>
      <c r="L24" s="7">
        <f>$B$26*K24</f>
        <v>65</v>
      </c>
      <c r="M24" s="8">
        <v>3</v>
      </c>
      <c r="N24" s="11">
        <v>3</v>
      </c>
      <c r="O24" s="6">
        <v>0.5</v>
      </c>
      <c r="P24" s="7">
        <f>$B$26*O24</f>
        <v>65</v>
      </c>
      <c r="Q24" s="8">
        <v>3</v>
      </c>
      <c r="R24" s="12">
        <v>3</v>
      </c>
      <c r="S24" s="5"/>
      <c r="T24" s="1"/>
      <c r="U24" s="234"/>
      <c r="V24" s="219"/>
      <c r="W24" s="6"/>
      <c r="X24" s="8"/>
      <c r="Y24" s="8"/>
      <c r="Z24" s="9"/>
      <c r="AA24" s="10"/>
      <c r="AB24" s="8"/>
      <c r="AC24" s="8"/>
      <c r="AD24" s="11"/>
      <c r="AE24" s="10"/>
      <c r="AF24" s="8"/>
      <c r="AG24" s="8"/>
      <c r="AH24" s="11"/>
      <c r="AI24" s="10"/>
      <c r="AJ24" s="8"/>
      <c r="AK24" s="8"/>
      <c r="AL24" s="12"/>
    </row>
    <row r="25" spans="1:38" ht="20" thickBot="1" x14ac:dyDescent="0.25">
      <c r="A25" s="220"/>
      <c r="B25" s="221"/>
      <c r="C25" s="13">
        <v>0.55000000000000004</v>
      </c>
      <c r="D25" s="7">
        <f t="shared" ref="D25:D29" si="4">$B$26*C25</f>
        <v>71.5</v>
      </c>
      <c r="E25" s="14">
        <v>3</v>
      </c>
      <c r="F25" s="15">
        <v>3</v>
      </c>
      <c r="G25" s="13">
        <v>0.55000000000000004</v>
      </c>
      <c r="H25" s="7">
        <f t="shared" ref="H25:H29" si="5">$B$26*G25</f>
        <v>71.5</v>
      </c>
      <c r="I25" s="14">
        <v>3</v>
      </c>
      <c r="J25" s="17">
        <v>3</v>
      </c>
      <c r="K25" s="13">
        <v>0.55000000000000004</v>
      </c>
      <c r="L25" s="7">
        <f t="shared" ref="L25:L29" si="6">$B$26*K25</f>
        <v>71.5</v>
      </c>
      <c r="M25" s="14">
        <v>3</v>
      </c>
      <c r="N25" s="17">
        <v>3</v>
      </c>
      <c r="O25" s="13">
        <v>0.55000000000000004</v>
      </c>
      <c r="P25" s="7">
        <f t="shared" ref="P25:P26" si="7">$B$26*O25</f>
        <v>71.5</v>
      </c>
      <c r="Q25" s="14">
        <v>3</v>
      </c>
      <c r="R25" s="18">
        <v>3</v>
      </c>
      <c r="S25" s="5"/>
      <c r="T25" s="1"/>
      <c r="U25" s="220"/>
      <c r="V25" s="221"/>
      <c r="W25" s="13"/>
      <c r="X25" s="14"/>
      <c r="Y25" s="14"/>
      <c r="Z25" s="15"/>
      <c r="AA25" s="16"/>
      <c r="AB25" s="14"/>
      <c r="AC25" s="14"/>
      <c r="AD25" s="17"/>
      <c r="AE25" s="16"/>
      <c r="AF25" s="14"/>
      <c r="AG25" s="14"/>
      <c r="AH25" s="17"/>
      <c r="AI25" s="16"/>
      <c r="AJ25" s="14"/>
      <c r="AK25" s="14"/>
      <c r="AL25" s="18"/>
    </row>
    <row r="26" spans="1:38" ht="20" thickBot="1" x14ac:dyDescent="0.25">
      <c r="A26" s="19" t="s">
        <v>11</v>
      </c>
      <c r="B26" s="20">
        <v>130</v>
      </c>
      <c r="C26" s="6">
        <v>0.6</v>
      </c>
      <c r="D26" s="7">
        <f t="shared" si="4"/>
        <v>78</v>
      </c>
      <c r="E26" s="8">
        <v>3</v>
      </c>
      <c r="F26" s="9">
        <v>3</v>
      </c>
      <c r="G26" s="6">
        <v>0.6</v>
      </c>
      <c r="H26" s="7">
        <f t="shared" si="5"/>
        <v>78</v>
      </c>
      <c r="I26" s="8">
        <v>3</v>
      </c>
      <c r="J26" s="11">
        <v>3</v>
      </c>
      <c r="K26" s="6">
        <v>0.6</v>
      </c>
      <c r="L26" s="7">
        <f t="shared" si="6"/>
        <v>78</v>
      </c>
      <c r="M26" s="8">
        <v>3</v>
      </c>
      <c r="N26" s="11">
        <v>3</v>
      </c>
      <c r="O26" s="6">
        <v>0.6</v>
      </c>
      <c r="P26" s="7">
        <f t="shared" si="7"/>
        <v>78</v>
      </c>
      <c r="Q26" s="8">
        <v>3</v>
      </c>
      <c r="R26" s="12">
        <v>3</v>
      </c>
      <c r="S26" s="5"/>
      <c r="T26" s="1"/>
      <c r="U26" s="19"/>
      <c r="V26" s="20"/>
      <c r="W26" s="6"/>
      <c r="X26" s="8"/>
      <c r="Y26" s="8"/>
      <c r="Z26" s="9"/>
      <c r="AA26" s="10"/>
      <c r="AB26" s="8"/>
      <c r="AC26" s="8"/>
      <c r="AD26" s="11"/>
      <c r="AE26" s="10"/>
      <c r="AF26" s="8"/>
      <c r="AG26" s="8"/>
      <c r="AH26" s="11"/>
      <c r="AI26" s="10"/>
      <c r="AJ26" s="8"/>
      <c r="AK26" s="8"/>
      <c r="AL26" s="12"/>
    </row>
    <row r="27" spans="1:38" ht="19" x14ac:dyDescent="0.2">
      <c r="A27" s="232"/>
      <c r="B27" s="263"/>
      <c r="C27" s="21">
        <v>0.75</v>
      </c>
      <c r="D27" s="7">
        <f t="shared" si="4"/>
        <v>97.5</v>
      </c>
      <c r="E27" s="7">
        <v>4</v>
      </c>
      <c r="F27" s="22">
        <v>4</v>
      </c>
      <c r="G27" s="21">
        <v>0.81</v>
      </c>
      <c r="H27" s="7">
        <f t="shared" si="5"/>
        <v>105.30000000000001</v>
      </c>
      <c r="I27" s="7">
        <v>4</v>
      </c>
      <c r="J27" s="24">
        <v>4</v>
      </c>
      <c r="K27" s="21">
        <v>0.87</v>
      </c>
      <c r="L27" s="7">
        <f t="shared" si="6"/>
        <v>113.1</v>
      </c>
      <c r="M27" s="7">
        <v>4</v>
      </c>
      <c r="N27" s="24">
        <v>4</v>
      </c>
      <c r="O27" s="21">
        <v>0.93</v>
      </c>
      <c r="P27" s="7">
        <v>100</v>
      </c>
      <c r="Q27" s="7">
        <v>4</v>
      </c>
      <c r="R27" s="25">
        <v>4</v>
      </c>
      <c r="S27" s="5"/>
      <c r="T27" s="1"/>
      <c r="U27" s="232"/>
      <c r="V27" s="263"/>
      <c r="W27" s="21"/>
      <c r="X27" s="7"/>
      <c r="Y27" s="7"/>
      <c r="Z27" s="22"/>
      <c r="AA27" s="23"/>
      <c r="AB27" s="7"/>
      <c r="AC27" s="7"/>
      <c r="AD27" s="24"/>
      <c r="AE27" s="23"/>
      <c r="AF27" s="7"/>
      <c r="AG27" s="7"/>
      <c r="AH27" s="24"/>
      <c r="AI27" s="23"/>
      <c r="AJ27" s="7"/>
      <c r="AK27" s="7"/>
      <c r="AL27" s="25"/>
    </row>
    <row r="28" spans="1:38" ht="19" x14ac:dyDescent="0.2">
      <c r="A28" s="264"/>
      <c r="B28" s="265"/>
      <c r="C28" s="6">
        <v>0.78</v>
      </c>
      <c r="D28" s="7">
        <f t="shared" si="4"/>
        <v>101.4</v>
      </c>
      <c r="E28" s="8">
        <v>4</v>
      </c>
      <c r="F28" s="9">
        <v>6</v>
      </c>
      <c r="G28" s="6">
        <v>0.84</v>
      </c>
      <c r="H28" s="7">
        <f t="shared" si="5"/>
        <v>109.2</v>
      </c>
      <c r="I28" s="8">
        <v>4</v>
      </c>
      <c r="J28" s="8">
        <v>4</v>
      </c>
      <c r="K28" s="6">
        <v>0.9</v>
      </c>
      <c r="L28" s="7">
        <f t="shared" si="6"/>
        <v>117</v>
      </c>
      <c r="M28" s="8">
        <v>4</v>
      </c>
      <c r="N28" s="11">
        <v>4</v>
      </c>
      <c r="O28" s="6">
        <v>0.96</v>
      </c>
      <c r="P28" s="7">
        <v>120</v>
      </c>
      <c r="Q28" s="8">
        <v>4</v>
      </c>
      <c r="R28" s="12">
        <v>4</v>
      </c>
      <c r="S28" s="5"/>
      <c r="T28" s="1"/>
      <c r="U28" s="264"/>
      <c r="V28" s="265"/>
      <c r="W28" s="6"/>
      <c r="X28" s="8"/>
      <c r="Y28" s="8"/>
      <c r="Z28" s="9"/>
      <c r="AA28" s="10"/>
      <c r="AB28" s="8"/>
      <c r="AC28" s="8"/>
      <c r="AD28" s="11"/>
      <c r="AE28" s="10"/>
      <c r="AF28" s="8"/>
      <c r="AG28" s="8"/>
      <c r="AH28" s="11"/>
      <c r="AI28" s="10"/>
      <c r="AJ28" s="8"/>
      <c r="AK28" s="8"/>
      <c r="AL28" s="12"/>
    </row>
    <row r="29" spans="1:38" ht="19" x14ac:dyDescent="0.2">
      <c r="A29" s="264"/>
      <c r="B29" s="265"/>
      <c r="C29" s="21">
        <v>0.81</v>
      </c>
      <c r="D29" s="7">
        <f t="shared" si="4"/>
        <v>105.30000000000001</v>
      </c>
      <c r="E29" s="7">
        <v>4</v>
      </c>
      <c r="F29" s="22">
        <v>8</v>
      </c>
      <c r="G29" s="21">
        <v>0.87</v>
      </c>
      <c r="H29" s="7">
        <f t="shared" si="5"/>
        <v>113.1</v>
      </c>
      <c r="I29" s="7">
        <v>4</v>
      </c>
      <c r="J29" s="11">
        <v>6</v>
      </c>
      <c r="K29" s="21">
        <v>0.93</v>
      </c>
      <c r="L29" s="7">
        <f t="shared" si="6"/>
        <v>120.9</v>
      </c>
      <c r="M29" s="7">
        <v>4</v>
      </c>
      <c r="N29" s="24">
        <v>4</v>
      </c>
      <c r="O29" s="21">
        <v>1</v>
      </c>
      <c r="P29" s="7">
        <v>140</v>
      </c>
      <c r="Q29" s="7">
        <v>1</v>
      </c>
      <c r="R29" s="25">
        <v>1</v>
      </c>
      <c r="S29" s="5"/>
      <c r="T29" s="1"/>
      <c r="U29" s="264"/>
      <c r="V29" s="265"/>
      <c r="W29" s="21"/>
      <c r="X29" s="7"/>
      <c r="Y29" s="7"/>
      <c r="Z29" s="22"/>
      <c r="AA29" s="23"/>
      <c r="AB29" s="7"/>
      <c r="AC29" s="7"/>
      <c r="AD29" s="24"/>
      <c r="AE29" s="23"/>
      <c r="AF29" s="7"/>
      <c r="AG29" s="7"/>
      <c r="AH29" s="24"/>
      <c r="AI29" s="23"/>
      <c r="AJ29" s="7"/>
      <c r="AK29" s="7"/>
      <c r="AL29" s="25"/>
    </row>
    <row r="30" spans="1:38" ht="19" x14ac:dyDescent="0.2">
      <c r="A30" s="264"/>
      <c r="B30" s="265"/>
      <c r="C30" s="6"/>
      <c r="D30" s="7"/>
      <c r="E30" s="8"/>
      <c r="F30" s="9"/>
      <c r="G30" s="10"/>
      <c r="H30" s="8"/>
      <c r="I30" s="8"/>
      <c r="J30" s="11"/>
      <c r="K30" s="10"/>
      <c r="L30" s="8"/>
      <c r="M30" s="8"/>
      <c r="N30" s="11"/>
      <c r="O30" s="10"/>
      <c r="P30" s="8"/>
      <c r="Q30" s="8"/>
      <c r="R30" s="12"/>
      <c r="S30" s="5"/>
      <c r="T30" s="1"/>
      <c r="U30" s="264"/>
      <c r="V30" s="265"/>
      <c r="W30" s="6"/>
      <c r="X30" s="8"/>
      <c r="Y30" s="8"/>
      <c r="Z30" s="9"/>
      <c r="AA30" s="10"/>
      <c r="AB30" s="8"/>
      <c r="AC30" s="8"/>
      <c r="AD30" s="11"/>
      <c r="AE30" s="10"/>
      <c r="AF30" s="8"/>
      <c r="AG30" s="8"/>
      <c r="AH30" s="11"/>
      <c r="AI30" s="10"/>
      <c r="AJ30" s="8"/>
      <c r="AK30" s="8"/>
      <c r="AL30" s="12"/>
    </row>
    <row r="31" spans="1:38" ht="20" thickBot="1" x14ac:dyDescent="0.25">
      <c r="A31" s="266"/>
      <c r="B31" s="267"/>
      <c r="C31" s="26"/>
      <c r="D31" s="27"/>
      <c r="E31" s="27"/>
      <c r="F31" s="28"/>
      <c r="G31" s="29"/>
      <c r="H31" s="27"/>
      <c r="I31" s="27"/>
      <c r="J31" s="30"/>
      <c r="K31" s="29"/>
      <c r="L31" s="27"/>
      <c r="M31" s="27"/>
      <c r="N31" s="30"/>
      <c r="O31" s="29"/>
      <c r="P31" s="27"/>
      <c r="Q31" s="27"/>
      <c r="R31" s="31"/>
      <c r="S31" s="5"/>
      <c r="T31" s="1"/>
      <c r="U31" s="266"/>
      <c r="V31" s="267"/>
      <c r="W31" s="26"/>
      <c r="X31" s="27"/>
      <c r="Y31" s="27"/>
      <c r="Z31" s="28"/>
      <c r="AA31" s="29"/>
      <c r="AB31" s="27"/>
      <c r="AC31" s="27"/>
      <c r="AD31" s="30"/>
      <c r="AE31" s="29"/>
      <c r="AF31" s="27"/>
      <c r="AG31" s="27"/>
      <c r="AH31" s="30"/>
      <c r="AI31" s="29"/>
      <c r="AJ31" s="27"/>
      <c r="AK31" s="27"/>
      <c r="AL31" s="31"/>
    </row>
    <row r="32" spans="1:38" ht="19" x14ac:dyDescent="0.2">
      <c r="A32" s="234"/>
      <c r="B32" s="219"/>
      <c r="C32" s="6"/>
      <c r="D32" s="8"/>
      <c r="E32" s="8"/>
      <c r="F32" s="9"/>
      <c r="G32" s="10"/>
      <c r="H32" s="8"/>
      <c r="I32" s="8"/>
      <c r="J32" s="11"/>
      <c r="K32" s="10"/>
      <c r="L32" s="8"/>
      <c r="M32" s="8"/>
      <c r="N32" s="11"/>
      <c r="O32" s="10"/>
      <c r="P32" s="8"/>
      <c r="Q32" s="8"/>
      <c r="R32" s="12"/>
      <c r="S32" s="5"/>
      <c r="T32" s="1"/>
      <c r="U32" s="234"/>
      <c r="V32" s="219"/>
      <c r="W32" s="6"/>
      <c r="X32" s="8"/>
      <c r="Y32" s="8"/>
      <c r="Z32" s="9"/>
      <c r="AA32" s="10"/>
      <c r="AB32" s="8"/>
      <c r="AC32" s="8"/>
      <c r="AD32" s="11"/>
      <c r="AE32" s="10"/>
      <c r="AF32" s="8"/>
      <c r="AG32" s="8"/>
      <c r="AH32" s="11"/>
      <c r="AI32" s="10"/>
      <c r="AJ32" s="8"/>
      <c r="AK32" s="8"/>
      <c r="AL32" s="12"/>
    </row>
    <row r="33" spans="1:38" ht="20" thickBot="1" x14ac:dyDescent="0.25">
      <c r="A33" s="220"/>
      <c r="B33" s="221"/>
      <c r="C33" s="13"/>
      <c r="D33" s="14"/>
      <c r="E33" s="14"/>
      <c r="F33" s="15"/>
      <c r="G33" s="16"/>
      <c r="H33" s="14"/>
      <c r="I33" s="14"/>
      <c r="J33" s="17"/>
      <c r="K33" s="16"/>
      <c r="L33" s="14"/>
      <c r="M33" s="14"/>
      <c r="N33" s="17"/>
      <c r="O33" s="16"/>
      <c r="P33" s="14"/>
      <c r="Q33" s="14"/>
      <c r="R33" s="18"/>
      <c r="S33" s="5"/>
      <c r="T33" s="1"/>
      <c r="U33" s="220"/>
      <c r="V33" s="221"/>
      <c r="W33" s="13"/>
      <c r="X33" s="14"/>
      <c r="Y33" s="14"/>
      <c r="Z33" s="15"/>
      <c r="AA33" s="16"/>
      <c r="AB33" s="14"/>
      <c r="AC33" s="14"/>
      <c r="AD33" s="17"/>
      <c r="AE33" s="16"/>
      <c r="AF33" s="14"/>
      <c r="AG33" s="14"/>
      <c r="AH33" s="17"/>
      <c r="AI33" s="16"/>
      <c r="AJ33" s="14"/>
      <c r="AK33" s="14"/>
      <c r="AL33" s="18"/>
    </row>
    <row r="34" spans="1:38" ht="20" thickBot="1" x14ac:dyDescent="0.25">
      <c r="A34" s="19"/>
      <c r="B34" s="20"/>
      <c r="C34" s="6"/>
      <c r="D34" s="8"/>
      <c r="E34" s="8"/>
      <c r="F34" s="9"/>
      <c r="G34" s="10"/>
      <c r="H34" s="8"/>
      <c r="I34" s="8"/>
      <c r="J34" s="11"/>
      <c r="K34" s="10"/>
      <c r="L34" s="8"/>
      <c r="M34" s="8"/>
      <c r="N34" s="11"/>
      <c r="O34" s="10"/>
      <c r="P34" s="8"/>
      <c r="Q34" s="8"/>
      <c r="R34" s="12"/>
      <c r="S34" s="5"/>
      <c r="T34" s="1"/>
      <c r="U34" s="19"/>
      <c r="V34" s="20"/>
      <c r="W34" s="6"/>
      <c r="X34" s="8"/>
      <c r="Y34" s="8"/>
      <c r="Z34" s="9"/>
      <c r="AA34" s="10"/>
      <c r="AB34" s="8"/>
      <c r="AC34" s="8"/>
      <c r="AD34" s="11"/>
      <c r="AE34" s="10"/>
      <c r="AF34" s="8"/>
      <c r="AG34" s="8"/>
      <c r="AH34" s="11"/>
      <c r="AI34" s="10"/>
      <c r="AJ34" s="8"/>
      <c r="AK34" s="8"/>
      <c r="AL34" s="12"/>
    </row>
    <row r="35" spans="1:38" ht="19" x14ac:dyDescent="0.2">
      <c r="A35" s="232"/>
      <c r="B35" s="233"/>
      <c r="C35" s="21"/>
      <c r="D35" s="7"/>
      <c r="E35" s="7"/>
      <c r="F35" s="22"/>
      <c r="G35" s="23"/>
      <c r="H35" s="7"/>
      <c r="I35" s="7"/>
      <c r="J35" s="24"/>
      <c r="K35" s="23"/>
      <c r="L35" s="7"/>
      <c r="M35" s="7"/>
      <c r="N35" s="24"/>
      <c r="O35" s="23"/>
      <c r="P35" s="7"/>
      <c r="Q35" s="7"/>
      <c r="R35" s="25"/>
      <c r="S35" s="5"/>
      <c r="T35" s="1"/>
      <c r="U35" s="232"/>
      <c r="V35" s="233"/>
      <c r="W35" s="21"/>
      <c r="X35" s="7"/>
      <c r="Y35" s="7"/>
      <c r="Z35" s="22"/>
      <c r="AA35" s="23"/>
      <c r="AB35" s="7"/>
      <c r="AC35" s="7"/>
      <c r="AD35" s="24"/>
      <c r="AE35" s="23"/>
      <c r="AF35" s="7"/>
      <c r="AG35" s="7"/>
      <c r="AH35" s="24"/>
      <c r="AI35" s="23"/>
      <c r="AJ35" s="7"/>
      <c r="AK35" s="7"/>
      <c r="AL35" s="25"/>
    </row>
    <row r="36" spans="1:38" ht="19" x14ac:dyDescent="0.2">
      <c r="A36" s="226"/>
      <c r="B36" s="227"/>
      <c r="C36" s="6"/>
      <c r="D36" s="8"/>
      <c r="E36" s="8"/>
      <c r="F36" s="9"/>
      <c r="G36" s="10"/>
      <c r="H36" s="8"/>
      <c r="I36" s="8"/>
      <c r="J36" s="11"/>
      <c r="K36" s="10"/>
      <c r="L36" s="8"/>
      <c r="M36" s="8"/>
      <c r="N36" s="11"/>
      <c r="O36" s="10"/>
      <c r="P36" s="8"/>
      <c r="Q36" s="8"/>
      <c r="R36" s="12"/>
      <c r="S36" s="5"/>
      <c r="T36" s="1"/>
      <c r="U36" s="226"/>
      <c r="V36" s="227"/>
      <c r="W36" s="6"/>
      <c r="X36" s="8"/>
      <c r="Y36" s="8"/>
      <c r="Z36" s="9"/>
      <c r="AA36" s="10"/>
      <c r="AB36" s="8"/>
      <c r="AC36" s="8"/>
      <c r="AD36" s="11"/>
      <c r="AE36" s="10"/>
      <c r="AF36" s="8"/>
      <c r="AG36" s="8"/>
      <c r="AH36" s="11"/>
      <c r="AI36" s="10"/>
      <c r="AJ36" s="8"/>
      <c r="AK36" s="8"/>
      <c r="AL36" s="12"/>
    </row>
    <row r="37" spans="1:38" ht="20" thickBot="1" x14ac:dyDescent="0.25">
      <c r="A37" s="228"/>
      <c r="B37" s="229"/>
      <c r="C37" s="21"/>
      <c r="D37" s="7"/>
      <c r="E37" s="7"/>
      <c r="F37" s="22"/>
      <c r="G37" s="23"/>
      <c r="H37" s="7"/>
      <c r="I37" s="7"/>
      <c r="J37" s="24"/>
      <c r="K37" s="23"/>
      <c r="L37" s="7"/>
      <c r="M37" s="7"/>
      <c r="N37" s="24"/>
      <c r="O37" s="23"/>
      <c r="P37" s="7"/>
      <c r="Q37" s="7"/>
      <c r="R37" s="25"/>
      <c r="S37" s="5"/>
      <c r="T37" s="1"/>
      <c r="U37" s="228"/>
      <c r="V37" s="229"/>
      <c r="W37" s="21"/>
      <c r="X37" s="7"/>
      <c r="Y37" s="7"/>
      <c r="Z37" s="22"/>
      <c r="AA37" s="23"/>
      <c r="AB37" s="7"/>
      <c r="AC37" s="7"/>
      <c r="AD37" s="24"/>
      <c r="AE37" s="23"/>
      <c r="AF37" s="7"/>
      <c r="AG37" s="7"/>
      <c r="AH37" s="24"/>
      <c r="AI37" s="23"/>
      <c r="AJ37" s="7"/>
      <c r="AK37" s="7"/>
      <c r="AL37" s="25"/>
    </row>
    <row r="38" spans="1:38" ht="19" x14ac:dyDescent="0.2">
      <c r="A38" s="234"/>
      <c r="B38" s="219"/>
      <c r="C38" s="6"/>
      <c r="D38" s="8"/>
      <c r="E38" s="8"/>
      <c r="F38" s="9"/>
      <c r="G38" s="10"/>
      <c r="H38" s="8"/>
      <c r="I38" s="8"/>
      <c r="J38" s="11"/>
      <c r="K38" s="10"/>
      <c r="L38" s="8"/>
      <c r="M38" s="8"/>
      <c r="N38" s="11"/>
      <c r="O38" s="10"/>
      <c r="P38" s="8"/>
      <c r="Q38" s="8"/>
      <c r="R38" s="12"/>
      <c r="S38" s="5"/>
      <c r="T38" s="1"/>
      <c r="U38" s="234"/>
      <c r="V38" s="219"/>
      <c r="W38" s="6"/>
      <c r="X38" s="8"/>
      <c r="Y38" s="8"/>
      <c r="Z38" s="9"/>
      <c r="AA38" s="10"/>
      <c r="AB38" s="8"/>
      <c r="AC38" s="8"/>
      <c r="AD38" s="11"/>
      <c r="AE38" s="10"/>
      <c r="AF38" s="8"/>
      <c r="AG38" s="8"/>
      <c r="AH38" s="11"/>
      <c r="AI38" s="10"/>
      <c r="AJ38" s="8"/>
      <c r="AK38" s="8"/>
      <c r="AL38" s="12"/>
    </row>
    <row r="39" spans="1:38" ht="20" thickBot="1" x14ac:dyDescent="0.25">
      <c r="A39" s="220"/>
      <c r="B39" s="221"/>
      <c r="C39" s="26"/>
      <c r="D39" s="27"/>
      <c r="E39" s="27"/>
      <c r="F39" s="28"/>
      <c r="G39" s="29"/>
      <c r="H39" s="27"/>
      <c r="I39" s="27"/>
      <c r="J39" s="30"/>
      <c r="K39" s="29"/>
      <c r="L39" s="27"/>
      <c r="M39" s="27"/>
      <c r="N39" s="30"/>
      <c r="O39" s="29"/>
      <c r="P39" s="27"/>
      <c r="Q39" s="27"/>
      <c r="R39" s="31"/>
      <c r="S39" s="5"/>
      <c r="T39" s="1"/>
      <c r="U39" s="220"/>
      <c r="V39" s="221"/>
      <c r="W39" s="26"/>
      <c r="X39" s="27"/>
      <c r="Y39" s="27"/>
      <c r="Z39" s="28"/>
      <c r="AA39" s="29"/>
      <c r="AB39" s="27"/>
      <c r="AC39" s="27"/>
      <c r="AD39" s="30"/>
      <c r="AE39" s="29"/>
      <c r="AF39" s="27"/>
      <c r="AG39" s="27"/>
      <c r="AH39" s="30"/>
      <c r="AI39" s="29"/>
      <c r="AJ39" s="27"/>
      <c r="AK39" s="27"/>
      <c r="AL39" s="31"/>
    </row>
    <row r="40" spans="1:38" ht="20" thickBot="1" x14ac:dyDescent="0.25">
      <c r="A40" s="19"/>
      <c r="B40" s="20"/>
      <c r="C40" s="6"/>
      <c r="D40" s="8"/>
      <c r="E40" s="8"/>
      <c r="F40" s="9"/>
      <c r="G40" s="10"/>
      <c r="H40" s="8"/>
      <c r="I40" s="8"/>
      <c r="J40" s="11"/>
      <c r="K40" s="10"/>
      <c r="L40" s="8"/>
      <c r="M40" s="8"/>
      <c r="N40" s="11"/>
      <c r="O40" s="10"/>
      <c r="P40" s="8"/>
      <c r="Q40" s="8"/>
      <c r="R40" s="12"/>
      <c r="S40" s="5"/>
      <c r="T40" s="1"/>
      <c r="U40" s="19"/>
      <c r="V40" s="20"/>
      <c r="W40" s="6"/>
      <c r="X40" s="8"/>
      <c r="Y40" s="8"/>
      <c r="Z40" s="9"/>
      <c r="AA40" s="10"/>
      <c r="AB40" s="8"/>
      <c r="AC40" s="8"/>
      <c r="AD40" s="11"/>
      <c r="AE40" s="10"/>
      <c r="AF40" s="8"/>
      <c r="AG40" s="8"/>
      <c r="AH40" s="11"/>
      <c r="AI40" s="10"/>
      <c r="AJ40" s="8"/>
      <c r="AK40" s="8"/>
      <c r="AL40" s="12"/>
    </row>
    <row r="41" spans="1:38" ht="19" x14ac:dyDescent="0.2">
      <c r="A41" s="226"/>
      <c r="B41" s="227"/>
      <c r="C41" s="13"/>
      <c r="D41" s="14"/>
      <c r="E41" s="14"/>
      <c r="F41" s="15"/>
      <c r="G41" s="16"/>
      <c r="H41" s="14"/>
      <c r="I41" s="14"/>
      <c r="J41" s="17"/>
      <c r="K41" s="16"/>
      <c r="L41" s="14"/>
      <c r="M41" s="14"/>
      <c r="N41" s="17"/>
      <c r="O41" s="16"/>
      <c r="P41" s="14"/>
      <c r="Q41" s="14"/>
      <c r="R41" s="18"/>
      <c r="S41" s="5"/>
      <c r="T41" s="1"/>
      <c r="U41" s="226"/>
      <c r="V41" s="227"/>
      <c r="W41" s="13"/>
      <c r="X41" s="14"/>
      <c r="Y41" s="14"/>
      <c r="Z41" s="15"/>
      <c r="AA41" s="16"/>
      <c r="AB41" s="14"/>
      <c r="AC41" s="14"/>
      <c r="AD41" s="17"/>
      <c r="AE41" s="16"/>
      <c r="AF41" s="14"/>
      <c r="AG41" s="14"/>
      <c r="AH41" s="17"/>
      <c r="AI41" s="16"/>
      <c r="AJ41" s="14"/>
      <c r="AK41" s="14"/>
      <c r="AL41" s="18"/>
    </row>
    <row r="42" spans="1:38" ht="19" x14ac:dyDescent="0.2">
      <c r="A42" s="226"/>
      <c r="B42" s="227"/>
      <c r="C42" s="6"/>
      <c r="D42" s="8"/>
      <c r="E42" s="8"/>
      <c r="F42" s="9"/>
      <c r="G42" s="10"/>
      <c r="H42" s="8"/>
      <c r="I42" s="8"/>
      <c r="J42" s="11"/>
      <c r="K42" s="10"/>
      <c r="L42" s="8"/>
      <c r="M42" s="8"/>
      <c r="N42" s="11"/>
      <c r="O42" s="10"/>
      <c r="P42" s="8"/>
      <c r="Q42" s="8"/>
      <c r="R42" s="12"/>
      <c r="S42" s="5"/>
      <c r="T42" s="1"/>
      <c r="U42" s="226"/>
      <c r="V42" s="227"/>
      <c r="W42" s="6"/>
      <c r="X42" s="8"/>
      <c r="Y42" s="8"/>
      <c r="Z42" s="9"/>
      <c r="AA42" s="10"/>
      <c r="AB42" s="8"/>
      <c r="AC42" s="8"/>
      <c r="AD42" s="11"/>
      <c r="AE42" s="10"/>
      <c r="AF42" s="8"/>
      <c r="AG42" s="8"/>
      <c r="AH42" s="11"/>
      <c r="AI42" s="10"/>
      <c r="AJ42" s="8"/>
      <c r="AK42" s="8"/>
      <c r="AL42" s="12"/>
    </row>
    <row r="43" spans="1:38" ht="20" thickBot="1" x14ac:dyDescent="0.25">
      <c r="A43" s="228"/>
      <c r="B43" s="229"/>
      <c r="C43" s="21"/>
      <c r="D43" s="7"/>
      <c r="E43" s="7"/>
      <c r="F43" s="22"/>
      <c r="G43" s="23"/>
      <c r="H43" s="7"/>
      <c r="I43" s="7"/>
      <c r="J43" s="24"/>
      <c r="K43" s="23"/>
      <c r="L43" s="7"/>
      <c r="M43" s="7"/>
      <c r="N43" s="24"/>
      <c r="O43" s="23"/>
      <c r="P43" s="7"/>
      <c r="Q43" s="7"/>
      <c r="R43" s="25"/>
      <c r="S43" s="5"/>
      <c r="T43" s="1"/>
      <c r="U43" s="228"/>
      <c r="V43" s="229"/>
      <c r="W43" s="21"/>
      <c r="X43" s="7"/>
      <c r="Y43" s="7"/>
      <c r="Z43" s="22"/>
      <c r="AA43" s="23"/>
      <c r="AB43" s="7"/>
      <c r="AC43" s="7"/>
      <c r="AD43" s="24"/>
      <c r="AE43" s="23"/>
      <c r="AF43" s="7"/>
      <c r="AG43" s="7"/>
      <c r="AH43" s="24"/>
      <c r="AI43" s="23"/>
      <c r="AJ43" s="7"/>
      <c r="AK43" s="7"/>
      <c r="AL43" s="25"/>
    </row>
    <row r="44" spans="1:38" ht="20" thickBot="1" x14ac:dyDescent="0.25">
      <c r="A44" s="230"/>
      <c r="B44" s="231"/>
      <c r="C44" s="6"/>
      <c r="D44" s="8"/>
      <c r="E44" s="8"/>
      <c r="F44" s="9"/>
      <c r="G44" s="10"/>
      <c r="H44" s="8"/>
      <c r="I44" s="8"/>
      <c r="J44" s="11"/>
      <c r="K44" s="10"/>
      <c r="L44" s="8"/>
      <c r="M44" s="8"/>
      <c r="N44" s="11"/>
      <c r="O44" s="10"/>
      <c r="P44" s="8"/>
      <c r="Q44" s="8"/>
      <c r="R44" s="12"/>
      <c r="S44" s="5"/>
      <c r="T44" s="1"/>
      <c r="U44" s="230"/>
      <c r="V44" s="231"/>
      <c r="W44" s="6"/>
      <c r="X44" s="8"/>
      <c r="Y44" s="8"/>
      <c r="Z44" s="9"/>
      <c r="AA44" s="10"/>
      <c r="AB44" s="8"/>
      <c r="AC44" s="8"/>
      <c r="AD44" s="11"/>
      <c r="AE44" s="10"/>
      <c r="AF44" s="8"/>
      <c r="AG44" s="8"/>
      <c r="AH44" s="11"/>
      <c r="AI44" s="10"/>
      <c r="AJ44" s="8"/>
      <c r="AK44" s="8"/>
      <c r="AL44" s="12"/>
    </row>
    <row r="45" spans="1:38" ht="19" x14ac:dyDescent="0.2">
      <c r="A45" s="232"/>
      <c r="B45" s="233"/>
      <c r="C45" s="21"/>
      <c r="D45" s="7"/>
      <c r="E45" s="7"/>
      <c r="F45" s="22"/>
      <c r="G45" s="23"/>
      <c r="H45" s="7"/>
      <c r="I45" s="7"/>
      <c r="J45" s="24"/>
      <c r="K45" s="23"/>
      <c r="L45" s="7"/>
      <c r="M45" s="7"/>
      <c r="N45" s="24"/>
      <c r="O45" s="23"/>
      <c r="P45" s="7"/>
      <c r="Q45" s="7"/>
      <c r="R45" s="25"/>
      <c r="S45" s="5"/>
      <c r="T45" s="1"/>
      <c r="U45" s="232"/>
      <c r="V45" s="233"/>
      <c r="W45" s="21"/>
      <c r="X45" s="7"/>
      <c r="Y45" s="7"/>
      <c r="Z45" s="22"/>
      <c r="AA45" s="23"/>
      <c r="AB45" s="7"/>
      <c r="AC45" s="7"/>
      <c r="AD45" s="24"/>
      <c r="AE45" s="23"/>
      <c r="AF45" s="7"/>
      <c r="AG45" s="7"/>
      <c r="AH45" s="24"/>
      <c r="AI45" s="23"/>
      <c r="AJ45" s="7"/>
      <c r="AK45" s="7"/>
      <c r="AL45" s="25"/>
    </row>
    <row r="46" spans="1:38" ht="19" x14ac:dyDescent="0.2">
      <c r="A46" s="226"/>
      <c r="B46" s="227"/>
      <c r="C46" s="6"/>
      <c r="D46" s="8"/>
      <c r="E46" s="8"/>
      <c r="F46" s="9"/>
      <c r="G46" s="10"/>
      <c r="H46" s="8"/>
      <c r="I46" s="8"/>
      <c r="J46" s="11"/>
      <c r="K46" s="10"/>
      <c r="L46" s="8"/>
      <c r="M46" s="8"/>
      <c r="N46" s="11"/>
      <c r="O46" s="10"/>
      <c r="P46" s="8"/>
      <c r="Q46" s="8"/>
      <c r="R46" s="12"/>
      <c r="S46" s="5"/>
      <c r="T46" s="1"/>
      <c r="U46" s="226"/>
      <c r="V46" s="227"/>
      <c r="W46" s="6"/>
      <c r="X46" s="8"/>
      <c r="Y46" s="8"/>
      <c r="Z46" s="9"/>
      <c r="AA46" s="10"/>
      <c r="AB46" s="8"/>
      <c r="AC46" s="8"/>
      <c r="AD46" s="11"/>
      <c r="AE46" s="10"/>
      <c r="AF46" s="8"/>
      <c r="AG46" s="8"/>
      <c r="AH46" s="11"/>
      <c r="AI46" s="10"/>
      <c r="AJ46" s="8"/>
      <c r="AK46" s="8"/>
      <c r="AL46" s="12"/>
    </row>
    <row r="47" spans="1:38" ht="20" thickBot="1" x14ac:dyDescent="0.25">
      <c r="A47" s="228"/>
      <c r="B47" s="229"/>
      <c r="C47" s="26"/>
      <c r="D47" s="27"/>
      <c r="E47" s="27"/>
      <c r="F47" s="28"/>
      <c r="G47" s="29"/>
      <c r="H47" s="27"/>
      <c r="I47" s="27"/>
      <c r="J47" s="30"/>
      <c r="K47" s="29"/>
      <c r="L47" s="27"/>
      <c r="M47" s="27"/>
      <c r="N47" s="30"/>
      <c r="O47" s="29"/>
      <c r="P47" s="27"/>
      <c r="Q47" s="27"/>
      <c r="R47" s="31"/>
      <c r="S47" s="5"/>
      <c r="T47" s="1"/>
      <c r="U47" s="228"/>
      <c r="V47" s="229"/>
      <c r="W47" s="26"/>
      <c r="X47" s="27"/>
      <c r="Y47" s="27"/>
      <c r="Z47" s="28"/>
      <c r="AA47" s="29"/>
      <c r="AB47" s="27"/>
      <c r="AC47" s="27"/>
      <c r="AD47" s="30"/>
      <c r="AE47" s="29"/>
      <c r="AF47" s="27"/>
      <c r="AG47" s="27"/>
      <c r="AH47" s="30"/>
      <c r="AI47" s="29"/>
      <c r="AJ47" s="27"/>
      <c r="AK47" s="27"/>
      <c r="AL47" s="31"/>
    </row>
    <row r="48" spans="1:38" ht="20" thickBot="1" x14ac:dyDescent="0.25">
      <c r="A48" s="230"/>
      <c r="B48" s="231"/>
      <c r="C48" s="6"/>
      <c r="D48" s="8"/>
      <c r="E48" s="8"/>
      <c r="F48" s="9"/>
      <c r="G48" s="10"/>
      <c r="H48" s="8"/>
      <c r="I48" s="8"/>
      <c r="J48" s="11"/>
      <c r="K48" s="10"/>
      <c r="L48" s="8"/>
      <c r="M48" s="8"/>
      <c r="N48" s="11"/>
      <c r="O48" s="10"/>
      <c r="P48" s="8"/>
      <c r="Q48" s="8"/>
      <c r="R48" s="12"/>
      <c r="S48" s="5"/>
      <c r="T48" s="1"/>
      <c r="U48" s="230"/>
      <c r="V48" s="231"/>
      <c r="W48" s="6"/>
      <c r="X48" s="8"/>
      <c r="Y48" s="8"/>
      <c r="Z48" s="9"/>
      <c r="AA48" s="10"/>
      <c r="AB48" s="8"/>
      <c r="AC48" s="8"/>
      <c r="AD48" s="11"/>
      <c r="AE48" s="10"/>
      <c r="AF48" s="8"/>
      <c r="AG48" s="8"/>
      <c r="AH48" s="11"/>
      <c r="AI48" s="10"/>
      <c r="AJ48" s="8"/>
      <c r="AK48" s="8"/>
      <c r="AL48" s="12"/>
    </row>
    <row r="49" spans="1:38" ht="19" x14ac:dyDescent="0.2">
      <c r="A49" s="226"/>
      <c r="B49" s="227"/>
      <c r="C49" s="21"/>
      <c r="D49" s="7"/>
      <c r="E49" s="7"/>
      <c r="F49" s="22"/>
      <c r="G49" s="23"/>
      <c r="H49" s="7"/>
      <c r="I49" s="7"/>
      <c r="J49" s="24"/>
      <c r="K49" s="23"/>
      <c r="L49" s="7"/>
      <c r="M49" s="7"/>
      <c r="N49" s="24"/>
      <c r="O49" s="23"/>
      <c r="P49" s="7"/>
      <c r="Q49" s="7"/>
      <c r="R49" s="25"/>
      <c r="S49" s="5"/>
      <c r="T49" s="1"/>
      <c r="U49" s="226"/>
      <c r="V49" s="227"/>
      <c r="W49" s="21"/>
      <c r="X49" s="7"/>
      <c r="Y49" s="7"/>
      <c r="Z49" s="22"/>
      <c r="AA49" s="23"/>
      <c r="AB49" s="7"/>
      <c r="AC49" s="7"/>
      <c r="AD49" s="24"/>
      <c r="AE49" s="23"/>
      <c r="AF49" s="7"/>
      <c r="AG49" s="7"/>
      <c r="AH49" s="24"/>
      <c r="AI49" s="23"/>
      <c r="AJ49" s="7"/>
      <c r="AK49" s="7"/>
      <c r="AL49" s="25"/>
    </row>
    <row r="50" spans="1:38" ht="19" x14ac:dyDescent="0.2">
      <c r="A50" s="226"/>
      <c r="B50" s="227"/>
      <c r="C50" s="6"/>
      <c r="D50" s="8"/>
      <c r="E50" s="8"/>
      <c r="F50" s="9"/>
      <c r="G50" s="10"/>
      <c r="H50" s="8"/>
      <c r="I50" s="8"/>
      <c r="J50" s="11"/>
      <c r="K50" s="10"/>
      <c r="L50" s="8"/>
      <c r="M50" s="8"/>
      <c r="N50" s="11"/>
      <c r="O50" s="10"/>
      <c r="P50" s="8"/>
      <c r="Q50" s="8"/>
      <c r="R50" s="12"/>
      <c r="S50" s="5"/>
      <c r="T50" s="1"/>
      <c r="U50" s="226"/>
      <c r="V50" s="227"/>
      <c r="W50" s="6"/>
      <c r="X50" s="8"/>
      <c r="Y50" s="8"/>
      <c r="Z50" s="9"/>
      <c r="AA50" s="10"/>
      <c r="AB50" s="8"/>
      <c r="AC50" s="8"/>
      <c r="AD50" s="11"/>
      <c r="AE50" s="10"/>
      <c r="AF50" s="8"/>
      <c r="AG50" s="8"/>
      <c r="AH50" s="11"/>
      <c r="AI50" s="10"/>
      <c r="AJ50" s="8"/>
      <c r="AK50" s="8"/>
      <c r="AL50" s="12"/>
    </row>
    <row r="51" spans="1:38" ht="20" thickBot="1" x14ac:dyDescent="0.25">
      <c r="A51" s="228"/>
      <c r="B51" s="229"/>
      <c r="C51" s="26"/>
      <c r="D51" s="27"/>
      <c r="E51" s="27"/>
      <c r="F51" s="28"/>
      <c r="G51" s="29"/>
      <c r="H51" s="27"/>
      <c r="I51" s="27"/>
      <c r="J51" s="30"/>
      <c r="K51" s="29"/>
      <c r="L51" s="27"/>
      <c r="M51" s="27"/>
      <c r="N51" s="30"/>
      <c r="O51" s="29"/>
      <c r="P51" s="27"/>
      <c r="Q51" s="27"/>
      <c r="R51" s="31"/>
      <c r="S51" s="5"/>
      <c r="T51" s="1"/>
      <c r="U51" s="228"/>
      <c r="V51" s="229"/>
      <c r="W51" s="26"/>
      <c r="X51" s="27"/>
      <c r="Y51" s="27"/>
      <c r="Z51" s="28"/>
      <c r="AA51" s="29"/>
      <c r="AB51" s="27"/>
      <c r="AC51" s="27"/>
      <c r="AD51" s="30"/>
      <c r="AE51" s="29"/>
      <c r="AF51" s="27"/>
      <c r="AG51" s="27"/>
      <c r="AH51" s="30"/>
      <c r="AI51" s="29"/>
      <c r="AJ51" s="27"/>
      <c r="AK51" s="27"/>
      <c r="AL51" s="31"/>
    </row>
    <row r="52" spans="1:38" x14ac:dyDescent="0.2">
      <c r="A52" s="234"/>
      <c r="B52" s="219"/>
      <c r="C52" s="251"/>
      <c r="D52" s="252"/>
      <c r="E52" s="252"/>
      <c r="F52" s="252"/>
      <c r="G52" s="257"/>
      <c r="H52" s="252"/>
      <c r="I52" s="252"/>
      <c r="J52" s="252"/>
      <c r="K52" s="257"/>
      <c r="L52" s="252"/>
      <c r="M52" s="252"/>
      <c r="N52" s="252"/>
      <c r="O52" s="257"/>
      <c r="P52" s="252"/>
      <c r="Q52" s="252"/>
      <c r="R52" s="260"/>
      <c r="S52" s="5"/>
      <c r="T52" s="2"/>
      <c r="U52" s="234"/>
      <c r="V52" s="219"/>
      <c r="W52" s="251"/>
      <c r="X52" s="252"/>
      <c r="Y52" s="252"/>
      <c r="Z52" s="252"/>
      <c r="AA52" s="257"/>
      <c r="AB52" s="252"/>
      <c r="AC52" s="252"/>
      <c r="AD52" s="252"/>
      <c r="AE52" s="257"/>
      <c r="AF52" s="252"/>
      <c r="AG52" s="252"/>
      <c r="AH52" s="252"/>
      <c r="AI52" s="257"/>
      <c r="AJ52" s="252"/>
      <c r="AK52" s="252"/>
      <c r="AL52" s="260"/>
    </row>
    <row r="53" spans="1:38" x14ac:dyDescent="0.2">
      <c r="A53" s="235"/>
      <c r="B53" s="236"/>
      <c r="C53" s="253"/>
      <c r="D53" s="254"/>
      <c r="E53" s="254"/>
      <c r="F53" s="254"/>
      <c r="G53" s="258"/>
      <c r="H53" s="254"/>
      <c r="I53" s="254"/>
      <c r="J53" s="254"/>
      <c r="K53" s="258"/>
      <c r="L53" s="254"/>
      <c r="M53" s="254"/>
      <c r="N53" s="254"/>
      <c r="O53" s="258"/>
      <c r="P53" s="254"/>
      <c r="Q53" s="254"/>
      <c r="R53" s="261"/>
      <c r="S53" s="5"/>
      <c r="T53" s="2"/>
      <c r="U53" s="235"/>
      <c r="V53" s="236"/>
      <c r="W53" s="253"/>
      <c r="X53" s="254"/>
      <c r="Y53" s="254"/>
      <c r="Z53" s="254"/>
      <c r="AA53" s="258"/>
      <c r="AB53" s="254"/>
      <c r="AC53" s="254"/>
      <c r="AD53" s="254"/>
      <c r="AE53" s="258"/>
      <c r="AF53" s="254"/>
      <c r="AG53" s="254"/>
      <c r="AH53" s="254"/>
      <c r="AI53" s="258"/>
      <c r="AJ53" s="254"/>
      <c r="AK53" s="254"/>
      <c r="AL53" s="261"/>
    </row>
    <row r="54" spans="1:38" ht="17" thickBot="1" x14ac:dyDescent="0.25">
      <c r="A54" s="220"/>
      <c r="B54" s="221"/>
      <c r="C54" s="255"/>
      <c r="D54" s="256"/>
      <c r="E54" s="256"/>
      <c r="F54" s="256"/>
      <c r="G54" s="259"/>
      <c r="H54" s="256"/>
      <c r="I54" s="256"/>
      <c r="J54" s="256"/>
      <c r="K54" s="259"/>
      <c r="L54" s="256"/>
      <c r="M54" s="256"/>
      <c r="N54" s="256"/>
      <c r="O54" s="259"/>
      <c r="P54" s="256"/>
      <c r="Q54" s="256"/>
      <c r="R54" s="262"/>
      <c r="S54" s="5"/>
      <c r="T54" s="2"/>
      <c r="U54" s="220"/>
      <c r="V54" s="221"/>
      <c r="W54" s="255"/>
      <c r="X54" s="256"/>
      <c r="Y54" s="256"/>
      <c r="Z54" s="256"/>
      <c r="AA54" s="259"/>
      <c r="AB54" s="256"/>
      <c r="AC54" s="256"/>
      <c r="AD54" s="256"/>
      <c r="AE54" s="259"/>
      <c r="AF54" s="256"/>
      <c r="AG54" s="256"/>
      <c r="AH54" s="256"/>
      <c r="AI54" s="259"/>
      <c r="AJ54" s="256"/>
      <c r="AK54" s="256"/>
      <c r="AL54" s="262"/>
    </row>
    <row r="55" spans="1:38" x14ac:dyDescent="0.2">
      <c r="A55" s="234"/>
      <c r="B55" s="219"/>
      <c r="C55" s="239"/>
      <c r="D55" s="240"/>
      <c r="E55" s="240"/>
      <c r="F55" s="240"/>
      <c r="G55" s="245"/>
      <c r="H55" s="240"/>
      <c r="I55" s="240"/>
      <c r="J55" s="240"/>
      <c r="K55" s="245"/>
      <c r="L55" s="240"/>
      <c r="M55" s="240"/>
      <c r="N55" s="240"/>
      <c r="O55" s="245"/>
      <c r="P55" s="240"/>
      <c r="Q55" s="240"/>
      <c r="R55" s="248"/>
      <c r="S55" s="5"/>
      <c r="T55" s="1"/>
      <c r="U55" s="234"/>
      <c r="V55" s="219"/>
      <c r="W55" s="239"/>
      <c r="X55" s="240"/>
      <c r="Y55" s="240"/>
      <c r="Z55" s="240"/>
      <c r="AA55" s="245"/>
      <c r="AB55" s="240"/>
      <c r="AC55" s="240"/>
      <c r="AD55" s="240"/>
      <c r="AE55" s="245"/>
      <c r="AF55" s="240"/>
      <c r="AG55" s="240"/>
      <c r="AH55" s="240"/>
      <c r="AI55" s="245"/>
      <c r="AJ55" s="240"/>
      <c r="AK55" s="240"/>
      <c r="AL55" s="248"/>
    </row>
    <row r="56" spans="1:38" x14ac:dyDescent="0.2">
      <c r="A56" s="235"/>
      <c r="B56" s="236"/>
      <c r="C56" s="241"/>
      <c r="D56" s="242"/>
      <c r="E56" s="242"/>
      <c r="F56" s="242"/>
      <c r="G56" s="246"/>
      <c r="H56" s="242"/>
      <c r="I56" s="242"/>
      <c r="J56" s="242"/>
      <c r="K56" s="246"/>
      <c r="L56" s="242"/>
      <c r="M56" s="242"/>
      <c r="N56" s="242"/>
      <c r="O56" s="246"/>
      <c r="P56" s="242"/>
      <c r="Q56" s="242"/>
      <c r="R56" s="249"/>
      <c r="S56" s="5"/>
      <c r="T56" s="1"/>
      <c r="U56" s="235"/>
      <c r="V56" s="236"/>
      <c r="W56" s="241"/>
      <c r="X56" s="242"/>
      <c r="Y56" s="242"/>
      <c r="Z56" s="242"/>
      <c r="AA56" s="246"/>
      <c r="AB56" s="242"/>
      <c r="AC56" s="242"/>
      <c r="AD56" s="242"/>
      <c r="AE56" s="246"/>
      <c r="AF56" s="242"/>
      <c r="AG56" s="242"/>
      <c r="AH56" s="242"/>
      <c r="AI56" s="246"/>
      <c r="AJ56" s="242"/>
      <c r="AK56" s="242"/>
      <c r="AL56" s="249"/>
    </row>
    <row r="57" spans="1:38" ht="17" thickBot="1" x14ac:dyDescent="0.25">
      <c r="A57" s="237"/>
      <c r="B57" s="238"/>
      <c r="C57" s="243"/>
      <c r="D57" s="244"/>
      <c r="E57" s="244"/>
      <c r="F57" s="244"/>
      <c r="G57" s="247"/>
      <c r="H57" s="244"/>
      <c r="I57" s="244"/>
      <c r="J57" s="244"/>
      <c r="K57" s="247"/>
      <c r="L57" s="244"/>
      <c r="M57" s="244"/>
      <c r="N57" s="244"/>
      <c r="O57" s="247"/>
      <c r="P57" s="244"/>
      <c r="Q57" s="244"/>
      <c r="R57" s="250"/>
      <c r="S57" s="5"/>
      <c r="T57" s="1"/>
      <c r="U57" s="237"/>
      <c r="V57" s="238"/>
      <c r="W57" s="243"/>
      <c r="X57" s="244"/>
      <c r="Y57" s="244"/>
      <c r="Z57" s="244"/>
      <c r="AA57" s="247"/>
      <c r="AB57" s="244"/>
      <c r="AC57" s="244"/>
      <c r="AD57" s="244"/>
      <c r="AE57" s="247"/>
      <c r="AF57" s="244"/>
      <c r="AG57" s="244"/>
      <c r="AH57" s="244"/>
      <c r="AI57" s="247"/>
      <c r="AJ57" s="244"/>
      <c r="AK57" s="244"/>
      <c r="AL57" s="250"/>
    </row>
    <row r="58" spans="1:38" ht="17" thickTop="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2">
      <c r="A59" s="291" t="s">
        <v>0</v>
      </c>
      <c r="B59" s="291"/>
      <c r="C59" s="291"/>
      <c r="D59" s="291"/>
      <c r="E59" s="291"/>
      <c r="F59" s="291"/>
      <c r="G59" s="291"/>
      <c r="H59" s="291"/>
      <c r="I59" s="291"/>
      <c r="J59" s="291"/>
      <c r="K59" s="291"/>
      <c r="L59" s="291"/>
      <c r="M59" s="291"/>
      <c r="N59" s="291"/>
      <c r="O59" s="291"/>
      <c r="P59" s="291"/>
      <c r="Q59" s="291"/>
      <c r="R59" s="291"/>
      <c r="S59" s="291"/>
      <c r="T59" s="291"/>
      <c r="U59" s="291"/>
      <c r="V59" s="291"/>
      <c r="W59" s="291"/>
      <c r="X59" s="291"/>
      <c r="Y59" s="291"/>
      <c r="Z59" s="291"/>
      <c r="AA59" s="291"/>
      <c r="AB59" s="291"/>
      <c r="AC59" s="291"/>
      <c r="AD59" s="291"/>
      <c r="AE59" s="291"/>
      <c r="AF59" s="291"/>
      <c r="AG59" s="291"/>
      <c r="AH59" s="291"/>
      <c r="AI59" s="291"/>
      <c r="AJ59" s="291"/>
      <c r="AK59" s="291"/>
      <c r="AL59" s="291"/>
    </row>
    <row r="60" spans="1:38" x14ac:dyDescent="0.2">
      <c r="A60" s="291"/>
      <c r="B60" s="291"/>
      <c r="C60" s="291"/>
      <c r="D60" s="291"/>
      <c r="E60" s="291"/>
      <c r="F60" s="291"/>
      <c r="G60" s="291"/>
      <c r="H60" s="291"/>
      <c r="I60" s="291"/>
      <c r="J60" s="291"/>
      <c r="K60" s="291"/>
      <c r="L60" s="291"/>
      <c r="M60" s="291"/>
      <c r="N60" s="291"/>
      <c r="O60" s="291"/>
      <c r="P60" s="291"/>
      <c r="Q60" s="291"/>
      <c r="R60" s="291"/>
      <c r="S60" s="291"/>
      <c r="T60" s="291"/>
      <c r="U60" s="291"/>
      <c r="V60" s="291"/>
      <c r="W60" s="291"/>
      <c r="X60" s="291"/>
      <c r="Y60" s="291"/>
      <c r="Z60" s="291"/>
      <c r="AA60" s="291"/>
      <c r="AB60" s="291"/>
      <c r="AC60" s="291"/>
      <c r="AD60" s="291"/>
      <c r="AE60" s="291"/>
      <c r="AF60" s="291"/>
      <c r="AG60" s="291"/>
      <c r="AH60" s="291"/>
      <c r="AI60" s="291"/>
      <c r="AJ60" s="291"/>
      <c r="AK60" s="291"/>
      <c r="AL60" s="291"/>
    </row>
    <row r="61" spans="1:38" x14ac:dyDescent="0.2">
      <c r="A61" s="291"/>
      <c r="B61" s="291"/>
      <c r="C61" s="291"/>
      <c r="D61" s="291"/>
      <c r="E61" s="291"/>
      <c r="F61" s="291"/>
      <c r="G61" s="291"/>
      <c r="H61" s="291"/>
      <c r="I61" s="291"/>
      <c r="J61" s="291"/>
      <c r="K61" s="291"/>
      <c r="L61" s="291"/>
      <c r="M61" s="291"/>
      <c r="N61" s="291"/>
      <c r="O61" s="291"/>
      <c r="P61" s="291"/>
      <c r="Q61" s="291"/>
      <c r="R61" s="291"/>
      <c r="S61" s="291"/>
      <c r="T61" s="291"/>
      <c r="U61" s="291"/>
      <c r="V61" s="291"/>
      <c r="W61" s="291"/>
      <c r="X61" s="291"/>
      <c r="Y61" s="291"/>
      <c r="Z61" s="291"/>
      <c r="AA61" s="291"/>
      <c r="AB61" s="291"/>
      <c r="AC61" s="291"/>
      <c r="AD61" s="291"/>
      <c r="AE61" s="291"/>
      <c r="AF61" s="291"/>
      <c r="AG61" s="291"/>
      <c r="AH61" s="291"/>
      <c r="AI61" s="291"/>
      <c r="AJ61" s="291"/>
      <c r="AK61" s="291"/>
      <c r="AL61" s="291"/>
    </row>
    <row r="62" spans="1:38" x14ac:dyDescent="0.2">
      <c r="A62" s="291"/>
      <c r="B62" s="291"/>
      <c r="C62" s="291"/>
      <c r="D62" s="291"/>
      <c r="E62" s="291"/>
      <c r="F62" s="291"/>
      <c r="G62" s="291"/>
      <c r="H62" s="291"/>
      <c r="I62" s="291"/>
      <c r="J62" s="291"/>
      <c r="K62" s="291"/>
      <c r="L62" s="291"/>
      <c r="M62" s="291"/>
      <c r="N62" s="291"/>
      <c r="O62" s="291"/>
      <c r="P62" s="291"/>
      <c r="Q62" s="291"/>
      <c r="R62" s="291"/>
      <c r="S62" s="291"/>
      <c r="T62" s="291"/>
      <c r="U62" s="291"/>
      <c r="V62" s="291"/>
      <c r="W62" s="291"/>
      <c r="X62" s="291"/>
      <c r="Y62" s="291"/>
      <c r="Z62" s="291"/>
      <c r="AA62" s="291"/>
      <c r="AB62" s="291"/>
      <c r="AC62" s="291"/>
      <c r="AD62" s="291"/>
      <c r="AE62" s="291"/>
      <c r="AF62" s="291"/>
      <c r="AG62" s="291"/>
      <c r="AH62" s="291"/>
      <c r="AI62" s="291"/>
      <c r="AJ62" s="291"/>
      <c r="AK62" s="291"/>
      <c r="AL62" s="291"/>
    </row>
    <row r="63" spans="1:38" x14ac:dyDescent="0.2">
      <c r="A63" s="291"/>
      <c r="B63" s="291"/>
      <c r="C63" s="291"/>
      <c r="D63" s="291"/>
      <c r="E63" s="291"/>
      <c r="F63" s="291"/>
      <c r="G63" s="291"/>
      <c r="H63" s="291"/>
      <c r="I63" s="291"/>
      <c r="J63" s="291"/>
      <c r="K63" s="291"/>
      <c r="L63" s="291"/>
      <c r="M63" s="291"/>
      <c r="N63" s="291"/>
      <c r="O63" s="291"/>
      <c r="P63" s="291"/>
      <c r="Q63" s="291"/>
      <c r="R63" s="291"/>
      <c r="S63" s="291"/>
      <c r="T63" s="291"/>
      <c r="U63" s="291"/>
      <c r="V63" s="291"/>
      <c r="W63" s="291"/>
      <c r="X63" s="291"/>
      <c r="Y63" s="291"/>
      <c r="Z63" s="291"/>
      <c r="AA63" s="291"/>
      <c r="AB63" s="291"/>
      <c r="AC63" s="291"/>
      <c r="AD63" s="291"/>
      <c r="AE63" s="291"/>
      <c r="AF63" s="291"/>
      <c r="AG63" s="291"/>
      <c r="AH63" s="291"/>
      <c r="AI63" s="291"/>
      <c r="AJ63" s="291"/>
      <c r="AK63" s="291"/>
      <c r="AL63" s="291"/>
    </row>
    <row r="64" spans="1:38"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ht="20" thickBot="1" x14ac:dyDescent="0.25">
      <c r="A65" s="292" t="s">
        <v>1</v>
      </c>
      <c r="B65" s="292"/>
      <c r="C65" s="292"/>
      <c r="D65" s="292"/>
      <c r="E65" s="292"/>
      <c r="F65" s="292"/>
      <c r="G65" s="292"/>
      <c r="H65" s="292"/>
      <c r="I65" s="292"/>
      <c r="J65" s="292"/>
      <c r="K65" s="292"/>
      <c r="L65" s="292"/>
      <c r="M65" s="292"/>
      <c r="N65" s="292"/>
      <c r="O65" s="292"/>
      <c r="P65" s="292"/>
      <c r="Q65" s="292"/>
      <c r="R65" s="292"/>
      <c r="S65" s="1"/>
      <c r="T65" s="1"/>
      <c r="U65" s="292" t="s">
        <v>1</v>
      </c>
      <c r="V65" s="292"/>
      <c r="W65" s="292"/>
      <c r="X65" s="292"/>
      <c r="Y65" s="292"/>
      <c r="Z65" s="292"/>
      <c r="AA65" s="292"/>
      <c r="AB65" s="292"/>
      <c r="AC65" s="292"/>
      <c r="AD65" s="292"/>
      <c r="AE65" s="292"/>
      <c r="AF65" s="292"/>
      <c r="AG65" s="292"/>
      <c r="AH65" s="292"/>
      <c r="AI65" s="292"/>
      <c r="AJ65" s="292"/>
      <c r="AK65" s="292"/>
      <c r="AL65" s="292"/>
    </row>
    <row r="66" spans="1:38" ht="19" x14ac:dyDescent="0.2">
      <c r="A66" s="286"/>
      <c r="B66" s="287"/>
      <c r="C66" s="287"/>
      <c r="D66" s="287"/>
      <c r="E66" s="287"/>
      <c r="F66" s="288"/>
      <c r="G66" s="288"/>
      <c r="H66" s="288"/>
      <c r="I66" s="288"/>
      <c r="J66" s="288"/>
      <c r="K66" s="288"/>
      <c r="L66" s="288"/>
      <c r="M66" s="289"/>
      <c r="N66" s="289"/>
      <c r="O66" s="289"/>
      <c r="P66" s="289"/>
      <c r="Q66" s="289"/>
      <c r="R66" s="290"/>
      <c r="S66" s="2"/>
      <c r="T66" s="2"/>
      <c r="U66" s="286"/>
      <c r="V66" s="287"/>
      <c r="W66" s="287"/>
      <c r="X66" s="287"/>
      <c r="Y66" s="287"/>
      <c r="Z66" s="288"/>
      <c r="AA66" s="288"/>
      <c r="AB66" s="288"/>
      <c r="AC66" s="288"/>
      <c r="AD66" s="288"/>
      <c r="AE66" s="288"/>
      <c r="AF66" s="288"/>
      <c r="AG66" s="289"/>
      <c r="AH66" s="289"/>
      <c r="AI66" s="289"/>
      <c r="AJ66" s="289"/>
      <c r="AK66" s="289"/>
      <c r="AL66" s="290"/>
    </row>
    <row r="67" spans="1:38" x14ac:dyDescent="0.2">
      <c r="A67" s="268"/>
      <c r="B67" s="269"/>
      <c r="C67" s="269"/>
      <c r="D67" s="269"/>
      <c r="E67" s="270"/>
      <c r="F67" s="274"/>
      <c r="G67" s="275"/>
      <c r="H67" s="275"/>
      <c r="I67" s="275"/>
      <c r="J67" s="275"/>
      <c r="K67" s="275"/>
      <c r="L67" s="276"/>
      <c r="M67" s="280"/>
      <c r="N67" s="280"/>
      <c r="O67" s="280"/>
      <c r="P67" s="280"/>
      <c r="Q67" s="280"/>
      <c r="R67" s="281"/>
      <c r="S67" s="1"/>
      <c r="T67" s="1"/>
      <c r="U67" s="284"/>
      <c r="V67" s="275"/>
      <c r="W67" s="275"/>
      <c r="X67" s="275"/>
      <c r="Y67" s="276"/>
      <c r="Z67" s="274"/>
      <c r="AA67" s="275"/>
      <c r="AB67" s="275"/>
      <c r="AC67" s="275"/>
      <c r="AD67" s="275"/>
      <c r="AE67" s="275"/>
      <c r="AF67" s="276"/>
      <c r="AG67" s="280"/>
      <c r="AH67" s="280"/>
      <c r="AI67" s="280"/>
      <c r="AJ67" s="280"/>
      <c r="AK67" s="280"/>
      <c r="AL67" s="281"/>
    </row>
    <row r="68" spans="1:38" x14ac:dyDescent="0.2">
      <c r="A68" s="268"/>
      <c r="B68" s="269"/>
      <c r="C68" s="269"/>
      <c r="D68" s="269"/>
      <c r="E68" s="270"/>
      <c r="F68" s="274"/>
      <c r="G68" s="275"/>
      <c r="H68" s="275"/>
      <c r="I68" s="275"/>
      <c r="J68" s="275"/>
      <c r="K68" s="275"/>
      <c r="L68" s="276"/>
      <c r="M68" s="280"/>
      <c r="N68" s="280"/>
      <c r="O68" s="280"/>
      <c r="P68" s="280"/>
      <c r="Q68" s="280"/>
      <c r="R68" s="281"/>
      <c r="S68" s="1"/>
      <c r="T68" s="1"/>
      <c r="U68" s="284"/>
      <c r="V68" s="275"/>
      <c r="W68" s="275"/>
      <c r="X68" s="275"/>
      <c r="Y68" s="276"/>
      <c r="Z68" s="274"/>
      <c r="AA68" s="275"/>
      <c r="AB68" s="275"/>
      <c r="AC68" s="275"/>
      <c r="AD68" s="275"/>
      <c r="AE68" s="275"/>
      <c r="AF68" s="276"/>
      <c r="AG68" s="280"/>
      <c r="AH68" s="280"/>
      <c r="AI68" s="280"/>
      <c r="AJ68" s="280"/>
      <c r="AK68" s="280"/>
      <c r="AL68" s="281"/>
    </row>
    <row r="69" spans="1:38" ht="17" thickBot="1" x14ac:dyDescent="0.25">
      <c r="A69" s="271"/>
      <c r="B69" s="272"/>
      <c r="C69" s="272"/>
      <c r="D69" s="272"/>
      <c r="E69" s="273"/>
      <c r="F69" s="277"/>
      <c r="G69" s="278"/>
      <c r="H69" s="278"/>
      <c r="I69" s="278"/>
      <c r="J69" s="278"/>
      <c r="K69" s="278"/>
      <c r="L69" s="279"/>
      <c r="M69" s="282"/>
      <c r="N69" s="282"/>
      <c r="O69" s="282"/>
      <c r="P69" s="282"/>
      <c r="Q69" s="282"/>
      <c r="R69" s="283"/>
      <c r="S69" s="1"/>
      <c r="T69" s="1"/>
      <c r="U69" s="285"/>
      <c r="V69" s="278"/>
      <c r="W69" s="278"/>
      <c r="X69" s="278"/>
      <c r="Y69" s="279"/>
      <c r="Z69" s="277"/>
      <c r="AA69" s="278"/>
      <c r="AB69" s="278"/>
      <c r="AC69" s="278"/>
      <c r="AD69" s="278"/>
      <c r="AE69" s="278"/>
      <c r="AF69" s="279"/>
      <c r="AG69" s="282"/>
      <c r="AH69" s="282"/>
      <c r="AI69" s="282"/>
      <c r="AJ69" s="282"/>
      <c r="AK69" s="282"/>
      <c r="AL69" s="283"/>
    </row>
    <row r="70" spans="1:3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
      <c r="A71" s="215"/>
      <c r="B71" s="215"/>
      <c r="C71" s="212"/>
      <c r="D71" s="212"/>
      <c r="E71" s="212"/>
      <c r="F71" s="212"/>
      <c r="G71" s="212"/>
      <c r="H71" s="212"/>
      <c r="I71" s="212"/>
      <c r="J71" s="212"/>
      <c r="K71" s="212"/>
      <c r="L71" s="212"/>
      <c r="M71" s="212"/>
      <c r="N71" s="212"/>
      <c r="O71" s="212"/>
      <c r="P71" s="212"/>
      <c r="Q71" s="212"/>
      <c r="R71" s="212"/>
      <c r="S71" s="1"/>
      <c r="T71" s="1"/>
      <c r="U71" s="215"/>
      <c r="V71" s="215"/>
      <c r="W71" s="212"/>
      <c r="X71" s="212"/>
      <c r="Y71" s="212"/>
      <c r="Z71" s="212"/>
      <c r="AA71" s="212"/>
      <c r="AB71" s="212"/>
      <c r="AC71" s="212"/>
      <c r="AD71" s="212"/>
      <c r="AE71" s="212"/>
      <c r="AF71" s="212"/>
      <c r="AG71" s="212"/>
      <c r="AH71" s="212"/>
      <c r="AI71" s="212"/>
      <c r="AJ71" s="212"/>
      <c r="AK71" s="212"/>
      <c r="AL71" s="212"/>
    </row>
    <row r="72" spans="1:38" ht="27" thickBot="1" x14ac:dyDescent="0.25">
      <c r="A72" s="213"/>
      <c r="B72" s="213"/>
      <c r="C72" s="214" t="s">
        <v>2</v>
      </c>
      <c r="D72" s="214"/>
      <c r="E72" s="214"/>
      <c r="F72" s="214"/>
      <c r="G72" s="214" t="s">
        <v>3</v>
      </c>
      <c r="H72" s="214"/>
      <c r="I72" s="214"/>
      <c r="J72" s="214"/>
      <c r="K72" s="214" t="s">
        <v>4</v>
      </c>
      <c r="L72" s="214"/>
      <c r="M72" s="214"/>
      <c r="N72" s="214"/>
      <c r="O72" s="214" t="s">
        <v>5</v>
      </c>
      <c r="P72" s="214"/>
      <c r="Q72" s="214"/>
      <c r="R72" s="214"/>
      <c r="S72" s="1"/>
      <c r="T72" s="1"/>
      <c r="U72" s="213"/>
      <c r="V72" s="213"/>
      <c r="W72" s="214" t="s">
        <v>2</v>
      </c>
      <c r="X72" s="214"/>
      <c r="Y72" s="214"/>
      <c r="Z72" s="214"/>
      <c r="AA72" s="214" t="s">
        <v>3</v>
      </c>
      <c r="AB72" s="214"/>
      <c r="AC72" s="214"/>
      <c r="AD72" s="214"/>
      <c r="AE72" s="214" t="s">
        <v>4</v>
      </c>
      <c r="AF72" s="214"/>
      <c r="AG72" s="214"/>
      <c r="AH72" s="214"/>
      <c r="AI72" s="214" t="s">
        <v>5</v>
      </c>
      <c r="AJ72" s="214"/>
      <c r="AK72" s="214"/>
      <c r="AL72" s="214"/>
    </row>
    <row r="73" spans="1:38" ht="21" thickTop="1" thickBot="1" x14ac:dyDescent="0.25">
      <c r="A73" s="216"/>
      <c r="B73" s="217"/>
      <c r="C73" s="3" t="s">
        <v>6</v>
      </c>
      <c r="D73" s="3" t="s">
        <v>7</v>
      </c>
      <c r="E73" s="3" t="s">
        <v>8</v>
      </c>
      <c r="F73" s="3" t="s">
        <v>9</v>
      </c>
      <c r="G73" s="4" t="s">
        <v>6</v>
      </c>
      <c r="H73" s="4" t="s">
        <v>7</v>
      </c>
      <c r="I73" s="4" t="s">
        <v>8</v>
      </c>
      <c r="J73" s="4" t="s">
        <v>9</v>
      </c>
      <c r="K73" s="3" t="s">
        <v>6</v>
      </c>
      <c r="L73" s="3" t="s">
        <v>7</v>
      </c>
      <c r="M73" s="3" t="s">
        <v>8</v>
      </c>
      <c r="N73" s="3" t="s">
        <v>9</v>
      </c>
      <c r="O73" s="4" t="s">
        <v>6</v>
      </c>
      <c r="P73" s="4" t="s">
        <v>7</v>
      </c>
      <c r="Q73" s="4" t="s">
        <v>8</v>
      </c>
      <c r="R73" s="4" t="s">
        <v>9</v>
      </c>
      <c r="S73" s="5"/>
      <c r="T73" s="1"/>
      <c r="U73" s="216"/>
      <c r="V73" s="217"/>
      <c r="W73" s="3" t="s">
        <v>6</v>
      </c>
      <c r="X73" s="3" t="s">
        <v>7</v>
      </c>
      <c r="Y73" s="3" t="s">
        <v>8</v>
      </c>
      <c r="Z73" s="3" t="s">
        <v>9</v>
      </c>
      <c r="AA73" s="4" t="s">
        <v>6</v>
      </c>
      <c r="AB73" s="4" t="s">
        <v>7</v>
      </c>
      <c r="AC73" s="4" t="s">
        <v>8</v>
      </c>
      <c r="AD73" s="4" t="s">
        <v>9</v>
      </c>
      <c r="AE73" s="3" t="s">
        <v>6</v>
      </c>
      <c r="AF73" s="3" t="s">
        <v>7</v>
      </c>
      <c r="AG73" s="3" t="s">
        <v>8</v>
      </c>
      <c r="AH73" s="3" t="s">
        <v>9</v>
      </c>
      <c r="AI73" s="4" t="s">
        <v>6</v>
      </c>
      <c r="AJ73" s="4" t="s">
        <v>7</v>
      </c>
      <c r="AK73" s="4" t="s">
        <v>8</v>
      </c>
      <c r="AL73" s="4" t="s">
        <v>9</v>
      </c>
    </row>
    <row r="74" spans="1:38" ht="20" thickTop="1" x14ac:dyDescent="0.2">
      <c r="A74" s="235"/>
      <c r="B74" s="236"/>
      <c r="C74" s="6"/>
      <c r="D74" s="8"/>
      <c r="E74" s="8"/>
      <c r="F74" s="9"/>
      <c r="G74" s="10"/>
      <c r="H74" s="8"/>
      <c r="I74" s="8"/>
      <c r="J74" s="11"/>
      <c r="K74" s="10"/>
      <c r="L74" s="8"/>
      <c r="M74" s="8"/>
      <c r="N74" s="11"/>
      <c r="O74" s="10"/>
      <c r="P74" s="8"/>
      <c r="Q74" s="8"/>
      <c r="R74" s="12"/>
      <c r="S74" s="5"/>
      <c r="T74" s="1"/>
      <c r="U74" s="235"/>
      <c r="V74" s="236"/>
      <c r="W74" s="6"/>
      <c r="X74" s="8"/>
      <c r="Y74" s="8"/>
      <c r="Z74" s="9"/>
      <c r="AA74" s="10"/>
      <c r="AB74" s="8"/>
      <c r="AC74" s="8"/>
      <c r="AD74" s="11"/>
      <c r="AE74" s="10"/>
      <c r="AF74" s="8"/>
      <c r="AG74" s="8"/>
      <c r="AH74" s="11"/>
      <c r="AI74" s="10"/>
      <c r="AJ74" s="8"/>
      <c r="AK74" s="8"/>
      <c r="AL74" s="12"/>
    </row>
    <row r="75" spans="1:38" ht="20" thickBot="1" x14ac:dyDescent="0.25">
      <c r="A75" s="220"/>
      <c r="B75" s="221"/>
      <c r="C75" s="13"/>
      <c r="D75" s="14"/>
      <c r="E75" s="14"/>
      <c r="F75" s="15"/>
      <c r="G75" s="16"/>
      <c r="H75" s="14"/>
      <c r="I75" s="14"/>
      <c r="J75" s="17"/>
      <c r="K75" s="16"/>
      <c r="L75" s="14"/>
      <c r="M75" s="14"/>
      <c r="N75" s="17"/>
      <c r="O75" s="16"/>
      <c r="P75" s="14"/>
      <c r="Q75" s="14"/>
      <c r="R75" s="18"/>
      <c r="S75" s="5"/>
      <c r="T75" s="1"/>
      <c r="U75" s="220"/>
      <c r="V75" s="221"/>
      <c r="W75" s="13"/>
      <c r="X75" s="14"/>
      <c r="Y75" s="14"/>
      <c r="Z75" s="15"/>
      <c r="AA75" s="16"/>
      <c r="AB75" s="14"/>
      <c r="AC75" s="14"/>
      <c r="AD75" s="17"/>
      <c r="AE75" s="16"/>
      <c r="AF75" s="14"/>
      <c r="AG75" s="14"/>
      <c r="AH75" s="17"/>
      <c r="AI75" s="16"/>
      <c r="AJ75" s="14"/>
      <c r="AK75" s="14"/>
      <c r="AL75" s="18"/>
    </row>
    <row r="76" spans="1:38" ht="20" thickBot="1" x14ac:dyDescent="0.25">
      <c r="A76" s="19"/>
      <c r="B76" s="20"/>
      <c r="C76" s="6"/>
      <c r="D76" s="8"/>
      <c r="E76" s="8"/>
      <c r="F76" s="9"/>
      <c r="G76" s="10"/>
      <c r="H76" s="8"/>
      <c r="I76" s="8"/>
      <c r="J76" s="11"/>
      <c r="K76" s="10"/>
      <c r="L76" s="8"/>
      <c r="M76" s="8"/>
      <c r="N76" s="11"/>
      <c r="O76" s="10"/>
      <c r="P76" s="8"/>
      <c r="Q76" s="8"/>
      <c r="R76" s="12"/>
      <c r="S76" s="5"/>
      <c r="T76" s="1"/>
      <c r="U76" s="19"/>
      <c r="V76" s="20"/>
      <c r="W76" s="6"/>
      <c r="X76" s="8"/>
      <c r="Y76" s="8"/>
      <c r="Z76" s="9"/>
      <c r="AA76" s="10"/>
      <c r="AB76" s="8"/>
      <c r="AC76" s="8"/>
      <c r="AD76" s="11"/>
      <c r="AE76" s="10"/>
      <c r="AF76" s="8"/>
      <c r="AG76" s="8"/>
      <c r="AH76" s="11"/>
      <c r="AI76" s="10"/>
      <c r="AJ76" s="8"/>
      <c r="AK76" s="8"/>
      <c r="AL76" s="12"/>
    </row>
    <row r="77" spans="1:38" ht="19" x14ac:dyDescent="0.2">
      <c r="A77" s="232"/>
      <c r="B77" s="263"/>
      <c r="C77" s="21"/>
      <c r="D77" s="7"/>
      <c r="E77" s="7"/>
      <c r="F77" s="22"/>
      <c r="G77" s="23"/>
      <c r="H77" s="7"/>
      <c r="I77" s="7"/>
      <c r="J77" s="24"/>
      <c r="K77" s="23"/>
      <c r="L77" s="7"/>
      <c r="M77" s="7"/>
      <c r="N77" s="24"/>
      <c r="O77" s="23"/>
      <c r="P77" s="7"/>
      <c r="Q77" s="7"/>
      <c r="R77" s="25"/>
      <c r="S77" s="5"/>
      <c r="T77" s="1"/>
      <c r="U77" s="232"/>
      <c r="V77" s="263"/>
      <c r="W77" s="21"/>
      <c r="X77" s="7"/>
      <c r="Y77" s="7"/>
      <c r="Z77" s="22"/>
      <c r="AA77" s="23"/>
      <c r="AB77" s="7"/>
      <c r="AC77" s="7"/>
      <c r="AD77" s="24"/>
      <c r="AE77" s="23"/>
      <c r="AF77" s="7"/>
      <c r="AG77" s="7"/>
      <c r="AH77" s="24"/>
      <c r="AI77" s="23"/>
      <c r="AJ77" s="7"/>
      <c r="AK77" s="7"/>
      <c r="AL77" s="25"/>
    </row>
    <row r="78" spans="1:38" ht="19" x14ac:dyDescent="0.2">
      <c r="A78" s="264"/>
      <c r="B78" s="265"/>
      <c r="C78" s="6"/>
      <c r="D78" s="8"/>
      <c r="E78" s="8"/>
      <c r="F78" s="9"/>
      <c r="G78" s="10"/>
      <c r="H78" s="8"/>
      <c r="I78" s="8"/>
      <c r="J78" s="11"/>
      <c r="K78" s="10"/>
      <c r="L78" s="8"/>
      <c r="M78" s="8"/>
      <c r="N78" s="11"/>
      <c r="O78" s="10"/>
      <c r="P78" s="8"/>
      <c r="Q78" s="8"/>
      <c r="R78" s="12"/>
      <c r="S78" s="5"/>
      <c r="T78" s="1"/>
      <c r="U78" s="264"/>
      <c r="V78" s="265"/>
      <c r="W78" s="6"/>
      <c r="X78" s="8"/>
      <c r="Y78" s="8"/>
      <c r="Z78" s="9"/>
      <c r="AA78" s="10"/>
      <c r="AB78" s="8"/>
      <c r="AC78" s="8"/>
      <c r="AD78" s="11"/>
      <c r="AE78" s="10"/>
      <c r="AF78" s="8"/>
      <c r="AG78" s="8"/>
      <c r="AH78" s="11"/>
      <c r="AI78" s="10"/>
      <c r="AJ78" s="8"/>
      <c r="AK78" s="8"/>
      <c r="AL78" s="12"/>
    </row>
    <row r="79" spans="1:38" ht="19" x14ac:dyDescent="0.2">
      <c r="A79" s="264"/>
      <c r="B79" s="265"/>
      <c r="C79" s="21"/>
      <c r="D79" s="7"/>
      <c r="E79" s="7"/>
      <c r="F79" s="22"/>
      <c r="G79" s="23"/>
      <c r="H79" s="7"/>
      <c r="I79" s="7"/>
      <c r="J79" s="24"/>
      <c r="K79" s="23"/>
      <c r="L79" s="7"/>
      <c r="M79" s="7"/>
      <c r="N79" s="24"/>
      <c r="O79" s="23"/>
      <c r="P79" s="7"/>
      <c r="Q79" s="7"/>
      <c r="R79" s="25"/>
      <c r="S79" s="5"/>
      <c r="T79" s="1"/>
      <c r="U79" s="264"/>
      <c r="V79" s="265"/>
      <c r="W79" s="21"/>
      <c r="X79" s="7"/>
      <c r="Y79" s="7"/>
      <c r="Z79" s="22"/>
      <c r="AA79" s="23"/>
      <c r="AB79" s="7"/>
      <c r="AC79" s="7"/>
      <c r="AD79" s="24"/>
      <c r="AE79" s="23"/>
      <c r="AF79" s="7"/>
      <c r="AG79" s="7"/>
      <c r="AH79" s="24"/>
      <c r="AI79" s="23"/>
      <c r="AJ79" s="7"/>
      <c r="AK79" s="7"/>
      <c r="AL79" s="25"/>
    </row>
    <row r="80" spans="1:38" ht="19" x14ac:dyDescent="0.2">
      <c r="A80" s="264"/>
      <c r="B80" s="265"/>
      <c r="C80" s="6"/>
      <c r="D80" s="8"/>
      <c r="E80" s="8"/>
      <c r="F80" s="9"/>
      <c r="G80" s="10"/>
      <c r="H80" s="8"/>
      <c r="I80" s="8"/>
      <c r="J80" s="11"/>
      <c r="K80" s="10"/>
      <c r="L80" s="8"/>
      <c r="M80" s="8"/>
      <c r="N80" s="11"/>
      <c r="O80" s="10"/>
      <c r="P80" s="8"/>
      <c r="Q80" s="8"/>
      <c r="R80" s="12"/>
      <c r="S80" s="5"/>
      <c r="T80" s="1"/>
      <c r="U80" s="264"/>
      <c r="V80" s="265"/>
      <c r="W80" s="6"/>
      <c r="X80" s="8"/>
      <c r="Y80" s="8"/>
      <c r="Z80" s="9"/>
      <c r="AA80" s="10"/>
      <c r="AB80" s="8"/>
      <c r="AC80" s="8"/>
      <c r="AD80" s="11"/>
      <c r="AE80" s="10"/>
      <c r="AF80" s="8"/>
      <c r="AG80" s="8"/>
      <c r="AH80" s="11"/>
      <c r="AI80" s="10"/>
      <c r="AJ80" s="8"/>
      <c r="AK80" s="8"/>
      <c r="AL80" s="12"/>
    </row>
    <row r="81" spans="1:38" ht="20" thickBot="1" x14ac:dyDescent="0.25">
      <c r="A81" s="266"/>
      <c r="B81" s="267"/>
      <c r="C81" s="26"/>
      <c r="D81" s="27"/>
      <c r="E81" s="27"/>
      <c r="F81" s="28"/>
      <c r="G81" s="29"/>
      <c r="H81" s="27"/>
      <c r="I81" s="27"/>
      <c r="J81" s="30"/>
      <c r="K81" s="29"/>
      <c r="L81" s="27"/>
      <c r="M81" s="27"/>
      <c r="N81" s="30"/>
      <c r="O81" s="29"/>
      <c r="P81" s="27"/>
      <c r="Q81" s="27"/>
      <c r="R81" s="31"/>
      <c r="S81" s="5"/>
      <c r="T81" s="1"/>
      <c r="U81" s="266"/>
      <c r="V81" s="267"/>
      <c r="W81" s="26"/>
      <c r="X81" s="27"/>
      <c r="Y81" s="27"/>
      <c r="Z81" s="28"/>
      <c r="AA81" s="29"/>
      <c r="AB81" s="27"/>
      <c r="AC81" s="27"/>
      <c r="AD81" s="30"/>
      <c r="AE81" s="29"/>
      <c r="AF81" s="27"/>
      <c r="AG81" s="27"/>
      <c r="AH81" s="30"/>
      <c r="AI81" s="29"/>
      <c r="AJ81" s="27"/>
      <c r="AK81" s="27"/>
      <c r="AL81" s="31"/>
    </row>
    <row r="82" spans="1:38" ht="19" x14ac:dyDescent="0.2">
      <c r="A82" s="234"/>
      <c r="B82" s="219"/>
      <c r="C82" s="6"/>
      <c r="D82" s="8"/>
      <c r="E82" s="8"/>
      <c r="F82" s="9"/>
      <c r="G82" s="10"/>
      <c r="H82" s="8"/>
      <c r="I82" s="8"/>
      <c r="J82" s="11"/>
      <c r="K82" s="10"/>
      <c r="L82" s="8"/>
      <c r="M82" s="8"/>
      <c r="N82" s="11"/>
      <c r="O82" s="10"/>
      <c r="P82" s="8"/>
      <c r="Q82" s="8"/>
      <c r="R82" s="12"/>
      <c r="S82" s="5"/>
      <c r="T82" s="1"/>
      <c r="U82" s="234"/>
      <c r="V82" s="219"/>
      <c r="W82" s="6"/>
      <c r="X82" s="8"/>
      <c r="Y82" s="8"/>
      <c r="Z82" s="9"/>
      <c r="AA82" s="10"/>
      <c r="AB82" s="8"/>
      <c r="AC82" s="8"/>
      <c r="AD82" s="11"/>
      <c r="AE82" s="10"/>
      <c r="AF82" s="8"/>
      <c r="AG82" s="8"/>
      <c r="AH82" s="11"/>
      <c r="AI82" s="10"/>
      <c r="AJ82" s="8"/>
      <c r="AK82" s="8"/>
      <c r="AL82" s="12"/>
    </row>
    <row r="83" spans="1:38" ht="20" thickBot="1" x14ac:dyDescent="0.25">
      <c r="A83" s="220"/>
      <c r="B83" s="221"/>
      <c r="C83" s="13"/>
      <c r="D83" s="14"/>
      <c r="E83" s="14"/>
      <c r="F83" s="15"/>
      <c r="G83" s="16"/>
      <c r="H83" s="14"/>
      <c r="I83" s="14"/>
      <c r="J83" s="17"/>
      <c r="K83" s="16"/>
      <c r="L83" s="14"/>
      <c r="M83" s="14"/>
      <c r="N83" s="17"/>
      <c r="O83" s="16"/>
      <c r="P83" s="14"/>
      <c r="Q83" s="14"/>
      <c r="R83" s="18"/>
      <c r="S83" s="5"/>
      <c r="T83" s="1"/>
      <c r="U83" s="220"/>
      <c r="V83" s="221"/>
      <c r="W83" s="13"/>
      <c r="X83" s="14"/>
      <c r="Y83" s="14"/>
      <c r="Z83" s="15"/>
      <c r="AA83" s="16"/>
      <c r="AB83" s="14"/>
      <c r="AC83" s="14"/>
      <c r="AD83" s="17"/>
      <c r="AE83" s="16"/>
      <c r="AF83" s="14"/>
      <c r="AG83" s="14"/>
      <c r="AH83" s="17"/>
      <c r="AI83" s="16"/>
      <c r="AJ83" s="14"/>
      <c r="AK83" s="14"/>
      <c r="AL83" s="18"/>
    </row>
    <row r="84" spans="1:38" ht="20" thickBot="1" x14ac:dyDescent="0.25">
      <c r="A84" s="19"/>
      <c r="B84" s="20"/>
      <c r="C84" s="6"/>
      <c r="D84" s="8"/>
      <c r="E84" s="8"/>
      <c r="F84" s="9"/>
      <c r="G84" s="10"/>
      <c r="H84" s="8"/>
      <c r="I84" s="8"/>
      <c r="J84" s="11"/>
      <c r="K84" s="10"/>
      <c r="L84" s="8"/>
      <c r="M84" s="8"/>
      <c r="N84" s="11"/>
      <c r="O84" s="10"/>
      <c r="P84" s="8"/>
      <c r="Q84" s="8"/>
      <c r="R84" s="12"/>
      <c r="S84" s="5"/>
      <c r="T84" s="1"/>
      <c r="U84" s="19"/>
      <c r="V84" s="20"/>
      <c r="W84" s="6"/>
      <c r="X84" s="8"/>
      <c r="Y84" s="8"/>
      <c r="Z84" s="9"/>
      <c r="AA84" s="10"/>
      <c r="AB84" s="8"/>
      <c r="AC84" s="8"/>
      <c r="AD84" s="11"/>
      <c r="AE84" s="10"/>
      <c r="AF84" s="8"/>
      <c r="AG84" s="8"/>
      <c r="AH84" s="11"/>
      <c r="AI84" s="10"/>
      <c r="AJ84" s="8"/>
      <c r="AK84" s="8"/>
      <c r="AL84" s="12"/>
    </row>
    <row r="85" spans="1:38" ht="19" x14ac:dyDescent="0.2">
      <c r="A85" s="232"/>
      <c r="B85" s="263"/>
      <c r="C85" s="21"/>
      <c r="D85" s="7"/>
      <c r="E85" s="7"/>
      <c r="F85" s="22"/>
      <c r="G85" s="23"/>
      <c r="H85" s="7"/>
      <c r="I85" s="7"/>
      <c r="J85" s="24"/>
      <c r="K85" s="23"/>
      <c r="L85" s="7"/>
      <c r="M85" s="7"/>
      <c r="N85" s="24"/>
      <c r="O85" s="23"/>
      <c r="P85" s="7"/>
      <c r="Q85" s="7"/>
      <c r="R85" s="25"/>
      <c r="S85" s="5"/>
      <c r="T85" s="1"/>
      <c r="U85" s="232"/>
      <c r="V85" s="263"/>
      <c r="W85" s="21"/>
      <c r="X85" s="7"/>
      <c r="Y85" s="7"/>
      <c r="Z85" s="22"/>
      <c r="AA85" s="23"/>
      <c r="AB85" s="7"/>
      <c r="AC85" s="7"/>
      <c r="AD85" s="24"/>
      <c r="AE85" s="23"/>
      <c r="AF85" s="7"/>
      <c r="AG85" s="7"/>
      <c r="AH85" s="24"/>
      <c r="AI85" s="23"/>
      <c r="AJ85" s="7"/>
      <c r="AK85" s="7"/>
      <c r="AL85" s="25"/>
    </row>
    <row r="86" spans="1:38" ht="19" x14ac:dyDescent="0.2">
      <c r="A86" s="264"/>
      <c r="B86" s="265"/>
      <c r="C86" s="6"/>
      <c r="D86" s="8"/>
      <c r="E86" s="8"/>
      <c r="F86" s="9"/>
      <c r="G86" s="10"/>
      <c r="H86" s="8"/>
      <c r="I86" s="8"/>
      <c r="J86" s="11"/>
      <c r="K86" s="10"/>
      <c r="L86" s="8"/>
      <c r="M86" s="8"/>
      <c r="N86" s="11"/>
      <c r="O86" s="10"/>
      <c r="P86" s="8"/>
      <c r="Q86" s="8"/>
      <c r="R86" s="12"/>
      <c r="S86" s="5"/>
      <c r="T86" s="1"/>
      <c r="U86" s="264"/>
      <c r="V86" s="265"/>
      <c r="W86" s="6"/>
      <c r="X86" s="8"/>
      <c r="Y86" s="8"/>
      <c r="Z86" s="9"/>
      <c r="AA86" s="10"/>
      <c r="AB86" s="8"/>
      <c r="AC86" s="8"/>
      <c r="AD86" s="11"/>
      <c r="AE86" s="10"/>
      <c r="AF86" s="8"/>
      <c r="AG86" s="8"/>
      <c r="AH86" s="11"/>
      <c r="AI86" s="10"/>
      <c r="AJ86" s="8"/>
      <c r="AK86" s="8"/>
      <c r="AL86" s="12"/>
    </row>
    <row r="87" spans="1:38" ht="19" x14ac:dyDescent="0.2">
      <c r="A87" s="264"/>
      <c r="B87" s="265"/>
      <c r="C87" s="21"/>
      <c r="D87" s="7"/>
      <c r="E87" s="7"/>
      <c r="F87" s="22"/>
      <c r="G87" s="23"/>
      <c r="H87" s="7"/>
      <c r="I87" s="7"/>
      <c r="J87" s="24"/>
      <c r="K87" s="23"/>
      <c r="L87" s="7"/>
      <c r="M87" s="7"/>
      <c r="N87" s="24"/>
      <c r="O87" s="23"/>
      <c r="P87" s="7"/>
      <c r="Q87" s="7"/>
      <c r="R87" s="25"/>
      <c r="S87" s="5"/>
      <c r="T87" s="1"/>
      <c r="U87" s="264"/>
      <c r="V87" s="265"/>
      <c r="W87" s="21"/>
      <c r="X87" s="7"/>
      <c r="Y87" s="7"/>
      <c r="Z87" s="22"/>
      <c r="AA87" s="23"/>
      <c r="AB87" s="7"/>
      <c r="AC87" s="7"/>
      <c r="AD87" s="24"/>
      <c r="AE87" s="23"/>
      <c r="AF87" s="7"/>
      <c r="AG87" s="7"/>
      <c r="AH87" s="24"/>
      <c r="AI87" s="23"/>
      <c r="AJ87" s="7"/>
      <c r="AK87" s="7"/>
      <c r="AL87" s="25"/>
    </row>
    <row r="88" spans="1:38" ht="19" x14ac:dyDescent="0.2">
      <c r="A88" s="264"/>
      <c r="B88" s="265"/>
      <c r="C88" s="6"/>
      <c r="D88" s="8"/>
      <c r="E88" s="8"/>
      <c r="F88" s="9"/>
      <c r="G88" s="10"/>
      <c r="H88" s="8"/>
      <c r="I88" s="8"/>
      <c r="J88" s="11"/>
      <c r="K88" s="10"/>
      <c r="L88" s="8"/>
      <c r="M88" s="8"/>
      <c r="N88" s="11"/>
      <c r="O88" s="10"/>
      <c r="P88" s="8"/>
      <c r="Q88" s="8"/>
      <c r="R88" s="12"/>
      <c r="S88" s="5"/>
      <c r="T88" s="1"/>
      <c r="U88" s="264"/>
      <c r="V88" s="265"/>
      <c r="W88" s="6"/>
      <c r="X88" s="8"/>
      <c r="Y88" s="8"/>
      <c r="Z88" s="9"/>
      <c r="AA88" s="10"/>
      <c r="AB88" s="8"/>
      <c r="AC88" s="8"/>
      <c r="AD88" s="11"/>
      <c r="AE88" s="10"/>
      <c r="AF88" s="8"/>
      <c r="AG88" s="8"/>
      <c r="AH88" s="11"/>
      <c r="AI88" s="10"/>
      <c r="AJ88" s="8"/>
      <c r="AK88" s="8"/>
      <c r="AL88" s="12"/>
    </row>
    <row r="89" spans="1:38" ht="20" thickBot="1" x14ac:dyDescent="0.25">
      <c r="A89" s="266"/>
      <c r="B89" s="267"/>
      <c r="C89" s="26"/>
      <c r="D89" s="27"/>
      <c r="E89" s="27"/>
      <c r="F89" s="28"/>
      <c r="G89" s="29"/>
      <c r="H89" s="27"/>
      <c r="I89" s="27"/>
      <c r="J89" s="30"/>
      <c r="K89" s="29"/>
      <c r="L89" s="27"/>
      <c r="M89" s="27"/>
      <c r="N89" s="30"/>
      <c r="O89" s="29"/>
      <c r="P89" s="27"/>
      <c r="Q89" s="27"/>
      <c r="R89" s="31"/>
      <c r="S89" s="5"/>
      <c r="T89" s="1"/>
      <c r="U89" s="266"/>
      <c r="V89" s="267"/>
      <c r="W89" s="26"/>
      <c r="X89" s="27"/>
      <c r="Y89" s="27"/>
      <c r="Z89" s="28"/>
      <c r="AA89" s="29"/>
      <c r="AB89" s="27"/>
      <c r="AC89" s="27"/>
      <c r="AD89" s="30"/>
      <c r="AE89" s="29"/>
      <c r="AF89" s="27"/>
      <c r="AG89" s="27"/>
      <c r="AH89" s="30"/>
      <c r="AI89" s="29"/>
      <c r="AJ89" s="27"/>
      <c r="AK89" s="27"/>
      <c r="AL89" s="31"/>
    </row>
    <row r="90" spans="1:38" ht="19" x14ac:dyDescent="0.2">
      <c r="A90" s="234"/>
      <c r="B90" s="219"/>
      <c r="C90" s="6"/>
      <c r="D90" s="8"/>
      <c r="E90" s="8"/>
      <c r="F90" s="9"/>
      <c r="G90" s="10"/>
      <c r="H90" s="8"/>
      <c r="I90" s="8"/>
      <c r="J90" s="11"/>
      <c r="K90" s="10"/>
      <c r="L90" s="8"/>
      <c r="M90" s="8"/>
      <c r="N90" s="11"/>
      <c r="O90" s="10"/>
      <c r="P90" s="8"/>
      <c r="Q90" s="8"/>
      <c r="R90" s="12"/>
      <c r="S90" s="5"/>
      <c r="T90" s="1"/>
      <c r="U90" s="234"/>
      <c r="V90" s="219"/>
      <c r="W90" s="6"/>
      <c r="X90" s="8"/>
      <c r="Y90" s="8"/>
      <c r="Z90" s="9"/>
      <c r="AA90" s="10"/>
      <c r="AB90" s="8"/>
      <c r="AC90" s="8"/>
      <c r="AD90" s="11"/>
      <c r="AE90" s="10"/>
      <c r="AF90" s="8"/>
      <c r="AG90" s="8"/>
      <c r="AH90" s="11"/>
      <c r="AI90" s="10"/>
      <c r="AJ90" s="8"/>
      <c r="AK90" s="8"/>
      <c r="AL90" s="12"/>
    </row>
    <row r="91" spans="1:38" ht="20" thickBot="1" x14ac:dyDescent="0.25">
      <c r="A91" s="220"/>
      <c r="B91" s="221"/>
      <c r="C91" s="13"/>
      <c r="D91" s="14"/>
      <c r="E91" s="14"/>
      <c r="F91" s="15"/>
      <c r="G91" s="16"/>
      <c r="H91" s="14"/>
      <c r="I91" s="14"/>
      <c r="J91" s="17"/>
      <c r="K91" s="16"/>
      <c r="L91" s="14"/>
      <c r="M91" s="14"/>
      <c r="N91" s="17"/>
      <c r="O91" s="16"/>
      <c r="P91" s="14"/>
      <c r="Q91" s="14"/>
      <c r="R91" s="18"/>
      <c r="S91" s="5"/>
      <c r="T91" s="1"/>
      <c r="U91" s="220"/>
      <c r="V91" s="221"/>
      <c r="W91" s="13"/>
      <c r="X91" s="14"/>
      <c r="Y91" s="14"/>
      <c r="Z91" s="15"/>
      <c r="AA91" s="16"/>
      <c r="AB91" s="14"/>
      <c r="AC91" s="14"/>
      <c r="AD91" s="17"/>
      <c r="AE91" s="16"/>
      <c r="AF91" s="14"/>
      <c r="AG91" s="14"/>
      <c r="AH91" s="17"/>
      <c r="AI91" s="16"/>
      <c r="AJ91" s="14"/>
      <c r="AK91" s="14"/>
      <c r="AL91" s="18"/>
    </row>
    <row r="92" spans="1:38" ht="20" thickBot="1" x14ac:dyDescent="0.25">
      <c r="A92" s="19"/>
      <c r="B92" s="20"/>
      <c r="C92" s="6"/>
      <c r="D92" s="8"/>
      <c r="E92" s="8"/>
      <c r="F92" s="9"/>
      <c r="G92" s="10"/>
      <c r="H92" s="8"/>
      <c r="I92" s="8"/>
      <c r="J92" s="11"/>
      <c r="K92" s="10"/>
      <c r="L92" s="8"/>
      <c r="M92" s="8"/>
      <c r="N92" s="11"/>
      <c r="O92" s="10"/>
      <c r="P92" s="8"/>
      <c r="Q92" s="8"/>
      <c r="R92" s="12"/>
      <c r="S92" s="5"/>
      <c r="T92" s="1"/>
      <c r="U92" s="19"/>
      <c r="V92" s="20"/>
      <c r="W92" s="6"/>
      <c r="X92" s="8"/>
      <c r="Y92" s="8"/>
      <c r="Z92" s="9"/>
      <c r="AA92" s="10"/>
      <c r="AB92" s="8"/>
      <c r="AC92" s="8"/>
      <c r="AD92" s="11"/>
      <c r="AE92" s="10"/>
      <c r="AF92" s="8"/>
      <c r="AG92" s="8"/>
      <c r="AH92" s="11"/>
      <c r="AI92" s="10"/>
      <c r="AJ92" s="8"/>
      <c r="AK92" s="8"/>
      <c r="AL92" s="12"/>
    </row>
    <row r="93" spans="1:38" ht="19" x14ac:dyDescent="0.2">
      <c r="A93" s="232"/>
      <c r="B93" s="233"/>
      <c r="C93" s="21"/>
      <c r="D93" s="7"/>
      <c r="E93" s="7"/>
      <c r="F93" s="22"/>
      <c r="G93" s="23"/>
      <c r="H93" s="7"/>
      <c r="I93" s="7"/>
      <c r="J93" s="24"/>
      <c r="K93" s="23"/>
      <c r="L93" s="7"/>
      <c r="M93" s="7"/>
      <c r="N93" s="24"/>
      <c r="O93" s="23"/>
      <c r="P93" s="7"/>
      <c r="Q93" s="7"/>
      <c r="R93" s="25"/>
      <c r="S93" s="5"/>
      <c r="T93" s="1"/>
      <c r="U93" s="232"/>
      <c r="V93" s="233"/>
      <c r="W93" s="21"/>
      <c r="X93" s="7"/>
      <c r="Y93" s="7"/>
      <c r="Z93" s="22"/>
      <c r="AA93" s="23"/>
      <c r="AB93" s="7"/>
      <c r="AC93" s="7"/>
      <c r="AD93" s="24"/>
      <c r="AE93" s="23"/>
      <c r="AF93" s="7"/>
      <c r="AG93" s="7"/>
      <c r="AH93" s="24"/>
      <c r="AI93" s="23"/>
      <c r="AJ93" s="7"/>
      <c r="AK93" s="7"/>
      <c r="AL93" s="25"/>
    </row>
    <row r="94" spans="1:38" ht="19" x14ac:dyDescent="0.2">
      <c r="A94" s="226"/>
      <c r="B94" s="227"/>
      <c r="C94" s="6"/>
      <c r="D94" s="8"/>
      <c r="E94" s="8"/>
      <c r="F94" s="9"/>
      <c r="G94" s="10"/>
      <c r="H94" s="8"/>
      <c r="I94" s="8"/>
      <c r="J94" s="11"/>
      <c r="K94" s="10"/>
      <c r="L94" s="8"/>
      <c r="M94" s="8"/>
      <c r="N94" s="11"/>
      <c r="O94" s="10"/>
      <c r="P94" s="8"/>
      <c r="Q94" s="8"/>
      <c r="R94" s="12"/>
      <c r="S94" s="5"/>
      <c r="T94" s="1"/>
      <c r="U94" s="226"/>
      <c r="V94" s="227"/>
      <c r="W94" s="6"/>
      <c r="X94" s="8"/>
      <c r="Y94" s="8"/>
      <c r="Z94" s="9"/>
      <c r="AA94" s="10"/>
      <c r="AB94" s="8"/>
      <c r="AC94" s="8"/>
      <c r="AD94" s="11"/>
      <c r="AE94" s="10"/>
      <c r="AF94" s="8"/>
      <c r="AG94" s="8"/>
      <c r="AH94" s="11"/>
      <c r="AI94" s="10"/>
      <c r="AJ94" s="8"/>
      <c r="AK94" s="8"/>
      <c r="AL94" s="12"/>
    </row>
    <row r="95" spans="1:38" ht="20" thickBot="1" x14ac:dyDescent="0.25">
      <c r="A95" s="228"/>
      <c r="B95" s="229"/>
      <c r="C95" s="21"/>
      <c r="D95" s="7"/>
      <c r="E95" s="7"/>
      <c r="F95" s="22"/>
      <c r="G95" s="23"/>
      <c r="H95" s="7"/>
      <c r="I95" s="7"/>
      <c r="J95" s="24"/>
      <c r="K95" s="23"/>
      <c r="L95" s="7"/>
      <c r="M95" s="7"/>
      <c r="N95" s="24"/>
      <c r="O95" s="23"/>
      <c r="P95" s="7"/>
      <c r="Q95" s="7"/>
      <c r="R95" s="25"/>
      <c r="S95" s="5"/>
      <c r="T95" s="1"/>
      <c r="U95" s="228"/>
      <c r="V95" s="229"/>
      <c r="W95" s="21"/>
      <c r="X95" s="7"/>
      <c r="Y95" s="7"/>
      <c r="Z95" s="22"/>
      <c r="AA95" s="23"/>
      <c r="AB95" s="7"/>
      <c r="AC95" s="7"/>
      <c r="AD95" s="24"/>
      <c r="AE95" s="23"/>
      <c r="AF95" s="7"/>
      <c r="AG95" s="7"/>
      <c r="AH95" s="24"/>
      <c r="AI95" s="23"/>
      <c r="AJ95" s="7"/>
      <c r="AK95" s="7"/>
      <c r="AL95" s="25"/>
    </row>
    <row r="96" spans="1:38" ht="19" x14ac:dyDescent="0.2">
      <c r="A96" s="234"/>
      <c r="B96" s="219"/>
      <c r="C96" s="6"/>
      <c r="D96" s="8"/>
      <c r="E96" s="8"/>
      <c r="F96" s="9"/>
      <c r="G96" s="10"/>
      <c r="H96" s="8"/>
      <c r="I96" s="8"/>
      <c r="J96" s="11"/>
      <c r="K96" s="10"/>
      <c r="L96" s="8"/>
      <c r="M96" s="8"/>
      <c r="N96" s="11"/>
      <c r="O96" s="10"/>
      <c r="P96" s="8"/>
      <c r="Q96" s="8"/>
      <c r="R96" s="12"/>
      <c r="S96" s="5"/>
      <c r="T96" s="1"/>
      <c r="U96" s="234"/>
      <c r="V96" s="219"/>
      <c r="W96" s="6"/>
      <c r="X96" s="8"/>
      <c r="Y96" s="8"/>
      <c r="Z96" s="9"/>
      <c r="AA96" s="10"/>
      <c r="AB96" s="8"/>
      <c r="AC96" s="8"/>
      <c r="AD96" s="11"/>
      <c r="AE96" s="10"/>
      <c r="AF96" s="8"/>
      <c r="AG96" s="8"/>
      <c r="AH96" s="11"/>
      <c r="AI96" s="10"/>
      <c r="AJ96" s="8"/>
      <c r="AK96" s="8"/>
      <c r="AL96" s="12"/>
    </row>
    <row r="97" spans="1:38" ht="20" thickBot="1" x14ac:dyDescent="0.25">
      <c r="A97" s="220"/>
      <c r="B97" s="221"/>
      <c r="C97" s="26"/>
      <c r="D97" s="27"/>
      <c r="E97" s="27"/>
      <c r="F97" s="28"/>
      <c r="G97" s="29"/>
      <c r="H97" s="27"/>
      <c r="I97" s="27"/>
      <c r="J97" s="30"/>
      <c r="K97" s="29"/>
      <c r="L97" s="27"/>
      <c r="M97" s="27"/>
      <c r="N97" s="30"/>
      <c r="O97" s="29"/>
      <c r="P97" s="27"/>
      <c r="Q97" s="27"/>
      <c r="R97" s="31"/>
      <c r="S97" s="5"/>
      <c r="T97" s="1"/>
      <c r="U97" s="220"/>
      <c r="V97" s="221"/>
      <c r="W97" s="26"/>
      <c r="X97" s="27"/>
      <c r="Y97" s="27"/>
      <c r="Z97" s="28"/>
      <c r="AA97" s="29"/>
      <c r="AB97" s="27"/>
      <c r="AC97" s="27"/>
      <c r="AD97" s="30"/>
      <c r="AE97" s="29"/>
      <c r="AF97" s="27"/>
      <c r="AG97" s="27"/>
      <c r="AH97" s="30"/>
      <c r="AI97" s="29"/>
      <c r="AJ97" s="27"/>
      <c r="AK97" s="27"/>
      <c r="AL97" s="31"/>
    </row>
    <row r="98" spans="1:38" ht="20" thickBot="1" x14ac:dyDescent="0.25">
      <c r="A98" s="19"/>
      <c r="B98" s="20"/>
      <c r="C98" s="6"/>
      <c r="D98" s="8"/>
      <c r="E98" s="8"/>
      <c r="F98" s="9"/>
      <c r="G98" s="10"/>
      <c r="H98" s="8"/>
      <c r="I98" s="8"/>
      <c r="J98" s="11"/>
      <c r="K98" s="10"/>
      <c r="L98" s="8"/>
      <c r="M98" s="8"/>
      <c r="N98" s="11"/>
      <c r="O98" s="10"/>
      <c r="P98" s="8"/>
      <c r="Q98" s="8"/>
      <c r="R98" s="12"/>
      <c r="S98" s="5"/>
      <c r="T98" s="1"/>
      <c r="U98" s="19"/>
      <c r="V98" s="20"/>
      <c r="W98" s="6"/>
      <c r="X98" s="8"/>
      <c r="Y98" s="8"/>
      <c r="Z98" s="9"/>
      <c r="AA98" s="10"/>
      <c r="AB98" s="8"/>
      <c r="AC98" s="8"/>
      <c r="AD98" s="11"/>
      <c r="AE98" s="10"/>
      <c r="AF98" s="8"/>
      <c r="AG98" s="8"/>
      <c r="AH98" s="11"/>
      <c r="AI98" s="10"/>
      <c r="AJ98" s="8"/>
      <c r="AK98" s="8"/>
      <c r="AL98" s="12"/>
    </row>
    <row r="99" spans="1:38" ht="19" x14ac:dyDescent="0.2">
      <c r="A99" s="226"/>
      <c r="B99" s="227"/>
      <c r="C99" s="13"/>
      <c r="D99" s="14"/>
      <c r="E99" s="14"/>
      <c r="F99" s="15"/>
      <c r="G99" s="16"/>
      <c r="H99" s="14"/>
      <c r="I99" s="14"/>
      <c r="J99" s="17"/>
      <c r="K99" s="16"/>
      <c r="L99" s="14"/>
      <c r="M99" s="14"/>
      <c r="N99" s="17"/>
      <c r="O99" s="16"/>
      <c r="P99" s="14"/>
      <c r="Q99" s="14"/>
      <c r="R99" s="18"/>
      <c r="S99" s="5"/>
      <c r="T99" s="1"/>
      <c r="U99" s="226"/>
      <c r="V99" s="227"/>
      <c r="W99" s="13"/>
      <c r="X99" s="14"/>
      <c r="Y99" s="14"/>
      <c r="Z99" s="15"/>
      <c r="AA99" s="16"/>
      <c r="AB99" s="14"/>
      <c r="AC99" s="14"/>
      <c r="AD99" s="17"/>
      <c r="AE99" s="16"/>
      <c r="AF99" s="14"/>
      <c r="AG99" s="14"/>
      <c r="AH99" s="17"/>
      <c r="AI99" s="16"/>
      <c r="AJ99" s="14"/>
      <c r="AK99" s="14"/>
      <c r="AL99" s="18"/>
    </row>
    <row r="100" spans="1:38" ht="19" x14ac:dyDescent="0.2">
      <c r="A100" s="226"/>
      <c r="B100" s="227"/>
      <c r="C100" s="6"/>
      <c r="D100" s="8"/>
      <c r="E100" s="8"/>
      <c r="F100" s="9"/>
      <c r="G100" s="10"/>
      <c r="H100" s="8"/>
      <c r="I100" s="8"/>
      <c r="J100" s="11"/>
      <c r="K100" s="10"/>
      <c r="L100" s="8"/>
      <c r="M100" s="8"/>
      <c r="N100" s="11"/>
      <c r="O100" s="10"/>
      <c r="P100" s="8"/>
      <c r="Q100" s="8"/>
      <c r="R100" s="12"/>
      <c r="S100" s="5"/>
      <c r="T100" s="1"/>
      <c r="U100" s="226"/>
      <c r="V100" s="227"/>
      <c r="W100" s="6"/>
      <c r="X100" s="8"/>
      <c r="Y100" s="8"/>
      <c r="Z100" s="9"/>
      <c r="AA100" s="10"/>
      <c r="AB100" s="8"/>
      <c r="AC100" s="8"/>
      <c r="AD100" s="11"/>
      <c r="AE100" s="10"/>
      <c r="AF100" s="8"/>
      <c r="AG100" s="8"/>
      <c r="AH100" s="11"/>
      <c r="AI100" s="10"/>
      <c r="AJ100" s="8"/>
      <c r="AK100" s="8"/>
      <c r="AL100" s="12"/>
    </row>
    <row r="101" spans="1:38" ht="20" thickBot="1" x14ac:dyDescent="0.25">
      <c r="A101" s="228"/>
      <c r="B101" s="229"/>
      <c r="C101" s="21"/>
      <c r="D101" s="7"/>
      <c r="E101" s="7"/>
      <c r="F101" s="22"/>
      <c r="G101" s="23"/>
      <c r="H101" s="7"/>
      <c r="I101" s="7"/>
      <c r="J101" s="24"/>
      <c r="K101" s="23"/>
      <c r="L101" s="7"/>
      <c r="M101" s="7"/>
      <c r="N101" s="24"/>
      <c r="O101" s="23"/>
      <c r="P101" s="7"/>
      <c r="Q101" s="7"/>
      <c r="R101" s="25"/>
      <c r="S101" s="5"/>
      <c r="T101" s="1"/>
      <c r="U101" s="228"/>
      <c r="V101" s="229"/>
      <c r="W101" s="21"/>
      <c r="X101" s="7"/>
      <c r="Y101" s="7"/>
      <c r="Z101" s="22"/>
      <c r="AA101" s="23"/>
      <c r="AB101" s="7"/>
      <c r="AC101" s="7"/>
      <c r="AD101" s="24"/>
      <c r="AE101" s="23"/>
      <c r="AF101" s="7"/>
      <c r="AG101" s="7"/>
      <c r="AH101" s="24"/>
      <c r="AI101" s="23"/>
      <c r="AJ101" s="7"/>
      <c r="AK101" s="7"/>
      <c r="AL101" s="25"/>
    </row>
    <row r="102" spans="1:38" ht="20" thickBot="1" x14ac:dyDescent="0.25">
      <c r="A102" s="230"/>
      <c r="B102" s="231"/>
      <c r="C102" s="6"/>
      <c r="D102" s="8"/>
      <c r="E102" s="8"/>
      <c r="F102" s="9"/>
      <c r="G102" s="10"/>
      <c r="H102" s="8"/>
      <c r="I102" s="8"/>
      <c r="J102" s="11"/>
      <c r="K102" s="10"/>
      <c r="L102" s="8"/>
      <c r="M102" s="8"/>
      <c r="N102" s="11"/>
      <c r="O102" s="10"/>
      <c r="P102" s="8"/>
      <c r="Q102" s="8"/>
      <c r="R102" s="12"/>
      <c r="S102" s="5"/>
      <c r="T102" s="1"/>
      <c r="U102" s="230"/>
      <c r="V102" s="231"/>
      <c r="W102" s="6"/>
      <c r="X102" s="8"/>
      <c r="Y102" s="8"/>
      <c r="Z102" s="9"/>
      <c r="AA102" s="10"/>
      <c r="AB102" s="8"/>
      <c r="AC102" s="8"/>
      <c r="AD102" s="11"/>
      <c r="AE102" s="10"/>
      <c r="AF102" s="8"/>
      <c r="AG102" s="8"/>
      <c r="AH102" s="11"/>
      <c r="AI102" s="10"/>
      <c r="AJ102" s="8"/>
      <c r="AK102" s="8"/>
      <c r="AL102" s="12"/>
    </row>
    <row r="103" spans="1:38" ht="19" x14ac:dyDescent="0.2">
      <c r="A103" s="232"/>
      <c r="B103" s="233"/>
      <c r="C103" s="21"/>
      <c r="D103" s="7"/>
      <c r="E103" s="7"/>
      <c r="F103" s="22"/>
      <c r="G103" s="23"/>
      <c r="H103" s="7"/>
      <c r="I103" s="7"/>
      <c r="J103" s="24"/>
      <c r="K103" s="23"/>
      <c r="L103" s="7"/>
      <c r="M103" s="7"/>
      <c r="N103" s="24"/>
      <c r="O103" s="23"/>
      <c r="P103" s="7"/>
      <c r="Q103" s="7"/>
      <c r="R103" s="25"/>
      <c r="S103" s="5"/>
      <c r="T103" s="1"/>
      <c r="U103" s="232"/>
      <c r="V103" s="233"/>
      <c r="W103" s="21"/>
      <c r="X103" s="7"/>
      <c r="Y103" s="7"/>
      <c r="Z103" s="22"/>
      <c r="AA103" s="23"/>
      <c r="AB103" s="7"/>
      <c r="AC103" s="7"/>
      <c r="AD103" s="24"/>
      <c r="AE103" s="23"/>
      <c r="AF103" s="7"/>
      <c r="AG103" s="7"/>
      <c r="AH103" s="24"/>
      <c r="AI103" s="23"/>
      <c r="AJ103" s="7"/>
      <c r="AK103" s="7"/>
      <c r="AL103" s="25"/>
    </row>
    <row r="104" spans="1:38" ht="19" x14ac:dyDescent="0.2">
      <c r="A104" s="226"/>
      <c r="B104" s="227"/>
      <c r="C104" s="6"/>
      <c r="D104" s="8"/>
      <c r="E104" s="8"/>
      <c r="F104" s="9"/>
      <c r="G104" s="10"/>
      <c r="H104" s="8"/>
      <c r="I104" s="8"/>
      <c r="J104" s="11"/>
      <c r="K104" s="10"/>
      <c r="L104" s="8"/>
      <c r="M104" s="8"/>
      <c r="N104" s="11"/>
      <c r="O104" s="10"/>
      <c r="P104" s="8"/>
      <c r="Q104" s="8"/>
      <c r="R104" s="12"/>
      <c r="S104" s="5"/>
      <c r="T104" s="1"/>
      <c r="U104" s="226"/>
      <c r="V104" s="227"/>
      <c r="W104" s="6"/>
      <c r="X104" s="8"/>
      <c r="Y104" s="8"/>
      <c r="Z104" s="9"/>
      <c r="AA104" s="10"/>
      <c r="AB104" s="8"/>
      <c r="AC104" s="8"/>
      <c r="AD104" s="11"/>
      <c r="AE104" s="10"/>
      <c r="AF104" s="8"/>
      <c r="AG104" s="8"/>
      <c r="AH104" s="11"/>
      <c r="AI104" s="10"/>
      <c r="AJ104" s="8"/>
      <c r="AK104" s="8"/>
      <c r="AL104" s="12"/>
    </row>
    <row r="105" spans="1:38" ht="20" thickBot="1" x14ac:dyDescent="0.25">
      <c r="A105" s="228"/>
      <c r="B105" s="229"/>
      <c r="C105" s="26"/>
      <c r="D105" s="27"/>
      <c r="E105" s="27"/>
      <c r="F105" s="28"/>
      <c r="G105" s="29"/>
      <c r="H105" s="27"/>
      <c r="I105" s="27"/>
      <c r="J105" s="30"/>
      <c r="K105" s="29"/>
      <c r="L105" s="27"/>
      <c r="M105" s="27"/>
      <c r="N105" s="30"/>
      <c r="O105" s="29"/>
      <c r="P105" s="27"/>
      <c r="Q105" s="27"/>
      <c r="R105" s="31"/>
      <c r="S105" s="5"/>
      <c r="T105" s="1"/>
      <c r="U105" s="228"/>
      <c r="V105" s="229"/>
      <c r="W105" s="26"/>
      <c r="X105" s="27"/>
      <c r="Y105" s="27"/>
      <c r="Z105" s="28"/>
      <c r="AA105" s="29"/>
      <c r="AB105" s="27"/>
      <c r="AC105" s="27"/>
      <c r="AD105" s="30"/>
      <c r="AE105" s="29"/>
      <c r="AF105" s="27"/>
      <c r="AG105" s="27"/>
      <c r="AH105" s="30"/>
      <c r="AI105" s="29"/>
      <c r="AJ105" s="27"/>
      <c r="AK105" s="27"/>
      <c r="AL105" s="31"/>
    </row>
    <row r="106" spans="1:38" ht="20" thickBot="1" x14ac:dyDescent="0.25">
      <c r="A106" s="230"/>
      <c r="B106" s="231"/>
      <c r="C106" s="6"/>
      <c r="D106" s="8"/>
      <c r="E106" s="8"/>
      <c r="F106" s="9"/>
      <c r="G106" s="10"/>
      <c r="H106" s="8"/>
      <c r="I106" s="8"/>
      <c r="J106" s="11"/>
      <c r="K106" s="10"/>
      <c r="L106" s="8"/>
      <c r="M106" s="8"/>
      <c r="N106" s="11"/>
      <c r="O106" s="10"/>
      <c r="P106" s="8"/>
      <c r="Q106" s="8"/>
      <c r="R106" s="12"/>
      <c r="S106" s="5"/>
      <c r="T106" s="1"/>
      <c r="U106" s="230"/>
      <c r="V106" s="231"/>
      <c r="W106" s="6"/>
      <c r="X106" s="8"/>
      <c r="Y106" s="8"/>
      <c r="Z106" s="9"/>
      <c r="AA106" s="10"/>
      <c r="AB106" s="8"/>
      <c r="AC106" s="8"/>
      <c r="AD106" s="11"/>
      <c r="AE106" s="10"/>
      <c r="AF106" s="8"/>
      <c r="AG106" s="8"/>
      <c r="AH106" s="11"/>
      <c r="AI106" s="10"/>
      <c r="AJ106" s="8"/>
      <c r="AK106" s="8"/>
      <c r="AL106" s="12"/>
    </row>
    <row r="107" spans="1:38" ht="19" x14ac:dyDescent="0.2">
      <c r="A107" s="226"/>
      <c r="B107" s="227"/>
      <c r="C107" s="21"/>
      <c r="D107" s="7"/>
      <c r="E107" s="7"/>
      <c r="F107" s="22"/>
      <c r="G107" s="23"/>
      <c r="H107" s="7"/>
      <c r="I107" s="7"/>
      <c r="J107" s="24"/>
      <c r="K107" s="23"/>
      <c r="L107" s="7"/>
      <c r="M107" s="7"/>
      <c r="N107" s="24"/>
      <c r="O107" s="23"/>
      <c r="P107" s="7"/>
      <c r="Q107" s="7"/>
      <c r="R107" s="25"/>
      <c r="S107" s="5"/>
      <c r="T107" s="1"/>
      <c r="U107" s="226"/>
      <c r="V107" s="227"/>
      <c r="W107" s="21"/>
      <c r="X107" s="7"/>
      <c r="Y107" s="7"/>
      <c r="Z107" s="22"/>
      <c r="AA107" s="23"/>
      <c r="AB107" s="7"/>
      <c r="AC107" s="7"/>
      <c r="AD107" s="24"/>
      <c r="AE107" s="23"/>
      <c r="AF107" s="7"/>
      <c r="AG107" s="7"/>
      <c r="AH107" s="24"/>
      <c r="AI107" s="23"/>
      <c r="AJ107" s="7"/>
      <c r="AK107" s="7"/>
      <c r="AL107" s="25"/>
    </row>
    <row r="108" spans="1:38" ht="19" x14ac:dyDescent="0.2">
      <c r="A108" s="226"/>
      <c r="B108" s="227"/>
      <c r="C108" s="6"/>
      <c r="D108" s="8"/>
      <c r="E108" s="8"/>
      <c r="F108" s="9"/>
      <c r="G108" s="10"/>
      <c r="H108" s="8"/>
      <c r="I108" s="8"/>
      <c r="J108" s="11"/>
      <c r="K108" s="10"/>
      <c r="L108" s="8"/>
      <c r="M108" s="8"/>
      <c r="N108" s="11"/>
      <c r="O108" s="10"/>
      <c r="P108" s="8"/>
      <c r="Q108" s="8"/>
      <c r="R108" s="12"/>
      <c r="S108" s="5"/>
      <c r="T108" s="1"/>
      <c r="U108" s="226"/>
      <c r="V108" s="227"/>
      <c r="W108" s="6"/>
      <c r="X108" s="8"/>
      <c r="Y108" s="8"/>
      <c r="Z108" s="9"/>
      <c r="AA108" s="10"/>
      <c r="AB108" s="8"/>
      <c r="AC108" s="8"/>
      <c r="AD108" s="11"/>
      <c r="AE108" s="10"/>
      <c r="AF108" s="8"/>
      <c r="AG108" s="8"/>
      <c r="AH108" s="11"/>
      <c r="AI108" s="10"/>
      <c r="AJ108" s="8"/>
      <c r="AK108" s="8"/>
      <c r="AL108" s="12"/>
    </row>
    <row r="109" spans="1:38" ht="20" thickBot="1" x14ac:dyDescent="0.25">
      <c r="A109" s="228"/>
      <c r="B109" s="229"/>
      <c r="C109" s="26"/>
      <c r="D109" s="27"/>
      <c r="E109" s="27"/>
      <c r="F109" s="28"/>
      <c r="G109" s="29"/>
      <c r="H109" s="27"/>
      <c r="I109" s="27"/>
      <c r="J109" s="30"/>
      <c r="K109" s="29"/>
      <c r="L109" s="27"/>
      <c r="M109" s="27"/>
      <c r="N109" s="30"/>
      <c r="O109" s="29"/>
      <c r="P109" s="27"/>
      <c r="Q109" s="27"/>
      <c r="R109" s="31"/>
      <c r="S109" s="5"/>
      <c r="T109" s="1"/>
      <c r="U109" s="228"/>
      <c r="V109" s="229"/>
      <c r="W109" s="26"/>
      <c r="X109" s="27"/>
      <c r="Y109" s="27"/>
      <c r="Z109" s="28"/>
      <c r="AA109" s="29"/>
      <c r="AB109" s="27"/>
      <c r="AC109" s="27"/>
      <c r="AD109" s="30"/>
      <c r="AE109" s="29"/>
      <c r="AF109" s="27"/>
      <c r="AG109" s="27"/>
      <c r="AH109" s="30"/>
      <c r="AI109" s="29"/>
      <c r="AJ109" s="27"/>
      <c r="AK109" s="27"/>
      <c r="AL109" s="31"/>
    </row>
    <row r="110" spans="1:38" x14ac:dyDescent="0.2">
      <c r="A110" s="234"/>
      <c r="B110" s="219"/>
      <c r="C110" s="251"/>
      <c r="D110" s="252"/>
      <c r="E110" s="252"/>
      <c r="F110" s="252"/>
      <c r="G110" s="257"/>
      <c r="H110" s="252"/>
      <c r="I110" s="252"/>
      <c r="J110" s="252"/>
      <c r="K110" s="257"/>
      <c r="L110" s="252"/>
      <c r="M110" s="252"/>
      <c r="N110" s="252"/>
      <c r="O110" s="257"/>
      <c r="P110" s="252"/>
      <c r="Q110" s="252"/>
      <c r="R110" s="260"/>
      <c r="S110" s="5"/>
      <c r="T110" s="2"/>
      <c r="U110" s="234"/>
      <c r="V110" s="219"/>
      <c r="W110" s="251"/>
      <c r="X110" s="252"/>
      <c r="Y110" s="252"/>
      <c r="Z110" s="252"/>
      <c r="AA110" s="257"/>
      <c r="AB110" s="252"/>
      <c r="AC110" s="252"/>
      <c r="AD110" s="252"/>
      <c r="AE110" s="257"/>
      <c r="AF110" s="252"/>
      <c r="AG110" s="252"/>
      <c r="AH110" s="252"/>
      <c r="AI110" s="257"/>
      <c r="AJ110" s="252"/>
      <c r="AK110" s="252"/>
      <c r="AL110" s="260"/>
    </row>
    <row r="111" spans="1:38" x14ac:dyDescent="0.2">
      <c r="A111" s="235"/>
      <c r="B111" s="236"/>
      <c r="C111" s="253"/>
      <c r="D111" s="254"/>
      <c r="E111" s="254"/>
      <c r="F111" s="254"/>
      <c r="G111" s="258"/>
      <c r="H111" s="254"/>
      <c r="I111" s="254"/>
      <c r="J111" s="254"/>
      <c r="K111" s="258"/>
      <c r="L111" s="254"/>
      <c r="M111" s="254"/>
      <c r="N111" s="254"/>
      <c r="O111" s="258"/>
      <c r="P111" s="254"/>
      <c r="Q111" s="254"/>
      <c r="R111" s="261"/>
      <c r="S111" s="5"/>
      <c r="T111" s="2"/>
      <c r="U111" s="235"/>
      <c r="V111" s="236"/>
      <c r="W111" s="253"/>
      <c r="X111" s="254"/>
      <c r="Y111" s="254"/>
      <c r="Z111" s="254"/>
      <c r="AA111" s="258"/>
      <c r="AB111" s="254"/>
      <c r="AC111" s="254"/>
      <c r="AD111" s="254"/>
      <c r="AE111" s="258"/>
      <c r="AF111" s="254"/>
      <c r="AG111" s="254"/>
      <c r="AH111" s="254"/>
      <c r="AI111" s="258"/>
      <c r="AJ111" s="254"/>
      <c r="AK111" s="254"/>
      <c r="AL111" s="261"/>
    </row>
    <row r="112" spans="1:38" ht="17" thickBot="1" x14ac:dyDescent="0.25">
      <c r="A112" s="220"/>
      <c r="B112" s="221"/>
      <c r="C112" s="255"/>
      <c r="D112" s="256"/>
      <c r="E112" s="256"/>
      <c r="F112" s="256"/>
      <c r="G112" s="259"/>
      <c r="H112" s="256"/>
      <c r="I112" s="256"/>
      <c r="J112" s="256"/>
      <c r="K112" s="259"/>
      <c r="L112" s="256"/>
      <c r="M112" s="256"/>
      <c r="N112" s="256"/>
      <c r="O112" s="259"/>
      <c r="P112" s="256"/>
      <c r="Q112" s="256"/>
      <c r="R112" s="262"/>
      <c r="S112" s="5"/>
      <c r="T112" s="2"/>
      <c r="U112" s="220"/>
      <c r="V112" s="221"/>
      <c r="W112" s="255"/>
      <c r="X112" s="256"/>
      <c r="Y112" s="256"/>
      <c r="Z112" s="256"/>
      <c r="AA112" s="259"/>
      <c r="AB112" s="256"/>
      <c r="AC112" s="256"/>
      <c r="AD112" s="256"/>
      <c r="AE112" s="259"/>
      <c r="AF112" s="256"/>
      <c r="AG112" s="256"/>
      <c r="AH112" s="256"/>
      <c r="AI112" s="259"/>
      <c r="AJ112" s="256"/>
      <c r="AK112" s="256"/>
      <c r="AL112" s="262"/>
    </row>
    <row r="113" spans="1:38" x14ac:dyDescent="0.2">
      <c r="A113" s="234"/>
      <c r="B113" s="219"/>
      <c r="C113" s="239"/>
      <c r="D113" s="240"/>
      <c r="E113" s="240"/>
      <c r="F113" s="240"/>
      <c r="G113" s="245"/>
      <c r="H113" s="240"/>
      <c r="I113" s="240"/>
      <c r="J113" s="240"/>
      <c r="K113" s="245"/>
      <c r="L113" s="240"/>
      <c r="M113" s="240"/>
      <c r="N113" s="240"/>
      <c r="O113" s="245"/>
      <c r="P113" s="240"/>
      <c r="Q113" s="240"/>
      <c r="R113" s="248"/>
      <c r="S113" s="5"/>
      <c r="T113" s="2"/>
      <c r="U113" s="234"/>
      <c r="V113" s="219"/>
      <c r="W113" s="239"/>
      <c r="X113" s="240"/>
      <c r="Y113" s="240"/>
      <c r="Z113" s="240"/>
      <c r="AA113" s="245"/>
      <c r="AB113" s="240"/>
      <c r="AC113" s="240"/>
      <c r="AD113" s="240"/>
      <c r="AE113" s="245"/>
      <c r="AF113" s="240"/>
      <c r="AG113" s="240"/>
      <c r="AH113" s="240"/>
      <c r="AI113" s="245"/>
      <c r="AJ113" s="240"/>
      <c r="AK113" s="240"/>
      <c r="AL113" s="248"/>
    </row>
    <row r="114" spans="1:38" x14ac:dyDescent="0.2">
      <c r="A114" s="235"/>
      <c r="B114" s="236"/>
      <c r="C114" s="241"/>
      <c r="D114" s="242"/>
      <c r="E114" s="242"/>
      <c r="F114" s="242"/>
      <c r="G114" s="246"/>
      <c r="H114" s="242"/>
      <c r="I114" s="242"/>
      <c r="J114" s="242"/>
      <c r="K114" s="246"/>
      <c r="L114" s="242"/>
      <c r="M114" s="242"/>
      <c r="N114" s="242"/>
      <c r="O114" s="246"/>
      <c r="P114" s="242"/>
      <c r="Q114" s="242"/>
      <c r="R114" s="249"/>
      <c r="S114" s="5"/>
      <c r="T114" s="2"/>
      <c r="U114" s="235"/>
      <c r="V114" s="236"/>
      <c r="W114" s="241"/>
      <c r="X114" s="242"/>
      <c r="Y114" s="242"/>
      <c r="Z114" s="242"/>
      <c r="AA114" s="246"/>
      <c r="AB114" s="242"/>
      <c r="AC114" s="242"/>
      <c r="AD114" s="242"/>
      <c r="AE114" s="246"/>
      <c r="AF114" s="242"/>
      <c r="AG114" s="242"/>
      <c r="AH114" s="242"/>
      <c r="AI114" s="246"/>
      <c r="AJ114" s="242"/>
      <c r="AK114" s="242"/>
      <c r="AL114" s="249"/>
    </row>
    <row r="115" spans="1:38" ht="17" thickBot="1" x14ac:dyDescent="0.25">
      <c r="A115" s="237"/>
      <c r="B115" s="238"/>
      <c r="C115" s="243"/>
      <c r="D115" s="244"/>
      <c r="E115" s="244"/>
      <c r="F115" s="244"/>
      <c r="G115" s="247"/>
      <c r="H115" s="244"/>
      <c r="I115" s="244"/>
      <c r="J115" s="244"/>
      <c r="K115" s="247"/>
      <c r="L115" s="244"/>
      <c r="M115" s="244"/>
      <c r="N115" s="244"/>
      <c r="O115" s="247"/>
      <c r="P115" s="244"/>
      <c r="Q115" s="244"/>
      <c r="R115" s="250"/>
      <c r="S115" s="5"/>
      <c r="T115" s="2"/>
      <c r="U115" s="237"/>
      <c r="V115" s="238"/>
      <c r="W115" s="243"/>
      <c r="X115" s="244"/>
      <c r="Y115" s="244"/>
      <c r="Z115" s="244"/>
      <c r="AA115" s="247"/>
      <c r="AB115" s="244"/>
      <c r="AC115" s="244"/>
      <c r="AD115" s="244"/>
      <c r="AE115" s="247"/>
      <c r="AF115" s="244"/>
      <c r="AG115" s="244"/>
      <c r="AH115" s="244"/>
      <c r="AI115" s="247"/>
      <c r="AJ115" s="244"/>
      <c r="AK115" s="244"/>
      <c r="AL115" s="250"/>
    </row>
    <row r="116" spans="1:38" ht="17" thickTop="1" x14ac:dyDescent="0.2"/>
  </sheetData>
  <mergeCells count="162">
    <mergeCell ref="A9:E11"/>
    <mergeCell ref="F9:L11"/>
    <mergeCell ref="M9:R11"/>
    <mergeCell ref="U9:Y11"/>
    <mergeCell ref="Z9:AF11"/>
    <mergeCell ref="AG9:AL11"/>
    <mergeCell ref="A1:AL5"/>
    <mergeCell ref="A7:R7"/>
    <mergeCell ref="U7:AL7"/>
    <mergeCell ref="A8:E8"/>
    <mergeCell ref="F8:L8"/>
    <mergeCell ref="M8:R8"/>
    <mergeCell ref="U8:Y8"/>
    <mergeCell ref="Z8:AF8"/>
    <mergeCell ref="AG8:AL8"/>
    <mergeCell ref="W14:Z14"/>
    <mergeCell ref="AA14:AD14"/>
    <mergeCell ref="AE14:AH14"/>
    <mergeCell ref="AI14:AL14"/>
    <mergeCell ref="A15:B15"/>
    <mergeCell ref="U15:V15"/>
    <mergeCell ref="W13:Z13"/>
    <mergeCell ref="AA13:AD13"/>
    <mergeCell ref="AE13:AH13"/>
    <mergeCell ref="AI13:AL13"/>
    <mergeCell ref="A14:B14"/>
    <mergeCell ref="C14:F14"/>
    <mergeCell ref="G14:J14"/>
    <mergeCell ref="K14:N14"/>
    <mergeCell ref="O14:R14"/>
    <mergeCell ref="U14:V14"/>
    <mergeCell ref="A13:B13"/>
    <mergeCell ref="C13:F13"/>
    <mergeCell ref="G13:J13"/>
    <mergeCell ref="K13:N13"/>
    <mergeCell ref="O13:R13"/>
    <mergeCell ref="U13:V13"/>
    <mergeCell ref="A27:B31"/>
    <mergeCell ref="U27:V31"/>
    <mergeCell ref="A32:B33"/>
    <mergeCell ref="U32:V33"/>
    <mergeCell ref="A35:B37"/>
    <mergeCell ref="U35:V37"/>
    <mergeCell ref="A16:B17"/>
    <mergeCell ref="U16:V17"/>
    <mergeCell ref="A19:B23"/>
    <mergeCell ref="U19:V23"/>
    <mergeCell ref="A24:B25"/>
    <mergeCell ref="U24:V25"/>
    <mergeCell ref="A45:B47"/>
    <mergeCell ref="U45:V47"/>
    <mergeCell ref="A48:B48"/>
    <mergeCell ref="U48:V48"/>
    <mergeCell ref="A49:B51"/>
    <mergeCell ref="U49:V51"/>
    <mergeCell ref="A38:B39"/>
    <mergeCell ref="U38:V39"/>
    <mergeCell ref="A41:B43"/>
    <mergeCell ref="U41:V43"/>
    <mergeCell ref="A44:B44"/>
    <mergeCell ref="U44:V44"/>
    <mergeCell ref="W55:Z57"/>
    <mergeCell ref="AA55:AD57"/>
    <mergeCell ref="AE55:AH57"/>
    <mergeCell ref="AI55:AL57"/>
    <mergeCell ref="A59:AL63"/>
    <mergeCell ref="A65:R65"/>
    <mergeCell ref="U65:AL65"/>
    <mergeCell ref="W52:Z54"/>
    <mergeCell ref="AA52:AD54"/>
    <mergeCell ref="AE52:AH54"/>
    <mergeCell ref="AI52:AL54"/>
    <mergeCell ref="A55:B57"/>
    <mergeCell ref="C55:F57"/>
    <mergeCell ref="G55:J57"/>
    <mergeCell ref="K55:N57"/>
    <mergeCell ref="O55:R57"/>
    <mergeCell ref="U55:V57"/>
    <mergeCell ref="A52:B54"/>
    <mergeCell ref="C52:F54"/>
    <mergeCell ref="G52:J54"/>
    <mergeCell ref="K52:N54"/>
    <mergeCell ref="O52:R54"/>
    <mergeCell ref="U52:V54"/>
    <mergeCell ref="A67:E69"/>
    <mergeCell ref="F67:L69"/>
    <mergeCell ref="M67:R69"/>
    <mergeCell ref="U67:Y69"/>
    <mergeCell ref="Z67:AF69"/>
    <mergeCell ref="AG67:AL69"/>
    <mergeCell ref="A66:E66"/>
    <mergeCell ref="F66:L66"/>
    <mergeCell ref="M66:R66"/>
    <mergeCell ref="U66:Y66"/>
    <mergeCell ref="Z66:AF66"/>
    <mergeCell ref="AG66:AL66"/>
    <mergeCell ref="W72:Z72"/>
    <mergeCell ref="AA72:AD72"/>
    <mergeCell ref="AE72:AH72"/>
    <mergeCell ref="AI72:AL72"/>
    <mergeCell ref="A73:B73"/>
    <mergeCell ref="U73:V73"/>
    <mergeCell ref="W71:Z71"/>
    <mergeCell ref="AA71:AD71"/>
    <mergeCell ref="AE71:AH71"/>
    <mergeCell ref="AI71:AL71"/>
    <mergeCell ref="A72:B72"/>
    <mergeCell ref="C72:F72"/>
    <mergeCell ref="G72:J72"/>
    <mergeCell ref="K72:N72"/>
    <mergeCell ref="O72:R72"/>
    <mergeCell ref="U72:V72"/>
    <mergeCell ref="A71:B71"/>
    <mergeCell ref="C71:F71"/>
    <mergeCell ref="G71:J71"/>
    <mergeCell ref="K71:N71"/>
    <mergeCell ref="O71:R71"/>
    <mergeCell ref="U71:V71"/>
    <mergeCell ref="A85:B89"/>
    <mergeCell ref="U85:V89"/>
    <mergeCell ref="A90:B91"/>
    <mergeCell ref="U90:V91"/>
    <mergeCell ref="A93:B95"/>
    <mergeCell ref="U93:V95"/>
    <mergeCell ref="A74:B75"/>
    <mergeCell ref="U74:V75"/>
    <mergeCell ref="A77:B81"/>
    <mergeCell ref="U77:V81"/>
    <mergeCell ref="A82:B83"/>
    <mergeCell ref="U82:V83"/>
    <mergeCell ref="A103:B105"/>
    <mergeCell ref="U103:V105"/>
    <mergeCell ref="A106:B106"/>
    <mergeCell ref="U106:V106"/>
    <mergeCell ref="A107:B109"/>
    <mergeCell ref="U107:V109"/>
    <mergeCell ref="A96:B97"/>
    <mergeCell ref="U96:V97"/>
    <mergeCell ref="A99:B101"/>
    <mergeCell ref="U99:V101"/>
    <mergeCell ref="A102:B102"/>
    <mergeCell ref="U102:V102"/>
    <mergeCell ref="W113:Z115"/>
    <mergeCell ref="AA113:AD115"/>
    <mergeCell ref="AE113:AH115"/>
    <mergeCell ref="AI113:AL115"/>
    <mergeCell ref="W110:Z112"/>
    <mergeCell ref="AA110:AD112"/>
    <mergeCell ref="AE110:AH112"/>
    <mergeCell ref="AI110:AL112"/>
    <mergeCell ref="A113:B115"/>
    <mergeCell ref="C113:F115"/>
    <mergeCell ref="G113:J115"/>
    <mergeCell ref="K113:N115"/>
    <mergeCell ref="O113:R115"/>
    <mergeCell ref="U113:V115"/>
    <mergeCell ref="A110:B112"/>
    <mergeCell ref="C110:F112"/>
    <mergeCell ref="G110:J112"/>
    <mergeCell ref="K110:N112"/>
    <mergeCell ref="O110:R112"/>
    <mergeCell ref="U110:V1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CF8F-061C-1243-B204-5194B83C7D25}">
  <dimension ref="A1:BM373"/>
  <sheetViews>
    <sheetView topLeftCell="A4" zoomScale="84" zoomScaleNormal="73" workbookViewId="0">
      <selection activeCell="N30" sqref="N30"/>
    </sheetView>
  </sheetViews>
  <sheetFormatPr baseColWidth="10" defaultRowHeight="16" x14ac:dyDescent="0.2"/>
  <cols>
    <col min="3" max="3" width="12.83203125" bestFit="1" customWidth="1"/>
    <col min="5" max="5" width="12" bestFit="1" customWidth="1"/>
    <col min="11" max="11" width="12.83203125" bestFit="1" customWidth="1"/>
    <col min="16" max="16" width="11.5" customWidth="1"/>
    <col min="36" max="36" width="11.5" customWidth="1"/>
    <col min="47" max="47" width="12.83203125" bestFit="1" customWidth="1"/>
  </cols>
  <sheetData>
    <row r="1" spans="1:65" ht="16" customHeight="1" x14ac:dyDescent="0.2">
      <c r="A1" s="206" t="s">
        <v>14</v>
      </c>
      <c r="B1" s="207" t="s">
        <v>13</v>
      </c>
      <c r="C1" s="38"/>
      <c r="D1" s="111" t="s">
        <v>233</v>
      </c>
      <c r="E1" s="112"/>
      <c r="F1" s="299" t="s">
        <v>231</v>
      </c>
      <c r="G1" s="299"/>
      <c r="H1" s="299"/>
      <c r="J1" s="112"/>
      <c r="K1" s="112"/>
      <c r="L1" s="112"/>
      <c r="M1" s="213" t="s">
        <v>228</v>
      </c>
      <c r="N1" s="213"/>
      <c r="O1" s="213"/>
      <c r="P1" s="213" t="s">
        <v>235</v>
      </c>
      <c r="Q1" s="213"/>
      <c r="R1" s="213"/>
      <c r="S1" s="213"/>
      <c r="T1" s="213" t="s">
        <v>253</v>
      </c>
      <c r="U1" s="213"/>
      <c r="V1" s="213"/>
      <c r="W1" s="300" t="s">
        <v>254</v>
      </c>
      <c r="X1" s="300"/>
      <c r="Y1" s="300"/>
      <c r="Z1" s="38"/>
      <c r="AA1" s="38"/>
      <c r="AB1" s="38"/>
      <c r="AC1" s="38"/>
      <c r="AD1" s="38"/>
      <c r="AE1" s="38"/>
      <c r="AF1" s="38"/>
      <c r="AG1" s="38"/>
      <c r="AH1" s="38"/>
      <c r="AI1" s="38"/>
      <c r="AJ1" s="112"/>
      <c r="AK1" s="112"/>
      <c r="AL1" s="113"/>
      <c r="AM1" s="301" t="s">
        <v>255</v>
      </c>
      <c r="AN1" s="302"/>
      <c r="AO1" s="302"/>
      <c r="AP1" s="302"/>
      <c r="AQ1" s="112"/>
      <c r="AR1" s="112"/>
      <c r="AS1" s="112"/>
      <c r="AT1" s="112"/>
      <c r="AU1" s="112"/>
      <c r="AV1" s="112"/>
      <c r="AW1" s="112"/>
      <c r="AX1" s="301" t="s">
        <v>257</v>
      </c>
      <c r="AY1" s="302"/>
      <c r="AZ1" s="302"/>
      <c r="BA1" s="302"/>
      <c r="BB1" s="112"/>
      <c r="BC1" s="112"/>
      <c r="BD1" s="112"/>
    </row>
    <row r="2" spans="1:65" ht="16" customHeight="1" x14ac:dyDescent="0.2">
      <c r="A2" s="208" t="s">
        <v>21</v>
      </c>
      <c r="B2" s="209" t="s">
        <v>173</v>
      </c>
      <c r="C2" s="38"/>
      <c r="D2" s="38"/>
      <c r="E2" s="38"/>
      <c r="F2" s="299"/>
      <c r="G2" s="299"/>
      <c r="H2" s="299"/>
      <c r="J2" s="112"/>
      <c r="K2" s="112"/>
      <c r="L2" s="112"/>
      <c r="M2" s="213"/>
      <c r="N2" s="213"/>
      <c r="O2" s="213"/>
      <c r="P2" s="213"/>
      <c r="Q2" s="213"/>
      <c r="R2" s="213"/>
      <c r="S2" s="213"/>
      <c r="T2" s="213"/>
      <c r="U2" s="213"/>
      <c r="V2" s="213"/>
      <c r="W2" s="300"/>
      <c r="X2" s="300"/>
      <c r="Y2" s="300"/>
      <c r="Z2" s="38"/>
      <c r="AA2" s="38"/>
      <c r="AB2" s="38"/>
      <c r="AC2" s="38"/>
      <c r="AD2" s="38"/>
      <c r="AE2" s="38"/>
      <c r="AF2" s="38"/>
      <c r="AG2" s="38"/>
      <c r="AH2" s="38"/>
      <c r="AI2" s="38"/>
      <c r="AJ2" s="112"/>
      <c r="AK2" s="112"/>
      <c r="AL2" s="113"/>
      <c r="AM2" s="302"/>
      <c r="AN2" s="302"/>
      <c r="AO2" s="302"/>
      <c r="AP2" s="302"/>
      <c r="AQ2" s="112"/>
      <c r="AR2" s="112"/>
      <c r="AS2" s="112"/>
      <c r="AT2" s="112"/>
      <c r="AU2" s="112"/>
      <c r="AV2" s="112"/>
      <c r="AW2" s="112"/>
      <c r="AX2" s="302"/>
      <c r="AY2" s="302"/>
      <c r="AZ2" s="302"/>
      <c r="BA2" s="302"/>
      <c r="BB2" s="112"/>
      <c r="BC2" s="112"/>
      <c r="BD2" s="112"/>
    </row>
    <row r="3" spans="1:65" ht="16" customHeight="1" x14ac:dyDescent="0.2">
      <c r="A3" s="208" t="s">
        <v>174</v>
      </c>
      <c r="B3" s="209" t="s">
        <v>173</v>
      </c>
      <c r="C3" s="38"/>
      <c r="D3" s="112"/>
      <c r="E3" s="112"/>
      <c r="F3" s="112"/>
      <c r="G3" s="112"/>
      <c r="H3" s="112"/>
      <c r="I3" s="112"/>
      <c r="J3" s="112"/>
      <c r="K3" s="111" t="s">
        <v>225</v>
      </c>
      <c r="L3" s="112"/>
      <c r="M3" s="303" t="s">
        <v>215</v>
      </c>
      <c r="N3" s="303"/>
      <c r="O3" s="303"/>
      <c r="P3" s="304" t="s">
        <v>242</v>
      </c>
      <c r="Q3" s="304"/>
      <c r="R3" s="304"/>
      <c r="S3" s="304"/>
      <c r="T3" s="301">
        <v>0</v>
      </c>
      <c r="U3" s="301"/>
      <c r="V3" s="301"/>
      <c r="W3" s="305">
        <v>0.06</v>
      </c>
      <c r="X3" s="305"/>
      <c r="Y3" s="305"/>
      <c r="Z3" s="38"/>
      <c r="AA3" s="38"/>
      <c r="AB3" s="38"/>
      <c r="AC3" s="38"/>
      <c r="AD3" s="38"/>
      <c r="AE3" s="38"/>
      <c r="AF3" s="38"/>
      <c r="AG3" s="38"/>
      <c r="AH3" s="38"/>
      <c r="AI3" s="38"/>
      <c r="AJ3" s="112" t="s">
        <v>236</v>
      </c>
      <c r="AK3" s="112"/>
      <c r="AL3" s="112" t="s">
        <v>228</v>
      </c>
      <c r="AM3" s="112"/>
      <c r="AN3" s="112" t="s">
        <v>234</v>
      </c>
      <c r="AO3" s="113"/>
      <c r="AP3" s="112" t="s">
        <v>250</v>
      </c>
      <c r="AQ3" s="112"/>
      <c r="AR3" s="112" t="s">
        <v>251</v>
      </c>
      <c r="AS3" s="112" t="s">
        <v>252</v>
      </c>
      <c r="AT3" s="112"/>
      <c r="AU3" s="112" t="s">
        <v>236</v>
      </c>
      <c r="AV3" s="112"/>
      <c r="AW3" s="112" t="s">
        <v>228</v>
      </c>
      <c r="AX3" s="112"/>
      <c r="AY3" s="112" t="s">
        <v>234</v>
      </c>
      <c r="AZ3" s="113"/>
      <c r="BA3" s="112" t="s">
        <v>250</v>
      </c>
      <c r="BB3" s="112"/>
      <c r="BC3" s="112" t="s">
        <v>251</v>
      </c>
      <c r="BD3" s="112" t="s">
        <v>252</v>
      </c>
    </row>
    <row r="4" spans="1:65" ht="16" customHeight="1" x14ac:dyDescent="0.2">
      <c r="A4" s="208" t="s">
        <v>175</v>
      </c>
      <c r="B4" s="209" t="s">
        <v>173</v>
      </c>
      <c r="C4" s="38"/>
      <c r="D4" s="112"/>
      <c r="E4" s="112"/>
      <c r="F4" s="112"/>
      <c r="G4" s="112"/>
      <c r="H4" s="112"/>
      <c r="I4" s="112"/>
      <c r="J4" s="112"/>
      <c r="K4" s="112"/>
      <c r="L4" s="112"/>
      <c r="M4" s="303"/>
      <c r="N4" s="303"/>
      <c r="O4" s="303"/>
      <c r="P4" s="304"/>
      <c r="Q4" s="304"/>
      <c r="R4" s="304"/>
      <c r="S4" s="304"/>
      <c r="T4" s="301"/>
      <c r="U4" s="301"/>
      <c r="V4" s="301"/>
      <c r="W4" s="305"/>
      <c r="X4" s="305"/>
      <c r="Y4" s="305"/>
      <c r="Z4" s="38"/>
      <c r="AA4" s="38"/>
      <c r="AB4" s="38"/>
      <c r="AC4" s="38"/>
      <c r="AD4" s="38"/>
      <c r="AE4" s="38"/>
      <c r="AF4" s="38"/>
      <c r="AG4" s="38"/>
      <c r="AH4" s="38"/>
      <c r="AI4" s="38"/>
      <c r="AJ4" s="110">
        <f>HLOOKUP($M$3,VerticalPlanning!$I$13:$AF$21,2,FALSE)</f>
        <v>0.6</v>
      </c>
      <c r="AK4" s="112"/>
      <c r="AL4" s="106">
        <f>HLOOKUP($M$3,VerticalPlanning!$I$1:$AF$9,2,FALSE)</f>
        <v>10</v>
      </c>
      <c r="AM4" s="112"/>
      <c r="AN4" s="108">
        <f>VLOOKUP($F$1,ClientLevels!$A$1:$B$4,2,FALSE)</f>
        <v>1</v>
      </c>
      <c r="AO4" s="113"/>
      <c r="AP4" s="117">
        <f>VLOOKUP($F$1,ClientLevels!$A$1:$C$4,3,FALSE)</f>
        <v>-0.04</v>
      </c>
      <c r="AQ4" s="112"/>
      <c r="AR4" s="112">
        <f>$T$3</f>
        <v>0</v>
      </c>
      <c r="AS4" s="120">
        <f>$W$3</f>
        <v>0.06</v>
      </c>
      <c r="AT4" s="112"/>
      <c r="AU4" s="110">
        <f>HLOOKUP($M$7,VerticalPlanning!$I$13:$AF$21,2,FALSE)</f>
        <v>0</v>
      </c>
      <c r="AV4" s="112"/>
      <c r="AW4" s="106">
        <f>HLOOKUP($M$7,VerticalPlanning!$I$1:$AF$9,2,FALSE)</f>
        <v>0</v>
      </c>
      <c r="AX4" s="112"/>
      <c r="AY4" s="108">
        <f>VLOOKUP($F$1,ClientLevels!$A$1:$B$4,2,FALSE)</f>
        <v>1</v>
      </c>
      <c r="AZ4" s="113"/>
      <c r="BA4" s="117">
        <f>VLOOKUP($F$1,ClientLevels!$A$1:$C$4,3,FALSE)</f>
        <v>-0.04</v>
      </c>
      <c r="BB4" s="112"/>
      <c r="BC4" s="112">
        <f>$T$7</f>
        <v>0</v>
      </c>
      <c r="BD4" s="120">
        <f>$W$7</f>
        <v>0</v>
      </c>
    </row>
    <row r="5" spans="1:65" ht="16" customHeight="1" x14ac:dyDescent="0.2">
      <c r="A5" s="208" t="s">
        <v>116</v>
      </c>
      <c r="B5" s="209" t="s">
        <v>173</v>
      </c>
      <c r="C5" s="38"/>
      <c r="D5" s="112"/>
      <c r="E5" s="112"/>
      <c r="F5" s="112"/>
      <c r="G5" s="112"/>
      <c r="H5" s="112"/>
      <c r="I5" s="112"/>
      <c r="J5" s="112"/>
      <c r="K5" s="111" t="s">
        <v>224</v>
      </c>
      <c r="L5" s="112"/>
      <c r="M5" s="303" t="s">
        <v>214</v>
      </c>
      <c r="N5" s="303"/>
      <c r="O5" s="303"/>
      <c r="P5" s="304" t="s">
        <v>248</v>
      </c>
      <c r="Q5" s="304"/>
      <c r="R5" s="304"/>
      <c r="S5" s="304"/>
      <c r="T5" s="301">
        <v>0</v>
      </c>
      <c r="U5" s="301"/>
      <c r="V5" s="301"/>
      <c r="W5" s="305">
        <v>0.2</v>
      </c>
      <c r="X5" s="305"/>
      <c r="Y5" s="305"/>
      <c r="Z5" s="38"/>
      <c r="AA5" s="38"/>
      <c r="AB5" s="38"/>
      <c r="AC5" s="38"/>
      <c r="AD5" s="38"/>
      <c r="AE5" s="38"/>
      <c r="AF5" s="38"/>
      <c r="AG5" s="38"/>
      <c r="AH5" s="38"/>
      <c r="AI5" s="38"/>
      <c r="AJ5" s="110">
        <f>HLOOKUP($M$3,VerticalPlanning!$I$13:$AF$21,3,FALSE)</f>
        <v>0.67500000000000004</v>
      </c>
      <c r="AK5" s="112"/>
      <c r="AL5" s="106">
        <f>HLOOKUP($M$3,VerticalPlanning!$I$1:$AF$9,3,FALSE)</f>
        <v>10</v>
      </c>
      <c r="AM5" s="112"/>
      <c r="AN5" s="108">
        <f>VLOOKUP($F$1,ClientLevels!$A$1:$B$4,2,FALSE)</f>
        <v>1</v>
      </c>
      <c r="AO5" s="113"/>
      <c r="AP5" s="117">
        <f>VLOOKUP($F$1,ClientLevels!$A$1:$C$4,3,FALSE)</f>
        <v>-0.04</v>
      </c>
      <c r="AQ5" s="112"/>
      <c r="AR5" s="112">
        <f t="shared" ref="AR5:AR11" si="0">$T$3</f>
        <v>0</v>
      </c>
      <c r="AS5" s="120">
        <f t="shared" ref="AS5:AS11" si="1">$W$3</f>
        <v>0.06</v>
      </c>
      <c r="AT5" s="112"/>
      <c r="AU5" s="110">
        <f>HLOOKUP($M$7,VerticalPlanning!$I$13:$AF$21,3,FALSE)</f>
        <v>0</v>
      </c>
      <c r="AV5" s="112"/>
      <c r="AW5" s="106">
        <f>HLOOKUP($M$7,VerticalPlanning!$I$1:$AF$9,3,FALSE)</f>
        <v>0</v>
      </c>
      <c r="AX5" s="112"/>
      <c r="AY5" s="108">
        <f>VLOOKUP($F$1,ClientLevels!$A$1:$B$4,2,FALSE)</f>
        <v>1</v>
      </c>
      <c r="AZ5" s="113"/>
      <c r="BA5" s="117">
        <f>VLOOKUP($F$1,ClientLevels!$A$1:$C$4,3,FALSE)</f>
        <v>-0.04</v>
      </c>
      <c r="BB5" s="112"/>
      <c r="BC5" s="112">
        <f t="shared" ref="BC5:BC11" si="2">$T$7</f>
        <v>0</v>
      </c>
      <c r="BD5" s="120">
        <f t="shared" ref="BD5:BD11" si="3">$W$7</f>
        <v>0</v>
      </c>
      <c r="BI5" s="123"/>
      <c r="BJ5" s="123"/>
      <c r="BK5" s="123"/>
      <c r="BL5" s="123"/>
      <c r="BM5" s="123"/>
    </row>
    <row r="6" spans="1:65" ht="16" customHeight="1" x14ac:dyDescent="0.2">
      <c r="A6" s="208" t="s">
        <v>120</v>
      </c>
      <c r="B6" s="209" t="s">
        <v>173</v>
      </c>
      <c r="C6" s="44"/>
      <c r="D6" s="112"/>
      <c r="E6" s="112"/>
      <c r="F6" s="112"/>
      <c r="G6" s="112"/>
      <c r="H6" s="112"/>
      <c r="I6" s="112"/>
      <c r="J6" s="112"/>
      <c r="K6" s="112"/>
      <c r="L6" s="112"/>
      <c r="M6" s="303"/>
      <c r="N6" s="303"/>
      <c r="O6" s="303"/>
      <c r="P6" s="304"/>
      <c r="Q6" s="304"/>
      <c r="R6" s="304"/>
      <c r="S6" s="304"/>
      <c r="T6" s="301"/>
      <c r="U6" s="301"/>
      <c r="V6" s="301"/>
      <c r="W6" s="305"/>
      <c r="X6" s="305"/>
      <c r="Y6" s="305"/>
      <c r="Z6" s="44"/>
      <c r="AA6" s="44"/>
      <c r="AB6" s="44"/>
      <c r="AC6" s="44"/>
      <c r="AD6" s="44"/>
      <c r="AE6" s="38"/>
      <c r="AF6" s="38"/>
      <c r="AG6" s="38"/>
      <c r="AH6" s="38"/>
      <c r="AI6" s="38"/>
      <c r="AJ6" s="110">
        <f>HLOOKUP($M$3,VerticalPlanning!$I$13:$AF$21,4,FALSE)</f>
        <v>0.65</v>
      </c>
      <c r="AK6" s="112"/>
      <c r="AL6" s="106">
        <f>HLOOKUP($M$3,VerticalPlanning!$I$1:$AF$9,4,FALSE)</f>
        <v>10</v>
      </c>
      <c r="AM6" s="112"/>
      <c r="AN6" s="108">
        <f>VLOOKUP($F$1,ClientLevels!$A$1:$B$4,2,FALSE)</f>
        <v>1</v>
      </c>
      <c r="AO6" s="113"/>
      <c r="AP6" s="117">
        <f>VLOOKUP($F$1,ClientLevels!$A$1:$C$4,3,FALSE)</f>
        <v>-0.04</v>
      </c>
      <c r="AQ6" s="112"/>
      <c r="AR6" s="112">
        <f t="shared" si="0"/>
        <v>0</v>
      </c>
      <c r="AS6" s="120">
        <f t="shared" si="1"/>
        <v>0.06</v>
      </c>
      <c r="AT6" s="112"/>
      <c r="AU6" s="110">
        <f>HLOOKUP($M$7,VerticalPlanning!$I$13:$AF$21,4,FALSE)</f>
        <v>0</v>
      </c>
      <c r="AV6" s="112"/>
      <c r="AW6" s="106">
        <f>HLOOKUP($M$7,VerticalPlanning!$I$1:$AF$9,4,FALSE)</f>
        <v>0</v>
      </c>
      <c r="AX6" s="112"/>
      <c r="AY6" s="108">
        <f>VLOOKUP($F$1,ClientLevels!$A$1:$B$4,2,FALSE)</f>
        <v>1</v>
      </c>
      <c r="AZ6" s="113"/>
      <c r="BA6" s="117">
        <f>VLOOKUP($F$1,ClientLevels!$A$1:$C$4,3,FALSE)</f>
        <v>-0.04</v>
      </c>
      <c r="BB6" s="112"/>
      <c r="BC6" s="112">
        <f t="shared" si="2"/>
        <v>0</v>
      </c>
      <c r="BD6" s="120">
        <f t="shared" si="3"/>
        <v>0</v>
      </c>
      <c r="BI6" s="123"/>
      <c r="BJ6" s="123"/>
      <c r="BK6" s="123"/>
      <c r="BL6" s="123"/>
      <c r="BM6" s="123"/>
    </row>
    <row r="7" spans="1:65" ht="16" customHeight="1" x14ac:dyDescent="0.2">
      <c r="A7" s="208" t="s">
        <v>12</v>
      </c>
      <c r="B7" s="209">
        <v>140</v>
      </c>
      <c r="C7" s="38"/>
      <c r="D7" s="112"/>
      <c r="E7" s="112"/>
      <c r="F7" s="112"/>
      <c r="G7" s="112"/>
      <c r="H7" s="112"/>
      <c r="I7" s="112"/>
      <c r="J7" s="112"/>
      <c r="K7" s="111" t="s">
        <v>226</v>
      </c>
      <c r="L7" s="112"/>
      <c r="M7" s="303" t="s">
        <v>189</v>
      </c>
      <c r="N7" s="303"/>
      <c r="O7" s="303"/>
      <c r="P7" s="304" t="s">
        <v>189</v>
      </c>
      <c r="Q7" s="304"/>
      <c r="R7" s="304"/>
      <c r="S7" s="304"/>
      <c r="T7" s="301">
        <v>0</v>
      </c>
      <c r="U7" s="301"/>
      <c r="V7" s="301"/>
      <c r="W7" s="305">
        <v>0</v>
      </c>
      <c r="X7" s="305"/>
      <c r="Y7" s="305"/>
      <c r="Z7" s="38"/>
      <c r="AA7" s="38"/>
      <c r="AB7" s="38"/>
      <c r="AC7" s="38"/>
      <c r="AD7" s="38"/>
      <c r="AE7" s="38"/>
      <c r="AF7" s="38"/>
      <c r="AG7" s="38"/>
      <c r="AH7" s="38"/>
      <c r="AI7" s="38"/>
      <c r="AJ7" s="110">
        <f>HLOOKUP($M$3,VerticalPlanning!$I$13:$AF$21,5,FALSE)</f>
        <v>0.72499999999999998</v>
      </c>
      <c r="AK7" s="112"/>
      <c r="AL7" s="106">
        <f>HLOOKUP($M$3,VerticalPlanning!$I$1:$AF$9,5,FALSE)</f>
        <v>10</v>
      </c>
      <c r="AM7" s="112"/>
      <c r="AN7" s="108">
        <f>VLOOKUP($F$1,ClientLevels!$A$1:$B$4,2,FALSE)</f>
        <v>1</v>
      </c>
      <c r="AO7" s="113"/>
      <c r="AP7" s="117">
        <f>VLOOKUP($F$1,ClientLevels!$A$1:$C$4,3,FALSE)</f>
        <v>-0.04</v>
      </c>
      <c r="AQ7" s="112"/>
      <c r="AR7" s="112">
        <f t="shared" si="0"/>
        <v>0</v>
      </c>
      <c r="AS7" s="120">
        <f t="shared" si="1"/>
        <v>0.06</v>
      </c>
      <c r="AT7" s="112"/>
      <c r="AU7" s="110">
        <f>HLOOKUP($M$7,VerticalPlanning!$I$13:$AF$21,5,FALSE)</f>
        <v>0</v>
      </c>
      <c r="AV7" s="112"/>
      <c r="AW7" s="106">
        <f>HLOOKUP($M$7,VerticalPlanning!$I$1:$AF$9,5,FALSE)</f>
        <v>0</v>
      </c>
      <c r="AX7" s="112"/>
      <c r="AY7" s="108">
        <f>VLOOKUP($F$1,ClientLevels!$A$1:$B$4,2,FALSE)</f>
        <v>1</v>
      </c>
      <c r="AZ7" s="113"/>
      <c r="BA7" s="117">
        <f>VLOOKUP($F$1,ClientLevels!$A$1:$C$4,3,FALSE)</f>
        <v>-0.04</v>
      </c>
      <c r="BB7" s="112"/>
      <c r="BC7" s="112">
        <f t="shared" si="2"/>
        <v>0</v>
      </c>
      <c r="BD7" s="120">
        <f t="shared" si="3"/>
        <v>0</v>
      </c>
      <c r="BI7" s="123"/>
      <c r="BJ7" s="123"/>
      <c r="BK7" s="123"/>
      <c r="BL7" s="123"/>
      <c r="BM7" s="123"/>
    </row>
    <row r="8" spans="1:65" ht="19" customHeight="1" x14ac:dyDescent="0.2">
      <c r="A8" s="208" t="s">
        <v>176</v>
      </c>
      <c r="B8" s="209">
        <v>108</v>
      </c>
      <c r="C8" s="38"/>
      <c r="D8" s="112"/>
      <c r="E8" s="112"/>
      <c r="F8" s="112"/>
      <c r="G8" s="112"/>
      <c r="H8" s="112"/>
      <c r="I8" s="112"/>
      <c r="J8" s="112"/>
      <c r="K8" s="112"/>
      <c r="L8" s="112"/>
      <c r="M8" s="303"/>
      <c r="N8" s="303"/>
      <c r="O8" s="303"/>
      <c r="P8" s="304"/>
      <c r="Q8" s="304"/>
      <c r="R8" s="304"/>
      <c r="S8" s="304"/>
      <c r="T8" s="301"/>
      <c r="U8" s="301"/>
      <c r="V8" s="301"/>
      <c r="W8" s="305"/>
      <c r="X8" s="305"/>
      <c r="Y8" s="305"/>
      <c r="Z8" s="38"/>
      <c r="AA8" s="38"/>
      <c r="AB8" s="38"/>
      <c r="AC8" s="38"/>
      <c r="AD8" s="38"/>
      <c r="AE8" s="38"/>
      <c r="AF8" s="38"/>
      <c r="AG8" s="38"/>
      <c r="AH8" s="38"/>
      <c r="AI8" s="38"/>
      <c r="AJ8" s="110">
        <f>HLOOKUP($M$3,VerticalPlanning!$I$13:$AF$21,6,FALSE)</f>
        <v>0</v>
      </c>
      <c r="AK8" s="112"/>
      <c r="AL8" s="106">
        <f>HLOOKUP($M$3,VerticalPlanning!$I$1:$AF$9,6,FALSE)</f>
        <v>0</v>
      </c>
      <c r="AM8" s="112"/>
      <c r="AN8" s="108">
        <f>VLOOKUP($F$1,ClientLevels!$A$1:$B$4,2,FALSE)</f>
        <v>1</v>
      </c>
      <c r="AO8" s="113"/>
      <c r="AP8" s="117">
        <f>VLOOKUP($F$1,ClientLevels!$A$1:$C$4,3,FALSE)</f>
        <v>-0.04</v>
      </c>
      <c r="AQ8" s="112"/>
      <c r="AR8" s="112">
        <f t="shared" si="0"/>
        <v>0</v>
      </c>
      <c r="AS8" s="120">
        <f t="shared" si="1"/>
        <v>0.06</v>
      </c>
      <c r="AT8" s="112"/>
      <c r="AU8" s="110">
        <f>HLOOKUP($M$7,VerticalPlanning!$I$13:$AF$21,6,FALSE)</f>
        <v>0</v>
      </c>
      <c r="AV8" s="112"/>
      <c r="AW8" s="106">
        <f>HLOOKUP($M$7,VerticalPlanning!$I$1:$AF$9,6,FALSE)</f>
        <v>0</v>
      </c>
      <c r="AX8" s="112"/>
      <c r="AY8" s="108">
        <f>VLOOKUP($F$1,ClientLevels!$A$1:$B$4,2,FALSE)</f>
        <v>1</v>
      </c>
      <c r="AZ8" s="113"/>
      <c r="BA8" s="117">
        <f>VLOOKUP($F$1,ClientLevels!$A$1:$C$4,3,FALSE)</f>
        <v>-0.04</v>
      </c>
      <c r="BB8" s="112"/>
      <c r="BC8" s="112">
        <f t="shared" si="2"/>
        <v>0</v>
      </c>
      <c r="BD8" s="120">
        <f t="shared" si="3"/>
        <v>0</v>
      </c>
      <c r="BK8" s="123"/>
      <c r="BL8" s="123"/>
      <c r="BM8" s="123"/>
    </row>
    <row r="9" spans="1:65" ht="16" customHeight="1" x14ac:dyDescent="0.2">
      <c r="A9" s="210" t="s">
        <v>189</v>
      </c>
      <c r="B9" s="211">
        <v>0</v>
      </c>
      <c r="C9" s="38"/>
      <c r="D9" s="112"/>
      <c r="E9" s="112"/>
      <c r="F9" s="112"/>
      <c r="G9" s="112"/>
      <c r="H9" s="112"/>
      <c r="I9" s="112"/>
      <c r="J9" s="112"/>
      <c r="K9" s="111" t="s">
        <v>227</v>
      </c>
      <c r="L9" s="112"/>
      <c r="M9" s="303" t="s">
        <v>189</v>
      </c>
      <c r="N9" s="303"/>
      <c r="O9" s="303"/>
      <c r="P9" s="304" t="s">
        <v>189</v>
      </c>
      <c r="Q9" s="304"/>
      <c r="R9" s="304"/>
      <c r="S9" s="304"/>
      <c r="T9" s="301">
        <v>0</v>
      </c>
      <c r="U9" s="301"/>
      <c r="V9" s="301"/>
      <c r="W9" s="305">
        <v>0</v>
      </c>
      <c r="X9" s="305"/>
      <c r="Y9" s="305"/>
      <c r="Z9" s="38"/>
      <c r="AA9" s="38"/>
      <c r="AB9" s="38"/>
      <c r="AC9" s="38"/>
      <c r="AD9" s="38"/>
      <c r="AE9" s="38"/>
      <c r="AF9" s="38"/>
      <c r="AG9" s="38"/>
      <c r="AH9" s="38"/>
      <c r="AI9" s="38"/>
      <c r="AJ9" s="110">
        <f>HLOOKUP($M$3,VerticalPlanning!$I$13:$AF$21,7,FALSE)</f>
        <v>0</v>
      </c>
      <c r="AK9" s="112"/>
      <c r="AL9" s="106">
        <f>HLOOKUP($M$3,VerticalPlanning!$I$1:$AF$9,7,FALSE)</f>
        <v>0</v>
      </c>
      <c r="AM9" s="112"/>
      <c r="AN9" s="108">
        <f>VLOOKUP($F$1,ClientLevels!$A$1:$B$4,2,FALSE)</f>
        <v>1</v>
      </c>
      <c r="AO9" s="113"/>
      <c r="AP9" s="117">
        <f>VLOOKUP($F$1,ClientLevels!$A$1:$C$4,3,FALSE)</f>
        <v>-0.04</v>
      </c>
      <c r="AQ9" s="112"/>
      <c r="AR9" s="112">
        <f t="shared" si="0"/>
        <v>0</v>
      </c>
      <c r="AS9" s="120">
        <f t="shared" si="1"/>
        <v>0.06</v>
      </c>
      <c r="AT9" s="112"/>
      <c r="AU9" s="110">
        <f>HLOOKUP($M$7,VerticalPlanning!$I$13:$AF$21,7,FALSE)</f>
        <v>0</v>
      </c>
      <c r="AV9" s="112"/>
      <c r="AW9" s="106">
        <f>HLOOKUP($M$7,VerticalPlanning!$I$1:$AF$9,7,FALSE)</f>
        <v>0</v>
      </c>
      <c r="AX9" s="112"/>
      <c r="AY9" s="108">
        <f>VLOOKUP($F$1,ClientLevels!$A$1:$B$4,2,FALSE)</f>
        <v>1</v>
      </c>
      <c r="AZ9" s="113"/>
      <c r="BA9" s="117">
        <f>VLOOKUP($F$1,ClientLevels!$A$1:$C$4,3,FALSE)</f>
        <v>-0.04</v>
      </c>
      <c r="BB9" s="112"/>
      <c r="BC9" s="112">
        <f t="shared" si="2"/>
        <v>0</v>
      </c>
      <c r="BD9" s="120">
        <f t="shared" si="3"/>
        <v>0</v>
      </c>
      <c r="BK9" s="123"/>
      <c r="BL9" s="123"/>
      <c r="BM9" s="123"/>
    </row>
    <row r="10" spans="1:65" ht="16" customHeight="1" x14ac:dyDescent="0.2">
      <c r="A10" s="38"/>
      <c r="B10" s="38"/>
      <c r="C10" s="38"/>
      <c r="D10" s="112"/>
      <c r="E10" s="112"/>
      <c r="F10" s="112"/>
      <c r="G10" s="112"/>
      <c r="H10" s="112"/>
      <c r="I10" s="112"/>
      <c r="J10" s="112"/>
      <c r="K10" s="107"/>
      <c r="L10" s="112"/>
      <c r="M10" s="303"/>
      <c r="N10" s="303"/>
      <c r="O10" s="303"/>
      <c r="P10" s="304"/>
      <c r="Q10" s="304"/>
      <c r="R10" s="304"/>
      <c r="S10" s="304"/>
      <c r="T10" s="301"/>
      <c r="U10" s="301"/>
      <c r="V10" s="301"/>
      <c r="W10" s="305"/>
      <c r="X10" s="305"/>
      <c r="Y10" s="305"/>
      <c r="Z10" s="38"/>
      <c r="AA10" s="38"/>
      <c r="AB10" s="38"/>
      <c r="AC10" s="38"/>
      <c r="AD10" s="38"/>
      <c r="AE10" s="38"/>
      <c r="AF10" s="38"/>
      <c r="AG10" s="38"/>
      <c r="AH10" s="38"/>
      <c r="AI10" s="38"/>
      <c r="AJ10" s="110">
        <f>HLOOKUP($M$3,VerticalPlanning!$I$13:$AF$21,8,FALSE)</f>
        <v>0</v>
      </c>
      <c r="AK10" s="112"/>
      <c r="AL10" s="106">
        <f>HLOOKUP($M$3,VerticalPlanning!$I$1:$AF$9,8,FALSE)</f>
        <v>0</v>
      </c>
      <c r="AM10" s="112"/>
      <c r="AN10" s="108">
        <f>VLOOKUP($F$1,ClientLevels!$A$1:$B$4,2,FALSE)</f>
        <v>1</v>
      </c>
      <c r="AO10" s="113"/>
      <c r="AP10" s="117">
        <f>VLOOKUP($F$1,ClientLevels!$A$1:$C$4,3,FALSE)</f>
        <v>-0.04</v>
      </c>
      <c r="AQ10" s="112"/>
      <c r="AR10" s="112">
        <f t="shared" si="0"/>
        <v>0</v>
      </c>
      <c r="AS10" s="120">
        <f t="shared" si="1"/>
        <v>0.06</v>
      </c>
      <c r="AT10" s="112"/>
      <c r="AU10" s="110">
        <f>HLOOKUP($M$7,VerticalPlanning!$I$13:$AF$21,8,FALSE)</f>
        <v>0</v>
      </c>
      <c r="AV10" s="112"/>
      <c r="AW10" s="106">
        <f>HLOOKUP($M$7,VerticalPlanning!$I$1:$AF$9,8,FALSE)</f>
        <v>0</v>
      </c>
      <c r="AX10" s="112"/>
      <c r="AY10" s="108">
        <f>VLOOKUP($F$1,ClientLevels!$A$1:$B$4,2,FALSE)</f>
        <v>1</v>
      </c>
      <c r="AZ10" s="113"/>
      <c r="BA10" s="117">
        <f>VLOOKUP($F$1,ClientLevels!$A$1:$C$4,3,FALSE)</f>
        <v>-0.04</v>
      </c>
      <c r="BB10" s="112"/>
      <c r="BC10" s="112">
        <f t="shared" si="2"/>
        <v>0</v>
      </c>
      <c r="BD10" s="120">
        <f t="shared" si="3"/>
        <v>0</v>
      </c>
      <c r="BK10" s="123"/>
      <c r="BL10" s="123"/>
      <c r="BM10" s="123"/>
    </row>
    <row r="11" spans="1:65"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110">
        <f>HLOOKUP($M$3,VerticalPlanning!$I$13:$AF$21,9,FALSE)</f>
        <v>0</v>
      </c>
      <c r="AK11" s="112"/>
      <c r="AL11" s="106">
        <f>HLOOKUP($M$3,VerticalPlanning!$I$1:$AF$9,9,FALSE)</f>
        <v>0</v>
      </c>
      <c r="AM11" s="112"/>
      <c r="AN11" s="108">
        <f>VLOOKUP($F$1,ClientLevels!$A$1:$B$4,2,FALSE)</f>
        <v>1</v>
      </c>
      <c r="AO11" s="113"/>
      <c r="AP11" s="117">
        <f>VLOOKUP($F$1,ClientLevels!$A$1:$C$4,3,FALSE)</f>
        <v>-0.04</v>
      </c>
      <c r="AQ11" s="112"/>
      <c r="AR11" s="112">
        <f t="shared" si="0"/>
        <v>0</v>
      </c>
      <c r="AS11" s="120">
        <f t="shared" si="1"/>
        <v>0.06</v>
      </c>
      <c r="AT11" s="112"/>
      <c r="AU11" s="110">
        <f>HLOOKUP($M$7,VerticalPlanning!$I$13:$AF$21,9,FALSE)</f>
        <v>0</v>
      </c>
      <c r="AV11" s="112"/>
      <c r="AW11" s="106">
        <f>HLOOKUP($M$7,VerticalPlanning!$I$1:$AF$9,9,FALSE)</f>
        <v>0</v>
      </c>
      <c r="AX11" s="112"/>
      <c r="AY11" s="108">
        <f>VLOOKUP($F$1,ClientLevels!$A$1:$B$4,2,FALSE)</f>
        <v>1</v>
      </c>
      <c r="AZ11" s="113"/>
      <c r="BA11" s="117">
        <f>VLOOKUP($F$1,ClientLevels!$A$1:$C$4,3,FALSE)</f>
        <v>-0.04</v>
      </c>
      <c r="BB11" s="112"/>
      <c r="BC11" s="112">
        <f t="shared" si="2"/>
        <v>0</v>
      </c>
      <c r="BD11" s="120">
        <f t="shared" si="3"/>
        <v>0</v>
      </c>
    </row>
    <row r="12" spans="1:65" ht="16" customHeight="1" x14ac:dyDescent="0.2">
      <c r="A12" s="1"/>
      <c r="B12" s="1"/>
      <c r="AI12" s="1"/>
      <c r="AJ12" s="113"/>
      <c r="AK12" s="113"/>
      <c r="AL12" s="113"/>
      <c r="AM12" s="113"/>
      <c r="AN12" s="113"/>
      <c r="AO12" s="113"/>
      <c r="AP12" s="112"/>
      <c r="AQ12" s="112"/>
      <c r="AR12" s="112"/>
      <c r="AS12" s="112"/>
      <c r="AT12" s="112"/>
      <c r="AU12" s="113"/>
      <c r="AV12" s="113"/>
      <c r="AW12" s="113"/>
      <c r="AX12" s="113"/>
      <c r="AY12" s="113"/>
      <c r="AZ12" s="113"/>
      <c r="BA12" s="112"/>
      <c r="BB12" s="112"/>
      <c r="BC12" s="112"/>
      <c r="BD12" s="112"/>
    </row>
    <row r="13" spans="1:65" ht="19" customHeight="1" thickBot="1" x14ac:dyDescent="0.25">
      <c r="A13" s="215"/>
      <c r="B13" s="215"/>
      <c r="C13" s="214" t="s">
        <v>2</v>
      </c>
      <c r="D13" s="214"/>
      <c r="E13" s="214"/>
      <c r="F13" s="214"/>
      <c r="G13" s="214" t="s">
        <v>3</v>
      </c>
      <c r="H13" s="214"/>
      <c r="I13" s="214"/>
      <c r="J13" s="214"/>
      <c r="K13" s="214" t="s">
        <v>4</v>
      </c>
      <c r="L13" s="214"/>
      <c r="M13" s="214"/>
      <c r="N13" s="214"/>
      <c r="O13" s="214" t="s">
        <v>5</v>
      </c>
      <c r="P13" s="214"/>
      <c r="Q13" s="214"/>
      <c r="R13" s="214"/>
      <c r="S13" s="214" t="s">
        <v>259</v>
      </c>
      <c r="T13" s="214"/>
      <c r="U13" s="214"/>
      <c r="V13" s="214"/>
      <c r="W13" s="214" t="s">
        <v>260</v>
      </c>
      <c r="X13" s="214"/>
      <c r="Y13" s="214"/>
      <c r="Z13" s="214"/>
      <c r="AA13" s="214" t="s">
        <v>261</v>
      </c>
      <c r="AB13" s="214"/>
      <c r="AC13" s="214"/>
      <c r="AD13" s="214"/>
      <c r="AE13" s="214" t="s">
        <v>262</v>
      </c>
      <c r="AF13" s="214"/>
      <c r="AG13" s="214"/>
      <c r="AH13" s="214"/>
      <c r="AI13" s="1"/>
      <c r="AJ13" s="113"/>
      <c r="AK13" s="113"/>
      <c r="AL13" s="113"/>
      <c r="AM13" s="113"/>
      <c r="AN13" s="113"/>
      <c r="AO13" s="113"/>
      <c r="AP13" s="112"/>
      <c r="AQ13" s="112"/>
      <c r="AR13" s="112"/>
      <c r="AS13" s="112"/>
      <c r="AT13" s="112"/>
      <c r="AU13" s="113"/>
      <c r="AV13" s="113"/>
      <c r="AW13" s="113"/>
      <c r="AX13" s="113"/>
      <c r="AY13" s="113"/>
      <c r="AZ13" s="113"/>
      <c r="BA13" s="112"/>
      <c r="BB13" s="112"/>
      <c r="BC13" s="112"/>
      <c r="BD13" s="112"/>
    </row>
    <row r="14" spans="1:65" ht="16" customHeight="1" thickBot="1" x14ac:dyDescent="0.25">
      <c r="A14" s="213"/>
      <c r="B14" s="213"/>
      <c r="C14" s="316" t="s">
        <v>192</v>
      </c>
      <c r="D14" s="306"/>
      <c r="E14" s="306"/>
      <c r="F14" s="317"/>
      <c r="G14" s="316" t="s">
        <v>192</v>
      </c>
      <c r="H14" s="306"/>
      <c r="I14" s="306"/>
      <c r="J14" s="317"/>
      <c r="K14" s="316" t="s">
        <v>191</v>
      </c>
      <c r="L14" s="306"/>
      <c r="M14" s="306"/>
      <c r="N14" s="307"/>
      <c r="O14" s="308" t="s">
        <v>191</v>
      </c>
      <c r="P14" s="306"/>
      <c r="Q14" s="306"/>
      <c r="R14" s="307"/>
      <c r="S14" s="308" t="s">
        <v>191</v>
      </c>
      <c r="T14" s="306"/>
      <c r="U14" s="306"/>
      <c r="V14" s="317"/>
      <c r="W14" s="316" t="s">
        <v>191</v>
      </c>
      <c r="X14" s="306"/>
      <c r="Y14" s="306"/>
      <c r="Z14" s="306"/>
      <c r="AA14" s="306" t="s">
        <v>194</v>
      </c>
      <c r="AB14" s="306"/>
      <c r="AC14" s="306"/>
      <c r="AD14" s="307"/>
      <c r="AE14" s="308" t="s">
        <v>194</v>
      </c>
      <c r="AF14" s="306"/>
      <c r="AG14" s="306"/>
      <c r="AH14" s="307"/>
      <c r="AI14" s="122"/>
      <c r="AJ14" s="114" t="s">
        <v>249</v>
      </c>
      <c r="AK14" s="113"/>
      <c r="AL14" s="116">
        <f>VLOOKUP($P$3,HorizontalPlanning!$A$2:$K$14,4,FALSE)</f>
        <v>-7.0000000000000007E-2</v>
      </c>
      <c r="AM14" s="116">
        <f>VLOOKUP($P$3,HorizontalPlanning!$A$2:$K$14,5,FALSE)</f>
        <v>-0.05</v>
      </c>
      <c r="AN14" s="116">
        <f>VLOOKUP($P$3,HorizontalPlanning!$A$2:$K$14,6,FALSE)</f>
        <v>-0.03</v>
      </c>
      <c r="AO14" s="116">
        <f>VLOOKUP($P$3,HorizontalPlanning!$A$2:$K$14,7,FALSE)</f>
        <v>0</v>
      </c>
      <c r="AP14" s="116">
        <f>VLOOKUP($P$3,HorizontalPlanning!$A$2:$K$14,8,FALSE)</f>
        <v>-7.0000000000000007E-2</v>
      </c>
      <c r="AQ14" s="116">
        <f>VLOOKUP($P$3,HorizontalPlanning!$A$2:$K$14,9,FALSE)</f>
        <v>-0.05</v>
      </c>
      <c r="AR14" s="116">
        <f>VLOOKUP($P$3,HorizontalPlanning!$A$2:$K$14,10,FALSE)</f>
        <v>-0.03</v>
      </c>
      <c r="AS14" s="116">
        <f>VLOOKUP($P$3,HorizontalPlanning!$A$2:$K$14,11,FALSE)</f>
        <v>0</v>
      </c>
      <c r="AT14" s="115"/>
      <c r="AU14" s="114" t="s">
        <v>249</v>
      </c>
      <c r="AV14" s="113"/>
      <c r="AW14" s="116">
        <f>VLOOKUP($P$7,HorizontalPlanning!$A$2:$K$14,4,FALSE)</f>
        <v>0</v>
      </c>
      <c r="AX14" s="116">
        <f>VLOOKUP($P$7,HorizontalPlanning!$A$2:$K$14,5,FALSE)</f>
        <v>0</v>
      </c>
      <c r="AY14" s="116">
        <f>VLOOKUP($P$7,HorizontalPlanning!$A$2:$K$14,6,FALSE)</f>
        <v>0</v>
      </c>
      <c r="AZ14" s="116">
        <f>VLOOKUP($P$7,HorizontalPlanning!$A$2:$K$14,7,FALSE)</f>
        <v>0</v>
      </c>
      <c r="BA14" s="116">
        <f>VLOOKUP($P$7,HorizontalPlanning!$A$2:$K$14,8,FALSE)</f>
        <v>0</v>
      </c>
      <c r="BB14" s="116">
        <f>VLOOKUP($P$7,HorizontalPlanning!$A$2:$K$14,9,FALSE)</f>
        <v>0</v>
      </c>
      <c r="BC14" s="116">
        <f>VLOOKUP($P$7,HorizontalPlanning!$A$2:$K$14,10,FALSE)</f>
        <v>0</v>
      </c>
      <c r="BD14" s="116">
        <f>VLOOKUP($P$7,HorizontalPlanning!$A$2:$K$14,11,FALSE)</f>
        <v>0</v>
      </c>
      <c r="BK14" s="123"/>
      <c r="BL14" s="123"/>
    </row>
    <row r="15" spans="1:65" ht="17" customHeight="1" thickBot="1" x14ac:dyDescent="0.25">
      <c r="A15" s="216"/>
      <c r="B15" s="216"/>
      <c r="C15" s="196" t="s">
        <v>265</v>
      </c>
      <c r="D15" s="197">
        <v>0</v>
      </c>
      <c r="E15" s="198" t="s">
        <v>264</v>
      </c>
      <c r="F15" s="201">
        <v>0</v>
      </c>
      <c r="G15" s="196" t="s">
        <v>265</v>
      </c>
      <c r="H15" s="200">
        <v>0</v>
      </c>
      <c r="I15" s="202" t="s">
        <v>264</v>
      </c>
      <c r="J15" s="201">
        <v>0</v>
      </c>
      <c r="K15" s="196" t="s">
        <v>265</v>
      </c>
      <c r="L15" s="200">
        <v>0</v>
      </c>
      <c r="M15" s="202" t="s">
        <v>264</v>
      </c>
      <c r="N15" s="201">
        <v>0</v>
      </c>
      <c r="O15" s="196" t="s">
        <v>265</v>
      </c>
      <c r="P15" s="200">
        <v>0</v>
      </c>
      <c r="Q15" s="202" t="s">
        <v>264</v>
      </c>
      <c r="R15" s="199">
        <v>0</v>
      </c>
      <c r="S15" s="196" t="s">
        <v>265</v>
      </c>
      <c r="T15" s="197">
        <v>0.04</v>
      </c>
      <c r="U15" s="198" t="s">
        <v>264</v>
      </c>
      <c r="V15" s="201">
        <v>0</v>
      </c>
      <c r="W15" s="196" t="s">
        <v>265</v>
      </c>
      <c r="X15" s="200">
        <v>0.04</v>
      </c>
      <c r="Y15" s="202" t="s">
        <v>264</v>
      </c>
      <c r="Z15" s="201">
        <v>0</v>
      </c>
      <c r="AA15" s="196" t="s">
        <v>265</v>
      </c>
      <c r="AB15" s="200">
        <v>0.04</v>
      </c>
      <c r="AC15" s="202" t="s">
        <v>264</v>
      </c>
      <c r="AD15" s="201">
        <v>0</v>
      </c>
      <c r="AE15" s="196" t="s">
        <v>265</v>
      </c>
      <c r="AF15" s="200">
        <v>0.04</v>
      </c>
      <c r="AG15" s="202" t="s">
        <v>264</v>
      </c>
      <c r="AH15" s="199">
        <v>0</v>
      </c>
      <c r="AJ15" s="113"/>
      <c r="AK15" s="113"/>
      <c r="AL15" s="116">
        <f>VLOOKUP($P$3,HorizontalPlanning!$A$2:$K$14,4,FALSE)</f>
        <v>-7.0000000000000007E-2</v>
      </c>
      <c r="AM15" s="116">
        <f>VLOOKUP($P$3,HorizontalPlanning!$A$2:$K$14,5,FALSE)</f>
        <v>-0.05</v>
      </c>
      <c r="AN15" s="116">
        <f>VLOOKUP($P$3,HorizontalPlanning!$A$2:$K$14,6,FALSE)</f>
        <v>-0.03</v>
      </c>
      <c r="AO15" s="116">
        <f>VLOOKUP($P$3,HorizontalPlanning!$A$2:$K$14,7,FALSE)</f>
        <v>0</v>
      </c>
      <c r="AP15" s="116">
        <f>VLOOKUP($P$3,HorizontalPlanning!$A$2:$K$14,8,FALSE)</f>
        <v>-7.0000000000000007E-2</v>
      </c>
      <c r="AQ15" s="116">
        <f>VLOOKUP($P$3,HorizontalPlanning!$A$2:$K$14,9,FALSE)</f>
        <v>-0.05</v>
      </c>
      <c r="AR15" s="116">
        <f>VLOOKUP($P$3,HorizontalPlanning!$A$2:$K$14,10,FALSE)</f>
        <v>-0.03</v>
      </c>
      <c r="AS15" s="116">
        <f>VLOOKUP($P$3,HorizontalPlanning!$A$2:$K$14,11,FALSE)</f>
        <v>0</v>
      </c>
      <c r="AT15" s="115"/>
      <c r="AU15" s="113"/>
      <c r="AV15" s="113"/>
      <c r="AW15" s="116">
        <f>VLOOKUP($P$7,HorizontalPlanning!$A$2:$K$14,4,FALSE)</f>
        <v>0</v>
      </c>
      <c r="AX15" s="116">
        <f>VLOOKUP($P$7,HorizontalPlanning!$A$2:$K$14,5,FALSE)</f>
        <v>0</v>
      </c>
      <c r="AY15" s="116">
        <f>VLOOKUP($P$7,HorizontalPlanning!$A$2:$K$14,6,FALSE)</f>
        <v>0</v>
      </c>
      <c r="AZ15" s="116">
        <f>VLOOKUP($P$7,HorizontalPlanning!$A$2:$K$14,7,FALSE)</f>
        <v>0</v>
      </c>
      <c r="BA15" s="116">
        <f>VLOOKUP($P$7,HorizontalPlanning!$A$2:$K$14,8,FALSE)</f>
        <v>0</v>
      </c>
      <c r="BB15" s="116">
        <f>VLOOKUP($P$7,HorizontalPlanning!$A$2:$K$14,9,FALSE)</f>
        <v>0</v>
      </c>
      <c r="BC15" s="116">
        <f>VLOOKUP($P$7,HorizontalPlanning!$A$2:$K$14,10,FALSE)</f>
        <v>0</v>
      </c>
      <c r="BD15" s="116">
        <f>VLOOKUP($P$7,HorizontalPlanning!$A$2:$K$14,11,FALSE)</f>
        <v>0</v>
      </c>
      <c r="BK15" s="123"/>
      <c r="BL15" s="123"/>
    </row>
    <row r="16" spans="1:65" ht="20" customHeight="1" thickTop="1" x14ac:dyDescent="0.2">
      <c r="A16" s="309" t="s">
        <v>75</v>
      </c>
      <c r="B16" s="310"/>
      <c r="C16" s="72">
        <f t="shared" ref="C16:C23" si="4">IF(AJ4=0,0,AJ4+AL14+AP4+AS4+$D$15)</f>
        <v>0.55000000000000004</v>
      </c>
      <c r="D16" s="121">
        <f t="shared" ref="D16:D23" si="5">$B$19*C16</f>
        <v>59.400000000000006</v>
      </c>
      <c r="E16" s="73">
        <f t="shared" ref="E16:E23" si="6">IF(AL4=0,0,AL4+AN4+AL24+AR4+$F$15)</f>
        <v>11</v>
      </c>
      <c r="F16" s="76"/>
      <c r="G16" s="72">
        <f t="shared" ref="G16:G23" si="7">IF(AJ4=0,0,AJ4+AM14+AP4+AS4+$H$15)</f>
        <v>0.56999999999999984</v>
      </c>
      <c r="H16" s="121">
        <f t="shared" ref="H16:H23" si="8">$B$19*G16</f>
        <v>61.559999999999981</v>
      </c>
      <c r="I16" s="73">
        <f t="shared" ref="I16:I23" si="9">IF(AL4=0,0,AL4+AN4+AM24+AR4+$J$15)</f>
        <v>10</v>
      </c>
      <c r="J16" s="76"/>
      <c r="K16" s="72">
        <f t="shared" ref="K16:K23" si="10">IF(AJ4=0,0,AJ4+AN14+AP4+AS4+$L$15)</f>
        <v>0.58999999999999986</v>
      </c>
      <c r="L16" s="121">
        <f t="shared" ref="L16:L23" si="11">$B$19*K16</f>
        <v>63.719999999999985</v>
      </c>
      <c r="M16" s="73">
        <f t="shared" ref="M16:M23" si="12">IF(AL4=0,0,AL4+AN4+AN24+AR4+$N$15)</f>
        <v>9</v>
      </c>
      <c r="N16" s="76">
        <v>9</v>
      </c>
      <c r="O16" s="72">
        <f t="shared" ref="O16:O23" si="13">IF(AJ4=0,0,AJ4+AO14+AP4+AS4+$P$15)</f>
        <v>0.61999999999999988</v>
      </c>
      <c r="P16" s="121">
        <f t="shared" ref="P16:P23" si="14">$B$19*O16</f>
        <v>66.959999999999994</v>
      </c>
      <c r="Q16" s="73">
        <f t="shared" ref="Q16:Q23" si="15">IF(AL4=0,0,AL4+AN4+AO24+AR4+$R$15)</f>
        <v>8</v>
      </c>
      <c r="R16" s="76"/>
      <c r="S16" s="72">
        <f t="shared" ref="S16:S23" si="16">IF(AJ4=0,0,AJ4+AP14+AP4+AS4+$T$15)</f>
        <v>0.59000000000000008</v>
      </c>
      <c r="T16" s="121">
        <f t="shared" ref="T16:T23" si="17">$B$19*S16</f>
        <v>63.720000000000006</v>
      </c>
      <c r="U16" s="73">
        <f t="shared" ref="U16:U23" si="18">IF(AL4=0,0,AL4+AN4+AP24+AR4+$V$15)</f>
        <v>11</v>
      </c>
      <c r="V16" s="76"/>
      <c r="W16" s="72">
        <f t="shared" ref="W16:W23" si="19">IF(AJ4=0,0,AJ4+AQ14+AP4+AS4+$X$15)</f>
        <v>0.60999999999999988</v>
      </c>
      <c r="X16" s="121">
        <f t="shared" ref="X16:X23" si="20">$B$19*W16</f>
        <v>65.879999999999981</v>
      </c>
      <c r="Y16" s="73">
        <f t="shared" ref="Y16:Y23" si="21">IF(AL4=0,0,AL4+AN4+AQ24+AR4+$Z$15)</f>
        <v>10</v>
      </c>
      <c r="Z16" s="76"/>
      <c r="AA16" s="72">
        <f t="shared" ref="AA16:AA23" si="22">IF(AJ4=0,0,AJ4+AR14+AP4+AS4+$AB$15)</f>
        <v>0.62999999999999989</v>
      </c>
      <c r="AB16" s="121">
        <f t="shared" ref="AB16:AB23" si="23">$B$19*AA16</f>
        <v>68.039999999999992</v>
      </c>
      <c r="AC16" s="73">
        <f t="shared" ref="AC16:AC23" si="24">IF(AL4=0,0,AL4+AN4+AR24+AR4+$AD$15)</f>
        <v>9</v>
      </c>
      <c r="AD16" s="76"/>
      <c r="AE16" s="72">
        <f t="shared" ref="AE16:AE23" si="25">IF(AJ4=0,0,AJ4+AS14+AP4+AS4+$AF$15)</f>
        <v>0.65999999999999992</v>
      </c>
      <c r="AF16" s="121">
        <f t="shared" ref="AF16:AF23" si="26">$B$19*AE16</f>
        <v>71.279999999999987</v>
      </c>
      <c r="AG16" s="73">
        <f t="shared" ref="AG16:AG23" si="27">IF(AL4=0,0,AL4+AN4+AS24+AR4+$AH$15)</f>
        <v>8</v>
      </c>
      <c r="AH16" s="150"/>
      <c r="AJ16" s="113"/>
      <c r="AK16" s="113"/>
      <c r="AL16" s="116">
        <f>VLOOKUP($P$3,HorizontalPlanning!$A$2:$K$14,4,FALSE)</f>
        <v>-7.0000000000000007E-2</v>
      </c>
      <c r="AM16" s="116">
        <f>VLOOKUP($P$3,HorizontalPlanning!$A$2:$K$14,5,FALSE)</f>
        <v>-0.05</v>
      </c>
      <c r="AN16" s="116">
        <f>VLOOKUP($P$3,HorizontalPlanning!$A$2:$K$14,6,FALSE)</f>
        <v>-0.03</v>
      </c>
      <c r="AO16" s="116">
        <f>VLOOKUP($P$3,HorizontalPlanning!$A$2:$K$14,7,FALSE)</f>
        <v>0</v>
      </c>
      <c r="AP16" s="116">
        <f>VLOOKUP($P$3,HorizontalPlanning!$A$2:$K$14,8,FALSE)</f>
        <v>-7.0000000000000007E-2</v>
      </c>
      <c r="AQ16" s="116">
        <f>VLOOKUP($P$3,HorizontalPlanning!$A$2:$K$14,9,FALSE)</f>
        <v>-0.05</v>
      </c>
      <c r="AR16" s="116">
        <f>VLOOKUP($P$3,HorizontalPlanning!$A$2:$K$14,10,FALSE)</f>
        <v>-0.03</v>
      </c>
      <c r="AS16" s="116">
        <f>VLOOKUP($P$3,HorizontalPlanning!$A$2:$K$14,11,FALSE)</f>
        <v>0</v>
      </c>
      <c r="AT16" s="115"/>
      <c r="AU16" s="113"/>
      <c r="AV16" s="113"/>
      <c r="AW16" s="116">
        <f>VLOOKUP($P$7,HorizontalPlanning!$A$2:$K$14,4,FALSE)</f>
        <v>0</v>
      </c>
      <c r="AX16" s="116">
        <f>VLOOKUP($P$7,HorizontalPlanning!$A$2:$K$14,5,FALSE)</f>
        <v>0</v>
      </c>
      <c r="AY16" s="116">
        <f>VLOOKUP($P$7,HorizontalPlanning!$A$2:$K$14,6,FALSE)</f>
        <v>0</v>
      </c>
      <c r="AZ16" s="116">
        <f>VLOOKUP($P$7,HorizontalPlanning!$A$2:$K$14,7,FALSE)</f>
        <v>0</v>
      </c>
      <c r="BA16" s="116">
        <f>VLOOKUP($P$7,HorizontalPlanning!$A$2:$K$14,8,FALSE)</f>
        <v>0</v>
      </c>
      <c r="BB16" s="116">
        <f>VLOOKUP($P$7,HorizontalPlanning!$A$2:$K$14,9,FALSE)</f>
        <v>0</v>
      </c>
      <c r="BC16" s="116">
        <f>VLOOKUP($P$7,HorizontalPlanning!$A$2:$K$14,10,FALSE)</f>
        <v>0</v>
      </c>
      <c r="BD16" s="116">
        <f>VLOOKUP($P$7,HorizontalPlanning!$A$2:$K$14,11,FALSE)</f>
        <v>0</v>
      </c>
      <c r="BK16" s="123"/>
      <c r="BL16" s="123"/>
      <c r="BM16" s="123"/>
    </row>
    <row r="17" spans="1:56" ht="20" thickBot="1" x14ac:dyDescent="0.25">
      <c r="A17" s="311"/>
      <c r="B17" s="312"/>
      <c r="C17" s="72">
        <f t="shared" si="4"/>
        <v>0.625</v>
      </c>
      <c r="D17" s="121">
        <f t="shared" si="5"/>
        <v>67.5</v>
      </c>
      <c r="E17" s="73">
        <f t="shared" si="6"/>
        <v>11</v>
      </c>
      <c r="F17" s="76"/>
      <c r="G17" s="72">
        <f t="shared" si="7"/>
        <v>0.64500000000000002</v>
      </c>
      <c r="H17" s="121">
        <f t="shared" si="8"/>
        <v>69.66</v>
      </c>
      <c r="I17" s="73">
        <f t="shared" si="9"/>
        <v>10</v>
      </c>
      <c r="J17" s="76"/>
      <c r="K17" s="72">
        <f t="shared" si="10"/>
        <v>0.66500000000000004</v>
      </c>
      <c r="L17" s="121">
        <f t="shared" si="11"/>
        <v>71.820000000000007</v>
      </c>
      <c r="M17" s="73">
        <f t="shared" si="12"/>
        <v>9</v>
      </c>
      <c r="N17" s="76">
        <v>9</v>
      </c>
      <c r="O17" s="72">
        <f t="shared" si="13"/>
        <v>0.69500000000000006</v>
      </c>
      <c r="P17" s="121">
        <f t="shared" si="14"/>
        <v>75.06</v>
      </c>
      <c r="Q17" s="73">
        <f t="shared" si="15"/>
        <v>8</v>
      </c>
      <c r="R17" s="76"/>
      <c r="S17" s="72">
        <f t="shared" si="16"/>
        <v>0.66500000000000004</v>
      </c>
      <c r="T17" s="121">
        <f t="shared" si="17"/>
        <v>71.820000000000007</v>
      </c>
      <c r="U17" s="73">
        <f t="shared" si="18"/>
        <v>11</v>
      </c>
      <c r="V17" s="76"/>
      <c r="W17" s="72">
        <f t="shared" si="19"/>
        <v>0.68500000000000005</v>
      </c>
      <c r="X17" s="121">
        <f t="shared" si="20"/>
        <v>73.98</v>
      </c>
      <c r="Y17" s="73">
        <f t="shared" si="21"/>
        <v>10</v>
      </c>
      <c r="Z17" s="76"/>
      <c r="AA17" s="72">
        <f t="shared" si="22"/>
        <v>0.70500000000000007</v>
      </c>
      <c r="AB17" s="121">
        <f t="shared" si="23"/>
        <v>76.140000000000015</v>
      </c>
      <c r="AC17" s="73">
        <f t="shared" si="24"/>
        <v>9</v>
      </c>
      <c r="AD17" s="76"/>
      <c r="AE17" s="72">
        <f t="shared" si="25"/>
        <v>0.7350000000000001</v>
      </c>
      <c r="AF17" s="121">
        <f t="shared" si="26"/>
        <v>79.38000000000001</v>
      </c>
      <c r="AG17" s="73">
        <f t="shared" si="27"/>
        <v>8</v>
      </c>
      <c r="AH17" s="150"/>
      <c r="AJ17" s="113"/>
      <c r="AK17" s="113"/>
      <c r="AL17" s="116">
        <f>VLOOKUP($P$3,HorizontalPlanning!$A$2:$K$14,4,FALSE)</f>
        <v>-7.0000000000000007E-2</v>
      </c>
      <c r="AM17" s="116">
        <f>VLOOKUP($P$3,HorizontalPlanning!$A$2:$K$14,5,FALSE)</f>
        <v>-0.05</v>
      </c>
      <c r="AN17" s="116">
        <f>VLOOKUP($P$3,HorizontalPlanning!$A$2:$K$14,6,FALSE)</f>
        <v>-0.03</v>
      </c>
      <c r="AO17" s="116">
        <f>VLOOKUP($P$3,HorizontalPlanning!$A$2:$K$14,7,FALSE)</f>
        <v>0</v>
      </c>
      <c r="AP17" s="116">
        <f>VLOOKUP($P$3,HorizontalPlanning!$A$2:$K$14,8,FALSE)</f>
        <v>-7.0000000000000007E-2</v>
      </c>
      <c r="AQ17" s="116">
        <f>VLOOKUP($P$3,HorizontalPlanning!$A$2:$K$14,9,FALSE)</f>
        <v>-0.05</v>
      </c>
      <c r="AR17" s="116">
        <f>VLOOKUP($P$3,HorizontalPlanning!$A$2:$K$14,10,FALSE)</f>
        <v>-0.03</v>
      </c>
      <c r="AS17" s="116">
        <f>VLOOKUP($P$3,HorizontalPlanning!$A$2:$K$14,11,FALSE)</f>
        <v>0</v>
      </c>
      <c r="AT17" s="115"/>
      <c r="AU17" s="113"/>
      <c r="AV17" s="113"/>
      <c r="AW17" s="116">
        <f>VLOOKUP($P$7,HorizontalPlanning!$A$2:$K$14,4,FALSE)</f>
        <v>0</v>
      </c>
      <c r="AX17" s="116">
        <f>VLOOKUP($P$7,HorizontalPlanning!$A$2:$K$14,5,FALSE)</f>
        <v>0</v>
      </c>
      <c r="AY17" s="116">
        <f>VLOOKUP($P$7,HorizontalPlanning!$A$2:$K$14,6,FALSE)</f>
        <v>0</v>
      </c>
      <c r="AZ17" s="116">
        <f>VLOOKUP($P$7,HorizontalPlanning!$A$2:$K$14,7,FALSE)</f>
        <v>0</v>
      </c>
      <c r="BA17" s="116">
        <f>VLOOKUP($P$7,HorizontalPlanning!$A$2:$K$14,8,FALSE)</f>
        <v>0</v>
      </c>
      <c r="BB17" s="116">
        <f>VLOOKUP($P$7,HorizontalPlanning!$A$2:$K$14,9,FALSE)</f>
        <v>0</v>
      </c>
      <c r="BC17" s="116">
        <f>VLOOKUP($P$7,HorizontalPlanning!$A$2:$K$14,10,FALSE)</f>
        <v>0</v>
      </c>
      <c r="BD17" s="116">
        <f>VLOOKUP($P$7,HorizontalPlanning!$A$2:$K$14,11,FALSE)</f>
        <v>0</v>
      </c>
    </row>
    <row r="18" spans="1:56" ht="20" thickBot="1" x14ac:dyDescent="0.25">
      <c r="A18" s="19" t="s">
        <v>176</v>
      </c>
      <c r="B18" s="131">
        <f>VLOOKUP(A18, Tabel2222272[], 2, FALSE)</f>
        <v>108</v>
      </c>
      <c r="C18" s="72">
        <f t="shared" si="4"/>
        <v>0.60000000000000009</v>
      </c>
      <c r="D18" s="121">
        <f t="shared" si="5"/>
        <v>64.800000000000011</v>
      </c>
      <c r="E18" s="73">
        <f t="shared" si="6"/>
        <v>11</v>
      </c>
      <c r="F18" s="76"/>
      <c r="G18" s="72">
        <f t="shared" si="7"/>
        <v>0.61999999999999988</v>
      </c>
      <c r="H18" s="121">
        <f t="shared" si="8"/>
        <v>66.959999999999994</v>
      </c>
      <c r="I18" s="73">
        <f t="shared" si="9"/>
        <v>10</v>
      </c>
      <c r="J18" s="76"/>
      <c r="K18" s="72">
        <f t="shared" si="10"/>
        <v>0.6399999999999999</v>
      </c>
      <c r="L18" s="121">
        <f t="shared" si="11"/>
        <v>69.11999999999999</v>
      </c>
      <c r="M18" s="73">
        <f t="shared" si="12"/>
        <v>9</v>
      </c>
      <c r="N18" s="76">
        <v>9</v>
      </c>
      <c r="O18" s="72">
        <f t="shared" si="13"/>
        <v>0.66999999999999993</v>
      </c>
      <c r="P18" s="121">
        <f t="shared" si="14"/>
        <v>72.359999999999985</v>
      </c>
      <c r="Q18" s="73">
        <f t="shared" si="15"/>
        <v>8</v>
      </c>
      <c r="R18" s="76"/>
      <c r="S18" s="72">
        <f t="shared" si="16"/>
        <v>0.64000000000000012</v>
      </c>
      <c r="T18" s="121">
        <f t="shared" si="17"/>
        <v>69.120000000000019</v>
      </c>
      <c r="U18" s="73">
        <f t="shared" si="18"/>
        <v>11</v>
      </c>
      <c r="V18" s="76"/>
      <c r="W18" s="72">
        <f t="shared" si="19"/>
        <v>0.65999999999999992</v>
      </c>
      <c r="X18" s="121">
        <f t="shared" si="20"/>
        <v>71.279999999999987</v>
      </c>
      <c r="Y18" s="73">
        <f t="shared" si="21"/>
        <v>10</v>
      </c>
      <c r="Z18" s="76"/>
      <c r="AA18" s="72">
        <f t="shared" si="22"/>
        <v>0.67999999999999994</v>
      </c>
      <c r="AB18" s="121">
        <f t="shared" si="23"/>
        <v>73.44</v>
      </c>
      <c r="AC18" s="73">
        <f t="shared" si="24"/>
        <v>9</v>
      </c>
      <c r="AD18" s="76"/>
      <c r="AE18" s="72">
        <f t="shared" si="25"/>
        <v>0.71</v>
      </c>
      <c r="AF18" s="121">
        <f t="shared" si="26"/>
        <v>76.679999999999993</v>
      </c>
      <c r="AG18" s="73">
        <f t="shared" si="27"/>
        <v>8</v>
      </c>
      <c r="AH18" s="150"/>
      <c r="AJ18" s="112"/>
      <c r="AK18" s="112"/>
      <c r="AL18" s="116">
        <f>VLOOKUP($P$3,HorizontalPlanning!$A$2:$K$14,4,FALSE)</f>
        <v>-7.0000000000000007E-2</v>
      </c>
      <c r="AM18" s="116">
        <f>VLOOKUP($P$3,HorizontalPlanning!$A$2:$K$14,5,FALSE)</f>
        <v>-0.05</v>
      </c>
      <c r="AN18" s="116">
        <f>VLOOKUP($P$3,HorizontalPlanning!$A$2:$K$14,6,FALSE)</f>
        <v>-0.03</v>
      </c>
      <c r="AO18" s="116">
        <f>VLOOKUP($P$3,HorizontalPlanning!$A$2:$K$14,7,FALSE)</f>
        <v>0</v>
      </c>
      <c r="AP18" s="116">
        <f>VLOOKUP($P$3,HorizontalPlanning!$A$2:$K$14,8,FALSE)</f>
        <v>-7.0000000000000007E-2</v>
      </c>
      <c r="AQ18" s="116">
        <f>VLOOKUP($P$3,HorizontalPlanning!$A$2:$K$14,9,FALSE)</f>
        <v>-0.05</v>
      </c>
      <c r="AR18" s="116">
        <f>VLOOKUP($P$3,HorizontalPlanning!$A$2:$K$14,10,FALSE)</f>
        <v>-0.03</v>
      </c>
      <c r="AS18" s="116">
        <f>VLOOKUP($P$3,HorizontalPlanning!$A$2:$K$14,11,FALSE)</f>
        <v>0</v>
      </c>
      <c r="AT18" s="115"/>
      <c r="AU18" s="112"/>
      <c r="AV18" s="112"/>
      <c r="AW18" s="116">
        <f>VLOOKUP($P$7,HorizontalPlanning!$A$2:$K$14,4,FALSE)</f>
        <v>0</v>
      </c>
      <c r="AX18" s="116">
        <f>VLOOKUP($P$7,HorizontalPlanning!$A$2:$K$14,5,FALSE)</f>
        <v>0</v>
      </c>
      <c r="AY18" s="116">
        <f>VLOOKUP($P$7,HorizontalPlanning!$A$2:$K$14,6,FALSE)</f>
        <v>0</v>
      </c>
      <c r="AZ18" s="116">
        <f>VLOOKUP($P$7,HorizontalPlanning!$A$2:$K$14,7,FALSE)</f>
        <v>0</v>
      </c>
      <c r="BA18" s="116">
        <f>VLOOKUP($P$7,HorizontalPlanning!$A$2:$K$14,8,FALSE)</f>
        <v>0</v>
      </c>
      <c r="BB18" s="116">
        <f>VLOOKUP($P$7,HorizontalPlanning!$A$2:$K$14,9,FALSE)</f>
        <v>0</v>
      </c>
      <c r="BC18" s="116">
        <f>VLOOKUP($P$7,HorizontalPlanning!$A$2:$K$14,10,FALSE)</f>
        <v>0</v>
      </c>
      <c r="BD18" s="116">
        <f>VLOOKUP($P$7,HorizontalPlanning!$A$2:$K$14,11,FALSE)</f>
        <v>0</v>
      </c>
    </row>
    <row r="19" spans="1:56" ht="19" x14ac:dyDescent="0.2">
      <c r="A19" s="113"/>
      <c r="B19" s="112">
        <f>B18*VLOOKUP(A16, Exercises!$A$1:$H$221, 7, FALSE)</f>
        <v>108</v>
      </c>
      <c r="C19" s="72">
        <f t="shared" si="4"/>
        <v>0.67500000000000004</v>
      </c>
      <c r="D19" s="121">
        <f t="shared" si="5"/>
        <v>72.900000000000006</v>
      </c>
      <c r="E19" s="73">
        <f t="shared" si="6"/>
        <v>11</v>
      </c>
      <c r="F19" s="76"/>
      <c r="G19" s="72">
        <f t="shared" si="7"/>
        <v>0.69499999999999984</v>
      </c>
      <c r="H19" s="121">
        <f t="shared" si="8"/>
        <v>75.059999999999988</v>
      </c>
      <c r="I19" s="73">
        <f t="shared" si="9"/>
        <v>10</v>
      </c>
      <c r="J19" s="76"/>
      <c r="K19" s="72">
        <f t="shared" si="10"/>
        <v>0.71499999999999986</v>
      </c>
      <c r="L19" s="121">
        <f t="shared" si="11"/>
        <v>77.219999999999985</v>
      </c>
      <c r="M19" s="73">
        <f t="shared" si="12"/>
        <v>9</v>
      </c>
      <c r="N19" s="76">
        <v>5</v>
      </c>
      <c r="O19" s="72">
        <f t="shared" si="13"/>
        <v>0.74499999999999988</v>
      </c>
      <c r="P19" s="121">
        <f t="shared" si="14"/>
        <v>80.459999999999994</v>
      </c>
      <c r="Q19" s="73">
        <f t="shared" si="15"/>
        <v>8</v>
      </c>
      <c r="R19" s="76"/>
      <c r="S19" s="72">
        <f t="shared" si="16"/>
        <v>0.71500000000000008</v>
      </c>
      <c r="T19" s="121">
        <f t="shared" si="17"/>
        <v>77.220000000000013</v>
      </c>
      <c r="U19" s="73">
        <f t="shared" si="18"/>
        <v>11</v>
      </c>
      <c r="V19" s="76"/>
      <c r="W19" s="72">
        <f t="shared" si="19"/>
        <v>0.73499999999999988</v>
      </c>
      <c r="X19" s="121">
        <f t="shared" si="20"/>
        <v>79.379999999999981</v>
      </c>
      <c r="Y19" s="73">
        <f t="shared" si="21"/>
        <v>10</v>
      </c>
      <c r="Z19" s="76"/>
      <c r="AA19" s="72">
        <f t="shared" si="22"/>
        <v>0.75499999999999989</v>
      </c>
      <c r="AB19" s="121">
        <f t="shared" si="23"/>
        <v>81.539999999999992</v>
      </c>
      <c r="AC19" s="73">
        <f t="shared" si="24"/>
        <v>9</v>
      </c>
      <c r="AD19" s="76"/>
      <c r="AE19" s="72">
        <f t="shared" si="25"/>
        <v>0.78499999999999992</v>
      </c>
      <c r="AF19" s="121">
        <f t="shared" si="26"/>
        <v>84.779999999999987</v>
      </c>
      <c r="AG19" s="73">
        <f t="shared" si="27"/>
        <v>8</v>
      </c>
      <c r="AH19" s="150"/>
      <c r="AJ19" s="112"/>
      <c r="AK19" s="112"/>
      <c r="AL19" s="116">
        <f>VLOOKUP($P$3,HorizontalPlanning!$A$2:$K$14,4,FALSE)</f>
        <v>-7.0000000000000007E-2</v>
      </c>
      <c r="AM19" s="116">
        <f>VLOOKUP($P$3,HorizontalPlanning!$A$2:$K$14,5,FALSE)</f>
        <v>-0.05</v>
      </c>
      <c r="AN19" s="116">
        <f>VLOOKUP($P$3,HorizontalPlanning!$A$2:$K$14,6,FALSE)</f>
        <v>-0.03</v>
      </c>
      <c r="AO19" s="116">
        <f>VLOOKUP($P$3,HorizontalPlanning!$A$2:$K$14,7,FALSE)</f>
        <v>0</v>
      </c>
      <c r="AP19" s="116">
        <f>VLOOKUP($P$3,HorizontalPlanning!$A$2:$K$14,8,FALSE)</f>
        <v>-7.0000000000000007E-2</v>
      </c>
      <c r="AQ19" s="116">
        <f>VLOOKUP($P$3,HorizontalPlanning!$A$2:$K$14,9,FALSE)</f>
        <v>-0.05</v>
      </c>
      <c r="AR19" s="116">
        <f>VLOOKUP($P$3,HorizontalPlanning!$A$2:$K$14,10,FALSE)</f>
        <v>-0.03</v>
      </c>
      <c r="AS19" s="116">
        <f>VLOOKUP($P$3,HorizontalPlanning!$A$2:$K$14,11,FALSE)</f>
        <v>0</v>
      </c>
      <c r="AT19" s="115"/>
      <c r="AU19" s="112"/>
      <c r="AV19" s="112"/>
      <c r="AW19" s="116">
        <f>VLOOKUP($P$7,HorizontalPlanning!$A$2:$K$14,4,FALSE)</f>
        <v>0</v>
      </c>
      <c r="AX19" s="116">
        <f>VLOOKUP($P$7,HorizontalPlanning!$A$2:$K$14,5,FALSE)</f>
        <v>0</v>
      </c>
      <c r="AY19" s="116">
        <f>VLOOKUP($P$7,HorizontalPlanning!$A$2:$K$14,6,FALSE)</f>
        <v>0</v>
      </c>
      <c r="AZ19" s="116">
        <f>VLOOKUP($P$7,HorizontalPlanning!$A$2:$K$14,7,FALSE)</f>
        <v>0</v>
      </c>
      <c r="BA19" s="116">
        <f>VLOOKUP($P$7,HorizontalPlanning!$A$2:$K$14,8,FALSE)</f>
        <v>0</v>
      </c>
      <c r="BB19" s="116">
        <f>VLOOKUP($P$7,HorizontalPlanning!$A$2:$K$14,9,FALSE)</f>
        <v>0</v>
      </c>
      <c r="BC19" s="116">
        <f>VLOOKUP($P$7,HorizontalPlanning!$A$2:$K$14,10,FALSE)</f>
        <v>0</v>
      </c>
      <c r="BD19" s="116">
        <f>VLOOKUP($P$7,HorizontalPlanning!$A$2:$K$14,11,FALSE)</f>
        <v>0</v>
      </c>
    </row>
    <row r="20" spans="1:56" ht="19" x14ac:dyDescent="0.2">
      <c r="A20" s="313"/>
      <c r="B20" s="313"/>
      <c r="C20" s="72">
        <f t="shared" si="4"/>
        <v>0</v>
      </c>
      <c r="D20" s="121">
        <f t="shared" si="5"/>
        <v>0</v>
      </c>
      <c r="E20" s="73">
        <f t="shared" si="6"/>
        <v>0</v>
      </c>
      <c r="F20" s="76"/>
      <c r="G20" s="72">
        <f t="shared" si="7"/>
        <v>0</v>
      </c>
      <c r="H20" s="121">
        <f t="shared" si="8"/>
        <v>0</v>
      </c>
      <c r="I20" s="73">
        <f t="shared" si="9"/>
        <v>0</v>
      </c>
      <c r="J20" s="76"/>
      <c r="K20" s="72">
        <f t="shared" si="10"/>
        <v>0</v>
      </c>
      <c r="L20" s="121">
        <f t="shared" si="11"/>
        <v>0</v>
      </c>
      <c r="M20" s="73">
        <f t="shared" si="12"/>
        <v>0</v>
      </c>
      <c r="N20" s="76"/>
      <c r="O20" s="72">
        <f t="shared" si="13"/>
        <v>0</v>
      </c>
      <c r="P20" s="121">
        <f t="shared" si="14"/>
        <v>0</v>
      </c>
      <c r="Q20" s="73">
        <f t="shared" si="15"/>
        <v>0</v>
      </c>
      <c r="R20" s="76"/>
      <c r="S20" s="72">
        <f t="shared" si="16"/>
        <v>0</v>
      </c>
      <c r="T20" s="121">
        <f t="shared" si="17"/>
        <v>0</v>
      </c>
      <c r="U20" s="73">
        <f t="shared" si="18"/>
        <v>0</v>
      </c>
      <c r="V20" s="76"/>
      <c r="W20" s="72">
        <f t="shared" si="19"/>
        <v>0</v>
      </c>
      <c r="X20" s="121">
        <f t="shared" si="20"/>
        <v>0</v>
      </c>
      <c r="Y20" s="73">
        <f t="shared" si="21"/>
        <v>0</v>
      </c>
      <c r="Z20" s="186"/>
      <c r="AA20" s="72">
        <f t="shared" si="22"/>
        <v>0</v>
      </c>
      <c r="AB20" s="121">
        <f t="shared" si="23"/>
        <v>0</v>
      </c>
      <c r="AC20" s="73">
        <f t="shared" si="24"/>
        <v>0</v>
      </c>
      <c r="AD20" s="76"/>
      <c r="AE20" s="72">
        <f t="shared" si="25"/>
        <v>0</v>
      </c>
      <c r="AF20" s="121">
        <f t="shared" si="26"/>
        <v>0</v>
      </c>
      <c r="AG20" s="73">
        <f t="shared" si="27"/>
        <v>0</v>
      </c>
      <c r="AH20" s="150"/>
      <c r="AJ20" s="112"/>
      <c r="AK20" s="112"/>
      <c r="AL20" s="116">
        <f>VLOOKUP($P$3,HorizontalPlanning!$A$2:$K$14,4,FALSE)</f>
        <v>-7.0000000000000007E-2</v>
      </c>
      <c r="AM20" s="116">
        <f>VLOOKUP($P$3,HorizontalPlanning!$A$2:$K$14,5,FALSE)</f>
        <v>-0.05</v>
      </c>
      <c r="AN20" s="116">
        <f>VLOOKUP($P$3,HorizontalPlanning!$A$2:$K$14,6,FALSE)</f>
        <v>-0.03</v>
      </c>
      <c r="AO20" s="116">
        <f>VLOOKUP($P$3,HorizontalPlanning!$A$2:$K$14,7,FALSE)</f>
        <v>0</v>
      </c>
      <c r="AP20" s="116">
        <f>VLOOKUP($P$3,HorizontalPlanning!$A$2:$K$14,8,FALSE)</f>
        <v>-7.0000000000000007E-2</v>
      </c>
      <c r="AQ20" s="116">
        <f>VLOOKUP($P$3,HorizontalPlanning!$A$2:$K$14,9,FALSE)</f>
        <v>-0.05</v>
      </c>
      <c r="AR20" s="116">
        <f>VLOOKUP($P$3,HorizontalPlanning!$A$2:$K$14,10,FALSE)</f>
        <v>-0.03</v>
      </c>
      <c r="AS20" s="116">
        <f>VLOOKUP($P$3,HorizontalPlanning!$A$2:$K$14,11,FALSE)</f>
        <v>0</v>
      </c>
      <c r="AT20" s="115"/>
      <c r="AU20" s="112"/>
      <c r="AV20" s="112"/>
      <c r="AW20" s="116">
        <f>VLOOKUP($P$7,HorizontalPlanning!$A$2:$K$14,4,FALSE)</f>
        <v>0</v>
      </c>
      <c r="AX20" s="116">
        <f>VLOOKUP($P$7,HorizontalPlanning!$A$2:$K$14,5,FALSE)</f>
        <v>0</v>
      </c>
      <c r="AY20" s="116">
        <f>VLOOKUP($P$7,HorizontalPlanning!$A$2:$K$14,6,FALSE)</f>
        <v>0</v>
      </c>
      <c r="AZ20" s="116">
        <f>VLOOKUP($P$7,HorizontalPlanning!$A$2:$K$14,7,FALSE)</f>
        <v>0</v>
      </c>
      <c r="BA20" s="116">
        <f>VLOOKUP($P$7,HorizontalPlanning!$A$2:$K$14,8,FALSE)</f>
        <v>0</v>
      </c>
      <c r="BB20" s="116">
        <f>VLOOKUP($P$7,HorizontalPlanning!$A$2:$K$14,9,FALSE)</f>
        <v>0</v>
      </c>
      <c r="BC20" s="116">
        <f>VLOOKUP($P$7,HorizontalPlanning!$A$2:$K$14,10,FALSE)</f>
        <v>0</v>
      </c>
      <c r="BD20" s="116">
        <f>VLOOKUP($P$7,HorizontalPlanning!$A$2:$K$14,11,FALSE)</f>
        <v>0</v>
      </c>
    </row>
    <row r="21" spans="1:56" ht="19" x14ac:dyDescent="0.2">
      <c r="A21" s="313"/>
      <c r="B21" s="313"/>
      <c r="C21" s="72">
        <f t="shared" si="4"/>
        <v>0</v>
      </c>
      <c r="D21" s="121">
        <f t="shared" si="5"/>
        <v>0</v>
      </c>
      <c r="E21" s="73">
        <f t="shared" si="6"/>
        <v>0</v>
      </c>
      <c r="F21" s="76"/>
      <c r="G21" s="72">
        <f t="shared" si="7"/>
        <v>0</v>
      </c>
      <c r="H21" s="121">
        <f t="shared" si="8"/>
        <v>0</v>
      </c>
      <c r="I21" s="73">
        <f t="shared" si="9"/>
        <v>0</v>
      </c>
      <c r="J21" s="76"/>
      <c r="K21" s="72">
        <f t="shared" si="10"/>
        <v>0</v>
      </c>
      <c r="L21" s="121">
        <f t="shared" si="11"/>
        <v>0</v>
      </c>
      <c r="M21" s="73">
        <f t="shared" si="12"/>
        <v>0</v>
      </c>
      <c r="N21" s="76"/>
      <c r="O21" s="72">
        <f t="shared" si="13"/>
        <v>0</v>
      </c>
      <c r="P21" s="121">
        <f t="shared" si="14"/>
        <v>0</v>
      </c>
      <c r="Q21" s="73">
        <f t="shared" si="15"/>
        <v>0</v>
      </c>
      <c r="R21" s="76"/>
      <c r="S21" s="72">
        <f t="shared" si="16"/>
        <v>0</v>
      </c>
      <c r="T21" s="121">
        <f t="shared" si="17"/>
        <v>0</v>
      </c>
      <c r="U21" s="73">
        <f t="shared" si="18"/>
        <v>0</v>
      </c>
      <c r="V21" s="76"/>
      <c r="W21" s="72">
        <f t="shared" si="19"/>
        <v>0</v>
      </c>
      <c r="X21" s="121">
        <f t="shared" si="20"/>
        <v>0</v>
      </c>
      <c r="Y21" s="73">
        <f t="shared" si="21"/>
        <v>0</v>
      </c>
      <c r="Z21" s="76"/>
      <c r="AA21" s="72">
        <f t="shared" si="22"/>
        <v>0</v>
      </c>
      <c r="AB21" s="121">
        <f t="shared" si="23"/>
        <v>0</v>
      </c>
      <c r="AC21" s="73">
        <f t="shared" si="24"/>
        <v>0</v>
      </c>
      <c r="AD21" s="76"/>
      <c r="AE21" s="72">
        <f t="shared" si="25"/>
        <v>0</v>
      </c>
      <c r="AF21" s="121">
        <f t="shared" si="26"/>
        <v>0</v>
      </c>
      <c r="AG21" s="73">
        <f t="shared" si="27"/>
        <v>0</v>
      </c>
      <c r="AH21" s="150"/>
      <c r="AJ21" s="112"/>
      <c r="AK21" s="112"/>
      <c r="AL21" s="116">
        <f>VLOOKUP($P$3,HorizontalPlanning!$A$2:$K$14,4,FALSE)</f>
        <v>-7.0000000000000007E-2</v>
      </c>
      <c r="AM21" s="116">
        <f>VLOOKUP($P$3,HorizontalPlanning!$A$2:$K$14,5,FALSE)</f>
        <v>-0.05</v>
      </c>
      <c r="AN21" s="116">
        <f>VLOOKUP($P$3,HorizontalPlanning!$A$2:$K$14,6,FALSE)</f>
        <v>-0.03</v>
      </c>
      <c r="AO21" s="116">
        <f>VLOOKUP($P$3,HorizontalPlanning!$A$2:$K$14,7,FALSE)</f>
        <v>0</v>
      </c>
      <c r="AP21" s="116">
        <f>VLOOKUP($P$3,HorizontalPlanning!$A$2:$K$14,8,FALSE)</f>
        <v>-7.0000000000000007E-2</v>
      </c>
      <c r="AQ21" s="116">
        <f>VLOOKUP($P$3,HorizontalPlanning!$A$2:$K$14,9,FALSE)</f>
        <v>-0.05</v>
      </c>
      <c r="AR21" s="116">
        <f>VLOOKUP($P$3,HorizontalPlanning!$A$2:$K$14,10,FALSE)</f>
        <v>-0.03</v>
      </c>
      <c r="AS21" s="116">
        <f>VLOOKUP($P$3,HorizontalPlanning!$A$2:$K$14,11,FALSE)</f>
        <v>0</v>
      </c>
      <c r="AT21" s="115"/>
      <c r="AU21" s="112"/>
      <c r="AV21" s="112"/>
      <c r="AW21" s="116">
        <f>VLOOKUP($P$7,HorizontalPlanning!$A$2:$K$14,4,FALSE)</f>
        <v>0</v>
      </c>
      <c r="AX21" s="116">
        <f>VLOOKUP($P$7,HorizontalPlanning!$A$2:$K$14,5,FALSE)</f>
        <v>0</v>
      </c>
      <c r="AY21" s="116">
        <f>VLOOKUP($P$7,HorizontalPlanning!$A$2:$K$14,6,FALSE)</f>
        <v>0</v>
      </c>
      <c r="AZ21" s="116">
        <f>VLOOKUP($P$7,HorizontalPlanning!$A$2:$K$14,7,FALSE)</f>
        <v>0</v>
      </c>
      <c r="BA21" s="116">
        <f>VLOOKUP($P$7,HorizontalPlanning!$A$2:$K$14,8,FALSE)</f>
        <v>0</v>
      </c>
      <c r="BB21" s="116">
        <f>VLOOKUP($P$7,HorizontalPlanning!$A$2:$K$14,9,FALSE)</f>
        <v>0</v>
      </c>
      <c r="BC21" s="116">
        <f>VLOOKUP($P$7,HorizontalPlanning!$A$2:$K$14,10,FALSE)</f>
        <v>0</v>
      </c>
      <c r="BD21" s="116">
        <f>VLOOKUP($P$7,HorizontalPlanning!$A$2:$K$14,11,FALSE)</f>
        <v>0</v>
      </c>
    </row>
    <row r="22" spans="1:56" ht="19" x14ac:dyDescent="0.2">
      <c r="A22" s="313"/>
      <c r="B22" s="313"/>
      <c r="C22" s="72">
        <f t="shared" si="4"/>
        <v>0</v>
      </c>
      <c r="D22" s="121">
        <f t="shared" si="5"/>
        <v>0</v>
      </c>
      <c r="E22" s="73">
        <f t="shared" si="6"/>
        <v>0</v>
      </c>
      <c r="F22" s="76"/>
      <c r="G22" s="72">
        <f t="shared" si="7"/>
        <v>0</v>
      </c>
      <c r="H22" s="121">
        <f t="shared" si="8"/>
        <v>0</v>
      </c>
      <c r="I22" s="73">
        <f t="shared" si="9"/>
        <v>0</v>
      </c>
      <c r="J22" s="76"/>
      <c r="K22" s="72">
        <f t="shared" si="10"/>
        <v>0</v>
      </c>
      <c r="L22" s="121">
        <f t="shared" si="11"/>
        <v>0</v>
      </c>
      <c r="M22" s="73">
        <f t="shared" si="12"/>
        <v>0</v>
      </c>
      <c r="N22" s="76"/>
      <c r="O22" s="72">
        <f t="shared" si="13"/>
        <v>0</v>
      </c>
      <c r="P22" s="121">
        <f t="shared" si="14"/>
        <v>0</v>
      </c>
      <c r="Q22" s="73">
        <f t="shared" si="15"/>
        <v>0</v>
      </c>
      <c r="R22" s="76"/>
      <c r="S22" s="72">
        <f t="shared" si="16"/>
        <v>0</v>
      </c>
      <c r="T22" s="121">
        <f t="shared" si="17"/>
        <v>0</v>
      </c>
      <c r="U22" s="73">
        <f t="shared" si="18"/>
        <v>0</v>
      </c>
      <c r="V22" s="76"/>
      <c r="W22" s="72">
        <f t="shared" si="19"/>
        <v>0</v>
      </c>
      <c r="X22" s="121">
        <f t="shared" si="20"/>
        <v>0</v>
      </c>
      <c r="Y22" s="73">
        <f t="shared" si="21"/>
        <v>0</v>
      </c>
      <c r="Z22" s="76"/>
      <c r="AA22" s="72">
        <f t="shared" si="22"/>
        <v>0</v>
      </c>
      <c r="AB22" s="121">
        <f t="shared" si="23"/>
        <v>0</v>
      </c>
      <c r="AC22" s="73">
        <f t="shared" si="24"/>
        <v>0</v>
      </c>
      <c r="AD22" s="76"/>
      <c r="AE22" s="72">
        <f t="shared" si="25"/>
        <v>0</v>
      </c>
      <c r="AF22" s="121">
        <f t="shared" si="26"/>
        <v>0</v>
      </c>
      <c r="AG22" s="73">
        <f t="shared" si="27"/>
        <v>0</v>
      </c>
      <c r="AH22" s="150"/>
      <c r="AJ22" s="112"/>
      <c r="AK22" s="112"/>
      <c r="AL22" s="116">
        <f>VLOOKUP($P$3,HorizontalPlanning!$A$2:$K$14,4,FALSE)</f>
        <v>-7.0000000000000007E-2</v>
      </c>
      <c r="AM22" s="116">
        <f>VLOOKUP($P$3,HorizontalPlanning!$A$2:$K$14,5,FALSE)</f>
        <v>-0.05</v>
      </c>
      <c r="AN22" s="116">
        <f>VLOOKUP($P$3,HorizontalPlanning!$A$2:$K$14,6,FALSE)</f>
        <v>-0.03</v>
      </c>
      <c r="AO22" s="116">
        <f>VLOOKUP($P$3,HorizontalPlanning!$A$2:$K$14,7,FALSE)</f>
        <v>0</v>
      </c>
      <c r="AP22" s="116">
        <f>VLOOKUP($P$3,HorizontalPlanning!$A$2:$K$14,8,FALSE)</f>
        <v>-7.0000000000000007E-2</v>
      </c>
      <c r="AQ22" s="116">
        <f>VLOOKUP($P$3,HorizontalPlanning!$A$2:$K$14,9,FALSE)</f>
        <v>-0.05</v>
      </c>
      <c r="AR22" s="116">
        <f>VLOOKUP($P$3,HorizontalPlanning!$A$2:$K$14,10,FALSE)</f>
        <v>-0.03</v>
      </c>
      <c r="AS22" s="116">
        <f>VLOOKUP($P$3,HorizontalPlanning!$A$2:$K$14,11,FALSE)</f>
        <v>0</v>
      </c>
      <c r="AT22" s="115"/>
      <c r="AU22" s="112"/>
      <c r="AV22" s="112"/>
      <c r="AW22" s="116">
        <f>VLOOKUP($P$7,HorizontalPlanning!$A$2:$K$14,4,FALSE)</f>
        <v>0</v>
      </c>
      <c r="AX22" s="116">
        <f>VLOOKUP($P$7,HorizontalPlanning!$A$2:$K$14,5,FALSE)</f>
        <v>0</v>
      </c>
      <c r="AY22" s="116">
        <f>VLOOKUP($P$7,HorizontalPlanning!$A$2:$K$14,6,FALSE)</f>
        <v>0</v>
      </c>
      <c r="AZ22" s="116">
        <f>VLOOKUP($P$7,HorizontalPlanning!$A$2:$K$14,7,FALSE)</f>
        <v>0</v>
      </c>
      <c r="BA22" s="116">
        <f>VLOOKUP($P$7,HorizontalPlanning!$A$2:$K$14,8,FALSE)</f>
        <v>0</v>
      </c>
      <c r="BB22" s="116">
        <f>VLOOKUP($P$7,HorizontalPlanning!$A$2:$K$14,9,FALSE)</f>
        <v>0</v>
      </c>
      <c r="BC22" s="116">
        <f>VLOOKUP($P$7,HorizontalPlanning!$A$2:$K$14,10,FALSE)</f>
        <v>0</v>
      </c>
      <c r="BD22" s="116">
        <f>VLOOKUP($P$7,HorizontalPlanning!$A$2:$K$14,11,FALSE)</f>
        <v>0</v>
      </c>
    </row>
    <row r="23" spans="1:56" ht="20" thickBot="1" x14ac:dyDescent="0.25">
      <c r="A23" s="314"/>
      <c r="B23" s="314"/>
      <c r="C23" s="151">
        <f t="shared" si="4"/>
        <v>0</v>
      </c>
      <c r="D23" s="152">
        <f t="shared" si="5"/>
        <v>0</v>
      </c>
      <c r="E23" s="153">
        <f t="shared" si="6"/>
        <v>0</v>
      </c>
      <c r="F23" s="154"/>
      <c r="G23" s="151">
        <f t="shared" si="7"/>
        <v>0</v>
      </c>
      <c r="H23" s="152">
        <f t="shared" si="8"/>
        <v>0</v>
      </c>
      <c r="I23" s="153">
        <f t="shared" si="9"/>
        <v>0</v>
      </c>
      <c r="J23" s="154"/>
      <c r="K23" s="151">
        <f t="shared" si="10"/>
        <v>0</v>
      </c>
      <c r="L23" s="152">
        <f t="shared" si="11"/>
        <v>0</v>
      </c>
      <c r="M23" s="153">
        <f t="shared" si="12"/>
        <v>0</v>
      </c>
      <c r="N23" s="154"/>
      <c r="O23" s="151">
        <f t="shared" si="13"/>
        <v>0</v>
      </c>
      <c r="P23" s="152">
        <f t="shared" si="14"/>
        <v>0</v>
      </c>
      <c r="Q23" s="153">
        <f t="shared" si="15"/>
        <v>0</v>
      </c>
      <c r="R23" s="154"/>
      <c r="S23" s="151">
        <f t="shared" si="16"/>
        <v>0</v>
      </c>
      <c r="T23" s="152">
        <f t="shared" si="17"/>
        <v>0</v>
      </c>
      <c r="U23" s="153">
        <f t="shared" si="18"/>
        <v>0</v>
      </c>
      <c r="V23" s="154"/>
      <c r="W23" s="151">
        <f t="shared" si="19"/>
        <v>0</v>
      </c>
      <c r="X23" s="152">
        <f t="shared" si="20"/>
        <v>0</v>
      </c>
      <c r="Y23" s="153">
        <f t="shared" si="21"/>
        <v>0</v>
      </c>
      <c r="Z23" s="154"/>
      <c r="AA23" s="151">
        <f t="shared" si="22"/>
        <v>0</v>
      </c>
      <c r="AB23" s="152">
        <f t="shared" si="23"/>
        <v>0</v>
      </c>
      <c r="AC23" s="153">
        <f t="shared" si="24"/>
        <v>0</v>
      </c>
      <c r="AD23" s="154"/>
      <c r="AE23" s="151">
        <f t="shared" si="25"/>
        <v>0</v>
      </c>
      <c r="AF23" s="152">
        <f t="shared" si="26"/>
        <v>0</v>
      </c>
      <c r="AG23" s="153">
        <f t="shared" si="27"/>
        <v>0</v>
      </c>
      <c r="AH23" s="156"/>
      <c r="AJ23" s="112"/>
      <c r="AK23" s="112"/>
      <c r="AL23" s="115"/>
      <c r="AM23" s="115"/>
      <c r="AN23" s="115"/>
      <c r="AO23" s="115"/>
      <c r="AP23" s="115"/>
      <c r="AQ23" s="115"/>
      <c r="AR23" s="115"/>
      <c r="AS23" s="115"/>
      <c r="AT23" s="115"/>
      <c r="AU23" s="112"/>
      <c r="AV23" s="112"/>
      <c r="AW23" s="115"/>
      <c r="AX23" s="115"/>
      <c r="AY23" s="115"/>
      <c r="AZ23" s="115"/>
      <c r="BA23" s="115"/>
      <c r="BB23" s="115"/>
      <c r="BC23" s="115"/>
      <c r="BD23" s="115"/>
    </row>
    <row r="24" spans="1:56" ht="19" customHeight="1" thickBot="1" x14ac:dyDescent="0.25">
      <c r="C24" s="183" t="s">
        <v>265</v>
      </c>
      <c r="D24" s="184">
        <v>0</v>
      </c>
      <c r="E24" s="189" t="s">
        <v>264</v>
      </c>
      <c r="F24" s="176">
        <v>0</v>
      </c>
      <c r="G24" s="192" t="s">
        <v>265</v>
      </c>
      <c r="H24" s="193">
        <v>0</v>
      </c>
      <c r="I24" s="189" t="s">
        <v>264</v>
      </c>
      <c r="J24" s="176">
        <v>0</v>
      </c>
      <c r="K24" s="192" t="s">
        <v>265</v>
      </c>
      <c r="L24" s="195">
        <v>0</v>
      </c>
      <c r="M24" s="191" t="s">
        <v>264</v>
      </c>
      <c r="N24" s="143">
        <v>0</v>
      </c>
      <c r="O24" s="192" t="s">
        <v>265</v>
      </c>
      <c r="P24" s="195">
        <v>0</v>
      </c>
      <c r="Q24" s="191" t="s">
        <v>264</v>
      </c>
      <c r="R24" s="143">
        <v>0</v>
      </c>
      <c r="S24" s="192" t="s">
        <v>265</v>
      </c>
      <c r="T24" s="193">
        <v>0</v>
      </c>
      <c r="U24" s="194" t="s">
        <v>264</v>
      </c>
      <c r="V24" s="143">
        <v>0</v>
      </c>
      <c r="W24" s="192" t="s">
        <v>265</v>
      </c>
      <c r="X24" s="193">
        <v>0</v>
      </c>
      <c r="Y24" s="194" t="s">
        <v>264</v>
      </c>
      <c r="Z24" s="143">
        <v>0</v>
      </c>
      <c r="AA24" s="192" t="s">
        <v>265</v>
      </c>
      <c r="AB24" s="195">
        <v>0</v>
      </c>
      <c r="AC24" s="191" t="s">
        <v>264</v>
      </c>
      <c r="AD24" s="143">
        <v>0</v>
      </c>
      <c r="AE24" s="192" t="s">
        <v>265</v>
      </c>
      <c r="AF24" s="195">
        <v>0</v>
      </c>
      <c r="AG24" s="191" t="s">
        <v>264</v>
      </c>
      <c r="AH24" s="143">
        <v>0</v>
      </c>
      <c r="AJ24" s="112" t="s">
        <v>235</v>
      </c>
      <c r="AK24" s="112"/>
      <c r="AL24" s="119">
        <f>VLOOKUP($P$3,HorizontalPlanning!$A$15:$K$27,4,FALSE)</f>
        <v>0</v>
      </c>
      <c r="AM24" s="119">
        <f>VLOOKUP($P$3,HorizontalPlanning!$A$15:$K$27,5,FALSE)</f>
        <v>-1</v>
      </c>
      <c r="AN24" s="119">
        <f>VLOOKUP($P$3,HorizontalPlanning!$A$15:$K$27,6,FALSE)</f>
        <v>-2</v>
      </c>
      <c r="AO24" s="119">
        <f>VLOOKUP($P$3,HorizontalPlanning!$A$15:$K$27,7,FALSE)</f>
        <v>-3</v>
      </c>
      <c r="AP24" s="119">
        <f>VLOOKUP($P$3,HorizontalPlanning!$A$15:$K$27,8,FALSE)</f>
        <v>0</v>
      </c>
      <c r="AQ24" s="119">
        <f>VLOOKUP($P$3,HorizontalPlanning!$A$15:$K$27,9,FALSE)</f>
        <v>-1</v>
      </c>
      <c r="AR24" s="119">
        <f>VLOOKUP($P$3,HorizontalPlanning!$A$15:$K$27,10,FALSE)</f>
        <v>-2</v>
      </c>
      <c r="AS24" s="119">
        <f>VLOOKUP($P$3,HorizontalPlanning!$A$15:$K$27,11,FALSE)</f>
        <v>-3</v>
      </c>
      <c r="AT24" s="115"/>
      <c r="AU24" s="112" t="s">
        <v>235</v>
      </c>
      <c r="AV24" s="112"/>
      <c r="AW24" s="119">
        <f>VLOOKUP($P$7,HorizontalPlanning!$A$15:$K$27,4,FALSE)</f>
        <v>0</v>
      </c>
      <c r="AX24" s="119">
        <f>VLOOKUP($P$7,HorizontalPlanning!$A$15:$K$27,5,FALSE)</f>
        <v>0</v>
      </c>
      <c r="AY24" s="119">
        <f>VLOOKUP($P$7,HorizontalPlanning!$A$15:$K$27,6,FALSE)</f>
        <v>0</v>
      </c>
      <c r="AZ24" s="119">
        <f>VLOOKUP($P$7,HorizontalPlanning!$A$15:$K$27,7,FALSE)</f>
        <v>0</v>
      </c>
      <c r="BA24" s="119">
        <f>VLOOKUP($P$7,HorizontalPlanning!$A$15:$K$27,8,FALSE)</f>
        <v>0</v>
      </c>
      <c r="BB24" s="119">
        <f>VLOOKUP($P$7,HorizontalPlanning!$A$15:$K$27,9,FALSE)</f>
        <v>0</v>
      </c>
      <c r="BC24" s="119">
        <f>VLOOKUP($P$7,HorizontalPlanning!$A$15:$K$27,10,FALSE)</f>
        <v>0</v>
      </c>
      <c r="BD24" s="119">
        <f>VLOOKUP($P$7,HorizontalPlanning!$A$15:$K$27,11,FALSE)</f>
        <v>0</v>
      </c>
    </row>
    <row r="25" spans="1:56" ht="19" x14ac:dyDescent="0.2">
      <c r="A25" s="218" t="s">
        <v>126</v>
      </c>
      <c r="B25" s="315"/>
      <c r="C25" s="72">
        <f>IF(AJ36=0,0,AJ36+AL46+AP36+AS36+$D$24)</f>
        <v>0.71</v>
      </c>
      <c r="D25" s="121">
        <f t="shared" ref="D25:D32" si="28">$B$28*C25</f>
        <v>99.399999999999991</v>
      </c>
      <c r="E25" s="73">
        <f>IF(AL36=0,0,AL36+AN36+AL56+AR36+$F$24)</f>
        <v>8</v>
      </c>
      <c r="F25" s="76"/>
      <c r="G25" s="144">
        <f>IF(AJ36=0,0,AJ36+AM46+AP36+AS36+$H$24)</f>
        <v>0.71</v>
      </c>
      <c r="H25" s="145">
        <f t="shared" ref="H25:H32" si="29">$B$28*G25</f>
        <v>99.399999999999991</v>
      </c>
      <c r="I25" s="146">
        <f>IF(AL36=0,0,AL36+AN36+AM56+AR36+$J$24)</f>
        <v>9</v>
      </c>
      <c r="J25" s="147"/>
      <c r="K25" s="144">
        <f>IF(AJ36=0,0,AJ36+AN46+AP36+AS36+$L$24)</f>
        <v>0.71</v>
      </c>
      <c r="L25" s="145">
        <f t="shared" ref="L25:L32" si="30">$B$28*K25</f>
        <v>99.399999999999991</v>
      </c>
      <c r="M25" s="146">
        <f>IF(AL36=0,0,AL36+AN36+AN56+AR36+$N$24)</f>
        <v>10</v>
      </c>
      <c r="N25" s="147">
        <v>10</v>
      </c>
      <c r="O25" s="144">
        <f>IF(AJ36=0,0,AJ36+AO46+AP36+AS36+$P$24)</f>
        <v>0.71</v>
      </c>
      <c r="P25" s="145">
        <f t="shared" ref="P25:P32" si="31">$B$28*O25</f>
        <v>99.399999999999991</v>
      </c>
      <c r="Q25" s="146">
        <f>IF(AL36=0,0,AL36+AN36+AO56+AR36+$R$24)</f>
        <v>11</v>
      </c>
      <c r="R25" s="147"/>
      <c r="S25" s="144">
        <f>IF(AJ36=0,0,AJ36+AP46+AP36+AS36+$T$24)</f>
        <v>0.71</v>
      </c>
      <c r="T25" s="145">
        <f t="shared" ref="T25:T32" si="32">$B$28*S25</f>
        <v>99.399999999999991</v>
      </c>
      <c r="U25" s="146">
        <f>IF(AL36=0,0,AL36+AN36+AP56+AR36+$V$24)</f>
        <v>10</v>
      </c>
      <c r="V25" s="147"/>
      <c r="W25" s="144">
        <f>IF(AJ36=0,0,AJ36+AQ46+AP36+AS36+$X$24)</f>
        <v>0.76</v>
      </c>
      <c r="X25" s="145">
        <f t="shared" ref="X25:X32" si="33">$B$28*W25</f>
        <v>106.4</v>
      </c>
      <c r="Y25" s="146">
        <f>IF(AL36=0,0,AL36+AN36+AQ56+AR36+$Z$24)</f>
        <v>9</v>
      </c>
      <c r="Z25" s="147"/>
      <c r="AA25" s="144">
        <f>IF(AJ36=0,0,AJ36+AR46+AP36+AS36+$AB$24)</f>
        <v>0.80999999999999983</v>
      </c>
      <c r="AB25" s="145">
        <f t="shared" ref="AB25:AB32" si="34">$B$28*AA25</f>
        <v>113.39999999999998</v>
      </c>
      <c r="AC25" s="146">
        <f>IF(AL36=0,0,AL36+AN36+AR56+AR36+$AD$24)</f>
        <v>8</v>
      </c>
      <c r="AD25" s="147"/>
      <c r="AE25" s="144">
        <f>IF(AJ36=0,0,AJ36+AS46+AP36+AS36+$AF$24)</f>
        <v>0.85999999999999988</v>
      </c>
      <c r="AF25" s="145">
        <f t="shared" ref="AF25:AF32" si="35">$B$28*AE25</f>
        <v>120.39999999999998</v>
      </c>
      <c r="AG25" s="146">
        <f>IF(AL36=0,0,AL36+AN36+AS56+AR36+$AH$24)</f>
        <v>7</v>
      </c>
      <c r="AH25" s="149"/>
      <c r="AJ25" s="112"/>
      <c r="AK25" s="112"/>
      <c r="AL25" s="119">
        <f>VLOOKUP($P$3,HorizontalPlanning!$A$15:$K$27,4,FALSE)</f>
        <v>0</v>
      </c>
      <c r="AM25" s="119">
        <f>VLOOKUP($P$3,HorizontalPlanning!$A$15:$K$27,5,FALSE)</f>
        <v>-1</v>
      </c>
      <c r="AN25" s="119">
        <f>VLOOKUP($P$3,HorizontalPlanning!$A$15:$K$27,6,FALSE)</f>
        <v>-2</v>
      </c>
      <c r="AO25" s="119">
        <f>VLOOKUP($P$3,HorizontalPlanning!$A$15:$K$27,7,FALSE)</f>
        <v>-3</v>
      </c>
      <c r="AP25" s="119">
        <f>VLOOKUP($P$3,HorizontalPlanning!$A$15:$K$27,8,FALSE)</f>
        <v>0</v>
      </c>
      <c r="AQ25" s="119">
        <f>VLOOKUP($P$3,HorizontalPlanning!$A$15:$K$27,9,FALSE)</f>
        <v>-1</v>
      </c>
      <c r="AR25" s="119">
        <f>VLOOKUP($P$3,HorizontalPlanning!$A$15:$K$27,10,FALSE)</f>
        <v>-2</v>
      </c>
      <c r="AS25" s="119">
        <f>VLOOKUP($P$3,HorizontalPlanning!$A$15:$K$27,11,FALSE)</f>
        <v>-3</v>
      </c>
      <c r="AT25" s="115"/>
      <c r="AU25" s="112"/>
      <c r="AV25" s="112"/>
      <c r="AW25" s="119">
        <f>VLOOKUP($P$7,HorizontalPlanning!$A$15:$K$27,4,FALSE)</f>
        <v>0</v>
      </c>
      <c r="AX25" s="119">
        <f>VLOOKUP($P$7,HorizontalPlanning!$A$15:$K$27,5,FALSE)</f>
        <v>0</v>
      </c>
      <c r="AY25" s="119">
        <f>VLOOKUP($P$7,HorizontalPlanning!$A$15:$K$27,6,FALSE)</f>
        <v>0</v>
      </c>
      <c r="AZ25" s="119">
        <f>VLOOKUP($P$7,HorizontalPlanning!$A$15:$K$27,7,FALSE)</f>
        <v>0</v>
      </c>
      <c r="BA25" s="119">
        <f>VLOOKUP($P$7,HorizontalPlanning!$A$15:$K$27,8,FALSE)</f>
        <v>0</v>
      </c>
      <c r="BB25" s="119">
        <f>VLOOKUP($P$7,HorizontalPlanning!$A$15:$K$27,9,FALSE)</f>
        <v>0</v>
      </c>
      <c r="BC25" s="119">
        <f>VLOOKUP($P$7,HorizontalPlanning!$A$15:$K$27,10,FALSE)</f>
        <v>0</v>
      </c>
      <c r="BD25" s="119">
        <f>VLOOKUP($P$7,HorizontalPlanning!$A$15:$K$27,11,FALSE)</f>
        <v>0</v>
      </c>
    </row>
    <row r="26" spans="1:56" ht="20" thickBot="1" x14ac:dyDescent="0.25">
      <c r="A26" s="311"/>
      <c r="B26" s="312"/>
      <c r="C26" s="72">
        <f t="shared" ref="C26:C32" si="36">IF(AJ37=0,0,AJ37+AL47+AP37+AS37+$D$24)</f>
        <v>0.71</v>
      </c>
      <c r="D26" s="121">
        <f t="shared" si="28"/>
        <v>99.399999999999991</v>
      </c>
      <c r="E26" s="73">
        <f t="shared" ref="E26:E32" si="37">IF(AL37=0,0,AL37+AN37+AL57+AR37+$F$24)</f>
        <v>7</v>
      </c>
      <c r="F26" s="76"/>
      <c r="G26" s="72">
        <f t="shared" ref="G26:G32" si="38">IF(AJ37=0,0,AJ37+AM47+AP37+AS37+$H$24)</f>
        <v>0.71</v>
      </c>
      <c r="H26" s="121">
        <f t="shared" si="29"/>
        <v>99.399999999999991</v>
      </c>
      <c r="I26" s="73">
        <f t="shared" ref="I26:I32" si="39">IF(AL37=0,0,AL37+AN37+AM57+AR37+$J$24)</f>
        <v>8</v>
      </c>
      <c r="J26" s="76"/>
      <c r="K26" s="72">
        <f t="shared" ref="K26:K32" si="40">IF(AJ37=0,0,AJ37+AN47+AP37+AS37+$L$24)</f>
        <v>0.71</v>
      </c>
      <c r="L26" s="121">
        <f t="shared" si="30"/>
        <v>99.399999999999991</v>
      </c>
      <c r="M26" s="73">
        <f t="shared" ref="M26:M32" si="41">IF(AL37=0,0,AL37+AN37+AN57+AR37+$N$24)</f>
        <v>9</v>
      </c>
      <c r="N26" s="76">
        <v>9</v>
      </c>
      <c r="O26" s="72">
        <f t="shared" ref="O26:O32" si="42">IF(AJ37=0,0,AJ37+AO47+AP37+AS37+$P$24)</f>
        <v>0.71</v>
      </c>
      <c r="P26" s="121">
        <f t="shared" si="31"/>
        <v>99.399999999999991</v>
      </c>
      <c r="Q26" s="73">
        <f t="shared" ref="Q26:Q32" si="43">IF(AL37=0,0,AL37+AN37+AO57+AR37+$R$24)</f>
        <v>10</v>
      </c>
      <c r="R26" s="76"/>
      <c r="S26" s="72">
        <f t="shared" ref="S26:S32" si="44">IF(AJ37=0,0,AJ37+AP47+AP37+AS37+$T$24)</f>
        <v>0.71</v>
      </c>
      <c r="T26" s="121">
        <f t="shared" si="32"/>
        <v>99.399999999999991</v>
      </c>
      <c r="U26" s="73">
        <f t="shared" ref="U26:U32" si="45">IF(AL37=0,0,AL37+AN37+AP57+AR37+$V$24)</f>
        <v>9</v>
      </c>
      <c r="V26" s="76"/>
      <c r="W26" s="72">
        <f t="shared" ref="W26:W32" si="46">IF(AJ37=0,0,AJ37+AQ47+AP37+AS37+$X$24)</f>
        <v>0.76</v>
      </c>
      <c r="X26" s="121">
        <f t="shared" si="33"/>
        <v>106.4</v>
      </c>
      <c r="Y26" s="73">
        <f t="shared" ref="Y26:Y32" si="47">IF(AL37=0,0,AL37+AN37+AQ57+AR37+$Z$24)</f>
        <v>8</v>
      </c>
      <c r="Z26" s="76"/>
      <c r="AA26" s="72">
        <f t="shared" ref="AA26:AA32" si="48">IF(AJ37=0,0,AJ37+AR47+AP37+AS37+$AB$24)</f>
        <v>0.80999999999999983</v>
      </c>
      <c r="AB26" s="121">
        <f t="shared" si="34"/>
        <v>113.39999999999998</v>
      </c>
      <c r="AC26" s="73">
        <f t="shared" ref="AC26:AC32" si="49">IF(AL37=0,0,AL37+AN37+AR57+AR37+$AD$24)</f>
        <v>7</v>
      </c>
      <c r="AD26" s="76"/>
      <c r="AE26" s="72">
        <f t="shared" ref="AE26:AE32" si="50">IF(AJ37=0,0,AJ37+AS47+AP37+AS37+$AF$24)</f>
        <v>0.85999999999999988</v>
      </c>
      <c r="AF26" s="121">
        <f t="shared" si="35"/>
        <v>120.39999999999998</v>
      </c>
      <c r="AG26" s="73">
        <f t="shared" ref="AG26:AG32" si="51">IF(AL37=0,0,AL37+AN37+AS57+AR37+$AH$24)</f>
        <v>6</v>
      </c>
      <c r="AH26" s="150"/>
      <c r="AJ26" s="112"/>
      <c r="AK26" s="112"/>
      <c r="AL26" s="119">
        <f>VLOOKUP($P$3,HorizontalPlanning!$A$15:$K$27,4,FALSE)</f>
        <v>0</v>
      </c>
      <c r="AM26" s="119">
        <f>VLOOKUP($P$3,HorizontalPlanning!$A$15:$K$27,5,FALSE)</f>
        <v>-1</v>
      </c>
      <c r="AN26" s="119">
        <f>VLOOKUP($P$3,HorizontalPlanning!$A$15:$K$27,6,FALSE)</f>
        <v>-2</v>
      </c>
      <c r="AO26" s="119">
        <f>VLOOKUP($P$3,HorizontalPlanning!$A$15:$K$27,7,FALSE)</f>
        <v>-3</v>
      </c>
      <c r="AP26" s="119">
        <f>VLOOKUP($P$3,HorizontalPlanning!$A$15:$K$27,8,FALSE)</f>
        <v>0</v>
      </c>
      <c r="AQ26" s="119">
        <f>VLOOKUP($P$3,HorizontalPlanning!$A$15:$K$27,9,FALSE)</f>
        <v>-1</v>
      </c>
      <c r="AR26" s="119">
        <f>VLOOKUP($P$3,HorizontalPlanning!$A$15:$K$27,10,FALSE)</f>
        <v>-2</v>
      </c>
      <c r="AS26" s="119">
        <f>VLOOKUP($P$3,HorizontalPlanning!$A$15:$K$27,11,FALSE)</f>
        <v>-3</v>
      </c>
      <c r="AT26" s="115"/>
      <c r="AU26" s="112"/>
      <c r="AV26" s="112"/>
      <c r="AW26" s="119">
        <f>VLOOKUP($P$7,HorizontalPlanning!$A$15:$K$27,4,FALSE)</f>
        <v>0</v>
      </c>
      <c r="AX26" s="119">
        <f>VLOOKUP($P$7,HorizontalPlanning!$A$15:$K$27,5,FALSE)</f>
        <v>0</v>
      </c>
      <c r="AY26" s="119">
        <f>VLOOKUP($P$7,HorizontalPlanning!$A$15:$K$27,6,FALSE)</f>
        <v>0</v>
      </c>
      <c r="AZ26" s="119">
        <f>VLOOKUP($P$7,HorizontalPlanning!$A$15:$K$27,7,FALSE)</f>
        <v>0</v>
      </c>
      <c r="BA26" s="119">
        <f>VLOOKUP($P$7,HorizontalPlanning!$A$15:$K$27,8,FALSE)</f>
        <v>0</v>
      </c>
      <c r="BB26" s="119">
        <f>VLOOKUP($P$7,HorizontalPlanning!$A$15:$K$27,9,FALSE)</f>
        <v>0</v>
      </c>
      <c r="BC26" s="119">
        <f>VLOOKUP($P$7,HorizontalPlanning!$A$15:$K$27,10,FALSE)</f>
        <v>0</v>
      </c>
      <c r="BD26" s="119">
        <f>VLOOKUP($P$7,HorizontalPlanning!$A$15:$K$27,11,FALSE)</f>
        <v>0</v>
      </c>
    </row>
    <row r="27" spans="1:56" ht="20" thickBot="1" x14ac:dyDescent="0.25">
      <c r="A27" s="19" t="s">
        <v>12</v>
      </c>
      <c r="B27" s="131">
        <f>VLOOKUP(A27, Tabel2222272[], 2, FALSE)</f>
        <v>140</v>
      </c>
      <c r="C27" s="72">
        <f t="shared" si="36"/>
        <v>0.71</v>
      </c>
      <c r="D27" s="121">
        <f t="shared" si="28"/>
        <v>99.399999999999991</v>
      </c>
      <c r="E27" s="73">
        <f t="shared" si="37"/>
        <v>6</v>
      </c>
      <c r="F27" s="76"/>
      <c r="G27" s="72">
        <f t="shared" si="38"/>
        <v>0.71</v>
      </c>
      <c r="H27" s="121">
        <f t="shared" si="29"/>
        <v>99.399999999999991</v>
      </c>
      <c r="I27" s="73">
        <f t="shared" si="39"/>
        <v>7</v>
      </c>
      <c r="J27" s="76"/>
      <c r="K27" s="72">
        <f t="shared" si="40"/>
        <v>0.71</v>
      </c>
      <c r="L27" s="121">
        <f t="shared" si="30"/>
        <v>99.399999999999991</v>
      </c>
      <c r="M27" s="73">
        <f t="shared" si="41"/>
        <v>8</v>
      </c>
      <c r="N27" s="76">
        <v>8</v>
      </c>
      <c r="O27" s="72">
        <f t="shared" si="42"/>
        <v>0.71</v>
      </c>
      <c r="P27" s="121">
        <f t="shared" si="31"/>
        <v>99.399999999999991</v>
      </c>
      <c r="Q27" s="73">
        <f t="shared" si="43"/>
        <v>9</v>
      </c>
      <c r="R27" s="76"/>
      <c r="S27" s="72">
        <f t="shared" si="44"/>
        <v>0.71</v>
      </c>
      <c r="T27" s="121">
        <f t="shared" si="32"/>
        <v>99.399999999999991</v>
      </c>
      <c r="U27" s="73">
        <f t="shared" si="45"/>
        <v>8</v>
      </c>
      <c r="V27" s="76"/>
      <c r="W27" s="72">
        <f t="shared" si="46"/>
        <v>0.76</v>
      </c>
      <c r="X27" s="121">
        <f t="shared" si="33"/>
        <v>106.4</v>
      </c>
      <c r="Y27" s="73">
        <f t="shared" si="47"/>
        <v>7</v>
      </c>
      <c r="Z27" s="76"/>
      <c r="AA27" s="72">
        <f t="shared" si="48"/>
        <v>0.80999999999999983</v>
      </c>
      <c r="AB27" s="121">
        <f t="shared" si="34"/>
        <v>113.39999999999998</v>
      </c>
      <c r="AC27" s="73">
        <f t="shared" si="49"/>
        <v>6</v>
      </c>
      <c r="AD27" s="76"/>
      <c r="AE27" s="72">
        <f t="shared" si="50"/>
        <v>0.85999999999999988</v>
      </c>
      <c r="AF27" s="121">
        <f t="shared" si="35"/>
        <v>120.39999999999998</v>
      </c>
      <c r="AG27" s="73">
        <f t="shared" si="51"/>
        <v>5</v>
      </c>
      <c r="AH27" s="150"/>
      <c r="AJ27" s="112"/>
      <c r="AK27" s="112"/>
      <c r="AL27" s="119">
        <f>VLOOKUP($P$3,HorizontalPlanning!$A$15:$K$27,4,FALSE)</f>
        <v>0</v>
      </c>
      <c r="AM27" s="119">
        <f>VLOOKUP($P$3,HorizontalPlanning!$A$15:$K$27,5,FALSE)</f>
        <v>-1</v>
      </c>
      <c r="AN27" s="119">
        <f>VLOOKUP($P$3,HorizontalPlanning!$A$15:$K$27,6,FALSE)</f>
        <v>-2</v>
      </c>
      <c r="AO27" s="119">
        <f>VLOOKUP($P$3,HorizontalPlanning!$A$15:$K$27,7,FALSE)</f>
        <v>-3</v>
      </c>
      <c r="AP27" s="119">
        <f>VLOOKUP($P$3,HorizontalPlanning!$A$15:$K$27,8,FALSE)</f>
        <v>0</v>
      </c>
      <c r="AQ27" s="119">
        <f>VLOOKUP($P$3,HorizontalPlanning!$A$15:$K$27,9,FALSE)</f>
        <v>-1</v>
      </c>
      <c r="AR27" s="119">
        <f>VLOOKUP($P$3,HorizontalPlanning!$A$15:$K$27,10,FALSE)</f>
        <v>-2</v>
      </c>
      <c r="AS27" s="119">
        <f>VLOOKUP($P$3,HorizontalPlanning!$A$15:$K$27,11,FALSE)</f>
        <v>-3</v>
      </c>
      <c r="AT27" s="115"/>
      <c r="AU27" s="112"/>
      <c r="AV27" s="112"/>
      <c r="AW27" s="119">
        <f>VLOOKUP($P$7,HorizontalPlanning!$A$15:$K$27,4,FALSE)</f>
        <v>0</v>
      </c>
      <c r="AX27" s="119">
        <f>VLOOKUP($P$7,HorizontalPlanning!$A$15:$K$27,5,FALSE)</f>
        <v>0</v>
      </c>
      <c r="AY27" s="119">
        <f>VLOOKUP($P$7,HorizontalPlanning!$A$15:$K$27,6,FALSE)</f>
        <v>0</v>
      </c>
      <c r="AZ27" s="119">
        <f>VLOOKUP($P$7,HorizontalPlanning!$A$15:$K$27,7,FALSE)</f>
        <v>0</v>
      </c>
      <c r="BA27" s="119">
        <f>VLOOKUP($P$7,HorizontalPlanning!$A$15:$K$27,8,FALSE)</f>
        <v>0</v>
      </c>
      <c r="BB27" s="119">
        <f>VLOOKUP($P$7,HorizontalPlanning!$A$15:$K$27,9,FALSE)</f>
        <v>0</v>
      </c>
      <c r="BC27" s="119">
        <f>VLOOKUP($P$7,HorizontalPlanning!$A$15:$K$27,10,FALSE)</f>
        <v>0</v>
      </c>
      <c r="BD27" s="119">
        <f>VLOOKUP($P$7,HorizontalPlanning!$A$15:$K$27,11,FALSE)</f>
        <v>0</v>
      </c>
    </row>
    <row r="28" spans="1:56" ht="19" x14ac:dyDescent="0.2">
      <c r="A28" s="113"/>
      <c r="B28" s="112">
        <f>B27*VLOOKUP(A25, Exercises!$A$1:$H$221, 7, FALSE)</f>
        <v>140</v>
      </c>
      <c r="C28" s="72">
        <f t="shared" si="36"/>
        <v>0.71</v>
      </c>
      <c r="D28" s="121">
        <f t="shared" si="28"/>
        <v>99.399999999999991</v>
      </c>
      <c r="E28" s="73">
        <f t="shared" si="37"/>
        <v>5</v>
      </c>
      <c r="F28" s="76"/>
      <c r="G28" s="72">
        <f t="shared" si="38"/>
        <v>0.71</v>
      </c>
      <c r="H28" s="121">
        <f t="shared" si="29"/>
        <v>99.399999999999991</v>
      </c>
      <c r="I28" s="73">
        <f t="shared" si="39"/>
        <v>6</v>
      </c>
      <c r="J28" s="76"/>
      <c r="K28" s="72">
        <f t="shared" si="40"/>
        <v>0.71</v>
      </c>
      <c r="L28" s="121">
        <f t="shared" si="30"/>
        <v>99.399999999999991</v>
      </c>
      <c r="M28" s="73">
        <f t="shared" si="41"/>
        <v>7</v>
      </c>
      <c r="N28" s="76">
        <v>7</v>
      </c>
      <c r="O28" s="72">
        <f t="shared" si="42"/>
        <v>0.71</v>
      </c>
      <c r="P28" s="121">
        <f t="shared" si="31"/>
        <v>99.399999999999991</v>
      </c>
      <c r="Q28" s="73">
        <f t="shared" si="43"/>
        <v>8</v>
      </c>
      <c r="R28" s="76"/>
      <c r="S28" s="72">
        <f t="shared" si="44"/>
        <v>0.71</v>
      </c>
      <c r="T28" s="121">
        <f t="shared" si="32"/>
        <v>99.399999999999991</v>
      </c>
      <c r="U28" s="73">
        <f t="shared" si="45"/>
        <v>7</v>
      </c>
      <c r="V28" s="76"/>
      <c r="W28" s="72">
        <f t="shared" si="46"/>
        <v>0.76</v>
      </c>
      <c r="X28" s="121">
        <f t="shared" si="33"/>
        <v>106.4</v>
      </c>
      <c r="Y28" s="73">
        <f t="shared" si="47"/>
        <v>6</v>
      </c>
      <c r="Z28" s="76"/>
      <c r="AA28" s="72">
        <f t="shared" si="48"/>
        <v>0.80999999999999983</v>
      </c>
      <c r="AB28" s="121">
        <f t="shared" si="34"/>
        <v>113.39999999999998</v>
      </c>
      <c r="AC28" s="73">
        <f t="shared" si="49"/>
        <v>5</v>
      </c>
      <c r="AD28" s="76"/>
      <c r="AE28" s="72">
        <f t="shared" si="50"/>
        <v>0.85999999999999988</v>
      </c>
      <c r="AF28" s="121">
        <f t="shared" si="35"/>
        <v>120.39999999999998</v>
      </c>
      <c r="AG28" s="73">
        <f t="shared" si="51"/>
        <v>4</v>
      </c>
      <c r="AH28" s="150"/>
      <c r="AJ28" s="112"/>
      <c r="AK28" s="112"/>
      <c r="AL28" s="119">
        <f>VLOOKUP($P$3,HorizontalPlanning!$A$15:$K$27,4,FALSE)</f>
        <v>0</v>
      </c>
      <c r="AM28" s="119">
        <f>VLOOKUP($P$3,HorizontalPlanning!$A$15:$K$27,5,FALSE)</f>
        <v>-1</v>
      </c>
      <c r="AN28" s="119">
        <f>VLOOKUP($P$3,HorizontalPlanning!$A$15:$K$27,6,FALSE)</f>
        <v>-2</v>
      </c>
      <c r="AO28" s="119">
        <f>VLOOKUP($P$3,HorizontalPlanning!$A$15:$K$27,7,FALSE)</f>
        <v>-3</v>
      </c>
      <c r="AP28" s="119">
        <f>VLOOKUP($P$3,HorizontalPlanning!$A$15:$K$27,8,FALSE)</f>
        <v>0</v>
      </c>
      <c r="AQ28" s="119">
        <f>VLOOKUP($P$3,HorizontalPlanning!$A$15:$K$27,9,FALSE)</f>
        <v>-1</v>
      </c>
      <c r="AR28" s="119">
        <f>VLOOKUP($P$3,HorizontalPlanning!$A$15:$K$27,10,FALSE)</f>
        <v>-2</v>
      </c>
      <c r="AS28" s="119">
        <f>VLOOKUP($P$3,HorizontalPlanning!$A$15:$K$27,11,FALSE)</f>
        <v>-3</v>
      </c>
      <c r="AT28" s="115"/>
      <c r="AU28" s="112"/>
      <c r="AV28" s="112"/>
      <c r="AW28" s="119">
        <f>VLOOKUP($P$7,HorizontalPlanning!$A$15:$K$27,4,FALSE)</f>
        <v>0</v>
      </c>
      <c r="AX28" s="119">
        <f>VLOOKUP($P$7,HorizontalPlanning!$A$15:$K$27,5,FALSE)</f>
        <v>0</v>
      </c>
      <c r="AY28" s="119">
        <f>VLOOKUP($P$7,HorizontalPlanning!$A$15:$K$27,6,FALSE)</f>
        <v>0</v>
      </c>
      <c r="AZ28" s="119">
        <f>VLOOKUP($P$7,HorizontalPlanning!$A$15:$K$27,7,FALSE)</f>
        <v>0</v>
      </c>
      <c r="BA28" s="119">
        <f>VLOOKUP($P$7,HorizontalPlanning!$A$15:$K$27,8,FALSE)</f>
        <v>0</v>
      </c>
      <c r="BB28" s="119">
        <f>VLOOKUP($P$7,HorizontalPlanning!$A$15:$K$27,9,FALSE)</f>
        <v>0</v>
      </c>
      <c r="BC28" s="119">
        <f>VLOOKUP($P$7,HorizontalPlanning!$A$15:$K$27,10,FALSE)</f>
        <v>0</v>
      </c>
      <c r="BD28" s="119">
        <f>VLOOKUP($P$7,HorizontalPlanning!$A$15:$K$27,11,FALSE)</f>
        <v>0</v>
      </c>
    </row>
    <row r="29" spans="1:56" ht="19" x14ac:dyDescent="0.2">
      <c r="A29" s="313"/>
      <c r="B29" s="313"/>
      <c r="C29" s="72">
        <f t="shared" si="36"/>
        <v>0.71</v>
      </c>
      <c r="D29" s="121">
        <f t="shared" si="28"/>
        <v>99.399999999999991</v>
      </c>
      <c r="E29" s="73">
        <f t="shared" si="37"/>
        <v>4</v>
      </c>
      <c r="F29" s="76"/>
      <c r="G29" s="72">
        <f t="shared" si="38"/>
        <v>0.71</v>
      </c>
      <c r="H29" s="121">
        <f t="shared" si="29"/>
        <v>99.399999999999991</v>
      </c>
      <c r="I29" s="73">
        <f t="shared" si="39"/>
        <v>5</v>
      </c>
      <c r="J29" s="186"/>
      <c r="K29" s="72">
        <f t="shared" si="40"/>
        <v>0.71</v>
      </c>
      <c r="L29" s="121">
        <f t="shared" si="30"/>
        <v>99.399999999999991</v>
      </c>
      <c r="M29" s="73">
        <f t="shared" si="41"/>
        <v>6</v>
      </c>
      <c r="N29" s="76">
        <v>6</v>
      </c>
      <c r="O29" s="72">
        <f t="shared" si="42"/>
        <v>0.71</v>
      </c>
      <c r="P29" s="121">
        <f t="shared" si="31"/>
        <v>99.399999999999991</v>
      </c>
      <c r="Q29" s="73">
        <f t="shared" si="43"/>
        <v>7</v>
      </c>
      <c r="R29" s="76"/>
      <c r="S29" s="72">
        <f t="shared" si="44"/>
        <v>0.71</v>
      </c>
      <c r="T29" s="121">
        <f t="shared" si="32"/>
        <v>99.399999999999991</v>
      </c>
      <c r="U29" s="73">
        <f t="shared" si="45"/>
        <v>6</v>
      </c>
      <c r="V29" s="76"/>
      <c r="W29" s="72">
        <f t="shared" si="46"/>
        <v>0.76</v>
      </c>
      <c r="X29" s="121">
        <f t="shared" si="33"/>
        <v>106.4</v>
      </c>
      <c r="Y29" s="73">
        <f t="shared" si="47"/>
        <v>5</v>
      </c>
      <c r="Z29" s="186"/>
      <c r="AA29" s="72">
        <f t="shared" si="48"/>
        <v>0.80999999999999983</v>
      </c>
      <c r="AB29" s="121">
        <f t="shared" si="34"/>
        <v>113.39999999999998</v>
      </c>
      <c r="AC29" s="73">
        <f t="shared" si="49"/>
        <v>4</v>
      </c>
      <c r="AD29" s="76"/>
      <c r="AE29" s="72">
        <f t="shared" si="50"/>
        <v>0.85999999999999988</v>
      </c>
      <c r="AF29" s="121">
        <f t="shared" si="35"/>
        <v>120.39999999999998</v>
      </c>
      <c r="AG29" s="73">
        <f t="shared" si="51"/>
        <v>3</v>
      </c>
      <c r="AH29" s="150"/>
      <c r="AJ29" s="112"/>
      <c r="AK29" s="112"/>
      <c r="AL29" s="119">
        <f>VLOOKUP($P$3,HorizontalPlanning!$A$15:$K$27,4,FALSE)</f>
        <v>0</v>
      </c>
      <c r="AM29" s="119">
        <f>VLOOKUP($P$3,HorizontalPlanning!$A$15:$K$27,5,FALSE)</f>
        <v>-1</v>
      </c>
      <c r="AN29" s="119">
        <f>VLOOKUP($P$3,HorizontalPlanning!$A$15:$K$27,6,FALSE)</f>
        <v>-2</v>
      </c>
      <c r="AO29" s="119">
        <f>VLOOKUP($P$3,HorizontalPlanning!$A$15:$K$27,7,FALSE)</f>
        <v>-3</v>
      </c>
      <c r="AP29" s="119">
        <f>VLOOKUP($P$3,HorizontalPlanning!$A$15:$K$27,8,FALSE)</f>
        <v>0</v>
      </c>
      <c r="AQ29" s="119">
        <f>VLOOKUP($P$3,HorizontalPlanning!$A$15:$K$27,9,FALSE)</f>
        <v>-1</v>
      </c>
      <c r="AR29" s="119">
        <f>VLOOKUP($P$3,HorizontalPlanning!$A$15:$K$27,10,FALSE)</f>
        <v>-2</v>
      </c>
      <c r="AS29" s="119">
        <f>VLOOKUP($P$3,HorizontalPlanning!$A$15:$K$27,11,FALSE)</f>
        <v>-3</v>
      </c>
      <c r="AT29" s="115"/>
      <c r="AU29" s="112"/>
      <c r="AV29" s="112"/>
      <c r="AW29" s="119">
        <f>VLOOKUP($P$7,HorizontalPlanning!$A$15:$K$27,4,FALSE)</f>
        <v>0</v>
      </c>
      <c r="AX29" s="119">
        <f>VLOOKUP($P$7,HorizontalPlanning!$A$15:$K$27,5,FALSE)</f>
        <v>0</v>
      </c>
      <c r="AY29" s="119">
        <f>VLOOKUP($P$7,HorizontalPlanning!$A$15:$K$27,6,FALSE)</f>
        <v>0</v>
      </c>
      <c r="AZ29" s="119">
        <f>VLOOKUP($P$7,HorizontalPlanning!$A$15:$K$27,7,FALSE)</f>
        <v>0</v>
      </c>
      <c r="BA29" s="119">
        <f>VLOOKUP($P$7,HorizontalPlanning!$A$15:$K$27,8,FALSE)</f>
        <v>0</v>
      </c>
      <c r="BB29" s="119">
        <f>VLOOKUP($P$7,HorizontalPlanning!$A$15:$K$27,9,FALSE)</f>
        <v>0</v>
      </c>
      <c r="BC29" s="119">
        <f>VLOOKUP($P$7,HorizontalPlanning!$A$15:$K$27,10,FALSE)</f>
        <v>0</v>
      </c>
      <c r="BD29" s="119">
        <f>VLOOKUP($P$7,HorizontalPlanning!$A$15:$K$27,11,FALSE)</f>
        <v>0</v>
      </c>
    </row>
    <row r="30" spans="1:56" ht="19" x14ac:dyDescent="0.2">
      <c r="A30" s="313"/>
      <c r="B30" s="313"/>
      <c r="C30" s="72">
        <f t="shared" si="36"/>
        <v>0</v>
      </c>
      <c r="D30" s="121">
        <f t="shared" si="28"/>
        <v>0</v>
      </c>
      <c r="E30" s="73">
        <f t="shared" si="37"/>
        <v>0</v>
      </c>
      <c r="F30" s="76"/>
      <c r="G30" s="72">
        <f t="shared" si="38"/>
        <v>0</v>
      </c>
      <c r="H30" s="121">
        <f t="shared" si="29"/>
        <v>0</v>
      </c>
      <c r="I30" s="73">
        <f t="shared" si="39"/>
        <v>0</v>
      </c>
      <c r="J30" s="76"/>
      <c r="K30" s="72">
        <f t="shared" si="40"/>
        <v>0</v>
      </c>
      <c r="L30" s="121">
        <f t="shared" si="30"/>
        <v>0</v>
      </c>
      <c r="M30" s="73">
        <f t="shared" si="41"/>
        <v>0</v>
      </c>
      <c r="N30" s="76"/>
      <c r="O30" s="72">
        <f t="shared" si="42"/>
        <v>0</v>
      </c>
      <c r="P30" s="121">
        <f t="shared" si="31"/>
        <v>0</v>
      </c>
      <c r="Q30" s="73">
        <f t="shared" si="43"/>
        <v>0</v>
      </c>
      <c r="R30" s="76"/>
      <c r="S30" s="72">
        <f t="shared" si="44"/>
        <v>0</v>
      </c>
      <c r="T30" s="121">
        <f t="shared" si="32"/>
        <v>0</v>
      </c>
      <c r="U30" s="73">
        <f t="shared" si="45"/>
        <v>0</v>
      </c>
      <c r="V30" s="76"/>
      <c r="W30" s="72">
        <f t="shared" si="46"/>
        <v>0</v>
      </c>
      <c r="X30" s="121">
        <f t="shared" si="33"/>
        <v>0</v>
      </c>
      <c r="Y30" s="73">
        <f t="shared" si="47"/>
        <v>0</v>
      </c>
      <c r="Z30" s="76"/>
      <c r="AA30" s="72">
        <f t="shared" si="48"/>
        <v>0</v>
      </c>
      <c r="AB30" s="121">
        <f t="shared" si="34"/>
        <v>0</v>
      </c>
      <c r="AC30" s="73">
        <f t="shared" si="49"/>
        <v>0</v>
      </c>
      <c r="AD30" s="76"/>
      <c r="AE30" s="72">
        <f t="shared" si="50"/>
        <v>0</v>
      </c>
      <c r="AF30" s="121">
        <f t="shared" si="35"/>
        <v>0</v>
      </c>
      <c r="AG30" s="73">
        <f t="shared" si="51"/>
        <v>0</v>
      </c>
      <c r="AH30" s="150"/>
      <c r="AJ30" s="112"/>
      <c r="AK30" s="112"/>
      <c r="AL30" s="119">
        <f>VLOOKUP($P$3,HorizontalPlanning!$A$15:$K$27,4,FALSE)</f>
        <v>0</v>
      </c>
      <c r="AM30" s="119">
        <f>VLOOKUP($P$3,HorizontalPlanning!$A$15:$K$27,5,FALSE)</f>
        <v>-1</v>
      </c>
      <c r="AN30" s="119">
        <f>VLOOKUP($P$3,HorizontalPlanning!$A$15:$K$27,6,FALSE)</f>
        <v>-2</v>
      </c>
      <c r="AO30" s="119">
        <f>VLOOKUP($P$3,HorizontalPlanning!$A$15:$K$27,7,FALSE)</f>
        <v>-3</v>
      </c>
      <c r="AP30" s="119">
        <f>VLOOKUP($P$3,HorizontalPlanning!$A$15:$K$27,8,FALSE)</f>
        <v>0</v>
      </c>
      <c r="AQ30" s="119">
        <f>VLOOKUP($P$3,HorizontalPlanning!$A$15:$K$27,9,FALSE)</f>
        <v>-1</v>
      </c>
      <c r="AR30" s="119">
        <f>VLOOKUP($P$3,HorizontalPlanning!$A$15:$K$27,10,FALSE)</f>
        <v>-2</v>
      </c>
      <c r="AS30" s="119">
        <f>VLOOKUP($P$3,HorizontalPlanning!$A$15:$K$27,11,FALSE)</f>
        <v>-3</v>
      </c>
      <c r="AT30" s="115"/>
      <c r="AU30" s="112"/>
      <c r="AV30" s="112"/>
      <c r="AW30" s="119">
        <f>VLOOKUP($P$7,HorizontalPlanning!$A$15:$K$27,4,FALSE)</f>
        <v>0</v>
      </c>
      <c r="AX30" s="119">
        <f>VLOOKUP($P$7,HorizontalPlanning!$A$15:$K$27,5,FALSE)</f>
        <v>0</v>
      </c>
      <c r="AY30" s="119">
        <f>VLOOKUP($P$7,HorizontalPlanning!$A$15:$K$27,6,FALSE)</f>
        <v>0</v>
      </c>
      <c r="AZ30" s="119">
        <f>VLOOKUP($P$7,HorizontalPlanning!$A$15:$K$27,7,FALSE)</f>
        <v>0</v>
      </c>
      <c r="BA30" s="119">
        <f>VLOOKUP($P$7,HorizontalPlanning!$A$15:$K$27,8,FALSE)</f>
        <v>0</v>
      </c>
      <c r="BB30" s="119">
        <f>VLOOKUP($P$7,HorizontalPlanning!$A$15:$K$27,9,FALSE)</f>
        <v>0</v>
      </c>
      <c r="BC30" s="119">
        <f>VLOOKUP($P$7,HorizontalPlanning!$A$15:$K$27,10,FALSE)</f>
        <v>0</v>
      </c>
      <c r="BD30" s="119">
        <f>VLOOKUP($P$7,HorizontalPlanning!$A$15:$K$27,11,FALSE)</f>
        <v>0</v>
      </c>
    </row>
    <row r="31" spans="1:56" ht="19" x14ac:dyDescent="0.2">
      <c r="A31" s="313"/>
      <c r="B31" s="313"/>
      <c r="C31" s="72">
        <f t="shared" si="36"/>
        <v>0</v>
      </c>
      <c r="D31" s="121">
        <f t="shared" si="28"/>
        <v>0</v>
      </c>
      <c r="E31" s="73">
        <f t="shared" si="37"/>
        <v>0</v>
      </c>
      <c r="F31" s="76"/>
      <c r="G31" s="72">
        <f t="shared" si="38"/>
        <v>0</v>
      </c>
      <c r="H31" s="121">
        <f t="shared" si="29"/>
        <v>0</v>
      </c>
      <c r="I31" s="73">
        <f t="shared" si="39"/>
        <v>0</v>
      </c>
      <c r="J31" s="76"/>
      <c r="K31" s="72">
        <f t="shared" si="40"/>
        <v>0</v>
      </c>
      <c r="L31" s="121">
        <f t="shared" si="30"/>
        <v>0</v>
      </c>
      <c r="M31" s="73">
        <f t="shared" si="41"/>
        <v>0</v>
      </c>
      <c r="N31" s="76"/>
      <c r="O31" s="72">
        <f t="shared" si="42"/>
        <v>0</v>
      </c>
      <c r="P31" s="121">
        <f t="shared" si="31"/>
        <v>0</v>
      </c>
      <c r="Q31" s="73">
        <f t="shared" si="43"/>
        <v>0</v>
      </c>
      <c r="R31" s="76"/>
      <c r="S31" s="72">
        <f t="shared" si="44"/>
        <v>0</v>
      </c>
      <c r="T31" s="121">
        <f t="shared" si="32"/>
        <v>0</v>
      </c>
      <c r="U31" s="73">
        <f t="shared" si="45"/>
        <v>0</v>
      </c>
      <c r="V31" s="76"/>
      <c r="W31" s="72">
        <f t="shared" si="46"/>
        <v>0</v>
      </c>
      <c r="X31" s="121">
        <f t="shared" si="33"/>
        <v>0</v>
      </c>
      <c r="Y31" s="73">
        <f t="shared" si="47"/>
        <v>0</v>
      </c>
      <c r="Z31" s="76"/>
      <c r="AA31" s="72">
        <f t="shared" si="48"/>
        <v>0</v>
      </c>
      <c r="AB31" s="121">
        <f t="shared" si="34"/>
        <v>0</v>
      </c>
      <c r="AC31" s="73">
        <f t="shared" si="49"/>
        <v>0</v>
      </c>
      <c r="AD31" s="76"/>
      <c r="AE31" s="72">
        <f t="shared" si="50"/>
        <v>0</v>
      </c>
      <c r="AF31" s="121">
        <f t="shared" si="35"/>
        <v>0</v>
      </c>
      <c r="AG31" s="73">
        <f t="shared" si="51"/>
        <v>0</v>
      </c>
      <c r="AH31" s="150"/>
      <c r="AJ31" s="112"/>
      <c r="AK31" s="112"/>
      <c r="AL31" s="119">
        <f>VLOOKUP($P$3,HorizontalPlanning!$A$15:$K$27,4,FALSE)</f>
        <v>0</v>
      </c>
      <c r="AM31" s="119">
        <f>VLOOKUP($P$3,HorizontalPlanning!$A$15:$K$27,5,FALSE)</f>
        <v>-1</v>
      </c>
      <c r="AN31" s="119">
        <f>VLOOKUP($P$3,HorizontalPlanning!$A$15:$K$27,6,FALSE)</f>
        <v>-2</v>
      </c>
      <c r="AO31" s="119">
        <f>VLOOKUP($P$3,HorizontalPlanning!$A$15:$K$27,7,FALSE)</f>
        <v>-3</v>
      </c>
      <c r="AP31" s="119">
        <f>VLOOKUP($P$3,HorizontalPlanning!$A$15:$K$27,8,FALSE)</f>
        <v>0</v>
      </c>
      <c r="AQ31" s="119">
        <f>VLOOKUP($P$3,HorizontalPlanning!$A$15:$K$27,9,FALSE)</f>
        <v>-1</v>
      </c>
      <c r="AR31" s="119">
        <f>VLOOKUP($P$3,HorizontalPlanning!$A$15:$K$27,10,FALSE)</f>
        <v>-2</v>
      </c>
      <c r="AS31" s="119">
        <f>VLOOKUP($P$3,HorizontalPlanning!$A$15:$K$27,11,FALSE)</f>
        <v>-3</v>
      </c>
      <c r="AT31" s="112"/>
      <c r="AU31" s="112"/>
      <c r="AV31" s="112"/>
      <c r="AW31" s="119">
        <f>VLOOKUP($P$7,HorizontalPlanning!$A$15:$K$27,4,FALSE)</f>
        <v>0</v>
      </c>
      <c r="AX31" s="119">
        <f>VLOOKUP($P$7,HorizontalPlanning!$A$15:$K$27,5,FALSE)</f>
        <v>0</v>
      </c>
      <c r="AY31" s="119">
        <f>VLOOKUP($P$7,HorizontalPlanning!$A$15:$K$27,6,FALSE)</f>
        <v>0</v>
      </c>
      <c r="AZ31" s="119">
        <f>VLOOKUP($P$7,HorizontalPlanning!$A$15:$K$27,7,FALSE)</f>
        <v>0</v>
      </c>
      <c r="BA31" s="119">
        <f>VLOOKUP($P$7,HorizontalPlanning!$A$15:$K$27,8,FALSE)</f>
        <v>0</v>
      </c>
      <c r="BB31" s="119">
        <f>VLOOKUP($P$7,HorizontalPlanning!$A$15:$K$27,9,FALSE)</f>
        <v>0</v>
      </c>
      <c r="BC31" s="119">
        <f>VLOOKUP($P$7,HorizontalPlanning!$A$15:$K$27,10,FALSE)</f>
        <v>0</v>
      </c>
      <c r="BD31" s="119">
        <f>VLOOKUP($P$7,HorizontalPlanning!$A$15:$K$27,11,FALSE)</f>
        <v>0</v>
      </c>
    </row>
    <row r="32" spans="1:56" ht="19" customHeight="1" thickBot="1" x14ac:dyDescent="0.25">
      <c r="A32" s="314"/>
      <c r="B32" s="314"/>
      <c r="C32" s="72">
        <f t="shared" si="36"/>
        <v>0</v>
      </c>
      <c r="D32" s="152">
        <f t="shared" si="28"/>
        <v>0</v>
      </c>
      <c r="E32" s="73">
        <f t="shared" si="37"/>
        <v>0</v>
      </c>
      <c r="F32" s="154"/>
      <c r="G32" s="151">
        <f t="shared" si="38"/>
        <v>0</v>
      </c>
      <c r="H32" s="152">
        <f t="shared" si="29"/>
        <v>0</v>
      </c>
      <c r="I32" s="153">
        <f t="shared" si="39"/>
        <v>0</v>
      </c>
      <c r="J32" s="154"/>
      <c r="K32" s="151">
        <f t="shared" si="40"/>
        <v>0</v>
      </c>
      <c r="L32" s="152">
        <f t="shared" si="30"/>
        <v>0</v>
      </c>
      <c r="M32" s="153">
        <f t="shared" si="41"/>
        <v>0</v>
      </c>
      <c r="N32" s="154"/>
      <c r="O32" s="151">
        <f t="shared" si="42"/>
        <v>0</v>
      </c>
      <c r="P32" s="152">
        <f t="shared" si="31"/>
        <v>0</v>
      </c>
      <c r="Q32" s="153">
        <f t="shared" si="43"/>
        <v>0</v>
      </c>
      <c r="R32" s="154"/>
      <c r="S32" s="151">
        <f t="shared" si="44"/>
        <v>0</v>
      </c>
      <c r="T32" s="152">
        <f t="shared" si="32"/>
        <v>0</v>
      </c>
      <c r="U32" s="153">
        <f t="shared" si="45"/>
        <v>0</v>
      </c>
      <c r="V32" s="154"/>
      <c r="W32" s="151">
        <f t="shared" si="46"/>
        <v>0</v>
      </c>
      <c r="X32" s="152">
        <f t="shared" si="33"/>
        <v>0</v>
      </c>
      <c r="Y32" s="153">
        <f t="shared" si="47"/>
        <v>0</v>
      </c>
      <c r="Z32" s="154"/>
      <c r="AA32" s="151">
        <f t="shared" si="48"/>
        <v>0</v>
      </c>
      <c r="AB32" s="152">
        <f t="shared" si="34"/>
        <v>0</v>
      </c>
      <c r="AC32" s="153">
        <f t="shared" si="49"/>
        <v>0</v>
      </c>
      <c r="AD32" s="154"/>
      <c r="AE32" s="151">
        <f t="shared" si="50"/>
        <v>0</v>
      </c>
      <c r="AF32" s="152">
        <f t="shared" si="35"/>
        <v>0</v>
      </c>
      <c r="AG32" s="153">
        <f t="shared" si="51"/>
        <v>0</v>
      </c>
      <c r="AH32" s="156"/>
      <c r="AJ32" s="112"/>
      <c r="AK32" s="112"/>
      <c r="AL32" s="119">
        <f>VLOOKUP($P$3,HorizontalPlanning!$A$15:$K$27,4,FALSE)</f>
        <v>0</v>
      </c>
      <c r="AM32" s="119">
        <f>VLOOKUP($P$3,HorizontalPlanning!$A$15:$K$27,5,FALSE)</f>
        <v>-1</v>
      </c>
      <c r="AN32" s="119">
        <f>VLOOKUP($P$3,HorizontalPlanning!$A$15:$K$27,6,FALSE)</f>
        <v>-2</v>
      </c>
      <c r="AO32" s="119">
        <f>VLOOKUP($P$3,HorizontalPlanning!$A$15:$K$27,7,FALSE)</f>
        <v>-3</v>
      </c>
      <c r="AP32" s="119">
        <f>VLOOKUP($P$3,HorizontalPlanning!$A$15:$K$27,8,FALSE)</f>
        <v>0</v>
      </c>
      <c r="AQ32" s="119">
        <f>VLOOKUP($P$3,HorizontalPlanning!$A$15:$K$27,9,FALSE)</f>
        <v>-1</v>
      </c>
      <c r="AR32" s="119">
        <f>VLOOKUP($P$3,HorizontalPlanning!$A$15:$K$27,10,FALSE)</f>
        <v>-2</v>
      </c>
      <c r="AS32" s="119">
        <f>VLOOKUP($P$3,HorizontalPlanning!$A$15:$K$27,11,FALSE)</f>
        <v>-3</v>
      </c>
      <c r="AT32" s="112"/>
      <c r="AU32" s="112"/>
      <c r="AV32" s="112"/>
      <c r="AW32" s="119">
        <f>VLOOKUP($P$7,HorizontalPlanning!$A$15:$K$27,4,FALSE)</f>
        <v>0</v>
      </c>
      <c r="AX32" s="119">
        <f>VLOOKUP($P$7,HorizontalPlanning!$A$15:$K$27,5,FALSE)</f>
        <v>0</v>
      </c>
      <c r="AY32" s="119">
        <f>VLOOKUP($P$7,HorizontalPlanning!$A$15:$K$27,6,FALSE)</f>
        <v>0</v>
      </c>
      <c r="AZ32" s="119">
        <f>VLOOKUP($P$7,HorizontalPlanning!$A$15:$K$27,7,FALSE)</f>
        <v>0</v>
      </c>
      <c r="BA32" s="119">
        <f>VLOOKUP($P$7,HorizontalPlanning!$A$15:$K$27,8,FALSE)</f>
        <v>0</v>
      </c>
      <c r="BB32" s="119">
        <f>VLOOKUP($P$7,HorizontalPlanning!$A$15:$K$27,9,FALSE)</f>
        <v>0</v>
      </c>
      <c r="BC32" s="119">
        <f>VLOOKUP($P$7,HorizontalPlanning!$A$15:$K$27,10,FALSE)</f>
        <v>0</v>
      </c>
      <c r="BD32" s="119">
        <f>VLOOKUP($P$7,HorizontalPlanning!$A$15:$K$27,11,FALSE)</f>
        <v>0</v>
      </c>
    </row>
    <row r="33" spans="1:56" ht="17" thickBot="1" x14ac:dyDescent="0.25">
      <c r="C33" s="181" t="s">
        <v>265</v>
      </c>
      <c r="D33" s="182">
        <v>0</v>
      </c>
      <c r="E33" s="190" t="s">
        <v>264</v>
      </c>
      <c r="F33" s="175">
        <v>0</v>
      </c>
      <c r="G33" s="181" t="s">
        <v>265</v>
      </c>
      <c r="H33" s="188">
        <v>0</v>
      </c>
      <c r="I33" s="191" t="s">
        <v>264</v>
      </c>
      <c r="J33" s="143">
        <v>0</v>
      </c>
      <c r="K33" s="192" t="s">
        <v>265</v>
      </c>
      <c r="L33" s="193">
        <v>0</v>
      </c>
      <c r="M33" s="194" t="s">
        <v>264</v>
      </c>
      <c r="N33" s="143">
        <v>0</v>
      </c>
      <c r="O33" s="177" t="s">
        <v>265</v>
      </c>
      <c r="P33" s="187">
        <v>0</v>
      </c>
      <c r="Q33" s="191" t="s">
        <v>264</v>
      </c>
      <c r="R33" s="143">
        <v>0</v>
      </c>
      <c r="S33" s="192" t="s">
        <v>265</v>
      </c>
      <c r="T33" s="193">
        <v>0</v>
      </c>
      <c r="U33" s="194" t="s">
        <v>264</v>
      </c>
      <c r="V33" s="143">
        <v>0</v>
      </c>
      <c r="W33" s="192" t="s">
        <v>265</v>
      </c>
      <c r="X33" s="193">
        <v>0</v>
      </c>
      <c r="Y33" s="194" t="s">
        <v>264</v>
      </c>
      <c r="Z33" s="143">
        <v>0</v>
      </c>
      <c r="AA33" s="192" t="s">
        <v>265</v>
      </c>
      <c r="AB33" s="195">
        <v>0</v>
      </c>
      <c r="AC33" s="191" t="s">
        <v>264</v>
      </c>
      <c r="AD33" s="143">
        <v>0</v>
      </c>
      <c r="AE33" s="192" t="s">
        <v>265</v>
      </c>
      <c r="AF33" s="195">
        <v>0</v>
      </c>
      <c r="AG33" s="191" t="s">
        <v>264</v>
      </c>
      <c r="AH33" s="143">
        <v>0</v>
      </c>
      <c r="AJ33" s="112"/>
      <c r="AK33" s="112"/>
      <c r="AL33" s="112"/>
      <c r="AM33" s="301" t="s">
        <v>256</v>
      </c>
      <c r="AN33" s="302"/>
      <c r="AO33" s="302"/>
      <c r="AP33" s="302"/>
      <c r="AQ33" s="112"/>
      <c r="AR33" s="112"/>
      <c r="AS33" s="112"/>
      <c r="AT33" s="112"/>
      <c r="AU33" s="112"/>
      <c r="AV33" s="112"/>
      <c r="AW33" s="112"/>
      <c r="AX33" s="301" t="s">
        <v>258</v>
      </c>
      <c r="AY33" s="302"/>
      <c r="AZ33" s="302"/>
      <c r="BA33" s="302"/>
      <c r="BB33" s="112"/>
      <c r="BC33" s="112"/>
      <c r="BD33" s="112"/>
    </row>
    <row r="34" spans="1:56" ht="20" customHeight="1" x14ac:dyDescent="0.2">
      <c r="A34" s="218" t="s">
        <v>189</v>
      </c>
      <c r="B34" s="315"/>
      <c r="C34" s="144">
        <f>IF(AU4=0,0,AU4+AW14+BA4+BD4+$D$33)</f>
        <v>0</v>
      </c>
      <c r="D34" s="145">
        <f t="shared" ref="D34:D39" si="52">$B$37*C34</f>
        <v>0</v>
      </c>
      <c r="E34" s="146">
        <f>IF(AW4=0,0,AW4+AY4+BC4+AW24+$F$33)</f>
        <v>0</v>
      </c>
      <c r="F34" s="147"/>
      <c r="G34" s="144">
        <f>IF(AU4=0,0,AU4+AX14+BA4+BD4+$H$33)</f>
        <v>0</v>
      </c>
      <c r="H34" s="145">
        <f t="shared" ref="H34:H39" si="53">$B$37*G34</f>
        <v>0</v>
      </c>
      <c r="I34" s="146">
        <f>IF(AW4=0,0,AW4+AY4+BC4+AX24+$J$33)</f>
        <v>0</v>
      </c>
      <c r="J34" s="147"/>
      <c r="K34" s="144">
        <f>IF(AU4=0,0,AU4+AY14+BA4+BD4+$L$33)</f>
        <v>0</v>
      </c>
      <c r="L34" s="145">
        <f t="shared" ref="L34:L39" si="54">$B$37*K34</f>
        <v>0</v>
      </c>
      <c r="M34" s="146">
        <f>IF(AW4=0,0,AW4+AY4+BC4+AY24+$N$33)</f>
        <v>0</v>
      </c>
      <c r="N34" s="147"/>
      <c r="O34" s="144">
        <f>IF(AU4=0,0,AU4+AZ14+BA4+BD4+$P$33)</f>
        <v>0</v>
      </c>
      <c r="P34" s="145">
        <f t="shared" ref="P34:P39" si="55">$B$37*O34</f>
        <v>0</v>
      </c>
      <c r="Q34" s="146">
        <f>IF(AW4=0,0,AW4+AY4+BC4+AZ24+$R$33)</f>
        <v>0</v>
      </c>
      <c r="R34" s="147"/>
      <c r="S34" s="144">
        <f>IF(AU4=0,0,AU4+BA14+BA4+BD4+$T$33)</f>
        <v>0</v>
      </c>
      <c r="T34" s="145">
        <f t="shared" ref="T34:T39" si="56">$B$28*S34</f>
        <v>0</v>
      </c>
      <c r="U34" s="146">
        <f>IF(AW4=0,0,AW4+AY4+BC4+BA24+$V$33)</f>
        <v>0</v>
      </c>
      <c r="V34" s="147"/>
      <c r="W34" s="144">
        <f>IF(AU4=0,0,AU4+BB14+BA4+BD4+$X$33)</f>
        <v>0</v>
      </c>
      <c r="X34" s="145">
        <f t="shared" ref="X34:X39" si="57">$B$37*W34</f>
        <v>0</v>
      </c>
      <c r="Y34" s="146">
        <f>IF(AW4=0,0,AW4+AY4+BC4+BB24+$Z$33)</f>
        <v>0</v>
      </c>
      <c r="Z34" s="147"/>
      <c r="AA34" s="144">
        <f>IF(AU4=0,0,AU4+BC14+BA4+BD4+$AB$33)</f>
        <v>0</v>
      </c>
      <c r="AB34" s="145">
        <f t="shared" ref="AB34:AB39" si="58">$B$37*AA34</f>
        <v>0</v>
      </c>
      <c r="AC34" s="146">
        <f>IF(AW4=0,0,AW4+AY4+BC4+BC24+$AD$33)</f>
        <v>0</v>
      </c>
      <c r="AD34" s="147"/>
      <c r="AE34" s="144">
        <f>IF(AU4=0,0,AU4+BD14+BA4+BD4+$AF$33)</f>
        <v>0</v>
      </c>
      <c r="AF34" s="145">
        <f t="shared" ref="AF34:AF39" si="59">$B$37*AE34</f>
        <v>0</v>
      </c>
      <c r="AG34" s="146">
        <f>IF(AW4=0,0,AW4+AY4+BC4+BD24+$AH$33)</f>
        <v>0</v>
      </c>
      <c r="AH34" s="149"/>
      <c r="AJ34" s="112"/>
      <c r="AK34" s="112"/>
      <c r="AL34" s="112"/>
      <c r="AM34" s="302"/>
      <c r="AN34" s="302"/>
      <c r="AO34" s="302"/>
      <c r="AP34" s="302"/>
      <c r="AQ34" s="112"/>
      <c r="AR34" s="112"/>
      <c r="AS34" s="112"/>
      <c r="AT34" s="112"/>
      <c r="AU34" s="112"/>
      <c r="AV34" s="112"/>
      <c r="AW34" s="112"/>
      <c r="AX34" s="302"/>
      <c r="AY34" s="302"/>
      <c r="AZ34" s="302"/>
      <c r="BA34" s="302"/>
      <c r="BB34" s="112"/>
      <c r="BC34" s="112"/>
      <c r="BD34" s="112"/>
    </row>
    <row r="35" spans="1:56" ht="20" thickBot="1" x14ac:dyDescent="0.25">
      <c r="A35" s="311"/>
      <c r="B35" s="312"/>
      <c r="C35" s="72">
        <f t="shared" ref="C35:C39" si="60">IF(AU5=0,0,AU5+AW15+BA5+BD5+$D$33)</f>
        <v>0</v>
      </c>
      <c r="D35" s="121">
        <f t="shared" si="52"/>
        <v>0</v>
      </c>
      <c r="E35" s="73">
        <f t="shared" ref="E35:E39" si="61">IF(AW5=0,0,AW5+AY5+BC5+AW25+$F$33)</f>
        <v>0</v>
      </c>
      <c r="F35" s="76"/>
      <c r="G35" s="72">
        <f t="shared" ref="G35:G39" si="62">IF(AU5=0,0,AU5+AX15+BA5+BD5+$H$33)</f>
        <v>0</v>
      </c>
      <c r="H35" s="121">
        <f t="shared" si="53"/>
        <v>0</v>
      </c>
      <c r="I35" s="73">
        <f t="shared" ref="I35:I39" si="63">IF(AW5=0,0,AW5+AY5+BC5+AX25+$J$33)</f>
        <v>0</v>
      </c>
      <c r="J35" s="76"/>
      <c r="K35" s="72">
        <f t="shared" ref="K35:K39" si="64">IF(AU5=0,0,AU5+AY15+BA5+BD5+$L$33)</f>
        <v>0</v>
      </c>
      <c r="L35" s="121">
        <f t="shared" si="54"/>
        <v>0</v>
      </c>
      <c r="M35" s="73">
        <f t="shared" ref="M35:M39" si="65">IF(AW5=0,0,AW5+AY5+BC5+AY25+$N$33)</f>
        <v>0</v>
      </c>
      <c r="N35" s="76"/>
      <c r="O35" s="72">
        <f t="shared" ref="O35:O39" si="66">IF(AU5=0,0,AU5+AZ15+BA5+BD5+$P$33)</f>
        <v>0</v>
      </c>
      <c r="P35" s="121">
        <f t="shared" si="55"/>
        <v>0</v>
      </c>
      <c r="Q35" s="73">
        <f t="shared" ref="Q35:Q39" si="67">IF(AW5=0,0,AW5+AY5+BC5+AZ25+$R$33)</f>
        <v>0</v>
      </c>
      <c r="R35" s="76"/>
      <c r="S35" s="72">
        <f t="shared" ref="S35:S39" si="68">IF(AU5=0,0,AU5+BA15+BA5+BD5+$T$33)</f>
        <v>0</v>
      </c>
      <c r="T35" s="121">
        <f t="shared" si="56"/>
        <v>0</v>
      </c>
      <c r="U35" s="73">
        <f t="shared" ref="U35:U39" si="69">IF(AW5=0,0,AW5+AY5+BC5+BA25+$V$33)</f>
        <v>0</v>
      </c>
      <c r="V35" s="76"/>
      <c r="W35" s="72">
        <f t="shared" ref="W35:W39" si="70">IF(AU5=0,0,AU5+BB15+BA5+BD5+$X$33)</f>
        <v>0</v>
      </c>
      <c r="X35" s="121">
        <f t="shared" si="57"/>
        <v>0</v>
      </c>
      <c r="Y35" s="73">
        <f t="shared" ref="Y35:Y39" si="71">IF(AW5=0,0,AW5+AY5+BC5+BB25+$Z$33)</f>
        <v>0</v>
      </c>
      <c r="Z35" s="76"/>
      <c r="AA35" s="72">
        <f t="shared" ref="AA35:AA39" si="72">IF(AU5=0,0,AU5+BC15+BA5+BD5+$AB$33)</f>
        <v>0</v>
      </c>
      <c r="AB35" s="121">
        <f t="shared" si="58"/>
        <v>0</v>
      </c>
      <c r="AC35" s="73">
        <f t="shared" ref="AC35:AC39" si="73">IF(AW5=0,0,AW5+AY5+BC5+BC25+$AD$33)</f>
        <v>0</v>
      </c>
      <c r="AD35" s="76"/>
      <c r="AE35" s="72">
        <f t="shared" ref="AE35:AE39" si="74">IF(AU5=0,0,AU5+BD15+BA5+BD5+$AF$33)</f>
        <v>0</v>
      </c>
      <c r="AF35" s="121">
        <f t="shared" si="59"/>
        <v>0</v>
      </c>
      <c r="AG35" s="73">
        <f t="shared" ref="AG35:AG39" si="75">IF(AW5=0,0,AW5+AY5+BC5+BD25+$AH$33)</f>
        <v>0</v>
      </c>
      <c r="AH35" s="150"/>
      <c r="AJ35" s="112" t="s">
        <v>236</v>
      </c>
      <c r="AK35" s="112"/>
      <c r="AL35" s="112" t="s">
        <v>228</v>
      </c>
      <c r="AM35" s="112"/>
      <c r="AN35" s="112" t="s">
        <v>234</v>
      </c>
      <c r="AO35" s="113"/>
      <c r="AP35" s="112" t="s">
        <v>250</v>
      </c>
      <c r="AQ35" s="112"/>
      <c r="AR35" s="112" t="s">
        <v>251</v>
      </c>
      <c r="AS35" s="112" t="s">
        <v>252</v>
      </c>
      <c r="AT35" s="112"/>
      <c r="AU35" s="112" t="s">
        <v>236</v>
      </c>
      <c r="AV35" s="112"/>
      <c r="AW35" s="112" t="s">
        <v>228</v>
      </c>
      <c r="AX35" s="112"/>
      <c r="AY35" s="112" t="s">
        <v>234</v>
      </c>
      <c r="AZ35" s="113"/>
      <c r="BA35" s="112" t="s">
        <v>250</v>
      </c>
      <c r="BB35" s="112"/>
      <c r="BC35" s="112" t="s">
        <v>251</v>
      </c>
      <c r="BD35" s="112" t="s">
        <v>252</v>
      </c>
    </row>
    <row r="36" spans="1:56" ht="20" thickBot="1" x14ac:dyDescent="0.25">
      <c r="A36" s="19" t="s">
        <v>189</v>
      </c>
      <c r="B36" s="131">
        <f>VLOOKUP(A36, Tabel2222272[], 2, FALSE)</f>
        <v>0</v>
      </c>
      <c r="C36" s="72">
        <f t="shared" si="60"/>
        <v>0</v>
      </c>
      <c r="D36" s="121">
        <f t="shared" si="52"/>
        <v>0</v>
      </c>
      <c r="E36" s="73">
        <f t="shared" si="61"/>
        <v>0</v>
      </c>
      <c r="F36" s="76"/>
      <c r="G36" s="72">
        <f t="shared" si="62"/>
        <v>0</v>
      </c>
      <c r="H36" s="121">
        <f t="shared" si="53"/>
        <v>0</v>
      </c>
      <c r="I36" s="73">
        <f t="shared" si="63"/>
        <v>0</v>
      </c>
      <c r="J36" s="76"/>
      <c r="K36" s="72">
        <f t="shared" si="64"/>
        <v>0</v>
      </c>
      <c r="L36" s="121">
        <f t="shared" si="54"/>
        <v>0</v>
      </c>
      <c r="M36" s="73">
        <f t="shared" si="65"/>
        <v>0</v>
      </c>
      <c r="N36" s="76"/>
      <c r="O36" s="72">
        <f t="shared" si="66"/>
        <v>0</v>
      </c>
      <c r="P36" s="121">
        <f t="shared" si="55"/>
        <v>0</v>
      </c>
      <c r="Q36" s="73">
        <f t="shared" si="67"/>
        <v>0</v>
      </c>
      <c r="R36" s="76"/>
      <c r="S36" s="72">
        <f t="shared" si="68"/>
        <v>0</v>
      </c>
      <c r="T36" s="121">
        <f t="shared" si="56"/>
        <v>0</v>
      </c>
      <c r="U36" s="73">
        <f t="shared" si="69"/>
        <v>0</v>
      </c>
      <c r="V36" s="76"/>
      <c r="W36" s="72">
        <f t="shared" si="70"/>
        <v>0</v>
      </c>
      <c r="X36" s="121">
        <f t="shared" si="57"/>
        <v>0</v>
      </c>
      <c r="Y36" s="73">
        <f t="shared" si="71"/>
        <v>0</v>
      </c>
      <c r="Z36" s="76"/>
      <c r="AA36" s="72">
        <f t="shared" si="72"/>
        <v>0</v>
      </c>
      <c r="AB36" s="121">
        <f t="shared" si="58"/>
        <v>0</v>
      </c>
      <c r="AC36" s="73">
        <f t="shared" si="73"/>
        <v>0</v>
      </c>
      <c r="AD36" s="76"/>
      <c r="AE36" s="72">
        <f t="shared" si="74"/>
        <v>0</v>
      </c>
      <c r="AF36" s="121">
        <f t="shared" si="59"/>
        <v>0</v>
      </c>
      <c r="AG36" s="73">
        <f t="shared" si="75"/>
        <v>0</v>
      </c>
      <c r="AH36" s="150"/>
      <c r="AJ36" s="110">
        <f>HLOOKUP($M$5,VerticalPlanning!$I$13:$AF$21,2,FALSE)</f>
        <v>0.7</v>
      </c>
      <c r="AK36" s="112"/>
      <c r="AL36" s="106">
        <f>HLOOKUP($M$5,VerticalPlanning!$I$1:$AF$9,2,FALSE)</f>
        <v>10</v>
      </c>
      <c r="AM36" s="112"/>
      <c r="AN36" s="108">
        <f>VLOOKUP($F$1,ClientLevels!$A$1:$B$4,2,FALSE)</f>
        <v>1</v>
      </c>
      <c r="AO36" s="113"/>
      <c r="AP36" s="117">
        <f>VLOOKUP($F$1,ClientLevels!$A$1:$C$4,3,FALSE)</f>
        <v>-0.04</v>
      </c>
      <c r="AQ36" s="112"/>
      <c r="AR36" s="112">
        <f>$T$5</f>
        <v>0</v>
      </c>
      <c r="AS36" s="120">
        <f>$W$5</f>
        <v>0.2</v>
      </c>
      <c r="AT36" s="112"/>
      <c r="AU36" s="110">
        <f>HLOOKUP($M$9,VerticalPlanning!$I$13:$AF$21,2,FALSE)</f>
        <v>0</v>
      </c>
      <c r="AV36" s="112"/>
      <c r="AW36" s="106">
        <f>HLOOKUP($M$9,VerticalPlanning!$I$1:$AF$9,2,FALSE)</f>
        <v>0</v>
      </c>
      <c r="AX36" s="112"/>
      <c r="AY36" s="108">
        <f>VLOOKUP($F$1,ClientLevels!$A$1:$B$4,2,FALSE)</f>
        <v>1</v>
      </c>
      <c r="AZ36" s="113"/>
      <c r="BA36" s="117">
        <f>VLOOKUP($F$1,ClientLevels!$A$1:$C$4,3,FALSE)</f>
        <v>-0.04</v>
      </c>
      <c r="BB36" s="112"/>
      <c r="BC36" s="112">
        <f>$T$9</f>
        <v>0</v>
      </c>
      <c r="BD36" s="120">
        <f>$W$9</f>
        <v>0</v>
      </c>
    </row>
    <row r="37" spans="1:56" ht="19" x14ac:dyDescent="0.2">
      <c r="A37" s="36"/>
      <c r="B37" s="112">
        <f>B36*VLOOKUP(A34, Exercises!$A$1:$H$221, 7, FALSE)</f>
        <v>0</v>
      </c>
      <c r="C37" s="72">
        <f t="shared" si="60"/>
        <v>0</v>
      </c>
      <c r="D37" s="121">
        <f t="shared" si="52"/>
        <v>0</v>
      </c>
      <c r="E37" s="73">
        <f t="shared" si="61"/>
        <v>0</v>
      </c>
      <c r="F37" s="76"/>
      <c r="G37" s="72">
        <f t="shared" si="62"/>
        <v>0</v>
      </c>
      <c r="H37" s="121">
        <f t="shared" si="53"/>
        <v>0</v>
      </c>
      <c r="I37" s="73">
        <f t="shared" si="63"/>
        <v>0</v>
      </c>
      <c r="J37" s="76"/>
      <c r="K37" s="72">
        <f t="shared" si="64"/>
        <v>0</v>
      </c>
      <c r="L37" s="121">
        <f t="shared" si="54"/>
        <v>0</v>
      </c>
      <c r="M37" s="73">
        <f t="shared" si="65"/>
        <v>0</v>
      </c>
      <c r="N37" s="76"/>
      <c r="O37" s="72">
        <f t="shared" si="66"/>
        <v>0</v>
      </c>
      <c r="P37" s="121">
        <f t="shared" si="55"/>
        <v>0</v>
      </c>
      <c r="Q37" s="73">
        <f t="shared" si="67"/>
        <v>0</v>
      </c>
      <c r="R37" s="76"/>
      <c r="S37" s="72">
        <f t="shared" si="68"/>
        <v>0</v>
      </c>
      <c r="T37" s="121">
        <f t="shared" si="56"/>
        <v>0</v>
      </c>
      <c r="U37" s="73">
        <f t="shared" si="69"/>
        <v>0</v>
      </c>
      <c r="V37" s="76"/>
      <c r="W37" s="72">
        <f t="shared" si="70"/>
        <v>0</v>
      </c>
      <c r="X37" s="121">
        <f t="shared" si="57"/>
        <v>0</v>
      </c>
      <c r="Y37" s="73">
        <f t="shared" si="71"/>
        <v>0</v>
      </c>
      <c r="Z37" s="76"/>
      <c r="AA37" s="72">
        <f t="shared" si="72"/>
        <v>0</v>
      </c>
      <c r="AB37" s="121">
        <f t="shared" si="58"/>
        <v>0</v>
      </c>
      <c r="AC37" s="73">
        <f t="shared" si="73"/>
        <v>0</v>
      </c>
      <c r="AD37" s="76"/>
      <c r="AE37" s="72">
        <f t="shared" si="74"/>
        <v>0</v>
      </c>
      <c r="AF37" s="121">
        <f t="shared" si="59"/>
        <v>0</v>
      </c>
      <c r="AG37" s="73">
        <f t="shared" si="75"/>
        <v>0</v>
      </c>
      <c r="AH37" s="150"/>
      <c r="AJ37" s="110">
        <f>HLOOKUP($M$5,VerticalPlanning!$I$13:$AF$21,3,FALSE)</f>
        <v>0.7</v>
      </c>
      <c r="AK37" s="112"/>
      <c r="AL37" s="106">
        <f>HLOOKUP($M$5,VerticalPlanning!$I$1:$AF$9,3,FALSE)</f>
        <v>9</v>
      </c>
      <c r="AM37" s="112"/>
      <c r="AN37" s="108">
        <f>VLOOKUP($F$1,ClientLevels!$A$1:$B$4,2,FALSE)</f>
        <v>1</v>
      </c>
      <c r="AO37" s="113"/>
      <c r="AP37" s="117">
        <f>VLOOKUP($F$1,ClientLevels!$A$1:$C$4,3,FALSE)</f>
        <v>-0.04</v>
      </c>
      <c r="AQ37" s="112"/>
      <c r="AR37" s="112">
        <f t="shared" ref="AR37:AR43" si="76">$T$5</f>
        <v>0</v>
      </c>
      <c r="AS37" s="120">
        <f t="shared" ref="AS37:AS43" si="77">$W$5</f>
        <v>0.2</v>
      </c>
      <c r="AT37" s="112"/>
      <c r="AU37" s="110">
        <f>HLOOKUP($M$9,VerticalPlanning!$I$13:$AF$21,3,FALSE)</f>
        <v>0</v>
      </c>
      <c r="AV37" s="112"/>
      <c r="AW37" s="106">
        <f>HLOOKUP($M$9,VerticalPlanning!$I$1:$AF$9,3,FALSE)</f>
        <v>0</v>
      </c>
      <c r="AX37" s="112"/>
      <c r="AY37" s="108">
        <f>VLOOKUP($F$1,ClientLevels!$A$1:$B$4,2,FALSE)</f>
        <v>1</v>
      </c>
      <c r="AZ37" s="113"/>
      <c r="BA37" s="117">
        <f>VLOOKUP($F$1,ClientLevels!$A$1:$C$4,3,FALSE)</f>
        <v>-0.04</v>
      </c>
      <c r="BB37" s="112"/>
      <c r="BC37" s="112">
        <f t="shared" ref="BC37:BC43" si="78">$T$9</f>
        <v>0</v>
      </c>
      <c r="BD37" s="120">
        <f t="shared" ref="BD37:BD43" si="79">$W$9</f>
        <v>0</v>
      </c>
    </row>
    <row r="38" spans="1:56" ht="19" customHeight="1" x14ac:dyDescent="0.2">
      <c r="A38" s="226"/>
      <c r="B38" s="318"/>
      <c r="C38" s="72">
        <f t="shared" si="60"/>
        <v>0</v>
      </c>
      <c r="D38" s="121">
        <f t="shared" si="52"/>
        <v>0</v>
      </c>
      <c r="E38" s="73">
        <f t="shared" si="61"/>
        <v>0</v>
      </c>
      <c r="F38" s="76"/>
      <c r="G38" s="72">
        <f t="shared" si="62"/>
        <v>0</v>
      </c>
      <c r="H38" s="121">
        <f t="shared" si="53"/>
        <v>0</v>
      </c>
      <c r="I38" s="73">
        <f t="shared" si="63"/>
        <v>0</v>
      </c>
      <c r="J38" s="186"/>
      <c r="K38" s="72">
        <f t="shared" si="64"/>
        <v>0</v>
      </c>
      <c r="L38" s="121">
        <f t="shared" si="54"/>
        <v>0</v>
      </c>
      <c r="M38" s="73">
        <f t="shared" si="65"/>
        <v>0</v>
      </c>
      <c r="N38" s="76"/>
      <c r="O38" s="72">
        <f t="shared" si="66"/>
        <v>0</v>
      </c>
      <c r="P38" s="121">
        <f t="shared" si="55"/>
        <v>0</v>
      </c>
      <c r="Q38" s="73">
        <f t="shared" si="67"/>
        <v>0</v>
      </c>
      <c r="R38" s="76"/>
      <c r="S38" s="72">
        <f t="shared" si="68"/>
        <v>0</v>
      </c>
      <c r="T38" s="121">
        <f t="shared" si="56"/>
        <v>0</v>
      </c>
      <c r="U38" s="73">
        <f t="shared" si="69"/>
        <v>0</v>
      </c>
      <c r="V38" s="76"/>
      <c r="W38" s="72">
        <f t="shared" si="70"/>
        <v>0</v>
      </c>
      <c r="X38" s="121">
        <f t="shared" si="57"/>
        <v>0</v>
      </c>
      <c r="Y38" s="73">
        <f t="shared" si="71"/>
        <v>0</v>
      </c>
      <c r="Z38" s="186"/>
      <c r="AA38" s="72">
        <f t="shared" si="72"/>
        <v>0</v>
      </c>
      <c r="AB38" s="121">
        <f t="shared" si="58"/>
        <v>0</v>
      </c>
      <c r="AC38" s="73">
        <f t="shared" si="73"/>
        <v>0</v>
      </c>
      <c r="AD38" s="76"/>
      <c r="AE38" s="72">
        <f t="shared" si="74"/>
        <v>0</v>
      </c>
      <c r="AF38" s="121">
        <f t="shared" si="59"/>
        <v>0</v>
      </c>
      <c r="AG38" s="73">
        <f t="shared" si="75"/>
        <v>0</v>
      </c>
      <c r="AH38" s="150"/>
      <c r="AJ38" s="110">
        <f>HLOOKUP($M$5,VerticalPlanning!$I$13:$AF$21,4,FALSE)</f>
        <v>0.7</v>
      </c>
      <c r="AK38" s="112"/>
      <c r="AL38" s="106">
        <f>HLOOKUP($M$5,VerticalPlanning!$I$1:$AF$9,4,FALSE)</f>
        <v>8</v>
      </c>
      <c r="AM38" s="112"/>
      <c r="AN38" s="108">
        <f>VLOOKUP($F$1,ClientLevels!$A$1:$B$4,2,FALSE)</f>
        <v>1</v>
      </c>
      <c r="AO38" s="113"/>
      <c r="AP38" s="117">
        <f>VLOOKUP($F$1,ClientLevels!$A$1:$C$4,3,FALSE)</f>
        <v>-0.04</v>
      </c>
      <c r="AQ38" s="112"/>
      <c r="AR38" s="112">
        <f t="shared" si="76"/>
        <v>0</v>
      </c>
      <c r="AS38" s="120">
        <f t="shared" si="77"/>
        <v>0.2</v>
      </c>
      <c r="AT38" s="112"/>
      <c r="AU38" s="110">
        <f>HLOOKUP($M$9,VerticalPlanning!$I$13:$AF$21,4,FALSE)</f>
        <v>0</v>
      </c>
      <c r="AV38" s="112"/>
      <c r="AW38" s="106">
        <f>HLOOKUP($M$9,VerticalPlanning!$I$1:$AF$9,4,FALSE)</f>
        <v>0</v>
      </c>
      <c r="AX38" s="112"/>
      <c r="AY38" s="108">
        <f>VLOOKUP($F$1,ClientLevels!$A$1:$B$4,2,FALSE)</f>
        <v>1</v>
      </c>
      <c r="AZ38" s="113"/>
      <c r="BA38" s="117">
        <f>VLOOKUP($F$1,ClientLevels!$A$1:$C$4,3,FALSE)</f>
        <v>-0.04</v>
      </c>
      <c r="BB38" s="112"/>
      <c r="BC38" s="112">
        <f t="shared" si="78"/>
        <v>0</v>
      </c>
      <c r="BD38" s="120">
        <f t="shared" si="79"/>
        <v>0</v>
      </c>
    </row>
    <row r="39" spans="1:56" ht="20" thickBot="1" x14ac:dyDescent="0.25">
      <c r="A39" s="228"/>
      <c r="B39" s="319"/>
      <c r="C39" s="151">
        <f t="shared" si="60"/>
        <v>0</v>
      </c>
      <c r="D39" s="152">
        <f t="shared" si="52"/>
        <v>0</v>
      </c>
      <c r="E39" s="153">
        <f t="shared" si="61"/>
        <v>0</v>
      </c>
      <c r="F39" s="154"/>
      <c r="G39" s="151">
        <f t="shared" si="62"/>
        <v>0</v>
      </c>
      <c r="H39" s="152">
        <f t="shared" si="53"/>
        <v>0</v>
      </c>
      <c r="I39" s="153">
        <f t="shared" si="63"/>
        <v>0</v>
      </c>
      <c r="J39" s="154"/>
      <c r="K39" s="151">
        <f t="shared" si="64"/>
        <v>0</v>
      </c>
      <c r="L39" s="152">
        <f t="shared" si="54"/>
        <v>0</v>
      </c>
      <c r="M39" s="153">
        <f t="shared" si="65"/>
        <v>0</v>
      </c>
      <c r="N39" s="154"/>
      <c r="O39" s="151">
        <f t="shared" si="66"/>
        <v>0</v>
      </c>
      <c r="P39" s="152">
        <f t="shared" si="55"/>
        <v>0</v>
      </c>
      <c r="Q39" s="153">
        <f t="shared" si="67"/>
        <v>0</v>
      </c>
      <c r="R39" s="154"/>
      <c r="S39" s="151">
        <f t="shared" si="68"/>
        <v>0</v>
      </c>
      <c r="T39" s="152">
        <f t="shared" si="56"/>
        <v>0</v>
      </c>
      <c r="U39" s="153">
        <f t="shared" si="69"/>
        <v>0</v>
      </c>
      <c r="V39" s="154"/>
      <c r="W39" s="151">
        <f t="shared" si="70"/>
        <v>0</v>
      </c>
      <c r="X39" s="152">
        <f t="shared" si="57"/>
        <v>0</v>
      </c>
      <c r="Y39" s="153">
        <f t="shared" si="71"/>
        <v>0</v>
      </c>
      <c r="Z39" s="154"/>
      <c r="AA39" s="151">
        <f t="shared" si="72"/>
        <v>0</v>
      </c>
      <c r="AB39" s="152">
        <f t="shared" si="58"/>
        <v>0</v>
      </c>
      <c r="AC39" s="153">
        <f t="shared" si="73"/>
        <v>0</v>
      </c>
      <c r="AD39" s="154"/>
      <c r="AE39" s="151">
        <f t="shared" si="74"/>
        <v>0</v>
      </c>
      <c r="AF39" s="152">
        <f t="shared" si="59"/>
        <v>0</v>
      </c>
      <c r="AG39" s="153">
        <f t="shared" si="75"/>
        <v>0</v>
      </c>
      <c r="AH39" s="156"/>
      <c r="AJ39" s="110">
        <f>HLOOKUP($M$5,VerticalPlanning!$I$13:$AF$21,5,FALSE)</f>
        <v>0.7</v>
      </c>
      <c r="AK39" s="112"/>
      <c r="AL39" s="106">
        <f>HLOOKUP($M$5,VerticalPlanning!$I$1:$AF$9,5,FALSE)</f>
        <v>7</v>
      </c>
      <c r="AM39" s="112"/>
      <c r="AN39" s="108">
        <f>VLOOKUP($F$1,ClientLevels!$A$1:$B$4,2,FALSE)</f>
        <v>1</v>
      </c>
      <c r="AO39" s="113"/>
      <c r="AP39" s="117">
        <f>VLOOKUP($F$1,ClientLevels!$A$1:$C$4,3,FALSE)</f>
        <v>-0.04</v>
      </c>
      <c r="AQ39" s="112"/>
      <c r="AR39" s="112">
        <f t="shared" si="76"/>
        <v>0</v>
      </c>
      <c r="AS39" s="120">
        <f t="shared" si="77"/>
        <v>0.2</v>
      </c>
      <c r="AT39" s="112"/>
      <c r="AU39" s="110">
        <f>HLOOKUP($M$9,VerticalPlanning!$I$13:$AF$21,5,FALSE)</f>
        <v>0</v>
      </c>
      <c r="AV39" s="112"/>
      <c r="AW39" s="106">
        <f>HLOOKUP($M$9,VerticalPlanning!$I$1:$AF$9,5,FALSE)</f>
        <v>0</v>
      </c>
      <c r="AX39" s="112"/>
      <c r="AY39" s="108">
        <f>VLOOKUP($F$1,ClientLevels!$A$1:$B$4,2,FALSE)</f>
        <v>1</v>
      </c>
      <c r="AZ39" s="113"/>
      <c r="BA39" s="117">
        <f>VLOOKUP($F$1,ClientLevels!$A$1:$C$4,3,FALSE)</f>
        <v>-0.04</v>
      </c>
      <c r="BB39" s="112"/>
      <c r="BC39" s="112">
        <f t="shared" si="78"/>
        <v>0</v>
      </c>
      <c r="BD39" s="120">
        <f t="shared" si="79"/>
        <v>0</v>
      </c>
    </row>
    <row r="40" spans="1:56" ht="20" thickBot="1" x14ac:dyDescent="0.25">
      <c r="C40" s="192" t="s">
        <v>265</v>
      </c>
      <c r="D40" s="193">
        <v>0</v>
      </c>
      <c r="E40" s="194" t="s">
        <v>264</v>
      </c>
      <c r="F40" s="143">
        <v>0</v>
      </c>
      <c r="G40" s="192" t="s">
        <v>265</v>
      </c>
      <c r="H40" s="195">
        <v>0</v>
      </c>
      <c r="I40" s="191" t="s">
        <v>264</v>
      </c>
      <c r="J40">
        <v>0</v>
      </c>
      <c r="K40" s="183" t="s">
        <v>265</v>
      </c>
      <c r="L40" s="184">
        <v>0</v>
      </c>
      <c r="M40" s="185" t="s">
        <v>264</v>
      </c>
      <c r="N40" s="176">
        <v>0</v>
      </c>
      <c r="O40" s="177" t="s">
        <v>265</v>
      </c>
      <c r="P40" s="187">
        <v>0</v>
      </c>
      <c r="Q40" s="191" t="s">
        <v>264</v>
      </c>
      <c r="R40" s="143">
        <v>0</v>
      </c>
      <c r="S40" s="192" t="s">
        <v>265</v>
      </c>
      <c r="T40" s="193">
        <v>0</v>
      </c>
      <c r="U40" s="194" t="s">
        <v>264</v>
      </c>
      <c r="V40" s="143">
        <v>0</v>
      </c>
      <c r="W40" s="192" t="s">
        <v>265</v>
      </c>
      <c r="X40" s="193">
        <v>0</v>
      </c>
      <c r="Y40" s="194" t="s">
        <v>264</v>
      </c>
      <c r="Z40" s="143">
        <v>0</v>
      </c>
      <c r="AA40" s="192" t="s">
        <v>265</v>
      </c>
      <c r="AB40" s="195">
        <v>0</v>
      </c>
      <c r="AC40" s="191" t="s">
        <v>264</v>
      </c>
      <c r="AD40" s="143">
        <v>0</v>
      </c>
      <c r="AE40" s="192" t="s">
        <v>265</v>
      </c>
      <c r="AF40" s="195">
        <v>0</v>
      </c>
      <c r="AG40" s="191" t="s">
        <v>264</v>
      </c>
      <c r="AH40" s="143">
        <v>0</v>
      </c>
      <c r="AJ40" s="110">
        <f>HLOOKUP($M$5,VerticalPlanning!$I$13:$AF$21,6,FALSE)</f>
        <v>0.7</v>
      </c>
      <c r="AK40" s="112"/>
      <c r="AL40" s="106">
        <f>HLOOKUP($M$5,VerticalPlanning!$I$1:$AF$9,6,FALSE)</f>
        <v>6</v>
      </c>
      <c r="AM40" s="112"/>
      <c r="AN40" s="108">
        <f>VLOOKUP($F$1,ClientLevels!$A$1:$B$4,2,FALSE)</f>
        <v>1</v>
      </c>
      <c r="AO40" s="113"/>
      <c r="AP40" s="117">
        <f>VLOOKUP($F$1,ClientLevels!$A$1:$C$4,3,FALSE)</f>
        <v>-0.04</v>
      </c>
      <c r="AQ40" s="112"/>
      <c r="AR40" s="112">
        <f t="shared" si="76"/>
        <v>0</v>
      </c>
      <c r="AS40" s="120">
        <f t="shared" si="77"/>
        <v>0.2</v>
      </c>
      <c r="AT40" s="112"/>
      <c r="AU40" s="110">
        <f>HLOOKUP($M$9,VerticalPlanning!$I$13:$AF$21,6,FALSE)</f>
        <v>0</v>
      </c>
      <c r="AV40" s="112"/>
      <c r="AW40" s="106">
        <f>HLOOKUP($M$9,VerticalPlanning!$I$1:$AF$9,6,FALSE)</f>
        <v>0</v>
      </c>
      <c r="AX40" s="112"/>
      <c r="AY40" s="108">
        <f>VLOOKUP($F$1,ClientLevels!$A$1:$B$4,2,FALSE)</f>
        <v>1</v>
      </c>
      <c r="AZ40" s="113"/>
      <c r="BA40" s="117">
        <f>VLOOKUP($F$1,ClientLevels!$A$1:$C$4,3,FALSE)</f>
        <v>-0.04</v>
      </c>
      <c r="BB40" s="112"/>
      <c r="BC40" s="112">
        <f t="shared" si="78"/>
        <v>0</v>
      </c>
      <c r="BD40" s="120">
        <f t="shared" si="79"/>
        <v>0</v>
      </c>
    </row>
    <row r="41" spans="1:56" ht="19" x14ac:dyDescent="0.2">
      <c r="A41" s="218" t="s">
        <v>189</v>
      </c>
      <c r="B41" s="315"/>
      <c r="C41" s="144">
        <f>IF(AU36=0,0,AU36+AW46+BA36+BD36+$D$40)</f>
        <v>0</v>
      </c>
      <c r="D41" s="145">
        <f>$B$37*C41</f>
        <v>0</v>
      </c>
      <c r="E41" s="146">
        <f>IF(AW36=0,0,AW36+AY36+BC36+AW56+$F$40)</f>
        <v>0</v>
      </c>
      <c r="F41" s="147"/>
      <c r="G41" s="144">
        <f>IF(AU36=0,0,AU36+AX46+BA36+BD36+$H$40)</f>
        <v>0</v>
      </c>
      <c r="H41" s="145">
        <f>$B$37*G41</f>
        <v>0</v>
      </c>
      <c r="I41" s="146">
        <f>IF(AW36=0,0,AW36+AY36+BC36+AX56+$J$40)</f>
        <v>0</v>
      </c>
      <c r="J41" s="149"/>
      <c r="K41" s="140">
        <f>IF(AU36=0,0,AU36+AY46+BA36+BD36+$L$40)</f>
        <v>0</v>
      </c>
      <c r="L41" s="121">
        <f>$B$37*K41</f>
        <v>0</v>
      </c>
      <c r="M41" s="73">
        <f>IF(AW36=0,0,AW36+AY36+BC36+AY56+$N$40)</f>
        <v>0</v>
      </c>
      <c r="N41" s="76"/>
      <c r="O41" s="144">
        <f>IF(AU36=0,0,AU36+AZ46+BA36+BD36+$P$40)</f>
        <v>0</v>
      </c>
      <c r="P41" s="145">
        <f>$B$37*O41</f>
        <v>0</v>
      </c>
      <c r="Q41" s="146">
        <f>IF(AW36=0,0,AW36+AY36+BC36+AZ56+$R$40)</f>
        <v>0</v>
      </c>
      <c r="R41" s="147"/>
      <c r="S41" s="144">
        <f>IF(AU36=0,0,AU36+BA46+BA36+BD36+$L$40)</f>
        <v>0</v>
      </c>
      <c r="T41" s="145">
        <f t="shared" ref="T41:T46" si="80">$B$28*S41</f>
        <v>0</v>
      </c>
      <c r="U41" s="146">
        <f>IF(AW36=0,0,AW36+AY36+BC36+BA56+$R$40)</f>
        <v>0</v>
      </c>
      <c r="V41" s="147"/>
      <c r="W41" s="144">
        <f>IF(AU36=0,0,AU36+BB46+BA36+BD36+$L$40)</f>
        <v>0</v>
      </c>
      <c r="X41" s="145">
        <f>$B$37*W41</f>
        <v>0</v>
      </c>
      <c r="Y41" s="146">
        <f>IF(AW36=0,0,AW36+AY36+BC36+BB56+$R$40)</f>
        <v>0</v>
      </c>
      <c r="Z41" s="147"/>
      <c r="AA41" s="144">
        <f>IF(AU36=0,0,AU36+BC46+BA36+BD36+$L$40)</f>
        <v>0</v>
      </c>
      <c r="AB41" s="145">
        <f>$B$37*AA41</f>
        <v>0</v>
      </c>
      <c r="AC41" s="146">
        <f>IF(AW36=0,0,AW36+AY36+BC36+BC56+$R$40)</f>
        <v>0</v>
      </c>
      <c r="AD41" s="147"/>
      <c r="AE41" s="144">
        <f>IF(AU36=0,0,AU36+BD46+BA36+BD36+$L$40)</f>
        <v>0</v>
      </c>
      <c r="AF41" s="145">
        <f>$B$37*AE41</f>
        <v>0</v>
      </c>
      <c r="AG41" s="146">
        <f>IF(AW36=0,0,AW36+AY36+BC36+BD56+$R$40)</f>
        <v>0</v>
      </c>
      <c r="AH41" s="149"/>
      <c r="AJ41" s="110">
        <f>HLOOKUP($M$5,VerticalPlanning!$I$13:$AF$21,7,FALSE)</f>
        <v>0</v>
      </c>
      <c r="AK41" s="112"/>
      <c r="AL41" s="106">
        <f>HLOOKUP($M$5,VerticalPlanning!$I$1:$AF$9,7,FALSE)</f>
        <v>0</v>
      </c>
      <c r="AM41" s="112"/>
      <c r="AN41" s="108">
        <f>VLOOKUP($F$1,ClientLevels!$A$1:$B$4,2,FALSE)</f>
        <v>1</v>
      </c>
      <c r="AO41" s="113"/>
      <c r="AP41" s="117">
        <f>VLOOKUP($F$1,ClientLevels!$A$1:$C$4,3,FALSE)</f>
        <v>-0.04</v>
      </c>
      <c r="AQ41" s="112"/>
      <c r="AR41" s="112">
        <f t="shared" si="76"/>
        <v>0</v>
      </c>
      <c r="AS41" s="120">
        <f t="shared" si="77"/>
        <v>0.2</v>
      </c>
      <c r="AT41" s="112"/>
      <c r="AU41" s="110">
        <f>HLOOKUP($M$9,VerticalPlanning!$I$13:$AF$21,7,FALSE)</f>
        <v>0</v>
      </c>
      <c r="AV41" s="112"/>
      <c r="AW41" s="106">
        <f>HLOOKUP($M$9,VerticalPlanning!$I$1:$AF$9,7,FALSE)</f>
        <v>0</v>
      </c>
      <c r="AX41" s="112"/>
      <c r="AY41" s="108">
        <f>VLOOKUP($F$1,ClientLevels!$A$1:$B$4,2,FALSE)</f>
        <v>1</v>
      </c>
      <c r="AZ41" s="113"/>
      <c r="BA41" s="117">
        <f>VLOOKUP($F$1,ClientLevels!$A$1:$C$4,3,FALSE)</f>
        <v>-0.04</v>
      </c>
      <c r="BB41" s="112"/>
      <c r="BC41" s="112">
        <f t="shared" si="78"/>
        <v>0</v>
      </c>
      <c r="BD41" s="120">
        <f t="shared" si="79"/>
        <v>0</v>
      </c>
    </row>
    <row r="42" spans="1:56" ht="19" customHeight="1" thickBot="1" x14ac:dyDescent="0.25">
      <c r="A42" s="311"/>
      <c r="B42" s="312"/>
      <c r="C42" s="72">
        <f t="shared" ref="C42:C46" si="81">IF(AU37=0,0,AU37+AW47+BA37+BD37+$D$40)</f>
        <v>0</v>
      </c>
      <c r="D42" s="121">
        <f>$B$37*C42</f>
        <v>0</v>
      </c>
      <c r="E42" s="73">
        <f t="shared" ref="E42:E46" si="82">IF(AW37=0,0,AW37+AY37+BC37+AW57+$F$40)</f>
        <v>0</v>
      </c>
      <c r="F42" s="76"/>
      <c r="G42" s="72">
        <f t="shared" ref="G42:G46" si="83">IF(AU37=0,0,AU37+AX47+BA37+BD37+$H$40)</f>
        <v>0</v>
      </c>
      <c r="H42" s="121">
        <f>$B$37*G42</f>
        <v>0</v>
      </c>
      <c r="I42" s="73">
        <f t="shared" ref="I42:I46" si="84">IF(AW37=0,0,AW37+AY37+BC37+AX57+$J$40)</f>
        <v>0</v>
      </c>
      <c r="J42" s="150"/>
      <c r="K42" s="140">
        <f t="shared" ref="K42:K46" si="85">IF(AU37=0,0,AU37+AY47+BA37+BD37+$L$40)</f>
        <v>0</v>
      </c>
      <c r="L42" s="121">
        <f>$B$37*K42</f>
        <v>0</v>
      </c>
      <c r="M42" s="73">
        <f t="shared" ref="M42:M46" si="86">IF(AW37=0,0,AW37+AY37+BC37+AY57+$N$40)</f>
        <v>0</v>
      </c>
      <c r="N42" s="76"/>
      <c r="O42" s="72">
        <f t="shared" ref="O42:O46" si="87">IF(AU37=0,0,AU37+AZ47+BA37+BD37+$P$40)</f>
        <v>0</v>
      </c>
      <c r="P42" s="121">
        <f>$B$37*O42</f>
        <v>0</v>
      </c>
      <c r="Q42" s="73">
        <f t="shared" ref="Q42:Q46" si="88">IF(AW37=0,0,AW37+AY37+BC37+AZ57+$R$40)</f>
        <v>0</v>
      </c>
      <c r="R42" s="76"/>
      <c r="S42" s="72">
        <f t="shared" ref="S42:S46" si="89">IF(AU37=0,0,AU37+BA47+BA37+BD37+$L$40)</f>
        <v>0</v>
      </c>
      <c r="T42" s="121">
        <f t="shared" si="80"/>
        <v>0</v>
      </c>
      <c r="U42" s="73">
        <f t="shared" ref="U42:U46" si="90">IF(AW37=0,0,AW37+AY37+BC37+BA57+$R$40)</f>
        <v>0</v>
      </c>
      <c r="V42" s="76"/>
      <c r="W42" s="72">
        <f t="shared" ref="W42:W46" si="91">IF(AU37=0,0,AU37+BB47+BA37+BD37+$L$40)</f>
        <v>0</v>
      </c>
      <c r="X42" s="121">
        <f>$B$37*W42</f>
        <v>0</v>
      </c>
      <c r="Y42" s="73">
        <f t="shared" ref="Y42:Y46" si="92">IF(AW37=0,0,AW37+AY37+BC37+BB57+$R$40)</f>
        <v>0</v>
      </c>
      <c r="Z42" s="76"/>
      <c r="AA42" s="72">
        <f t="shared" ref="AA42:AA46" si="93">IF(AU37=0,0,AU37+BC47+BA37+BD37+$L$40)</f>
        <v>0</v>
      </c>
      <c r="AB42" s="121">
        <f>$B$37*AA42</f>
        <v>0</v>
      </c>
      <c r="AC42" s="73">
        <f t="shared" ref="AC42:AC46" si="94">IF(AW37=0,0,AW37+AY37+BC37+BC57+$R$40)</f>
        <v>0</v>
      </c>
      <c r="AD42" s="76"/>
      <c r="AE42" s="72">
        <f t="shared" ref="AE42:AE46" si="95">IF(AU37=0,0,AU37+BD47+BA37+BD37+$L$40)</f>
        <v>0</v>
      </c>
      <c r="AF42" s="121">
        <f>$B$37*AE42</f>
        <v>0</v>
      </c>
      <c r="AG42" s="73">
        <f t="shared" ref="AG42:AG46" si="96">IF(AW37=0,0,AW37+AY37+BC37+BD57+$R$40)</f>
        <v>0</v>
      </c>
      <c r="AH42" s="150"/>
      <c r="AJ42" s="110">
        <f>HLOOKUP($M$5,VerticalPlanning!$I$13:$AF$21,8,FALSE)</f>
        <v>0</v>
      </c>
      <c r="AK42" s="112"/>
      <c r="AL42" s="106">
        <f>HLOOKUP($M$5,VerticalPlanning!$I$1:$AF$9,8,FALSE)</f>
        <v>0</v>
      </c>
      <c r="AM42" s="112"/>
      <c r="AN42" s="108">
        <f>VLOOKUP($F$1,ClientLevels!$A$1:$B$4,2,FALSE)</f>
        <v>1</v>
      </c>
      <c r="AO42" s="113"/>
      <c r="AP42" s="117">
        <f>VLOOKUP($F$1,ClientLevels!$A$1:$C$4,3,FALSE)</f>
        <v>-0.04</v>
      </c>
      <c r="AQ42" s="112"/>
      <c r="AR42" s="112">
        <f t="shared" si="76"/>
        <v>0</v>
      </c>
      <c r="AS42" s="120">
        <f t="shared" si="77"/>
        <v>0.2</v>
      </c>
      <c r="AT42" s="112"/>
      <c r="AU42" s="110">
        <f>HLOOKUP($M$9,VerticalPlanning!$I$13:$AF$21,8,FALSE)</f>
        <v>0</v>
      </c>
      <c r="AV42" s="112"/>
      <c r="AW42" s="106">
        <f>HLOOKUP($M$9,VerticalPlanning!$I$1:$AF$9,8,FALSE)</f>
        <v>0</v>
      </c>
      <c r="AX42" s="112"/>
      <c r="AY42" s="108">
        <f>VLOOKUP($F$1,ClientLevels!$A$1:$B$4,2,FALSE)</f>
        <v>1</v>
      </c>
      <c r="AZ42" s="113"/>
      <c r="BA42" s="117">
        <f>VLOOKUP($F$1,ClientLevels!$A$1:$C$4,3,FALSE)</f>
        <v>-0.04</v>
      </c>
      <c r="BB42" s="112"/>
      <c r="BC42" s="112">
        <f t="shared" si="78"/>
        <v>0</v>
      </c>
      <c r="BD42" s="120">
        <f t="shared" si="79"/>
        <v>0</v>
      </c>
    </row>
    <row r="43" spans="1:56" ht="20" thickBot="1" x14ac:dyDescent="0.25">
      <c r="A43" s="19" t="s">
        <v>189</v>
      </c>
      <c r="B43" s="131">
        <f>VLOOKUP(A43, Tabel2222272[], 2, FALSE)</f>
        <v>0</v>
      </c>
      <c r="C43" s="72">
        <f t="shared" si="81"/>
        <v>0</v>
      </c>
      <c r="D43" s="121">
        <f>$B$44*C43</f>
        <v>0</v>
      </c>
      <c r="E43" s="73">
        <f t="shared" si="82"/>
        <v>0</v>
      </c>
      <c r="F43" s="76"/>
      <c r="G43" s="72">
        <f t="shared" si="83"/>
        <v>0</v>
      </c>
      <c r="H43" s="121">
        <f>$B$44*G43</f>
        <v>0</v>
      </c>
      <c r="I43" s="73">
        <f t="shared" si="84"/>
        <v>0</v>
      </c>
      <c r="J43" s="150"/>
      <c r="K43" s="140">
        <f t="shared" si="85"/>
        <v>0</v>
      </c>
      <c r="L43" s="121">
        <f>$B$44*K43</f>
        <v>0</v>
      </c>
      <c r="M43" s="73">
        <f t="shared" si="86"/>
        <v>0</v>
      </c>
      <c r="N43" s="76"/>
      <c r="O43" s="72">
        <f t="shared" si="87"/>
        <v>0</v>
      </c>
      <c r="P43" s="121">
        <f>$B$44*O43</f>
        <v>0</v>
      </c>
      <c r="Q43" s="73">
        <f t="shared" si="88"/>
        <v>0</v>
      </c>
      <c r="R43" s="76"/>
      <c r="S43" s="72">
        <f t="shared" si="89"/>
        <v>0</v>
      </c>
      <c r="T43" s="121">
        <f t="shared" si="80"/>
        <v>0</v>
      </c>
      <c r="U43" s="73">
        <f t="shared" si="90"/>
        <v>0</v>
      </c>
      <c r="V43" s="76"/>
      <c r="W43" s="72">
        <f t="shared" si="91"/>
        <v>0</v>
      </c>
      <c r="X43" s="121">
        <f>$B$44*W43</f>
        <v>0</v>
      </c>
      <c r="Y43" s="73">
        <f t="shared" si="92"/>
        <v>0</v>
      </c>
      <c r="Z43" s="76"/>
      <c r="AA43" s="72">
        <f t="shared" si="93"/>
        <v>0</v>
      </c>
      <c r="AB43" s="121">
        <f>$B$44*AA43</f>
        <v>0</v>
      </c>
      <c r="AC43" s="73">
        <f t="shared" si="94"/>
        <v>0</v>
      </c>
      <c r="AD43" s="76"/>
      <c r="AE43" s="72">
        <f t="shared" si="95"/>
        <v>0</v>
      </c>
      <c r="AF43" s="121">
        <f>$B$44*AE43</f>
        <v>0</v>
      </c>
      <c r="AG43" s="73">
        <f t="shared" si="96"/>
        <v>0</v>
      </c>
      <c r="AH43" s="150"/>
      <c r="AJ43" s="110">
        <f>HLOOKUP($M$5,VerticalPlanning!$I$13:$AF$21,9,FALSE)</f>
        <v>0</v>
      </c>
      <c r="AK43" s="112"/>
      <c r="AL43" s="106">
        <f>HLOOKUP($M$5,VerticalPlanning!$I$1:$AF$9,9,FALSE)</f>
        <v>0</v>
      </c>
      <c r="AM43" s="112"/>
      <c r="AN43" s="108">
        <f>VLOOKUP($F$1,ClientLevels!$A$1:$B$4,2,FALSE)</f>
        <v>1</v>
      </c>
      <c r="AO43" s="113"/>
      <c r="AP43" s="117">
        <f>VLOOKUP($F$1,ClientLevels!$A$1:$C$4,3,FALSE)</f>
        <v>-0.04</v>
      </c>
      <c r="AQ43" s="112"/>
      <c r="AR43" s="112">
        <f t="shared" si="76"/>
        <v>0</v>
      </c>
      <c r="AS43" s="120">
        <f t="shared" si="77"/>
        <v>0.2</v>
      </c>
      <c r="AT43" s="112"/>
      <c r="AU43" s="110">
        <f>HLOOKUP($M$9,VerticalPlanning!$I$13:$AF$21,9,FALSE)</f>
        <v>0</v>
      </c>
      <c r="AV43" s="112"/>
      <c r="AW43" s="106">
        <f>HLOOKUP($M$9,VerticalPlanning!$I$1:$AF$9,9,FALSE)</f>
        <v>0</v>
      </c>
      <c r="AX43" s="112"/>
      <c r="AY43" s="108">
        <f>VLOOKUP($F$1,ClientLevels!$A$1:$B$4,2,FALSE)</f>
        <v>1</v>
      </c>
      <c r="AZ43" s="113"/>
      <c r="BA43" s="117">
        <f>VLOOKUP($F$1,ClientLevels!$A$1:$C$4,3,FALSE)</f>
        <v>-0.04</v>
      </c>
      <c r="BB43" s="112"/>
      <c r="BC43" s="112">
        <f t="shared" si="78"/>
        <v>0</v>
      </c>
      <c r="BD43" s="120">
        <f t="shared" si="79"/>
        <v>0</v>
      </c>
    </row>
    <row r="44" spans="1:56" ht="20" customHeight="1" x14ac:dyDescent="0.2">
      <c r="A44" s="36"/>
      <c r="B44" s="112">
        <f>B43*VLOOKUP(A41, Exercises!$A$1:$H$221, 7, FALSE)</f>
        <v>0</v>
      </c>
      <c r="C44" s="72">
        <f t="shared" si="81"/>
        <v>0</v>
      </c>
      <c r="D44" s="121">
        <f>$B$44*C44</f>
        <v>0</v>
      </c>
      <c r="E44" s="73">
        <f t="shared" si="82"/>
        <v>0</v>
      </c>
      <c r="F44" s="76"/>
      <c r="G44" s="72">
        <f t="shared" si="83"/>
        <v>0</v>
      </c>
      <c r="H44" s="121">
        <f>$B$44*G44</f>
        <v>0</v>
      </c>
      <c r="I44" s="73">
        <f t="shared" si="84"/>
        <v>0</v>
      </c>
      <c r="J44" s="150"/>
      <c r="K44" s="140">
        <f t="shared" si="85"/>
        <v>0</v>
      </c>
      <c r="L44" s="121">
        <f>$B$44*K44</f>
        <v>0</v>
      </c>
      <c r="M44" s="73">
        <f t="shared" si="86"/>
        <v>0</v>
      </c>
      <c r="N44" s="76"/>
      <c r="O44" s="72">
        <f t="shared" si="87"/>
        <v>0</v>
      </c>
      <c r="P44" s="121">
        <f>$B$44*O44</f>
        <v>0</v>
      </c>
      <c r="Q44" s="73">
        <f t="shared" si="88"/>
        <v>0</v>
      </c>
      <c r="R44" s="76"/>
      <c r="S44" s="72">
        <f t="shared" si="89"/>
        <v>0</v>
      </c>
      <c r="T44" s="121">
        <f t="shared" si="80"/>
        <v>0</v>
      </c>
      <c r="U44" s="73">
        <f t="shared" si="90"/>
        <v>0</v>
      </c>
      <c r="V44" s="76"/>
      <c r="W44" s="72">
        <f t="shared" si="91"/>
        <v>0</v>
      </c>
      <c r="X44" s="121">
        <f>$B$44*W44</f>
        <v>0</v>
      </c>
      <c r="Y44" s="73">
        <f t="shared" si="92"/>
        <v>0</v>
      </c>
      <c r="Z44" s="76"/>
      <c r="AA44" s="72">
        <f t="shared" si="93"/>
        <v>0</v>
      </c>
      <c r="AB44" s="121">
        <f>$B$44*AA44</f>
        <v>0</v>
      </c>
      <c r="AC44" s="73">
        <f t="shared" si="94"/>
        <v>0</v>
      </c>
      <c r="AD44" s="76"/>
      <c r="AE44" s="72">
        <f t="shared" si="95"/>
        <v>0</v>
      </c>
      <c r="AF44" s="121">
        <f>$B$44*AE44</f>
        <v>0</v>
      </c>
      <c r="AG44" s="73">
        <f t="shared" si="96"/>
        <v>0</v>
      </c>
      <c r="AH44" s="150"/>
      <c r="AJ44" s="113"/>
      <c r="AK44" s="113"/>
      <c r="AL44" s="113"/>
      <c r="AM44" s="113"/>
      <c r="AN44" s="113"/>
      <c r="AO44" s="113"/>
      <c r="AP44" s="112"/>
      <c r="AQ44" s="112"/>
      <c r="AR44" s="112"/>
      <c r="AS44" s="112"/>
      <c r="AT44" s="112"/>
      <c r="AU44" s="113"/>
      <c r="AV44" s="113"/>
      <c r="AW44" s="113"/>
      <c r="AX44" s="113"/>
      <c r="AY44" s="113"/>
      <c r="AZ44" s="113"/>
      <c r="BA44" s="112"/>
      <c r="BB44" s="112"/>
      <c r="BC44" s="112"/>
      <c r="BD44" s="112"/>
    </row>
    <row r="45" spans="1:56" ht="19" x14ac:dyDescent="0.2">
      <c r="A45" s="125"/>
      <c r="B45" s="132"/>
      <c r="C45" s="72">
        <f t="shared" si="81"/>
        <v>0</v>
      </c>
      <c r="D45" s="121">
        <f>$B$44*C45</f>
        <v>0</v>
      </c>
      <c r="E45" s="73">
        <f t="shared" si="82"/>
        <v>0</v>
      </c>
      <c r="F45" s="76"/>
      <c r="G45" s="72">
        <f t="shared" si="83"/>
        <v>0</v>
      </c>
      <c r="H45" s="121">
        <f>$B$44*G45</f>
        <v>0</v>
      </c>
      <c r="I45" s="73">
        <f t="shared" si="84"/>
        <v>0</v>
      </c>
      <c r="J45" s="150"/>
      <c r="K45" s="140">
        <f t="shared" si="85"/>
        <v>0</v>
      </c>
      <c r="L45" s="121">
        <f>$B$44*K45</f>
        <v>0</v>
      </c>
      <c r="M45" s="73">
        <f t="shared" si="86"/>
        <v>0</v>
      </c>
      <c r="N45" s="76"/>
      <c r="O45" s="72">
        <f t="shared" si="87"/>
        <v>0</v>
      </c>
      <c r="P45" s="121">
        <f>$B$44*O45</f>
        <v>0</v>
      </c>
      <c r="Q45" s="73">
        <f t="shared" si="88"/>
        <v>0</v>
      </c>
      <c r="R45" s="76"/>
      <c r="S45" s="72">
        <f t="shared" si="89"/>
        <v>0</v>
      </c>
      <c r="T45" s="121">
        <f t="shared" si="80"/>
        <v>0</v>
      </c>
      <c r="U45" s="73">
        <f t="shared" si="90"/>
        <v>0</v>
      </c>
      <c r="V45" s="76"/>
      <c r="W45" s="72">
        <f t="shared" si="91"/>
        <v>0</v>
      </c>
      <c r="X45" s="121">
        <f>$B$44*W45</f>
        <v>0</v>
      </c>
      <c r="Y45" s="73">
        <f t="shared" si="92"/>
        <v>0</v>
      </c>
      <c r="Z45" s="76"/>
      <c r="AA45" s="72">
        <f t="shared" si="93"/>
        <v>0</v>
      </c>
      <c r="AB45" s="121">
        <f>$B$44*AA45</f>
        <v>0</v>
      </c>
      <c r="AC45" s="73">
        <f t="shared" si="94"/>
        <v>0</v>
      </c>
      <c r="AD45" s="76"/>
      <c r="AE45" s="72">
        <f t="shared" si="95"/>
        <v>0</v>
      </c>
      <c r="AF45" s="121">
        <f>$B$44*AE45</f>
        <v>0</v>
      </c>
      <c r="AG45" s="73">
        <f t="shared" si="96"/>
        <v>0</v>
      </c>
      <c r="AH45" s="150"/>
      <c r="AJ45" s="113"/>
      <c r="AK45" s="113"/>
      <c r="AL45" s="113"/>
      <c r="AM45" s="113"/>
      <c r="AN45" s="113"/>
      <c r="AO45" s="113"/>
      <c r="AP45" s="112"/>
      <c r="AQ45" s="112"/>
      <c r="AR45" s="112"/>
      <c r="AS45" s="112"/>
      <c r="AT45" s="112"/>
      <c r="AU45" s="113"/>
      <c r="AV45" s="113"/>
      <c r="AW45" s="113"/>
      <c r="AX45" s="113"/>
      <c r="AY45" s="113"/>
      <c r="AZ45" s="113"/>
      <c r="BA45" s="112"/>
      <c r="BB45" s="112"/>
      <c r="BC45" s="112"/>
      <c r="BD45" s="112"/>
    </row>
    <row r="46" spans="1:56" ht="20" thickBot="1" x14ac:dyDescent="0.25">
      <c r="A46" s="126"/>
      <c r="B46" s="133"/>
      <c r="C46" s="151">
        <f t="shared" si="81"/>
        <v>0</v>
      </c>
      <c r="D46" s="152">
        <f>$B$44*C46</f>
        <v>0</v>
      </c>
      <c r="E46" s="153">
        <f t="shared" si="82"/>
        <v>0</v>
      </c>
      <c r="F46" s="154"/>
      <c r="G46" s="151">
        <f t="shared" si="83"/>
        <v>0</v>
      </c>
      <c r="H46" s="152">
        <f>$B$44*G46</f>
        <v>0</v>
      </c>
      <c r="I46" s="153">
        <f t="shared" si="84"/>
        <v>0</v>
      </c>
      <c r="J46" s="156"/>
      <c r="K46" s="140">
        <f t="shared" si="85"/>
        <v>0</v>
      </c>
      <c r="L46" s="152">
        <f>$B$44*K46</f>
        <v>0</v>
      </c>
      <c r="M46" s="73">
        <f t="shared" si="86"/>
        <v>0</v>
      </c>
      <c r="N46" s="154"/>
      <c r="O46" s="151">
        <f t="shared" si="87"/>
        <v>0</v>
      </c>
      <c r="P46" s="152">
        <f>$B$44*O46</f>
        <v>0</v>
      </c>
      <c r="Q46" s="153">
        <f t="shared" si="88"/>
        <v>0</v>
      </c>
      <c r="R46" s="154"/>
      <c r="S46" s="151">
        <f t="shared" si="89"/>
        <v>0</v>
      </c>
      <c r="T46" s="152">
        <f t="shared" si="80"/>
        <v>0</v>
      </c>
      <c r="U46" s="153">
        <f t="shared" si="90"/>
        <v>0</v>
      </c>
      <c r="V46" s="154"/>
      <c r="W46" s="151">
        <f t="shared" si="91"/>
        <v>0</v>
      </c>
      <c r="X46" s="152">
        <f>$B$44*W46</f>
        <v>0</v>
      </c>
      <c r="Y46" s="153">
        <f t="shared" si="92"/>
        <v>0</v>
      </c>
      <c r="Z46" s="154"/>
      <c r="AA46" s="151">
        <f t="shared" si="93"/>
        <v>0</v>
      </c>
      <c r="AB46" s="152">
        <f>$B$44*AA46</f>
        <v>0</v>
      </c>
      <c r="AC46" s="153">
        <f t="shared" si="94"/>
        <v>0</v>
      </c>
      <c r="AD46" s="154"/>
      <c r="AE46" s="151">
        <f t="shared" si="95"/>
        <v>0</v>
      </c>
      <c r="AF46" s="152">
        <f>$B$44*AE46</f>
        <v>0</v>
      </c>
      <c r="AG46" s="153">
        <f t="shared" si="96"/>
        <v>0</v>
      </c>
      <c r="AH46" s="156"/>
      <c r="AJ46" s="114" t="s">
        <v>249</v>
      </c>
      <c r="AK46" s="113"/>
      <c r="AL46" s="116">
        <f>VLOOKUP($P$5,HorizontalPlanning!$A$2:$K$14,4,FALSE)</f>
        <v>-0.15</v>
      </c>
      <c r="AM46" s="116">
        <f>VLOOKUP($P$5,HorizontalPlanning!$A$2:$K$14,5,FALSE)</f>
        <v>-0.15</v>
      </c>
      <c r="AN46" s="116">
        <f>VLOOKUP($P$5,HorizontalPlanning!$A$2:$K$14,6,FALSE)</f>
        <v>-0.15</v>
      </c>
      <c r="AO46" s="116">
        <f>VLOOKUP($P$5,HorizontalPlanning!$A$2:$K$14,7,FALSE)</f>
        <v>-0.15</v>
      </c>
      <c r="AP46" s="116">
        <f>VLOOKUP($P$5,HorizontalPlanning!$A$2:$K$14,8,FALSE)</f>
        <v>-0.15</v>
      </c>
      <c r="AQ46" s="116">
        <f>VLOOKUP($P$5,HorizontalPlanning!$A$2:$K$14,9,FALSE)</f>
        <v>-0.1</v>
      </c>
      <c r="AR46" s="116">
        <f>VLOOKUP($P$5,HorizontalPlanning!$A$2:$K$14,10,FALSE)</f>
        <v>-0.05</v>
      </c>
      <c r="AS46" s="116">
        <f>VLOOKUP($P$5,HorizontalPlanning!$A$2:$K$14,11,FALSE)</f>
        <v>0</v>
      </c>
      <c r="AT46" s="112"/>
      <c r="AU46" s="114" t="s">
        <v>249</v>
      </c>
      <c r="AV46" s="113"/>
      <c r="AW46" s="116">
        <f>VLOOKUP($P$9,HorizontalPlanning!$A$2:$K$14,4,FALSE)</f>
        <v>0</v>
      </c>
      <c r="AX46" s="116">
        <f>VLOOKUP($P$9,HorizontalPlanning!$A$2:$K$14,5,FALSE)</f>
        <v>0</v>
      </c>
      <c r="AY46" s="116">
        <f>VLOOKUP($P$9,HorizontalPlanning!$A$2:$K$14,6,FALSE)</f>
        <v>0</v>
      </c>
      <c r="AZ46" s="116">
        <f>VLOOKUP($P$9,HorizontalPlanning!$A$2:$K$14,7,FALSE)</f>
        <v>0</v>
      </c>
      <c r="BA46" s="116">
        <f>VLOOKUP($P$9,HorizontalPlanning!$A$2:$K$14,8,FALSE)</f>
        <v>0</v>
      </c>
      <c r="BB46" s="116">
        <f>VLOOKUP($P$9,HorizontalPlanning!$A$2:$K$14,9,FALSE)</f>
        <v>0</v>
      </c>
      <c r="BC46" s="116">
        <f>VLOOKUP($P$9,HorizontalPlanning!$A$2:$K$14,10,FALSE)</f>
        <v>0</v>
      </c>
      <c r="BD46" s="116">
        <f>VLOOKUP($P$9,HorizontalPlanning!$A$2:$K$14,11,FALSE)</f>
        <v>0</v>
      </c>
    </row>
    <row r="47" spans="1:56" ht="17" thickBot="1" x14ac:dyDescent="0.25">
      <c r="C47" s="183" t="s">
        <v>265</v>
      </c>
      <c r="D47" s="184">
        <v>0</v>
      </c>
      <c r="E47" s="189" t="s">
        <v>264</v>
      </c>
      <c r="F47" s="176">
        <v>0</v>
      </c>
      <c r="G47" s="177" t="s">
        <v>265</v>
      </c>
      <c r="H47" s="187">
        <v>0</v>
      </c>
      <c r="I47" s="185" t="s">
        <v>264</v>
      </c>
      <c r="J47" s="176">
        <v>0</v>
      </c>
      <c r="K47" s="177" t="s">
        <v>265</v>
      </c>
      <c r="L47" s="180">
        <v>0</v>
      </c>
      <c r="M47" s="179" t="s">
        <v>264</v>
      </c>
      <c r="N47" s="174">
        <v>0</v>
      </c>
      <c r="O47" s="177" t="s">
        <v>265</v>
      </c>
      <c r="P47" s="187">
        <v>0</v>
      </c>
      <c r="Q47" s="185" t="s">
        <v>264</v>
      </c>
      <c r="R47" s="176">
        <v>0</v>
      </c>
      <c r="S47" s="183" t="s">
        <v>265</v>
      </c>
      <c r="T47" s="184">
        <v>0</v>
      </c>
      <c r="U47" s="189" t="s">
        <v>264</v>
      </c>
      <c r="V47" s="176">
        <v>0</v>
      </c>
      <c r="W47" s="192" t="s">
        <v>265</v>
      </c>
      <c r="X47" s="193">
        <v>0</v>
      </c>
      <c r="Y47" s="189" t="s">
        <v>264</v>
      </c>
      <c r="Z47" s="176">
        <v>0</v>
      </c>
      <c r="AA47" s="192" t="s">
        <v>265</v>
      </c>
      <c r="AB47" s="195">
        <v>0</v>
      </c>
      <c r="AC47" s="191" t="s">
        <v>264</v>
      </c>
      <c r="AD47" s="143">
        <v>0</v>
      </c>
      <c r="AE47" s="192" t="s">
        <v>265</v>
      </c>
      <c r="AF47" s="195">
        <v>0</v>
      </c>
      <c r="AG47" s="191" t="s">
        <v>264</v>
      </c>
      <c r="AH47" s="143">
        <v>0</v>
      </c>
      <c r="AJ47" s="113"/>
      <c r="AK47" s="113"/>
      <c r="AL47" s="116">
        <f>VLOOKUP($P$5,HorizontalPlanning!$A$2:$K$14,4,FALSE)</f>
        <v>-0.15</v>
      </c>
      <c r="AM47" s="116">
        <f>VLOOKUP($P$5,HorizontalPlanning!$A$2:$K$14,5,FALSE)</f>
        <v>-0.15</v>
      </c>
      <c r="AN47" s="116">
        <f>VLOOKUP($P$5,HorizontalPlanning!$A$2:$K$14,6,FALSE)</f>
        <v>-0.15</v>
      </c>
      <c r="AO47" s="116">
        <f>VLOOKUP($P$5,HorizontalPlanning!$A$2:$K$14,7,FALSE)</f>
        <v>-0.15</v>
      </c>
      <c r="AP47" s="116">
        <f>VLOOKUP($P$5,HorizontalPlanning!$A$2:$K$14,8,FALSE)</f>
        <v>-0.15</v>
      </c>
      <c r="AQ47" s="116">
        <f>VLOOKUP($P$5,HorizontalPlanning!$A$2:$K$14,9,FALSE)</f>
        <v>-0.1</v>
      </c>
      <c r="AR47" s="116">
        <f>VLOOKUP($P$5,HorizontalPlanning!$A$2:$K$14,10,FALSE)</f>
        <v>-0.05</v>
      </c>
      <c r="AS47" s="116">
        <f>VLOOKUP($P$5,HorizontalPlanning!$A$2:$K$14,11,FALSE)</f>
        <v>0</v>
      </c>
      <c r="AT47" s="112"/>
      <c r="AU47" s="113"/>
      <c r="AV47" s="113"/>
      <c r="AW47" s="116">
        <f>VLOOKUP($P$9,HorizontalPlanning!$A$2:$K$14,4,FALSE)</f>
        <v>0</v>
      </c>
      <c r="AX47" s="116">
        <f>VLOOKUP($P$9,HorizontalPlanning!$A$2:$K$14,5,FALSE)</f>
        <v>0</v>
      </c>
      <c r="AY47" s="116">
        <f>VLOOKUP($P$9,HorizontalPlanning!$A$2:$K$14,6,FALSE)</f>
        <v>0</v>
      </c>
      <c r="AZ47" s="116">
        <f>VLOOKUP($P$9,HorizontalPlanning!$A$2:$K$14,7,FALSE)</f>
        <v>0</v>
      </c>
      <c r="BA47" s="116">
        <f>VLOOKUP($P$9,HorizontalPlanning!$A$2:$K$14,8,FALSE)</f>
        <v>0</v>
      </c>
      <c r="BB47" s="116">
        <f>VLOOKUP($P$9,HorizontalPlanning!$A$2:$K$14,9,FALSE)</f>
        <v>0</v>
      </c>
      <c r="BC47" s="116">
        <f>VLOOKUP($P$9,HorizontalPlanning!$A$2:$K$14,10,FALSE)</f>
        <v>0</v>
      </c>
      <c r="BD47" s="116">
        <f>VLOOKUP($P$9,HorizontalPlanning!$A$2:$K$14,11,FALSE)</f>
        <v>0</v>
      </c>
    </row>
    <row r="48" spans="1:56" ht="20" customHeight="1" thickBot="1" x14ac:dyDescent="0.25">
      <c r="A48" s="127"/>
      <c r="B48" s="136"/>
      <c r="C48" s="144">
        <f>IF(AU40=0,0,AU40+AW50+BA40+BD40)</f>
        <v>0</v>
      </c>
      <c r="D48" s="145">
        <f>$B$44*C48</f>
        <v>0</v>
      </c>
      <c r="E48" s="146">
        <f>IF(AW40=0,0,AW40+AY40+BC60+AW60)</f>
        <v>0</v>
      </c>
      <c r="F48" s="147"/>
      <c r="G48" s="144">
        <f>IF(AU40=0,0,AU40+AX50+BA40+BD40)</f>
        <v>0</v>
      </c>
      <c r="H48" s="145">
        <f>$B$44*G48</f>
        <v>0</v>
      </c>
      <c r="I48" s="146">
        <f>IF(AW40=0,0,AW40+AY40+BC60+AX60)</f>
        <v>0</v>
      </c>
      <c r="J48" s="159"/>
      <c r="K48" s="148">
        <f>IF(AU40=0,0,AU40+AY50+BA40+BD40)</f>
        <v>0</v>
      </c>
      <c r="L48" s="145">
        <f>$B$44*K48</f>
        <v>0</v>
      </c>
      <c r="M48" s="146">
        <f>IF(AW40=0,0,AW40+AY40+BC60+AY60)</f>
        <v>0</v>
      </c>
      <c r="N48" s="147"/>
      <c r="O48" s="144">
        <f>IF(AU40=0,0,AU40+AZ50+BA40+BD40)</f>
        <v>0</v>
      </c>
      <c r="P48" s="145">
        <f>$B$44*O48</f>
        <v>0</v>
      </c>
      <c r="Q48" s="146">
        <f>IF(AW40=0,0,AW40+AY40+BC60+AZ60)</f>
        <v>0</v>
      </c>
      <c r="R48" s="149"/>
      <c r="S48" s="144">
        <f>IF(AU40=0,0,AU40+BA50+BA40+BD40)</f>
        <v>0</v>
      </c>
      <c r="T48" s="145">
        <f>$B$28*S48</f>
        <v>0</v>
      </c>
      <c r="U48" s="146">
        <f>IF(AW40=0,0,AW40+AY40+BC60+BA60)</f>
        <v>0</v>
      </c>
      <c r="V48" s="160"/>
      <c r="W48" s="144">
        <f>IF(AU40=0,0,AU40+BB50+BA40+BD40)</f>
        <v>0</v>
      </c>
      <c r="X48" s="145">
        <f>$B$44*W48</f>
        <v>0</v>
      </c>
      <c r="Y48" s="146">
        <f>IF(AW40=0,0,AW40+AY40+BC60+BB60)</f>
        <v>0</v>
      </c>
      <c r="Z48" s="157"/>
      <c r="AA48" s="144">
        <f>IF(AU40=0,0,AU40+BC50+BA40+BD40)</f>
        <v>0</v>
      </c>
      <c r="AB48" s="145">
        <f>$B$44*AA48</f>
        <v>0</v>
      </c>
      <c r="AC48" s="146">
        <f>IF(AW40=0,0,AW40+AY40+BC60+ABC60)</f>
        <v>0</v>
      </c>
      <c r="AD48" s="147"/>
      <c r="AE48" s="144">
        <f>IF(AU40=0,0,AU40+BD50+BA40+BD40)</f>
        <v>0</v>
      </c>
      <c r="AF48" s="145">
        <f>$B$44*AE48</f>
        <v>0</v>
      </c>
      <c r="AG48" s="146">
        <f>IF(AW40=0,0,AW40+AY40+BC60+BD60)</f>
        <v>0</v>
      </c>
      <c r="AH48" s="149"/>
      <c r="AJ48" s="113"/>
      <c r="AK48" s="113"/>
      <c r="AL48" s="116">
        <f>VLOOKUP($P$5,HorizontalPlanning!$A$2:$K$14,4,FALSE)</f>
        <v>-0.15</v>
      </c>
      <c r="AM48" s="116">
        <f>VLOOKUP($P$5,HorizontalPlanning!$A$2:$K$14,5,FALSE)</f>
        <v>-0.15</v>
      </c>
      <c r="AN48" s="116">
        <f>VLOOKUP($P$5,HorizontalPlanning!$A$2:$K$14,6,FALSE)</f>
        <v>-0.15</v>
      </c>
      <c r="AO48" s="116">
        <f>VLOOKUP($P$5,HorizontalPlanning!$A$2:$K$14,7,FALSE)</f>
        <v>-0.15</v>
      </c>
      <c r="AP48" s="116">
        <f>VLOOKUP($P$5,HorizontalPlanning!$A$2:$K$14,8,FALSE)</f>
        <v>-0.15</v>
      </c>
      <c r="AQ48" s="116">
        <f>VLOOKUP($P$5,HorizontalPlanning!$A$2:$K$14,9,FALSE)</f>
        <v>-0.1</v>
      </c>
      <c r="AR48" s="116">
        <f>VLOOKUP($P$5,HorizontalPlanning!$A$2:$K$14,10,FALSE)</f>
        <v>-0.05</v>
      </c>
      <c r="AS48" s="116">
        <f>VLOOKUP($P$5,HorizontalPlanning!$A$2:$K$14,11,FALSE)</f>
        <v>0</v>
      </c>
      <c r="AT48" s="112"/>
      <c r="AU48" s="113"/>
      <c r="AV48" s="113"/>
      <c r="AW48" s="116">
        <f>VLOOKUP($P$9,HorizontalPlanning!$A$2:$K$14,4,FALSE)</f>
        <v>0</v>
      </c>
      <c r="AX48" s="116">
        <f>VLOOKUP($P$9,HorizontalPlanning!$A$2:$K$14,5,FALSE)</f>
        <v>0</v>
      </c>
      <c r="AY48" s="116">
        <f>VLOOKUP($P$9,HorizontalPlanning!$A$2:$K$14,6,FALSE)</f>
        <v>0</v>
      </c>
      <c r="AZ48" s="116">
        <f>VLOOKUP($P$9,HorizontalPlanning!$A$2:$K$14,7,FALSE)</f>
        <v>0</v>
      </c>
      <c r="BA48" s="116">
        <f>VLOOKUP($P$9,HorizontalPlanning!$A$2:$K$14,8,FALSE)</f>
        <v>0</v>
      </c>
      <c r="BB48" s="116">
        <f>VLOOKUP($P$9,HorizontalPlanning!$A$2:$K$14,9,FALSE)</f>
        <v>0</v>
      </c>
      <c r="BC48" s="116">
        <f>VLOOKUP($P$9,HorizontalPlanning!$A$2:$K$14,10,FALSE)</f>
        <v>0</v>
      </c>
      <c r="BD48" s="116">
        <f>VLOOKUP($P$9,HorizontalPlanning!$A$2:$K$14,11,FALSE)</f>
        <v>0</v>
      </c>
    </row>
    <row r="49" spans="1:56" ht="19" x14ac:dyDescent="0.2">
      <c r="A49" s="36"/>
      <c r="B49" s="137"/>
      <c r="C49" s="72">
        <f>IF(AU41=0,0,AU41+AW51+BA41+BD41)</f>
        <v>0</v>
      </c>
      <c r="D49" s="121">
        <f>$B$44*C49</f>
        <v>0</v>
      </c>
      <c r="E49" s="73">
        <f>IF(AW41=0,0,AW41+AY41+BC61+AW61)</f>
        <v>0</v>
      </c>
      <c r="F49" s="76"/>
      <c r="G49" s="72">
        <f>IF(AU41=0,0,AU41+AX51+BA41+BD41)</f>
        <v>0</v>
      </c>
      <c r="H49" s="121">
        <f>$B$44*G49</f>
        <v>0</v>
      </c>
      <c r="I49" s="73">
        <f>IF(AW41=0,0,AW41+AY41+BC61+AX61)</f>
        <v>0</v>
      </c>
      <c r="J49" s="150"/>
      <c r="K49" s="140">
        <f>IF(AU41=0,0,AU41+AY51+BA41+BD41)</f>
        <v>0</v>
      </c>
      <c r="L49" s="121">
        <f>$B$44*K49</f>
        <v>0</v>
      </c>
      <c r="M49" s="73">
        <f>IF(AW41=0,0,AW41+AY41+BC61+AY61)</f>
        <v>0</v>
      </c>
      <c r="N49" s="76"/>
      <c r="O49" s="72">
        <f>IF(AU41=0,0,AU41+AZ51+BA41+BD41)</f>
        <v>0</v>
      </c>
      <c r="P49" s="121">
        <f>$B$44*O49</f>
        <v>0</v>
      </c>
      <c r="Q49" s="73">
        <f>IF(AW41=0,0,AW41+AY41+BC61+AZ61)</f>
        <v>0</v>
      </c>
      <c r="R49" s="150"/>
      <c r="S49" s="72">
        <f>IF(AU41=0,0,AU41+BA51+BA41+BD41)</f>
        <v>0</v>
      </c>
      <c r="T49" s="121">
        <f>$B$28*S49</f>
        <v>0</v>
      </c>
      <c r="U49" s="73">
        <f>IF(AW41=0,0,AW41+AY41+BC61+BA61)</f>
        <v>0</v>
      </c>
      <c r="V49" s="74"/>
      <c r="W49" s="72">
        <f>IF(AU41=0,0,AU41+BB51+BA41+BD41)</f>
        <v>0</v>
      </c>
      <c r="X49" s="121">
        <f>$B$44*W49</f>
        <v>0</v>
      </c>
      <c r="Y49" s="73">
        <f>IF(AW41=0,0,AW41+AY41+BC61+BB61)</f>
        <v>0</v>
      </c>
      <c r="Z49" s="76"/>
      <c r="AA49" s="72">
        <f>IF(AU41=0,0,AU41+BC51+BA41+BD41)</f>
        <v>0</v>
      </c>
      <c r="AB49" s="121">
        <f>$B$44*AA49</f>
        <v>0</v>
      </c>
      <c r="AC49" s="73">
        <f>IF(AW41=0,0,AW41+AY41+BC61+ABC61)</f>
        <v>0</v>
      </c>
      <c r="AD49" s="76"/>
      <c r="AE49" s="72">
        <f>IF(AU41=0,0,AU41+BD51+BA41+BD41)</f>
        <v>0</v>
      </c>
      <c r="AF49" s="121">
        <f>$B$44*AE49</f>
        <v>0</v>
      </c>
      <c r="AG49" s="73">
        <f>IF(AW41=0,0,AW41+AY41+BC61+BD61)</f>
        <v>0</v>
      </c>
      <c r="AH49" s="150"/>
      <c r="AJ49" s="113"/>
      <c r="AK49" s="113"/>
      <c r="AL49" s="116">
        <f>VLOOKUP($P$5,HorizontalPlanning!$A$2:$K$14,4,FALSE)</f>
        <v>-0.15</v>
      </c>
      <c r="AM49" s="116">
        <f>VLOOKUP($P$5,HorizontalPlanning!$A$2:$K$14,5,FALSE)</f>
        <v>-0.15</v>
      </c>
      <c r="AN49" s="116">
        <f>VLOOKUP($P$5,HorizontalPlanning!$A$2:$K$14,6,FALSE)</f>
        <v>-0.15</v>
      </c>
      <c r="AO49" s="116">
        <f>VLOOKUP($P$5,HorizontalPlanning!$A$2:$K$14,7,FALSE)</f>
        <v>-0.15</v>
      </c>
      <c r="AP49" s="116">
        <f>VLOOKUP($P$5,HorizontalPlanning!$A$2:$K$14,8,FALSE)</f>
        <v>-0.15</v>
      </c>
      <c r="AQ49" s="116">
        <f>VLOOKUP($P$5,HorizontalPlanning!$A$2:$K$14,9,FALSE)</f>
        <v>-0.1</v>
      </c>
      <c r="AR49" s="116">
        <f>VLOOKUP($P$5,HorizontalPlanning!$A$2:$K$14,10,FALSE)</f>
        <v>-0.05</v>
      </c>
      <c r="AS49" s="116">
        <f>VLOOKUP($P$5,HorizontalPlanning!$A$2:$K$14,11,FALSE)</f>
        <v>0</v>
      </c>
      <c r="AT49" s="112"/>
      <c r="AU49" s="113"/>
      <c r="AV49" s="113"/>
      <c r="AW49" s="116">
        <f>VLOOKUP($P$9,HorizontalPlanning!$A$2:$K$14,4,FALSE)</f>
        <v>0</v>
      </c>
      <c r="AX49" s="116">
        <f>VLOOKUP($P$9,HorizontalPlanning!$A$2:$K$14,5,FALSE)</f>
        <v>0</v>
      </c>
      <c r="AY49" s="116">
        <f>VLOOKUP($P$9,HorizontalPlanning!$A$2:$K$14,6,FALSE)</f>
        <v>0</v>
      </c>
      <c r="AZ49" s="116">
        <f>VLOOKUP($P$9,HorizontalPlanning!$A$2:$K$14,7,FALSE)</f>
        <v>0</v>
      </c>
      <c r="BA49" s="116">
        <f>VLOOKUP($P$9,HorizontalPlanning!$A$2:$K$14,8,FALSE)</f>
        <v>0</v>
      </c>
      <c r="BB49" s="116">
        <f>VLOOKUP($P$9,HorizontalPlanning!$A$2:$K$14,9,FALSE)</f>
        <v>0</v>
      </c>
      <c r="BC49" s="116">
        <f>VLOOKUP($P$9,HorizontalPlanning!$A$2:$K$14,10,FALSE)</f>
        <v>0</v>
      </c>
      <c r="BD49" s="116">
        <f>VLOOKUP($P$9,HorizontalPlanning!$A$2:$K$14,11,FALSE)</f>
        <v>0</v>
      </c>
    </row>
    <row r="50" spans="1:56" ht="19" x14ac:dyDescent="0.2">
      <c r="A50" s="125"/>
      <c r="B50" s="132"/>
      <c r="C50" s="72">
        <f>IF(AU42=0,0,AU42+AW52+BA42+BD42)</f>
        <v>0</v>
      </c>
      <c r="D50" s="121">
        <f>$B$44*C50</f>
        <v>0</v>
      </c>
      <c r="E50" s="73">
        <f>IF(AW42=0,0,AW42+AY42+BC62+AW62)</f>
        <v>0</v>
      </c>
      <c r="F50" s="76"/>
      <c r="G50" s="72">
        <f>IF(AU42=0,0,AU42+AX52+BA42+BD42)</f>
        <v>0</v>
      </c>
      <c r="H50" s="121">
        <f>$B$44*G50</f>
        <v>0</v>
      </c>
      <c r="I50" s="73">
        <f>IF(AW42=0,0,AW42+AY42+BC62+AX62)</f>
        <v>0</v>
      </c>
      <c r="J50" s="150"/>
      <c r="K50" s="140">
        <f>IF(AU42=0,0,AU42+AY52+BA42+BD42)</f>
        <v>0</v>
      </c>
      <c r="L50" s="121">
        <f>$B$44*K50</f>
        <v>0</v>
      </c>
      <c r="M50" s="73">
        <f>IF(AW42=0,0,AW42+AY42+BC62+AY62)</f>
        <v>0</v>
      </c>
      <c r="N50" s="76"/>
      <c r="O50" s="72">
        <f>IF(AU42=0,0,AU42+AZ52+BA42+BD42)</f>
        <v>0</v>
      </c>
      <c r="P50" s="121">
        <f>$B$44*O50</f>
        <v>0</v>
      </c>
      <c r="Q50" s="73">
        <f>IF(AW42=0,0,AW42+AY42+BC62+AZ62)</f>
        <v>0</v>
      </c>
      <c r="R50" s="150"/>
      <c r="S50" s="72">
        <f>IF(AU42=0,0,AU42+BA52+BA42+BD42)</f>
        <v>0</v>
      </c>
      <c r="T50" s="121">
        <f>$B$28*S50</f>
        <v>0</v>
      </c>
      <c r="U50" s="73">
        <f>IF(AW42=0,0,AW42+AY42+BC62+BA62)</f>
        <v>0</v>
      </c>
      <c r="V50" s="74"/>
      <c r="W50" s="72">
        <f>IF(AU42=0,0,AU42+BB52+BA42+BD42)</f>
        <v>0</v>
      </c>
      <c r="X50" s="121">
        <f>$B$44*W50</f>
        <v>0</v>
      </c>
      <c r="Y50" s="73">
        <f>IF(AW42=0,0,AW42+AY42+BC62+BB62)</f>
        <v>0</v>
      </c>
      <c r="Z50" s="76"/>
      <c r="AA50" s="72">
        <f>IF(AU42=0,0,AU42+BC52+BA42+BD42)</f>
        <v>0</v>
      </c>
      <c r="AB50" s="121">
        <f>$B$44*AA50</f>
        <v>0</v>
      </c>
      <c r="AC50" s="73">
        <f>IF(AW42=0,0,AW42+AY42+BC62+ABC62)</f>
        <v>0</v>
      </c>
      <c r="AD50" s="76"/>
      <c r="AE50" s="72">
        <f>IF(AU42=0,0,AU42+BD52+BA42+BD42)</f>
        <v>0</v>
      </c>
      <c r="AF50" s="121">
        <f>$B$44*AE50</f>
        <v>0</v>
      </c>
      <c r="AG50" s="73">
        <f>IF(AW42=0,0,AW42+AY42+BC62+BD62)</f>
        <v>0</v>
      </c>
      <c r="AH50" s="150"/>
      <c r="AJ50" s="112"/>
      <c r="AK50" s="112"/>
      <c r="AL50" s="116">
        <f>VLOOKUP($P$5,HorizontalPlanning!$A$2:$K$14,4,FALSE)</f>
        <v>-0.15</v>
      </c>
      <c r="AM50" s="116">
        <f>VLOOKUP($P$5,HorizontalPlanning!$A$2:$K$14,5,FALSE)</f>
        <v>-0.15</v>
      </c>
      <c r="AN50" s="116">
        <f>VLOOKUP($P$5,HorizontalPlanning!$A$2:$K$14,6,FALSE)</f>
        <v>-0.15</v>
      </c>
      <c r="AO50" s="116">
        <f>VLOOKUP($P$5,HorizontalPlanning!$A$2:$K$14,7,FALSE)</f>
        <v>-0.15</v>
      </c>
      <c r="AP50" s="116">
        <f>VLOOKUP($P$5,HorizontalPlanning!$A$2:$K$14,8,FALSE)</f>
        <v>-0.15</v>
      </c>
      <c r="AQ50" s="116">
        <f>VLOOKUP($P$5,HorizontalPlanning!$A$2:$K$14,9,FALSE)</f>
        <v>-0.1</v>
      </c>
      <c r="AR50" s="116">
        <f>VLOOKUP($P$5,HorizontalPlanning!$A$2:$K$14,10,FALSE)</f>
        <v>-0.05</v>
      </c>
      <c r="AS50" s="116">
        <f>VLOOKUP($P$5,HorizontalPlanning!$A$2:$K$14,11,FALSE)</f>
        <v>0</v>
      </c>
      <c r="AT50" s="112"/>
      <c r="AU50" s="112"/>
      <c r="AV50" s="112"/>
      <c r="AW50" s="116">
        <f>VLOOKUP($P$9,HorizontalPlanning!$A$2:$K$14,4,FALSE)</f>
        <v>0</v>
      </c>
      <c r="AX50" s="116">
        <f>VLOOKUP($P$9,HorizontalPlanning!$A$2:$K$14,5,FALSE)</f>
        <v>0</v>
      </c>
      <c r="AY50" s="116">
        <f>VLOOKUP($P$9,HorizontalPlanning!$A$2:$K$14,6,FALSE)</f>
        <v>0</v>
      </c>
      <c r="AZ50" s="116">
        <f>VLOOKUP($P$9,HorizontalPlanning!$A$2:$K$14,7,FALSE)</f>
        <v>0</v>
      </c>
      <c r="BA50" s="116">
        <f>VLOOKUP($P$9,HorizontalPlanning!$A$2:$K$14,8,FALSE)</f>
        <v>0</v>
      </c>
      <c r="BB50" s="116">
        <f>VLOOKUP($P$9,HorizontalPlanning!$A$2:$K$14,9,FALSE)</f>
        <v>0</v>
      </c>
      <c r="BC50" s="116">
        <f>VLOOKUP($P$9,HorizontalPlanning!$A$2:$K$14,10,FALSE)</f>
        <v>0</v>
      </c>
      <c r="BD50" s="116">
        <f>VLOOKUP($P$9,HorizontalPlanning!$A$2:$K$14,11,FALSE)</f>
        <v>0</v>
      </c>
    </row>
    <row r="51" spans="1:56" ht="20" thickBot="1" x14ac:dyDescent="0.25">
      <c r="A51" s="126"/>
      <c r="B51" s="133"/>
      <c r="C51" s="151">
        <f>IF(AU43=0,0,AU43+AW53+BA43+BD43)</f>
        <v>0</v>
      </c>
      <c r="D51" s="152">
        <f>$B$44*C51</f>
        <v>0</v>
      </c>
      <c r="E51" s="153">
        <f>IF(AW43=0,0,AW43+AY43+BC63+AW63)</f>
        <v>0</v>
      </c>
      <c r="F51" s="154"/>
      <c r="G51" s="151">
        <f>IF(AU43=0,0,AU43+AX53+BA43+BD43)</f>
        <v>0</v>
      </c>
      <c r="H51" s="152">
        <f>$B$44*G51</f>
        <v>0</v>
      </c>
      <c r="I51" s="153">
        <f>IF(AW43=0,0,AW43+AY43+BC63+AX63)</f>
        <v>0</v>
      </c>
      <c r="J51" s="156"/>
      <c r="K51" s="155">
        <f>IF(AU43=0,0,AU43+AY53+BA43+BD43)</f>
        <v>0</v>
      </c>
      <c r="L51" s="152">
        <f>$B$44*K51</f>
        <v>0</v>
      </c>
      <c r="M51" s="153">
        <f>IF(AW43=0,0,AW43+AY43+BC63+AY63)</f>
        <v>0</v>
      </c>
      <c r="N51" s="154"/>
      <c r="O51" s="151">
        <f>IF(AU43=0,0,AU43+AZ53+BA43+BD43)</f>
        <v>0</v>
      </c>
      <c r="P51" s="152">
        <f>$B$44*O51</f>
        <v>0</v>
      </c>
      <c r="Q51" s="153">
        <f>IF(AW43=0,0,AW43+AY43+BC63+AZ63)</f>
        <v>0</v>
      </c>
      <c r="R51" s="156"/>
      <c r="S51" s="151">
        <f>IF(AU43=0,0,AU43+BA53+BA43+BD43)</f>
        <v>0</v>
      </c>
      <c r="T51" s="152">
        <f>$B$28*S51</f>
        <v>0</v>
      </c>
      <c r="U51" s="153">
        <f>IF(AW43=0,0,AW43+AY43+BC63+BA63)</f>
        <v>0</v>
      </c>
      <c r="V51" s="161"/>
      <c r="W51" s="151">
        <f>IF(AU43=0,0,AU43+BB53+BA43+BD43)</f>
        <v>0</v>
      </c>
      <c r="X51" s="152">
        <f>$B$44*W51</f>
        <v>0</v>
      </c>
      <c r="Y51" s="153">
        <f>IF(AW43=0,0,AW43+AY43+BC63+BB63)</f>
        <v>0</v>
      </c>
      <c r="Z51" s="154"/>
      <c r="AA51" s="151">
        <f>IF(AU43=0,0,AU43+BC53+BA43+BD43)</f>
        <v>0</v>
      </c>
      <c r="AB51" s="152">
        <f>$B$44*AA51</f>
        <v>0</v>
      </c>
      <c r="AC51" s="153">
        <f>IF(AW43=0,0,AW43+AY43+BC63+ABC63)</f>
        <v>0</v>
      </c>
      <c r="AD51" s="154"/>
      <c r="AE51" s="151">
        <f>IF(AU43=0,0,AU43+BD53+BA43+BD43)</f>
        <v>0</v>
      </c>
      <c r="AF51" s="152">
        <f>$B$44*AE51</f>
        <v>0</v>
      </c>
      <c r="AG51" s="153">
        <f>IF(AW43=0,0,AW43+AY43+BC63+BD63)</f>
        <v>0</v>
      </c>
      <c r="AH51" s="156"/>
      <c r="AJ51" s="112"/>
      <c r="AK51" s="112"/>
      <c r="AL51" s="116">
        <f>VLOOKUP($P$5,HorizontalPlanning!$A$2:$K$14,4,FALSE)</f>
        <v>-0.15</v>
      </c>
      <c r="AM51" s="116">
        <f>VLOOKUP($P$5,HorizontalPlanning!$A$2:$K$14,5,FALSE)</f>
        <v>-0.15</v>
      </c>
      <c r="AN51" s="116">
        <f>VLOOKUP($P$5,HorizontalPlanning!$A$2:$K$14,6,FALSE)</f>
        <v>-0.15</v>
      </c>
      <c r="AO51" s="116">
        <f>VLOOKUP($P$5,HorizontalPlanning!$A$2:$K$14,7,FALSE)</f>
        <v>-0.15</v>
      </c>
      <c r="AP51" s="116">
        <f>VLOOKUP($P$5,HorizontalPlanning!$A$2:$K$14,8,FALSE)</f>
        <v>-0.15</v>
      </c>
      <c r="AQ51" s="116">
        <f>VLOOKUP($P$5,HorizontalPlanning!$A$2:$K$14,9,FALSE)</f>
        <v>-0.1</v>
      </c>
      <c r="AR51" s="116">
        <f>VLOOKUP($P$5,HorizontalPlanning!$A$2:$K$14,10,FALSE)</f>
        <v>-0.05</v>
      </c>
      <c r="AS51" s="116">
        <f>VLOOKUP($P$5,HorizontalPlanning!$A$2:$K$14,11,FALSE)</f>
        <v>0</v>
      </c>
      <c r="AT51" s="112"/>
      <c r="AU51" s="112"/>
      <c r="AV51" s="112"/>
      <c r="AW51" s="116">
        <f>VLOOKUP($P$9,HorizontalPlanning!$A$2:$K$14,4,FALSE)</f>
        <v>0</v>
      </c>
      <c r="AX51" s="116">
        <f>VLOOKUP($P$9,HorizontalPlanning!$A$2:$K$14,5,FALSE)</f>
        <v>0</v>
      </c>
      <c r="AY51" s="116">
        <f>VLOOKUP($P$9,HorizontalPlanning!$A$2:$K$14,6,FALSE)</f>
        <v>0</v>
      </c>
      <c r="AZ51" s="116">
        <f>VLOOKUP($P$9,HorizontalPlanning!$A$2:$K$14,7,FALSE)</f>
        <v>0</v>
      </c>
      <c r="BA51" s="116">
        <f>VLOOKUP($P$9,HorizontalPlanning!$A$2:$K$14,8,FALSE)</f>
        <v>0</v>
      </c>
      <c r="BB51" s="116">
        <f>VLOOKUP($P$9,HorizontalPlanning!$A$2:$K$14,9,FALSE)</f>
        <v>0</v>
      </c>
      <c r="BC51" s="116">
        <f>VLOOKUP($P$9,HorizontalPlanning!$A$2:$K$14,10,FALSE)</f>
        <v>0</v>
      </c>
      <c r="BD51" s="116">
        <f>VLOOKUP($P$9,HorizontalPlanning!$A$2:$K$14,11,FALSE)</f>
        <v>0</v>
      </c>
    </row>
    <row r="52" spans="1:56" ht="16" customHeight="1" thickBot="1" x14ac:dyDescent="0.25">
      <c r="C52" s="142"/>
      <c r="R52" s="143"/>
      <c r="S52" s="142"/>
      <c r="AH52" s="143"/>
      <c r="AJ52" s="112"/>
      <c r="AK52" s="112"/>
      <c r="AL52" s="116">
        <f>VLOOKUP($P$5,HorizontalPlanning!$A$2:$K$14,4,FALSE)</f>
        <v>-0.15</v>
      </c>
      <c r="AM52" s="116">
        <f>VLOOKUP($P$5,HorizontalPlanning!$A$2:$K$14,5,FALSE)</f>
        <v>-0.15</v>
      </c>
      <c r="AN52" s="116">
        <f>VLOOKUP($P$5,HorizontalPlanning!$A$2:$K$14,6,FALSE)</f>
        <v>-0.15</v>
      </c>
      <c r="AO52" s="116">
        <f>VLOOKUP($P$5,HorizontalPlanning!$A$2:$K$14,7,FALSE)</f>
        <v>-0.15</v>
      </c>
      <c r="AP52" s="116">
        <f>VLOOKUP($P$5,HorizontalPlanning!$A$2:$K$14,8,FALSE)</f>
        <v>-0.15</v>
      </c>
      <c r="AQ52" s="116">
        <f>VLOOKUP($P$5,HorizontalPlanning!$A$2:$K$14,9,FALSE)</f>
        <v>-0.1</v>
      </c>
      <c r="AR52" s="116">
        <f>VLOOKUP($P$5,HorizontalPlanning!$A$2:$K$14,10,FALSE)</f>
        <v>-0.05</v>
      </c>
      <c r="AS52" s="116">
        <f>VLOOKUP($P$5,HorizontalPlanning!$A$2:$K$14,11,FALSE)</f>
        <v>0</v>
      </c>
      <c r="AT52" s="112"/>
      <c r="AU52" s="112"/>
      <c r="AV52" s="112"/>
      <c r="AW52" s="116">
        <f>VLOOKUP($P$9,HorizontalPlanning!$A$2:$K$14,4,FALSE)</f>
        <v>0</v>
      </c>
      <c r="AX52" s="116">
        <f>VLOOKUP($P$9,HorizontalPlanning!$A$2:$K$14,5,FALSE)</f>
        <v>0</v>
      </c>
      <c r="AY52" s="116">
        <f>VLOOKUP($P$9,HorizontalPlanning!$A$2:$K$14,6,FALSE)</f>
        <v>0</v>
      </c>
      <c r="AZ52" s="116">
        <f>VLOOKUP($P$9,HorizontalPlanning!$A$2:$K$14,7,FALSE)</f>
        <v>0</v>
      </c>
      <c r="BA52" s="116">
        <f>VLOOKUP($P$9,HorizontalPlanning!$A$2:$K$14,8,FALSE)</f>
        <v>0</v>
      </c>
      <c r="BB52" s="116">
        <f>VLOOKUP($P$9,HorizontalPlanning!$A$2:$K$14,9,FALSE)</f>
        <v>0</v>
      </c>
      <c r="BC52" s="116">
        <f>VLOOKUP($P$9,HorizontalPlanning!$A$2:$K$14,10,FALSE)</f>
        <v>0</v>
      </c>
      <c r="BD52" s="116">
        <f>VLOOKUP($P$9,HorizontalPlanning!$A$2:$K$14,11,FALSE)</f>
        <v>0</v>
      </c>
    </row>
    <row r="53" spans="1:56" ht="16" customHeight="1" thickBot="1" x14ac:dyDescent="0.25">
      <c r="A53" s="127"/>
      <c r="B53" s="136"/>
      <c r="C53" s="144"/>
      <c r="D53" s="146"/>
      <c r="E53" s="146"/>
      <c r="F53" s="147"/>
      <c r="G53" s="148"/>
      <c r="H53" s="146"/>
      <c r="I53" s="146"/>
      <c r="J53" s="147"/>
      <c r="K53" s="148"/>
      <c r="L53" s="146"/>
      <c r="M53" s="146"/>
      <c r="N53" s="147"/>
      <c r="O53" s="148"/>
      <c r="P53" s="146"/>
      <c r="Q53" s="146"/>
      <c r="R53" s="149"/>
      <c r="S53" s="144"/>
      <c r="T53" s="146"/>
      <c r="U53" s="146"/>
      <c r="V53" s="147"/>
      <c r="W53" s="148"/>
      <c r="X53" s="146"/>
      <c r="Y53" s="146"/>
      <c r="Z53" s="147"/>
      <c r="AA53" s="148"/>
      <c r="AB53" s="146"/>
      <c r="AC53" s="146"/>
      <c r="AD53" s="147"/>
      <c r="AE53" s="148"/>
      <c r="AF53" s="146"/>
      <c r="AG53" s="146"/>
      <c r="AH53" s="149"/>
      <c r="AJ53" s="112"/>
      <c r="AK53" s="112"/>
      <c r="AL53" s="116">
        <f>VLOOKUP($P$5,HorizontalPlanning!$A$2:$K$14,4,FALSE)</f>
        <v>-0.15</v>
      </c>
      <c r="AM53" s="116">
        <f>VLOOKUP($P$5,HorizontalPlanning!$A$2:$K$14,5,FALSE)</f>
        <v>-0.15</v>
      </c>
      <c r="AN53" s="116">
        <f>VLOOKUP($P$5,HorizontalPlanning!$A$2:$K$14,6,FALSE)</f>
        <v>-0.15</v>
      </c>
      <c r="AO53" s="116">
        <f>VLOOKUP($P$5,HorizontalPlanning!$A$2:$K$14,7,FALSE)</f>
        <v>-0.15</v>
      </c>
      <c r="AP53" s="116">
        <f>VLOOKUP($P$5,HorizontalPlanning!$A$2:$K$14,8,FALSE)</f>
        <v>-0.15</v>
      </c>
      <c r="AQ53" s="116">
        <f>VLOOKUP($P$5,HorizontalPlanning!$A$2:$K$14,9,FALSE)</f>
        <v>-0.1</v>
      </c>
      <c r="AR53" s="116">
        <f>VLOOKUP($P$5,HorizontalPlanning!$A$2:$K$14,10,FALSE)</f>
        <v>-0.05</v>
      </c>
      <c r="AS53" s="116">
        <f>VLOOKUP($P$5,HorizontalPlanning!$A$2:$K$14,11,FALSE)</f>
        <v>0</v>
      </c>
      <c r="AT53" s="112"/>
      <c r="AU53" s="112"/>
      <c r="AV53" s="112"/>
      <c r="AW53" s="116">
        <f>VLOOKUP($P$9,HorizontalPlanning!$A$2:$K$14,4,FALSE)</f>
        <v>0</v>
      </c>
      <c r="AX53" s="116">
        <f>VLOOKUP($P$9,HorizontalPlanning!$A$2:$K$14,5,FALSE)</f>
        <v>0</v>
      </c>
      <c r="AY53" s="116">
        <f>VLOOKUP($P$9,HorizontalPlanning!$A$2:$K$14,6,FALSE)</f>
        <v>0</v>
      </c>
      <c r="AZ53" s="116">
        <f>VLOOKUP($P$9,HorizontalPlanning!$A$2:$K$14,7,FALSE)</f>
        <v>0</v>
      </c>
      <c r="BA53" s="116">
        <f>VLOOKUP($P$9,HorizontalPlanning!$A$2:$K$14,8,FALSE)</f>
        <v>0</v>
      </c>
      <c r="BB53" s="116">
        <f>VLOOKUP($P$9,HorizontalPlanning!$A$2:$K$14,9,FALSE)</f>
        <v>0</v>
      </c>
      <c r="BC53" s="116">
        <f>VLOOKUP($P$9,HorizontalPlanning!$A$2:$K$14,10,FALSE)</f>
        <v>0</v>
      </c>
      <c r="BD53" s="116">
        <f>VLOOKUP($P$9,HorizontalPlanning!$A$2:$K$14,11,FALSE)</f>
        <v>0</v>
      </c>
    </row>
    <row r="54" spans="1:56" ht="17" customHeight="1" x14ac:dyDescent="0.2">
      <c r="A54" s="36"/>
      <c r="B54" s="137"/>
      <c r="C54" s="45"/>
      <c r="D54" s="46"/>
      <c r="E54" s="46"/>
      <c r="F54" s="49"/>
      <c r="G54" s="141"/>
      <c r="H54" s="46"/>
      <c r="I54" s="46"/>
      <c r="J54" s="49"/>
      <c r="K54" s="141"/>
      <c r="L54" s="46"/>
      <c r="M54" s="46"/>
      <c r="N54" s="49"/>
      <c r="O54" s="141"/>
      <c r="P54" s="46"/>
      <c r="Q54" s="46"/>
      <c r="R54" s="168"/>
      <c r="S54" s="72"/>
      <c r="T54" s="73"/>
      <c r="U54" s="73"/>
      <c r="V54" s="76"/>
      <c r="W54" s="140"/>
      <c r="X54" s="73"/>
      <c r="Y54" s="73"/>
      <c r="Z54" s="76"/>
      <c r="AA54" s="140"/>
      <c r="AB54" s="73"/>
      <c r="AC54" s="73"/>
      <c r="AD54" s="76"/>
      <c r="AE54" s="140"/>
      <c r="AF54" s="73"/>
      <c r="AG54" s="73"/>
      <c r="AH54" s="150"/>
      <c r="AJ54" s="112"/>
      <c r="AK54" s="112"/>
      <c r="AL54" s="116">
        <f>VLOOKUP($P$5,HorizontalPlanning!$A$2:$K$14,4,FALSE)</f>
        <v>-0.15</v>
      </c>
      <c r="AM54" s="116">
        <f>VLOOKUP($P$5,HorizontalPlanning!$A$2:$K$14,5,FALSE)</f>
        <v>-0.15</v>
      </c>
      <c r="AN54" s="116">
        <f>VLOOKUP($P$5,HorizontalPlanning!$A$2:$K$14,6,FALSE)</f>
        <v>-0.15</v>
      </c>
      <c r="AO54" s="116">
        <f>VLOOKUP($P$5,HorizontalPlanning!$A$2:$K$14,7,FALSE)</f>
        <v>-0.15</v>
      </c>
      <c r="AP54" s="116">
        <f>VLOOKUP($P$5,HorizontalPlanning!$A$2:$K$14,8,FALSE)</f>
        <v>-0.15</v>
      </c>
      <c r="AQ54" s="116">
        <f>VLOOKUP($P$5,HorizontalPlanning!$A$2:$K$14,9,FALSE)</f>
        <v>-0.1</v>
      </c>
      <c r="AR54" s="116">
        <f>VLOOKUP($P$5,HorizontalPlanning!$A$2:$K$14,10,FALSE)</f>
        <v>-0.05</v>
      </c>
      <c r="AS54" s="116">
        <f>VLOOKUP($P$5,HorizontalPlanning!$A$2:$K$14,11,FALSE)</f>
        <v>0</v>
      </c>
      <c r="AT54" s="112"/>
      <c r="AU54" s="112"/>
      <c r="AV54" s="112"/>
      <c r="AW54" s="116">
        <f>VLOOKUP($P$9,HorizontalPlanning!$A$2:$K$14,4,FALSE)</f>
        <v>0</v>
      </c>
      <c r="AX54" s="116">
        <f>VLOOKUP($P$9,HorizontalPlanning!$A$2:$K$14,5,FALSE)</f>
        <v>0</v>
      </c>
      <c r="AY54" s="116">
        <f>VLOOKUP($P$9,HorizontalPlanning!$A$2:$K$14,6,FALSE)</f>
        <v>0</v>
      </c>
      <c r="AZ54" s="116">
        <f>VLOOKUP($P$9,HorizontalPlanning!$A$2:$K$14,7,FALSE)</f>
        <v>0</v>
      </c>
      <c r="BA54" s="116">
        <f>VLOOKUP($P$9,HorizontalPlanning!$A$2:$K$14,8,FALSE)</f>
        <v>0</v>
      </c>
      <c r="BB54" s="116">
        <f>VLOOKUP($P$9,HorizontalPlanning!$A$2:$K$14,9,FALSE)</f>
        <v>0</v>
      </c>
      <c r="BC54" s="116">
        <f>VLOOKUP($P$9,HorizontalPlanning!$A$2:$K$14,10,FALSE)</f>
        <v>0</v>
      </c>
      <c r="BD54" s="116">
        <f>VLOOKUP($P$9,HorizontalPlanning!$A$2:$K$14,11,FALSE)</f>
        <v>0</v>
      </c>
    </row>
    <row r="55" spans="1:56" ht="16" customHeight="1" x14ac:dyDescent="0.2">
      <c r="A55" s="125"/>
      <c r="B55" s="132"/>
      <c r="C55" s="45"/>
      <c r="D55" s="46"/>
      <c r="E55" s="46"/>
      <c r="F55" s="49"/>
      <c r="G55" s="141"/>
      <c r="H55" s="46"/>
      <c r="I55" s="46"/>
      <c r="J55" s="49"/>
      <c r="K55" s="141"/>
      <c r="L55" s="46"/>
      <c r="M55" s="46"/>
      <c r="N55" s="49"/>
      <c r="O55" s="141"/>
      <c r="P55" s="46"/>
      <c r="Q55" s="46"/>
      <c r="R55" s="168"/>
      <c r="S55" s="72"/>
      <c r="T55" s="73"/>
      <c r="U55" s="73"/>
      <c r="V55" s="76"/>
      <c r="W55" s="140"/>
      <c r="X55" s="73"/>
      <c r="Y55" s="73"/>
      <c r="Z55" s="76"/>
      <c r="AA55" s="140"/>
      <c r="AB55" s="73"/>
      <c r="AC55" s="73"/>
      <c r="AD55" s="76"/>
      <c r="AE55" s="140"/>
      <c r="AF55" s="73"/>
      <c r="AG55" s="73"/>
      <c r="AH55" s="150"/>
      <c r="AJ55" s="112"/>
      <c r="AK55" s="112"/>
      <c r="AL55" s="115"/>
      <c r="AM55" s="115"/>
      <c r="AN55" s="115"/>
      <c r="AO55" s="115"/>
      <c r="AP55" s="115"/>
      <c r="AQ55" s="115"/>
      <c r="AR55" s="115"/>
      <c r="AS55" s="115"/>
      <c r="AT55" s="112"/>
      <c r="AU55" s="112"/>
      <c r="AV55" s="112"/>
      <c r="AW55" s="115"/>
      <c r="AX55" s="115"/>
      <c r="AY55" s="115"/>
      <c r="AZ55" s="115"/>
      <c r="BA55" s="115"/>
      <c r="BB55" s="115"/>
      <c r="BC55" s="115"/>
      <c r="BD55" s="115"/>
    </row>
    <row r="56" spans="1:56" ht="16" customHeight="1" thickBot="1" x14ac:dyDescent="0.25">
      <c r="A56" s="126"/>
      <c r="B56" s="133"/>
      <c r="C56" s="45"/>
      <c r="D56" s="46"/>
      <c r="E56" s="46"/>
      <c r="F56" s="49"/>
      <c r="G56" s="141"/>
      <c r="H56" s="46"/>
      <c r="I56" s="46"/>
      <c r="J56" s="49"/>
      <c r="K56" s="141"/>
      <c r="L56" s="46"/>
      <c r="M56" s="46"/>
      <c r="N56" s="49"/>
      <c r="O56" s="141"/>
      <c r="P56" s="46"/>
      <c r="Q56" s="46"/>
      <c r="R56" s="168"/>
      <c r="S56" s="72"/>
      <c r="T56" s="73"/>
      <c r="U56" s="73"/>
      <c r="V56" s="76"/>
      <c r="W56" s="140"/>
      <c r="X56" s="73"/>
      <c r="Y56" s="73"/>
      <c r="Z56" s="76"/>
      <c r="AA56" s="140"/>
      <c r="AB56" s="73"/>
      <c r="AC56" s="73"/>
      <c r="AD56" s="76"/>
      <c r="AE56" s="140"/>
      <c r="AF56" s="73"/>
      <c r="AG56" s="73"/>
      <c r="AH56" s="150"/>
      <c r="AJ56" s="112" t="s">
        <v>235</v>
      </c>
      <c r="AK56" s="112"/>
      <c r="AL56" s="119">
        <f>VLOOKUP($P$5,HorizontalPlanning!$A$15:$K$27,4,FALSE)</f>
        <v>-3</v>
      </c>
      <c r="AM56" s="119">
        <f>VLOOKUP($P$5,HorizontalPlanning!$A$15:$K$27,5,FALSE)</f>
        <v>-2</v>
      </c>
      <c r="AN56" s="119">
        <f>VLOOKUP($P$5,HorizontalPlanning!$A$15:$K$27,6,FALSE)</f>
        <v>-1</v>
      </c>
      <c r="AO56" s="119">
        <f>VLOOKUP($P$5,HorizontalPlanning!$A$15:$K$27,7,FALSE)</f>
        <v>0</v>
      </c>
      <c r="AP56" s="119">
        <f>VLOOKUP($P$5,HorizontalPlanning!$A$15:$K$27,8,FALSE)</f>
        <v>-1</v>
      </c>
      <c r="AQ56" s="119">
        <f>VLOOKUP($P$5,HorizontalPlanning!$A$15:$K$27,9,FALSE)</f>
        <v>-2</v>
      </c>
      <c r="AR56" s="119">
        <f>VLOOKUP($P$5,HorizontalPlanning!$A$15:$K$27,10,FALSE)</f>
        <v>-3</v>
      </c>
      <c r="AS56" s="119">
        <f>VLOOKUP($P$5,HorizontalPlanning!$A$15:$K$27,11,FALSE)</f>
        <v>-4</v>
      </c>
      <c r="AT56" s="112"/>
      <c r="AU56" s="112" t="s">
        <v>235</v>
      </c>
      <c r="AV56" s="112"/>
      <c r="AW56" s="119">
        <f>VLOOKUP($P$9,HorizontalPlanning!$A$15:$K$27,4,FALSE)</f>
        <v>0</v>
      </c>
      <c r="AX56" s="119">
        <f>VLOOKUP($P$9,HorizontalPlanning!$A$15:$K$27,5,FALSE)</f>
        <v>0</v>
      </c>
      <c r="AY56" s="119">
        <f>VLOOKUP($P$9,HorizontalPlanning!$A$15:$K$27,6,FALSE)</f>
        <v>0</v>
      </c>
      <c r="AZ56" s="119">
        <f>VLOOKUP($P$9,HorizontalPlanning!$A$15:$K$27,7,FALSE)</f>
        <v>0</v>
      </c>
      <c r="BA56" s="119">
        <f>VLOOKUP($P$9,HorizontalPlanning!$A$15:$K$27,8,FALSE)</f>
        <v>0</v>
      </c>
      <c r="BB56" s="119">
        <f>VLOOKUP($P$9,HorizontalPlanning!$A$15:$K$27,9,FALSE)</f>
        <v>0</v>
      </c>
      <c r="BC56" s="119">
        <f>VLOOKUP($P$9,HorizontalPlanning!$A$15:$K$27,10,FALSE)</f>
        <v>0</v>
      </c>
      <c r="BD56" s="119">
        <f>VLOOKUP($P$9,HorizontalPlanning!$A$15:$K$27,11,FALSE)</f>
        <v>0</v>
      </c>
    </row>
    <row r="57" spans="1:56" ht="17" customHeight="1" thickBot="1" x14ac:dyDescent="0.25">
      <c r="C57" s="142"/>
      <c r="R57" s="143"/>
      <c r="S57" s="92"/>
      <c r="T57" s="93"/>
      <c r="U57" s="93"/>
      <c r="V57" s="93"/>
      <c r="W57" s="93"/>
      <c r="X57" s="93"/>
      <c r="Y57" s="93"/>
      <c r="Z57" s="93"/>
      <c r="AA57" s="162"/>
      <c r="AB57" s="93"/>
      <c r="AC57" s="93"/>
      <c r="AD57" s="93"/>
      <c r="AE57" s="162"/>
      <c r="AF57" s="93"/>
      <c r="AG57" s="93"/>
      <c r="AH57" s="163"/>
      <c r="AJ57" s="112"/>
      <c r="AK57" s="112"/>
      <c r="AL57" s="119">
        <f>VLOOKUP($P$5,HorizontalPlanning!$A$15:$K$27,4,FALSE)</f>
        <v>-3</v>
      </c>
      <c r="AM57" s="119">
        <f>VLOOKUP($P$5,HorizontalPlanning!$A$15:$K$27,5,FALSE)</f>
        <v>-2</v>
      </c>
      <c r="AN57" s="119">
        <f>VLOOKUP($P$5,HorizontalPlanning!$A$15:$K$27,6,FALSE)</f>
        <v>-1</v>
      </c>
      <c r="AO57" s="119">
        <f>VLOOKUP($P$5,HorizontalPlanning!$A$15:$K$27,7,FALSE)</f>
        <v>0</v>
      </c>
      <c r="AP57" s="119">
        <f>VLOOKUP($P$5,HorizontalPlanning!$A$15:$K$27,8,FALSE)</f>
        <v>-1</v>
      </c>
      <c r="AQ57" s="119">
        <f>VLOOKUP($P$5,HorizontalPlanning!$A$15:$K$27,9,FALSE)</f>
        <v>-2</v>
      </c>
      <c r="AR57" s="119">
        <f>VLOOKUP($P$5,HorizontalPlanning!$A$15:$K$27,10,FALSE)</f>
        <v>-3</v>
      </c>
      <c r="AS57" s="119">
        <f>VLOOKUP($P$5,HorizontalPlanning!$A$15:$K$27,11,FALSE)</f>
        <v>-4</v>
      </c>
      <c r="AT57" s="112"/>
      <c r="AU57" s="112"/>
      <c r="AV57" s="112"/>
      <c r="AW57" s="119">
        <f>VLOOKUP($P$9,HorizontalPlanning!$A$15:$K$27,4,FALSE)</f>
        <v>0</v>
      </c>
      <c r="AX57" s="119">
        <f>VLOOKUP($P$9,HorizontalPlanning!$A$15:$K$27,5,FALSE)</f>
        <v>0</v>
      </c>
      <c r="AY57" s="119">
        <f>VLOOKUP($P$9,HorizontalPlanning!$A$15:$K$27,6,FALSE)</f>
        <v>0</v>
      </c>
      <c r="AZ57" s="119">
        <f>VLOOKUP($P$9,HorizontalPlanning!$A$15:$K$27,7,FALSE)</f>
        <v>0</v>
      </c>
      <c r="BA57" s="119">
        <f>VLOOKUP($P$9,HorizontalPlanning!$A$15:$K$27,8,FALSE)</f>
        <v>0</v>
      </c>
      <c r="BB57" s="119">
        <f>VLOOKUP($P$9,HorizontalPlanning!$A$15:$K$27,9,FALSE)</f>
        <v>0</v>
      </c>
      <c r="BC57" s="119">
        <f>VLOOKUP($P$9,HorizontalPlanning!$A$15:$K$27,10,FALSE)</f>
        <v>0</v>
      </c>
      <c r="BD57" s="119">
        <f>VLOOKUP($P$9,HorizontalPlanning!$A$15:$K$27,11,FALSE)</f>
        <v>0</v>
      </c>
    </row>
    <row r="58" spans="1:56" ht="16" customHeight="1" x14ac:dyDescent="0.2">
      <c r="A58" s="128"/>
      <c r="B58" s="134"/>
      <c r="C58" s="62"/>
      <c r="D58" s="63"/>
      <c r="E58" s="63"/>
      <c r="F58" s="63"/>
      <c r="G58" s="63"/>
      <c r="H58" s="63"/>
      <c r="I58" s="63"/>
      <c r="J58" s="63"/>
      <c r="K58" s="63"/>
      <c r="L58" s="63"/>
      <c r="M58" s="63"/>
      <c r="N58" s="63"/>
      <c r="O58" s="63"/>
      <c r="P58" s="63"/>
      <c r="Q58" s="63"/>
      <c r="R58" s="169"/>
      <c r="S58" s="142"/>
      <c r="AH58" s="143"/>
      <c r="AI58" s="38"/>
      <c r="AJ58" s="112"/>
      <c r="AK58" s="112"/>
      <c r="AL58" s="119">
        <f>VLOOKUP($P$5,HorizontalPlanning!$A$15:$K$27,4,FALSE)</f>
        <v>-3</v>
      </c>
      <c r="AM58" s="119">
        <f>VLOOKUP($P$5,HorizontalPlanning!$A$15:$K$27,5,FALSE)</f>
        <v>-2</v>
      </c>
      <c r="AN58" s="119">
        <f>VLOOKUP($P$5,HorizontalPlanning!$A$15:$K$27,6,FALSE)</f>
        <v>-1</v>
      </c>
      <c r="AO58" s="119">
        <f>VLOOKUP($P$5,HorizontalPlanning!$A$15:$K$27,7,FALSE)</f>
        <v>0</v>
      </c>
      <c r="AP58" s="119">
        <f>VLOOKUP($P$5,HorizontalPlanning!$A$15:$K$27,8,FALSE)</f>
        <v>-1</v>
      </c>
      <c r="AQ58" s="119">
        <f>VLOOKUP($P$5,HorizontalPlanning!$A$15:$K$27,9,FALSE)</f>
        <v>-2</v>
      </c>
      <c r="AR58" s="119">
        <f>VLOOKUP($P$5,HorizontalPlanning!$A$15:$K$27,10,FALSE)</f>
        <v>-3</v>
      </c>
      <c r="AS58" s="119">
        <f>VLOOKUP($P$5,HorizontalPlanning!$A$15:$K$27,11,FALSE)</f>
        <v>-4</v>
      </c>
      <c r="AT58" s="112"/>
      <c r="AU58" s="112"/>
      <c r="AV58" s="112"/>
      <c r="AW58" s="119">
        <f>VLOOKUP($P$9,HorizontalPlanning!$A$15:$K$27,4,FALSE)</f>
        <v>0</v>
      </c>
      <c r="AX58" s="119">
        <f>VLOOKUP($P$9,HorizontalPlanning!$A$15:$K$27,5,FALSE)</f>
        <v>0</v>
      </c>
      <c r="AY58" s="119">
        <f>VLOOKUP($P$9,HorizontalPlanning!$A$15:$K$27,6,FALSE)</f>
        <v>0</v>
      </c>
      <c r="AZ58" s="119">
        <f>VLOOKUP($P$9,HorizontalPlanning!$A$15:$K$27,7,FALSE)</f>
        <v>0</v>
      </c>
      <c r="BA58" s="119">
        <f>VLOOKUP($P$9,HorizontalPlanning!$A$15:$K$27,8,FALSE)</f>
        <v>0</v>
      </c>
      <c r="BB58" s="119">
        <f>VLOOKUP($P$9,HorizontalPlanning!$A$15:$K$27,9,FALSE)</f>
        <v>0</v>
      </c>
      <c r="BC58" s="119">
        <f>VLOOKUP($P$9,HorizontalPlanning!$A$15:$K$27,10,FALSE)</f>
        <v>0</v>
      </c>
      <c r="BD58" s="119">
        <f>VLOOKUP($P$9,HorizontalPlanning!$A$15:$K$27,11,FALSE)</f>
        <v>0</v>
      </c>
    </row>
    <row r="59" spans="1:56" ht="16" customHeight="1" x14ac:dyDescent="0.2">
      <c r="A59" s="129"/>
      <c r="B59" s="138"/>
      <c r="C59" s="62"/>
      <c r="D59" s="63"/>
      <c r="E59" s="63"/>
      <c r="F59" s="63"/>
      <c r="G59" s="63"/>
      <c r="H59" s="63"/>
      <c r="I59" s="63"/>
      <c r="J59" s="63"/>
      <c r="K59" s="63"/>
      <c r="L59" s="63"/>
      <c r="M59" s="63"/>
      <c r="N59" s="63"/>
      <c r="O59" s="63"/>
      <c r="P59" s="63"/>
      <c r="Q59" s="63"/>
      <c r="R59" s="169"/>
      <c r="S59" s="92"/>
      <c r="T59" s="93"/>
      <c r="U59" s="93"/>
      <c r="V59" s="93"/>
      <c r="W59" s="93"/>
      <c r="X59" s="93"/>
      <c r="Y59" s="93"/>
      <c r="Z59" s="93"/>
      <c r="AA59" s="162"/>
      <c r="AB59" s="93"/>
      <c r="AC59" s="93"/>
      <c r="AD59" s="93"/>
      <c r="AE59" s="162"/>
      <c r="AF59" s="93"/>
      <c r="AG59" s="93"/>
      <c r="AH59" s="163"/>
      <c r="AI59" s="38"/>
      <c r="AJ59" s="112"/>
      <c r="AK59" s="112"/>
      <c r="AL59" s="119">
        <f>VLOOKUP($P$5,HorizontalPlanning!$A$15:$K$27,4,FALSE)</f>
        <v>-3</v>
      </c>
      <c r="AM59" s="119">
        <f>VLOOKUP($P$5,HorizontalPlanning!$A$15:$K$27,5,FALSE)</f>
        <v>-2</v>
      </c>
      <c r="AN59" s="119">
        <f>VLOOKUP($P$5,HorizontalPlanning!$A$15:$K$27,6,FALSE)</f>
        <v>-1</v>
      </c>
      <c r="AO59" s="119">
        <f>VLOOKUP($P$5,HorizontalPlanning!$A$15:$K$27,7,FALSE)</f>
        <v>0</v>
      </c>
      <c r="AP59" s="119">
        <f>VLOOKUP($P$5,HorizontalPlanning!$A$15:$K$27,8,FALSE)</f>
        <v>-1</v>
      </c>
      <c r="AQ59" s="119">
        <f>VLOOKUP($P$5,HorizontalPlanning!$A$15:$K$27,9,FALSE)</f>
        <v>-2</v>
      </c>
      <c r="AR59" s="119">
        <f>VLOOKUP($P$5,HorizontalPlanning!$A$15:$K$27,10,FALSE)</f>
        <v>-3</v>
      </c>
      <c r="AS59" s="119">
        <f>VLOOKUP($P$5,HorizontalPlanning!$A$15:$K$27,11,FALSE)</f>
        <v>-4</v>
      </c>
      <c r="AT59" s="112"/>
      <c r="AU59" s="112"/>
      <c r="AV59" s="112"/>
      <c r="AW59" s="119">
        <f>VLOOKUP($P$9,HorizontalPlanning!$A$15:$K$27,4,FALSE)</f>
        <v>0</v>
      </c>
      <c r="AX59" s="119">
        <f>VLOOKUP($P$9,HorizontalPlanning!$A$15:$K$27,5,FALSE)</f>
        <v>0</v>
      </c>
      <c r="AY59" s="119">
        <f>VLOOKUP($P$9,HorizontalPlanning!$A$15:$K$27,6,FALSE)</f>
        <v>0</v>
      </c>
      <c r="AZ59" s="119">
        <f>VLOOKUP($P$9,HorizontalPlanning!$A$15:$K$27,7,FALSE)</f>
        <v>0</v>
      </c>
      <c r="BA59" s="119">
        <f>VLOOKUP($P$9,HorizontalPlanning!$A$15:$K$27,8,FALSE)</f>
        <v>0</v>
      </c>
      <c r="BB59" s="119">
        <f>VLOOKUP($P$9,HorizontalPlanning!$A$15:$K$27,9,FALSE)</f>
        <v>0</v>
      </c>
      <c r="BC59" s="119">
        <f>VLOOKUP($P$9,HorizontalPlanning!$A$15:$K$27,10,FALSE)</f>
        <v>0</v>
      </c>
      <c r="BD59" s="119">
        <f>VLOOKUP($P$9,HorizontalPlanning!$A$15:$K$27,11,FALSE)</f>
        <v>0</v>
      </c>
    </row>
    <row r="60" spans="1:56" ht="16" customHeight="1" thickBot="1" x14ac:dyDescent="0.25">
      <c r="A60" s="124"/>
      <c r="B60" s="135"/>
      <c r="C60" s="62"/>
      <c r="D60" s="63"/>
      <c r="E60" s="63"/>
      <c r="F60" s="63"/>
      <c r="G60" s="63"/>
      <c r="H60" s="63"/>
      <c r="I60" s="63"/>
      <c r="J60" s="63"/>
      <c r="K60" s="63"/>
      <c r="L60" s="63"/>
      <c r="M60" s="63"/>
      <c r="N60" s="63"/>
      <c r="O60" s="63"/>
      <c r="P60" s="63"/>
      <c r="Q60" s="63"/>
      <c r="R60" s="169"/>
      <c r="S60" s="92"/>
      <c r="T60" s="93"/>
      <c r="U60" s="93"/>
      <c r="V60" s="93"/>
      <c r="W60" s="93"/>
      <c r="X60" s="93"/>
      <c r="Y60" s="93"/>
      <c r="Z60" s="93"/>
      <c r="AA60" s="162"/>
      <c r="AB60" s="93"/>
      <c r="AC60" s="93"/>
      <c r="AD60" s="93"/>
      <c r="AE60" s="162"/>
      <c r="AF60" s="93"/>
      <c r="AG60" s="93"/>
      <c r="AH60" s="163"/>
      <c r="AI60" s="38"/>
      <c r="AJ60" s="112"/>
      <c r="AK60" s="112"/>
      <c r="AL60" s="119">
        <f>VLOOKUP($P$5,HorizontalPlanning!$A$15:$K$27,4,FALSE)</f>
        <v>-3</v>
      </c>
      <c r="AM60" s="119">
        <f>VLOOKUP($P$5,HorizontalPlanning!$A$15:$K$27,5,FALSE)</f>
        <v>-2</v>
      </c>
      <c r="AN60" s="119">
        <f>VLOOKUP($P$5,HorizontalPlanning!$A$15:$K$27,6,FALSE)</f>
        <v>-1</v>
      </c>
      <c r="AO60" s="119">
        <f>VLOOKUP($P$5,HorizontalPlanning!$A$15:$K$27,7,FALSE)</f>
        <v>0</v>
      </c>
      <c r="AP60" s="119">
        <f>VLOOKUP($P$5,HorizontalPlanning!$A$15:$K$27,8,FALSE)</f>
        <v>-1</v>
      </c>
      <c r="AQ60" s="119">
        <f>VLOOKUP($P$5,HorizontalPlanning!$A$15:$K$27,9,FALSE)</f>
        <v>-2</v>
      </c>
      <c r="AR60" s="119">
        <f>VLOOKUP($P$5,HorizontalPlanning!$A$15:$K$27,10,FALSE)</f>
        <v>-3</v>
      </c>
      <c r="AS60" s="119">
        <f>VLOOKUP($P$5,HorizontalPlanning!$A$15:$K$27,11,FALSE)</f>
        <v>-4</v>
      </c>
      <c r="AT60" s="112"/>
      <c r="AU60" s="112"/>
      <c r="AV60" s="112"/>
      <c r="AW60" s="119">
        <f>VLOOKUP($P$9,HorizontalPlanning!$A$15:$K$27,4,FALSE)</f>
        <v>0</v>
      </c>
      <c r="AX60" s="119">
        <f>VLOOKUP($P$9,HorizontalPlanning!$A$15:$K$27,5,FALSE)</f>
        <v>0</v>
      </c>
      <c r="AY60" s="119">
        <f>VLOOKUP($P$9,HorizontalPlanning!$A$15:$K$27,6,FALSE)</f>
        <v>0</v>
      </c>
      <c r="AZ60" s="119">
        <f>VLOOKUP($P$9,HorizontalPlanning!$A$15:$K$27,7,FALSE)</f>
        <v>0</v>
      </c>
      <c r="BA60" s="119">
        <f>VLOOKUP($P$9,HorizontalPlanning!$A$15:$K$27,8,FALSE)</f>
        <v>0</v>
      </c>
      <c r="BB60" s="119">
        <f>VLOOKUP($P$9,HorizontalPlanning!$A$15:$K$27,9,FALSE)</f>
        <v>0</v>
      </c>
      <c r="BC60" s="119">
        <f>VLOOKUP($P$9,HorizontalPlanning!$A$15:$K$27,10,FALSE)</f>
        <v>0</v>
      </c>
      <c r="BD60" s="119">
        <f>VLOOKUP($P$9,HorizontalPlanning!$A$15:$K$27,11,FALSE)</f>
        <v>0</v>
      </c>
    </row>
    <row r="61" spans="1:56" ht="16" customHeight="1" x14ac:dyDescent="0.2">
      <c r="A61" s="128"/>
      <c r="B61" s="134"/>
      <c r="C61" s="62"/>
      <c r="D61" s="63"/>
      <c r="E61" s="63"/>
      <c r="F61" s="63"/>
      <c r="G61" s="63"/>
      <c r="H61" s="63"/>
      <c r="I61" s="63"/>
      <c r="J61" s="63"/>
      <c r="K61" s="63"/>
      <c r="L61" s="63"/>
      <c r="M61" s="63"/>
      <c r="N61" s="63"/>
      <c r="O61" s="63"/>
      <c r="P61" s="63"/>
      <c r="Q61" s="63"/>
      <c r="R61" s="169"/>
      <c r="S61" s="92"/>
      <c r="T61" s="93"/>
      <c r="U61" s="93"/>
      <c r="V61" s="93"/>
      <c r="W61" s="93"/>
      <c r="X61" s="93"/>
      <c r="Y61" s="93"/>
      <c r="Z61" s="93"/>
      <c r="AA61" s="162"/>
      <c r="AB61" s="93"/>
      <c r="AC61" s="93"/>
      <c r="AD61" s="93"/>
      <c r="AE61" s="162"/>
      <c r="AF61" s="93"/>
      <c r="AG61" s="93"/>
      <c r="AH61" s="163"/>
      <c r="AI61" s="38"/>
      <c r="AJ61" s="112"/>
      <c r="AK61" s="112"/>
      <c r="AL61" s="119">
        <f>VLOOKUP($P$5,HorizontalPlanning!$A$15:$K$27,4,FALSE)</f>
        <v>-3</v>
      </c>
      <c r="AM61" s="119">
        <f>VLOOKUP($P$5,HorizontalPlanning!$A$15:$K$27,5,FALSE)</f>
        <v>-2</v>
      </c>
      <c r="AN61" s="119">
        <f>VLOOKUP($P$5,HorizontalPlanning!$A$15:$K$27,6,FALSE)</f>
        <v>-1</v>
      </c>
      <c r="AO61" s="119">
        <f>VLOOKUP($P$5,HorizontalPlanning!$A$15:$K$27,7,FALSE)</f>
        <v>0</v>
      </c>
      <c r="AP61" s="119">
        <f>VLOOKUP($P$5,HorizontalPlanning!$A$15:$K$27,8,FALSE)</f>
        <v>-1</v>
      </c>
      <c r="AQ61" s="119">
        <f>VLOOKUP($P$5,HorizontalPlanning!$A$15:$K$27,9,FALSE)</f>
        <v>-2</v>
      </c>
      <c r="AR61" s="119">
        <f>VLOOKUP($P$5,HorizontalPlanning!$A$15:$K$27,10,FALSE)</f>
        <v>-3</v>
      </c>
      <c r="AS61" s="119">
        <f>VLOOKUP($P$5,HorizontalPlanning!$A$15:$K$27,11,FALSE)</f>
        <v>-4</v>
      </c>
      <c r="AT61" s="112"/>
      <c r="AU61" s="112"/>
      <c r="AV61" s="112"/>
      <c r="AW61" s="119">
        <f>VLOOKUP($P$9,HorizontalPlanning!$A$15:$K$27,4,FALSE)</f>
        <v>0</v>
      </c>
      <c r="AX61" s="119">
        <f>VLOOKUP($P$9,HorizontalPlanning!$A$15:$K$27,5,FALSE)</f>
        <v>0</v>
      </c>
      <c r="AY61" s="119">
        <f>VLOOKUP($P$9,HorizontalPlanning!$A$15:$K$27,6,FALSE)</f>
        <v>0</v>
      </c>
      <c r="AZ61" s="119">
        <f>VLOOKUP($P$9,HorizontalPlanning!$A$15:$K$27,7,FALSE)</f>
        <v>0</v>
      </c>
      <c r="BA61" s="119">
        <f>VLOOKUP($P$9,HorizontalPlanning!$A$15:$K$27,8,FALSE)</f>
        <v>0</v>
      </c>
      <c r="BB61" s="119">
        <f>VLOOKUP($P$9,HorizontalPlanning!$A$15:$K$27,9,FALSE)</f>
        <v>0</v>
      </c>
      <c r="BC61" s="119">
        <f>VLOOKUP($P$9,HorizontalPlanning!$A$15:$K$27,10,FALSE)</f>
        <v>0</v>
      </c>
      <c r="BD61" s="119">
        <f>VLOOKUP($P$9,HorizontalPlanning!$A$15:$K$27,11,FALSE)</f>
        <v>0</v>
      </c>
    </row>
    <row r="62" spans="1:56" ht="16" customHeight="1" x14ac:dyDescent="0.2">
      <c r="A62" s="129"/>
      <c r="B62" s="138"/>
      <c r="C62" s="62"/>
      <c r="D62" s="63"/>
      <c r="E62" s="63"/>
      <c r="F62" s="63"/>
      <c r="G62" s="63"/>
      <c r="H62" s="63"/>
      <c r="I62" s="63"/>
      <c r="J62" s="63"/>
      <c r="K62" s="63"/>
      <c r="L62" s="63"/>
      <c r="M62" s="63"/>
      <c r="N62" s="63"/>
      <c r="O62" s="63"/>
      <c r="P62" s="63"/>
      <c r="Q62" s="63"/>
      <c r="R62" s="169"/>
      <c r="S62" s="92"/>
      <c r="T62" s="93"/>
      <c r="U62" s="93"/>
      <c r="V62" s="93"/>
      <c r="W62" s="93"/>
      <c r="X62" s="93"/>
      <c r="Y62" s="93"/>
      <c r="Z62" s="93"/>
      <c r="AA62" s="162"/>
      <c r="AB62" s="93"/>
      <c r="AC62" s="93"/>
      <c r="AD62" s="93"/>
      <c r="AE62" s="162"/>
      <c r="AF62" s="93"/>
      <c r="AG62" s="93"/>
      <c r="AH62" s="163"/>
      <c r="AI62" s="38"/>
      <c r="AJ62" s="112"/>
      <c r="AK62" s="112"/>
      <c r="AL62" s="119">
        <f>VLOOKUP($P$5,HorizontalPlanning!$A$15:$K$27,4,FALSE)</f>
        <v>-3</v>
      </c>
      <c r="AM62" s="119">
        <f>VLOOKUP($P$5,HorizontalPlanning!$A$15:$K$27,5,FALSE)</f>
        <v>-2</v>
      </c>
      <c r="AN62" s="119">
        <f>VLOOKUP($P$5,HorizontalPlanning!$A$15:$K$27,6,FALSE)</f>
        <v>-1</v>
      </c>
      <c r="AO62" s="119">
        <f>VLOOKUP($P$5,HorizontalPlanning!$A$15:$K$27,7,FALSE)</f>
        <v>0</v>
      </c>
      <c r="AP62" s="119">
        <f>VLOOKUP($P$5,HorizontalPlanning!$A$15:$K$27,8,FALSE)</f>
        <v>-1</v>
      </c>
      <c r="AQ62" s="119">
        <f>VLOOKUP($P$5,HorizontalPlanning!$A$15:$K$27,9,FALSE)</f>
        <v>-2</v>
      </c>
      <c r="AR62" s="119">
        <f>VLOOKUP($P$5,HorizontalPlanning!$A$15:$K$27,10,FALSE)</f>
        <v>-3</v>
      </c>
      <c r="AS62" s="119">
        <f>VLOOKUP($P$5,HorizontalPlanning!$A$15:$K$27,11,FALSE)</f>
        <v>-4</v>
      </c>
      <c r="AT62" s="112"/>
      <c r="AU62" s="112"/>
      <c r="AV62" s="112"/>
      <c r="AW62" s="119">
        <f>VLOOKUP($P$9,HorizontalPlanning!$A$15:$K$27,4,FALSE)</f>
        <v>0</v>
      </c>
      <c r="AX62" s="119">
        <f>VLOOKUP($P$9,HorizontalPlanning!$A$15:$K$27,5,FALSE)</f>
        <v>0</v>
      </c>
      <c r="AY62" s="119">
        <f>VLOOKUP($P$9,HorizontalPlanning!$A$15:$K$27,6,FALSE)</f>
        <v>0</v>
      </c>
      <c r="AZ62" s="119">
        <f>VLOOKUP($P$9,HorizontalPlanning!$A$15:$K$27,7,FALSE)</f>
        <v>0</v>
      </c>
      <c r="BA62" s="119">
        <f>VLOOKUP($P$9,HorizontalPlanning!$A$15:$K$27,8,FALSE)</f>
        <v>0</v>
      </c>
      <c r="BB62" s="119">
        <f>VLOOKUP($P$9,HorizontalPlanning!$A$15:$K$27,9,FALSE)</f>
        <v>0</v>
      </c>
      <c r="BC62" s="119">
        <f>VLOOKUP($P$9,HorizontalPlanning!$A$15:$K$27,10,FALSE)</f>
        <v>0</v>
      </c>
      <c r="BD62" s="119">
        <f>VLOOKUP($P$9,HorizontalPlanning!$A$15:$K$27,11,FALSE)</f>
        <v>0</v>
      </c>
    </row>
    <row r="63" spans="1:56" ht="16" customHeight="1" thickBot="1" x14ac:dyDescent="0.25">
      <c r="A63" s="130"/>
      <c r="B63" s="139"/>
      <c r="C63" s="170"/>
      <c r="D63" s="171"/>
      <c r="E63" s="171"/>
      <c r="F63" s="171"/>
      <c r="G63" s="171"/>
      <c r="H63" s="171"/>
      <c r="I63" s="171"/>
      <c r="J63" s="171"/>
      <c r="K63" s="171"/>
      <c r="L63" s="171"/>
      <c r="M63" s="171"/>
      <c r="N63" s="171"/>
      <c r="O63" s="171"/>
      <c r="P63" s="171"/>
      <c r="Q63" s="171"/>
      <c r="R63" s="172"/>
      <c r="S63" s="164"/>
      <c r="T63" s="165"/>
      <c r="U63" s="165"/>
      <c r="V63" s="165"/>
      <c r="W63" s="165"/>
      <c r="X63" s="165"/>
      <c r="Y63" s="165"/>
      <c r="Z63" s="165"/>
      <c r="AA63" s="166"/>
      <c r="AB63" s="165"/>
      <c r="AC63" s="165"/>
      <c r="AD63" s="165"/>
      <c r="AE63" s="166"/>
      <c r="AF63" s="165"/>
      <c r="AG63" s="165"/>
      <c r="AH63" s="167"/>
      <c r="AI63" s="38"/>
      <c r="AJ63" s="112"/>
      <c r="AK63" s="112"/>
      <c r="AL63" s="119">
        <f>VLOOKUP($P$5,HorizontalPlanning!$A$15:$K$27,4,FALSE)</f>
        <v>-3</v>
      </c>
      <c r="AM63" s="119">
        <f>VLOOKUP($P$5,HorizontalPlanning!$A$15:$K$27,5,FALSE)</f>
        <v>-2</v>
      </c>
      <c r="AN63" s="119">
        <f>VLOOKUP($P$5,HorizontalPlanning!$A$15:$K$27,6,FALSE)</f>
        <v>-1</v>
      </c>
      <c r="AO63" s="119">
        <f>VLOOKUP($P$5,HorizontalPlanning!$A$15:$K$27,7,FALSE)</f>
        <v>0</v>
      </c>
      <c r="AP63" s="119">
        <f>VLOOKUP($P$5,HorizontalPlanning!$A$15:$K$27,8,FALSE)</f>
        <v>-1</v>
      </c>
      <c r="AQ63" s="119">
        <f>VLOOKUP($P$5,HorizontalPlanning!$A$15:$K$27,9,FALSE)</f>
        <v>-2</v>
      </c>
      <c r="AR63" s="119">
        <f>VLOOKUP($P$5,HorizontalPlanning!$A$15:$K$27,10,FALSE)</f>
        <v>-3</v>
      </c>
      <c r="AS63" s="119">
        <f>VLOOKUP($P$5,HorizontalPlanning!$A$15:$K$27,11,FALSE)</f>
        <v>-4</v>
      </c>
      <c r="AT63" s="112"/>
      <c r="AU63" s="112"/>
      <c r="AV63" s="112"/>
      <c r="AW63" s="119">
        <f>VLOOKUP($P$9,HorizontalPlanning!$A$15:$K$27,4,FALSE)</f>
        <v>0</v>
      </c>
      <c r="AX63" s="119">
        <f>VLOOKUP($P$9,HorizontalPlanning!$A$15:$K$27,5,FALSE)</f>
        <v>0</v>
      </c>
      <c r="AY63" s="119">
        <f>VLOOKUP($P$9,HorizontalPlanning!$A$15:$K$27,6,FALSE)</f>
        <v>0</v>
      </c>
      <c r="AZ63" s="119">
        <f>VLOOKUP($P$9,HorizontalPlanning!$A$15:$K$27,7,FALSE)</f>
        <v>0</v>
      </c>
      <c r="BA63" s="119">
        <f>VLOOKUP($P$9,HorizontalPlanning!$A$15:$K$27,8,FALSE)</f>
        <v>0</v>
      </c>
      <c r="BB63" s="119">
        <f>VLOOKUP($P$9,HorizontalPlanning!$A$15:$K$27,9,FALSE)</f>
        <v>0</v>
      </c>
      <c r="BC63" s="119">
        <f>VLOOKUP($P$9,HorizontalPlanning!$A$15:$K$27,10,FALSE)</f>
        <v>0</v>
      </c>
      <c r="BD63" s="119">
        <f>VLOOKUP($P$9,HorizontalPlanning!$A$15:$K$27,11,FALSE)</f>
        <v>0</v>
      </c>
    </row>
    <row r="64" spans="1:56" ht="16" customHeight="1" thickTop="1" x14ac:dyDescent="0.2">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112"/>
      <c r="AK64" s="112"/>
      <c r="AL64" s="119"/>
      <c r="AM64" s="119"/>
      <c r="AN64" s="119"/>
      <c r="AO64" s="119"/>
      <c r="AP64" s="119"/>
      <c r="AQ64" s="119"/>
      <c r="AR64" s="119"/>
      <c r="AS64" s="119"/>
      <c r="AT64" s="112"/>
      <c r="AU64" s="112"/>
      <c r="AV64" s="112"/>
      <c r="AW64" s="119"/>
      <c r="AX64" s="119"/>
      <c r="AY64" s="119"/>
      <c r="AZ64" s="119"/>
      <c r="BA64" s="119"/>
      <c r="BB64" s="119"/>
      <c r="BC64" s="119"/>
      <c r="BD64" s="119"/>
    </row>
    <row r="65" spans="1:56" ht="16" customHeight="1" x14ac:dyDescent="0.2">
      <c r="C65" s="38"/>
      <c r="J65" s="112"/>
      <c r="K65" s="112"/>
      <c r="L65" s="112"/>
      <c r="M65" s="213" t="s">
        <v>228</v>
      </c>
      <c r="N65" s="213"/>
      <c r="O65" s="213"/>
      <c r="P65" s="213" t="s">
        <v>235</v>
      </c>
      <c r="Q65" s="213"/>
      <c r="R65" s="213"/>
      <c r="S65" s="213"/>
      <c r="T65" s="213" t="s">
        <v>253</v>
      </c>
      <c r="U65" s="213"/>
      <c r="V65" s="213"/>
      <c r="W65" s="300" t="s">
        <v>254</v>
      </c>
      <c r="X65" s="300"/>
      <c r="Y65" s="300"/>
      <c r="Z65" s="38"/>
      <c r="AA65" s="38"/>
      <c r="AB65" s="38"/>
      <c r="AC65" s="38"/>
      <c r="AD65" s="38"/>
      <c r="AE65" s="38"/>
      <c r="AF65" s="38"/>
      <c r="AG65" s="38"/>
      <c r="AH65" s="38"/>
      <c r="AI65" s="38"/>
      <c r="AJ65" s="112"/>
      <c r="AK65" s="112"/>
      <c r="AL65" s="113"/>
      <c r="AM65" s="301" t="s">
        <v>255</v>
      </c>
      <c r="AN65" s="302"/>
      <c r="AO65" s="302"/>
      <c r="AP65" s="302"/>
      <c r="AQ65" s="112"/>
      <c r="AR65" s="112"/>
      <c r="AS65" s="112"/>
      <c r="AT65" s="112"/>
      <c r="AU65" s="112"/>
      <c r="AV65" s="112"/>
      <c r="AW65" s="112"/>
      <c r="AX65" s="301" t="s">
        <v>257</v>
      </c>
      <c r="AY65" s="302"/>
      <c r="AZ65" s="302"/>
      <c r="BA65" s="302"/>
      <c r="BB65" s="112"/>
      <c r="BC65" s="112"/>
      <c r="BD65" s="112"/>
    </row>
    <row r="66" spans="1:56" ht="16" customHeight="1" x14ac:dyDescent="0.2">
      <c r="C66" s="38"/>
      <c r="J66" s="112"/>
      <c r="K66" s="112"/>
      <c r="L66" s="112"/>
      <c r="M66" s="213"/>
      <c r="N66" s="213"/>
      <c r="O66" s="213"/>
      <c r="P66" s="213"/>
      <c r="Q66" s="213"/>
      <c r="R66" s="213"/>
      <c r="S66" s="213"/>
      <c r="T66" s="213"/>
      <c r="U66" s="213"/>
      <c r="V66" s="213"/>
      <c r="W66" s="300"/>
      <c r="X66" s="300"/>
      <c r="Y66" s="300"/>
      <c r="Z66" s="38"/>
      <c r="AA66" s="38"/>
      <c r="AB66" s="38"/>
      <c r="AC66" s="38"/>
      <c r="AD66" s="38"/>
      <c r="AE66" s="38"/>
      <c r="AF66" s="38"/>
      <c r="AG66" s="38"/>
      <c r="AH66" s="38"/>
      <c r="AI66" s="38"/>
      <c r="AJ66" s="112"/>
      <c r="AK66" s="112"/>
      <c r="AL66" s="113"/>
      <c r="AM66" s="302"/>
      <c r="AN66" s="302"/>
      <c r="AO66" s="302"/>
      <c r="AP66" s="302"/>
      <c r="AQ66" s="112"/>
      <c r="AR66" s="112"/>
      <c r="AS66" s="112"/>
      <c r="AT66" s="112"/>
      <c r="AU66" s="112"/>
      <c r="AV66" s="112"/>
      <c r="AW66" s="112"/>
      <c r="AX66" s="302"/>
      <c r="AY66" s="302"/>
      <c r="AZ66" s="302"/>
      <c r="BA66" s="302"/>
      <c r="BB66" s="112"/>
      <c r="BC66" s="112"/>
      <c r="BD66" s="112"/>
    </row>
    <row r="67" spans="1:56" ht="16" customHeight="1" x14ac:dyDescent="0.2">
      <c r="C67" s="38"/>
      <c r="D67" s="112"/>
      <c r="E67" s="112"/>
      <c r="F67" s="112"/>
      <c r="G67" s="112"/>
      <c r="H67" s="112"/>
      <c r="I67" s="112"/>
      <c r="J67" s="112"/>
      <c r="K67" s="111" t="s">
        <v>225</v>
      </c>
      <c r="L67" s="112"/>
      <c r="M67" s="303" t="s">
        <v>189</v>
      </c>
      <c r="N67" s="303"/>
      <c r="O67" s="303"/>
      <c r="P67" s="304" t="s">
        <v>189</v>
      </c>
      <c r="Q67" s="304"/>
      <c r="R67" s="304"/>
      <c r="S67" s="304"/>
      <c r="T67" s="301">
        <v>0</v>
      </c>
      <c r="U67" s="301"/>
      <c r="V67" s="301"/>
      <c r="W67" s="305">
        <v>0</v>
      </c>
      <c r="X67" s="305"/>
      <c r="Y67" s="305"/>
      <c r="Z67" s="38"/>
      <c r="AA67" s="38"/>
      <c r="AB67" s="38"/>
      <c r="AC67" s="38"/>
      <c r="AD67" s="38"/>
      <c r="AE67" s="38"/>
      <c r="AF67" s="38"/>
      <c r="AG67" s="38"/>
      <c r="AH67" s="38"/>
      <c r="AI67" s="38"/>
      <c r="AJ67" s="112" t="s">
        <v>236</v>
      </c>
      <c r="AK67" s="112"/>
      <c r="AL67" s="112" t="s">
        <v>228</v>
      </c>
      <c r="AM67" s="112"/>
      <c r="AN67" s="112" t="s">
        <v>234</v>
      </c>
      <c r="AO67" s="113"/>
      <c r="AP67" s="112" t="s">
        <v>250</v>
      </c>
      <c r="AQ67" s="112"/>
      <c r="AR67" s="112" t="s">
        <v>251</v>
      </c>
      <c r="AS67" s="112" t="s">
        <v>252</v>
      </c>
      <c r="AT67" s="112"/>
      <c r="AU67" s="112" t="s">
        <v>236</v>
      </c>
      <c r="AV67" s="112"/>
      <c r="AW67" s="112" t="s">
        <v>228</v>
      </c>
      <c r="AX67" s="112"/>
      <c r="AY67" s="112" t="s">
        <v>234</v>
      </c>
      <c r="AZ67" s="113"/>
      <c r="BA67" s="112" t="s">
        <v>250</v>
      </c>
      <c r="BB67" s="112"/>
      <c r="BC67" s="112" t="s">
        <v>251</v>
      </c>
      <c r="BD67" s="112" t="s">
        <v>252</v>
      </c>
    </row>
    <row r="68" spans="1:56" ht="16" customHeight="1" x14ac:dyDescent="0.2">
      <c r="C68" s="38"/>
      <c r="D68" s="112"/>
      <c r="E68" s="112"/>
      <c r="F68" s="112"/>
      <c r="G68" s="112"/>
      <c r="H68" s="112"/>
      <c r="I68" s="112"/>
      <c r="J68" s="112"/>
      <c r="K68" s="112"/>
      <c r="L68" s="112"/>
      <c r="M68" s="303"/>
      <c r="N68" s="303"/>
      <c r="O68" s="303"/>
      <c r="P68" s="304"/>
      <c r="Q68" s="304"/>
      <c r="R68" s="304"/>
      <c r="S68" s="304"/>
      <c r="T68" s="301"/>
      <c r="U68" s="301"/>
      <c r="V68" s="301"/>
      <c r="W68" s="305"/>
      <c r="X68" s="305"/>
      <c r="Y68" s="305"/>
      <c r="Z68" s="38"/>
      <c r="AA68" s="38"/>
      <c r="AB68" s="38"/>
      <c r="AC68" s="38"/>
      <c r="AD68" s="38"/>
      <c r="AE68" s="38"/>
      <c r="AF68" s="38"/>
      <c r="AG68" s="38"/>
      <c r="AH68" s="38"/>
      <c r="AI68" s="38"/>
      <c r="AJ68" s="110">
        <f>HLOOKUP($M$67,VerticalPlanning!$I$13:$AF$21,2,FALSE)</f>
        <v>0</v>
      </c>
      <c r="AK68" s="112"/>
      <c r="AL68" s="106">
        <f>HLOOKUP($M$67,VerticalPlanning!$I$1:$AF$9,2,FALSE)</f>
        <v>0</v>
      </c>
      <c r="AM68" s="112"/>
      <c r="AN68" s="108">
        <f>VLOOKUP($F$1,ClientLevels!$A$1:$B$4,2,FALSE)</f>
        <v>1</v>
      </c>
      <c r="AO68" s="113"/>
      <c r="AP68" s="117">
        <f>VLOOKUP($F$1,ClientLevels!$A$1:$C$4,3,FALSE)</f>
        <v>-0.04</v>
      </c>
      <c r="AQ68" s="112"/>
      <c r="AR68" s="112">
        <f>$T$67</f>
        <v>0</v>
      </c>
      <c r="AS68" s="120">
        <f>$W$67</f>
        <v>0</v>
      </c>
      <c r="AT68" s="112"/>
      <c r="AU68" s="110">
        <f>HLOOKUP($M$71,VerticalPlanning!$I$13:$AF$21,2,FALSE)</f>
        <v>0</v>
      </c>
      <c r="AV68" s="112"/>
      <c r="AW68" s="106">
        <f>HLOOKUP($M$71,VerticalPlanning!$I$1:$AF$9,2,FALSE)</f>
        <v>0</v>
      </c>
      <c r="AX68" s="112"/>
      <c r="AY68" s="108">
        <f>VLOOKUP($F$1,ClientLevels!$A$1:$B$4,2,FALSE)</f>
        <v>1</v>
      </c>
      <c r="AZ68" s="113"/>
      <c r="BA68" s="117">
        <f>VLOOKUP($F$1,ClientLevels!$A$1:$C$4,3,FALSE)</f>
        <v>-0.04</v>
      </c>
      <c r="BB68" s="112"/>
      <c r="BC68" s="112">
        <f>$T$71</f>
        <v>0</v>
      </c>
      <c r="BD68" s="120">
        <f>$W$71</f>
        <v>0</v>
      </c>
    </row>
    <row r="69" spans="1:56" ht="16" customHeight="1" x14ac:dyDescent="0.2">
      <c r="C69" s="38"/>
      <c r="D69" s="112"/>
      <c r="E69" s="112"/>
      <c r="F69" s="112"/>
      <c r="G69" s="112"/>
      <c r="H69" s="112"/>
      <c r="I69" s="112"/>
      <c r="J69" s="112"/>
      <c r="K69" s="111" t="s">
        <v>224</v>
      </c>
      <c r="L69" s="112"/>
      <c r="M69" s="303" t="s">
        <v>189</v>
      </c>
      <c r="N69" s="303"/>
      <c r="O69" s="303"/>
      <c r="P69" s="304" t="s">
        <v>189</v>
      </c>
      <c r="Q69" s="304"/>
      <c r="R69" s="304"/>
      <c r="S69" s="304"/>
      <c r="T69" s="301">
        <v>0</v>
      </c>
      <c r="U69" s="301"/>
      <c r="V69" s="301"/>
      <c r="W69" s="305">
        <v>0</v>
      </c>
      <c r="X69" s="305"/>
      <c r="Y69" s="305"/>
      <c r="Z69" s="38"/>
      <c r="AA69" s="38"/>
      <c r="AB69" s="38"/>
      <c r="AC69" s="38"/>
      <c r="AD69" s="38"/>
      <c r="AE69" s="38"/>
      <c r="AF69" s="38"/>
      <c r="AG69" s="38"/>
      <c r="AH69" s="38"/>
      <c r="AI69" s="38"/>
      <c r="AJ69" s="110">
        <f>HLOOKUP($M$67,VerticalPlanning!$I$13:$AF$21,3,FALSE)</f>
        <v>0</v>
      </c>
      <c r="AK69" s="112"/>
      <c r="AL69" s="106">
        <f>HLOOKUP($M$67,VerticalPlanning!$I$1:$AF$9,3,FALSE)</f>
        <v>0</v>
      </c>
      <c r="AM69" s="112"/>
      <c r="AN69" s="108">
        <f>VLOOKUP($F$1,ClientLevels!$A$1:$B$4,2,FALSE)</f>
        <v>1</v>
      </c>
      <c r="AO69" s="113"/>
      <c r="AP69" s="117">
        <f>VLOOKUP($F$1,ClientLevels!$A$1:$C$4,3,FALSE)</f>
        <v>-0.04</v>
      </c>
      <c r="AQ69" s="112"/>
      <c r="AR69" s="112">
        <f t="shared" ref="AR69:AR75" si="97">$T$67</f>
        <v>0</v>
      </c>
      <c r="AS69" s="120">
        <f t="shared" ref="AS69:AS75" si="98">$W$67</f>
        <v>0</v>
      </c>
      <c r="AT69" s="112"/>
      <c r="AU69" s="110">
        <f>HLOOKUP($M$71,VerticalPlanning!$I$13:$AF$21,3,FALSE)</f>
        <v>0</v>
      </c>
      <c r="AV69" s="112"/>
      <c r="AW69" s="106">
        <f>HLOOKUP($M$71,VerticalPlanning!$I$1:$AF$9,3,FALSE)</f>
        <v>0</v>
      </c>
      <c r="AX69" s="112"/>
      <c r="AY69" s="108">
        <f>VLOOKUP($F$1,ClientLevels!$A$1:$B$4,2,FALSE)</f>
        <v>1</v>
      </c>
      <c r="AZ69" s="113"/>
      <c r="BA69" s="117">
        <f>VLOOKUP($F$1,ClientLevels!$A$1:$C$4,3,FALSE)</f>
        <v>-0.04</v>
      </c>
      <c r="BB69" s="112"/>
      <c r="BC69" s="112">
        <f t="shared" ref="BC69:BC75" si="99">$T$71</f>
        <v>0</v>
      </c>
      <c r="BD69" s="120">
        <f t="shared" ref="BD69:BD75" si="100">$W$71</f>
        <v>0</v>
      </c>
    </row>
    <row r="70" spans="1:56" ht="16" customHeight="1" x14ac:dyDescent="0.2">
      <c r="C70" s="44"/>
      <c r="D70" s="112"/>
      <c r="E70" s="112"/>
      <c r="F70" s="112"/>
      <c r="G70" s="112"/>
      <c r="H70" s="112"/>
      <c r="I70" s="112"/>
      <c r="J70" s="112"/>
      <c r="K70" s="112"/>
      <c r="L70" s="112"/>
      <c r="M70" s="303"/>
      <c r="N70" s="303"/>
      <c r="O70" s="303"/>
      <c r="P70" s="304"/>
      <c r="Q70" s="304"/>
      <c r="R70" s="304"/>
      <c r="S70" s="304"/>
      <c r="T70" s="301"/>
      <c r="U70" s="301"/>
      <c r="V70" s="301"/>
      <c r="W70" s="305"/>
      <c r="X70" s="305"/>
      <c r="Y70" s="305"/>
      <c r="Z70" s="44"/>
      <c r="AA70" s="44"/>
      <c r="AB70" s="44"/>
      <c r="AC70" s="44"/>
      <c r="AD70" s="44"/>
      <c r="AE70" s="38"/>
      <c r="AF70" s="38"/>
      <c r="AG70" s="38"/>
      <c r="AH70" s="38"/>
      <c r="AI70" s="38"/>
      <c r="AJ70" s="110">
        <f>HLOOKUP($M$67,VerticalPlanning!$I$13:$AF$21,4,FALSE)</f>
        <v>0</v>
      </c>
      <c r="AK70" s="112"/>
      <c r="AL70" s="106">
        <f>HLOOKUP($M$67,VerticalPlanning!$I$1:$AF$9,4,FALSE)</f>
        <v>0</v>
      </c>
      <c r="AM70" s="112"/>
      <c r="AN70" s="108">
        <f>VLOOKUP($F$1,ClientLevels!$A$1:$B$4,2,FALSE)</f>
        <v>1</v>
      </c>
      <c r="AO70" s="113"/>
      <c r="AP70" s="117">
        <f>VLOOKUP($F$1,ClientLevels!$A$1:$C$4,3,FALSE)</f>
        <v>-0.04</v>
      </c>
      <c r="AQ70" s="112"/>
      <c r="AR70" s="112">
        <f t="shared" si="97"/>
        <v>0</v>
      </c>
      <c r="AS70" s="120">
        <f t="shared" si="98"/>
        <v>0</v>
      </c>
      <c r="AT70" s="112"/>
      <c r="AU70" s="110">
        <f>HLOOKUP($M$71,VerticalPlanning!$I$13:$AF$21,4,FALSE)</f>
        <v>0</v>
      </c>
      <c r="AV70" s="112"/>
      <c r="AW70" s="106">
        <f>HLOOKUP($M$71,VerticalPlanning!$I$1:$AF$9,4,FALSE)</f>
        <v>0</v>
      </c>
      <c r="AX70" s="112"/>
      <c r="AY70" s="108">
        <f>VLOOKUP($F$1,ClientLevels!$A$1:$B$4,2,FALSE)</f>
        <v>1</v>
      </c>
      <c r="AZ70" s="113"/>
      <c r="BA70" s="117">
        <f>VLOOKUP($F$1,ClientLevels!$A$1:$C$4,3,FALSE)</f>
        <v>-0.04</v>
      </c>
      <c r="BB70" s="112"/>
      <c r="BC70" s="112">
        <f t="shared" si="99"/>
        <v>0</v>
      </c>
      <c r="BD70" s="120">
        <f t="shared" si="100"/>
        <v>0</v>
      </c>
    </row>
    <row r="71" spans="1:56" ht="16" customHeight="1" x14ac:dyDescent="0.2">
      <c r="C71" s="38"/>
      <c r="D71" s="112"/>
      <c r="E71" s="112"/>
      <c r="F71" s="112"/>
      <c r="G71" s="112"/>
      <c r="H71" s="112"/>
      <c r="I71" s="112"/>
      <c r="J71" s="112"/>
      <c r="K71" s="111" t="s">
        <v>226</v>
      </c>
      <c r="L71" s="112"/>
      <c r="M71" s="303" t="s">
        <v>189</v>
      </c>
      <c r="N71" s="303"/>
      <c r="O71" s="303"/>
      <c r="P71" s="304" t="s">
        <v>189</v>
      </c>
      <c r="Q71" s="304"/>
      <c r="R71" s="304"/>
      <c r="S71" s="304"/>
      <c r="T71" s="301">
        <v>0</v>
      </c>
      <c r="U71" s="301"/>
      <c r="V71" s="301"/>
      <c r="W71" s="305">
        <v>0</v>
      </c>
      <c r="X71" s="305"/>
      <c r="Y71" s="305"/>
      <c r="Z71" s="38"/>
      <c r="AA71" s="38"/>
      <c r="AB71" s="38"/>
      <c r="AC71" s="38"/>
      <c r="AD71" s="38"/>
      <c r="AE71" s="38"/>
      <c r="AF71" s="38"/>
      <c r="AG71" s="38"/>
      <c r="AH71" s="38"/>
      <c r="AI71" s="38"/>
      <c r="AJ71" s="110">
        <f>HLOOKUP($M$67,VerticalPlanning!$I$13:$AF$21,5,FALSE)</f>
        <v>0</v>
      </c>
      <c r="AK71" s="112"/>
      <c r="AL71" s="106">
        <f>HLOOKUP($M$67,VerticalPlanning!$I$1:$AF$9,5,FALSE)</f>
        <v>0</v>
      </c>
      <c r="AM71" s="112"/>
      <c r="AN71" s="108">
        <f>VLOOKUP($F$1,ClientLevels!$A$1:$B$4,2,FALSE)</f>
        <v>1</v>
      </c>
      <c r="AO71" s="113"/>
      <c r="AP71" s="117">
        <f>VLOOKUP($F$1,ClientLevels!$A$1:$C$4,3,FALSE)</f>
        <v>-0.04</v>
      </c>
      <c r="AQ71" s="112"/>
      <c r="AR71" s="112">
        <f t="shared" si="97"/>
        <v>0</v>
      </c>
      <c r="AS71" s="120">
        <f t="shared" si="98"/>
        <v>0</v>
      </c>
      <c r="AT71" s="112"/>
      <c r="AU71" s="110">
        <f>HLOOKUP($M$71,VerticalPlanning!$I$13:$AF$21,5,FALSE)</f>
        <v>0</v>
      </c>
      <c r="AV71" s="112"/>
      <c r="AW71" s="106">
        <f>HLOOKUP($M$71,VerticalPlanning!$I$1:$AF$9,5,FALSE)</f>
        <v>0</v>
      </c>
      <c r="AX71" s="112"/>
      <c r="AY71" s="108">
        <f>VLOOKUP($F$1,ClientLevels!$A$1:$B$4,2,FALSE)</f>
        <v>1</v>
      </c>
      <c r="AZ71" s="113"/>
      <c r="BA71" s="117">
        <f>VLOOKUP($F$1,ClientLevels!$A$1:$C$4,3,FALSE)</f>
        <v>-0.04</v>
      </c>
      <c r="BB71" s="112"/>
      <c r="BC71" s="112">
        <f t="shared" si="99"/>
        <v>0</v>
      </c>
      <c r="BD71" s="120">
        <f t="shared" si="100"/>
        <v>0</v>
      </c>
    </row>
    <row r="72" spans="1:56" ht="16" customHeight="1" x14ac:dyDescent="0.2">
      <c r="C72" s="38"/>
      <c r="D72" s="112"/>
      <c r="E72" s="112"/>
      <c r="F72" s="112"/>
      <c r="G72" s="112"/>
      <c r="H72" s="112"/>
      <c r="I72" s="112"/>
      <c r="J72" s="112"/>
      <c r="K72" s="112"/>
      <c r="L72" s="112"/>
      <c r="M72" s="303"/>
      <c r="N72" s="303"/>
      <c r="O72" s="303"/>
      <c r="P72" s="304"/>
      <c r="Q72" s="304"/>
      <c r="R72" s="304"/>
      <c r="S72" s="304"/>
      <c r="T72" s="301"/>
      <c r="U72" s="301"/>
      <c r="V72" s="301"/>
      <c r="W72" s="305"/>
      <c r="X72" s="305"/>
      <c r="Y72" s="305"/>
      <c r="Z72" s="38"/>
      <c r="AA72" s="38"/>
      <c r="AB72" s="38"/>
      <c r="AC72" s="38"/>
      <c r="AD72" s="38"/>
      <c r="AE72" s="38"/>
      <c r="AF72" s="38"/>
      <c r="AG72" s="38"/>
      <c r="AH72" s="38"/>
      <c r="AI72" s="38"/>
      <c r="AJ72" s="110">
        <f>HLOOKUP($M$67,VerticalPlanning!$I$13:$AF$21,6,FALSE)</f>
        <v>0</v>
      </c>
      <c r="AK72" s="112"/>
      <c r="AL72" s="106">
        <f>HLOOKUP($M$67,VerticalPlanning!$I$1:$AF$9,6,FALSE)</f>
        <v>0</v>
      </c>
      <c r="AM72" s="112"/>
      <c r="AN72" s="108">
        <f>VLOOKUP($F$1,ClientLevels!$A$1:$B$4,2,FALSE)</f>
        <v>1</v>
      </c>
      <c r="AO72" s="113"/>
      <c r="AP72" s="117">
        <f>VLOOKUP($F$1,ClientLevels!$A$1:$C$4,3,FALSE)</f>
        <v>-0.04</v>
      </c>
      <c r="AQ72" s="112"/>
      <c r="AR72" s="112">
        <f t="shared" si="97"/>
        <v>0</v>
      </c>
      <c r="AS72" s="120">
        <f t="shared" si="98"/>
        <v>0</v>
      </c>
      <c r="AT72" s="112"/>
      <c r="AU72" s="110">
        <f>HLOOKUP($M$71,VerticalPlanning!$I$13:$AF$21,6,FALSE)</f>
        <v>0</v>
      </c>
      <c r="AV72" s="112"/>
      <c r="AW72" s="106">
        <f>HLOOKUP($M$71,VerticalPlanning!$I$1:$AF$9,6,FALSE)</f>
        <v>0</v>
      </c>
      <c r="AX72" s="112"/>
      <c r="AY72" s="108">
        <f>VLOOKUP($F$1,ClientLevels!$A$1:$B$4,2,FALSE)</f>
        <v>1</v>
      </c>
      <c r="AZ72" s="113"/>
      <c r="BA72" s="117">
        <f>VLOOKUP($F$1,ClientLevels!$A$1:$C$4,3,FALSE)</f>
        <v>-0.04</v>
      </c>
      <c r="BB72" s="112"/>
      <c r="BC72" s="112">
        <f t="shared" si="99"/>
        <v>0</v>
      </c>
      <c r="BD72" s="120">
        <f t="shared" si="100"/>
        <v>0</v>
      </c>
    </row>
    <row r="73" spans="1:56" ht="20" customHeight="1" x14ac:dyDescent="0.2">
      <c r="C73" s="38"/>
      <c r="D73" s="112"/>
      <c r="E73" s="112"/>
      <c r="F73" s="112"/>
      <c r="G73" s="112"/>
      <c r="H73" s="112"/>
      <c r="I73" s="112"/>
      <c r="J73" s="112"/>
      <c r="K73" s="111" t="s">
        <v>227</v>
      </c>
      <c r="L73" s="112"/>
      <c r="M73" s="303" t="s">
        <v>189</v>
      </c>
      <c r="N73" s="303"/>
      <c r="O73" s="303"/>
      <c r="P73" s="304" t="s">
        <v>189</v>
      </c>
      <c r="Q73" s="304"/>
      <c r="R73" s="304"/>
      <c r="S73" s="304"/>
      <c r="T73" s="301">
        <v>0</v>
      </c>
      <c r="U73" s="301"/>
      <c r="V73" s="301"/>
      <c r="W73" s="305">
        <v>0</v>
      </c>
      <c r="X73" s="305"/>
      <c r="Y73" s="305"/>
      <c r="Z73" s="38"/>
      <c r="AA73" s="38"/>
      <c r="AB73" s="38"/>
      <c r="AC73" s="38"/>
      <c r="AD73" s="38"/>
      <c r="AE73" s="38"/>
      <c r="AF73" s="38"/>
      <c r="AG73" s="38"/>
      <c r="AH73" s="38"/>
      <c r="AI73" s="38"/>
      <c r="AJ73" s="110">
        <f>HLOOKUP($M$67,VerticalPlanning!$I$13:$AF$21,7,FALSE)</f>
        <v>0</v>
      </c>
      <c r="AK73" s="112"/>
      <c r="AL73" s="106">
        <f>HLOOKUP($M$67,VerticalPlanning!$I$1:$AF$9,7,FALSE)</f>
        <v>0</v>
      </c>
      <c r="AM73" s="112"/>
      <c r="AN73" s="108">
        <f>VLOOKUP($F$1,ClientLevels!$A$1:$B$4,2,FALSE)</f>
        <v>1</v>
      </c>
      <c r="AO73" s="113"/>
      <c r="AP73" s="117">
        <f>VLOOKUP($F$1,ClientLevels!$A$1:$C$4,3,FALSE)</f>
        <v>-0.04</v>
      </c>
      <c r="AQ73" s="112"/>
      <c r="AR73" s="112">
        <f t="shared" si="97"/>
        <v>0</v>
      </c>
      <c r="AS73" s="120">
        <f t="shared" si="98"/>
        <v>0</v>
      </c>
      <c r="AT73" s="112"/>
      <c r="AU73" s="110">
        <f>HLOOKUP($M$71,VerticalPlanning!$I$13:$AF$21,7,FALSE)</f>
        <v>0</v>
      </c>
      <c r="AV73" s="112"/>
      <c r="AW73" s="106">
        <f>HLOOKUP($M$71,VerticalPlanning!$I$1:$AF$9,7,FALSE)</f>
        <v>0</v>
      </c>
      <c r="AX73" s="112"/>
      <c r="AY73" s="108">
        <f>VLOOKUP($F$1,ClientLevels!$A$1:$B$4,2,FALSE)</f>
        <v>1</v>
      </c>
      <c r="AZ73" s="113"/>
      <c r="BA73" s="117">
        <f>VLOOKUP($F$1,ClientLevels!$A$1:$C$4,3,FALSE)</f>
        <v>-0.04</v>
      </c>
      <c r="BB73" s="112"/>
      <c r="BC73" s="112">
        <f t="shared" si="99"/>
        <v>0</v>
      </c>
      <c r="BD73" s="120">
        <f t="shared" si="100"/>
        <v>0</v>
      </c>
    </row>
    <row r="74" spans="1:56" ht="20" customHeight="1" x14ac:dyDescent="0.2">
      <c r="A74" s="38"/>
      <c r="B74" s="38"/>
      <c r="C74" s="38"/>
      <c r="D74" s="112"/>
      <c r="E74" s="112"/>
      <c r="F74" s="112"/>
      <c r="G74" s="112"/>
      <c r="H74" s="112"/>
      <c r="I74" s="112"/>
      <c r="J74" s="112"/>
      <c r="K74" s="107"/>
      <c r="L74" s="112"/>
      <c r="M74" s="303"/>
      <c r="N74" s="303"/>
      <c r="O74" s="303"/>
      <c r="P74" s="304"/>
      <c r="Q74" s="304"/>
      <c r="R74" s="304"/>
      <c r="S74" s="304"/>
      <c r="T74" s="301"/>
      <c r="U74" s="301"/>
      <c r="V74" s="301"/>
      <c r="W74" s="305"/>
      <c r="X74" s="305"/>
      <c r="Y74" s="305"/>
      <c r="Z74" s="38"/>
      <c r="AA74" s="38"/>
      <c r="AB74" s="38"/>
      <c r="AC74" s="38"/>
      <c r="AD74" s="38"/>
      <c r="AE74" s="38"/>
      <c r="AF74" s="38"/>
      <c r="AG74" s="38"/>
      <c r="AH74" s="38"/>
      <c r="AI74" s="38"/>
      <c r="AJ74" s="110">
        <f>HLOOKUP($M$67,VerticalPlanning!$I$13:$AF$21,8,FALSE)</f>
        <v>0</v>
      </c>
      <c r="AK74" s="112"/>
      <c r="AL74" s="106">
        <f>HLOOKUP($M$67,VerticalPlanning!$I$1:$AF$9,8,FALSE)</f>
        <v>0</v>
      </c>
      <c r="AM74" s="112"/>
      <c r="AN74" s="108">
        <f>VLOOKUP($F$1,ClientLevels!$A$1:$B$4,2,FALSE)</f>
        <v>1</v>
      </c>
      <c r="AO74" s="113"/>
      <c r="AP74" s="117">
        <f>VLOOKUP($F$1,ClientLevels!$A$1:$C$4,3,FALSE)</f>
        <v>-0.04</v>
      </c>
      <c r="AQ74" s="112"/>
      <c r="AR74" s="112">
        <f t="shared" si="97"/>
        <v>0</v>
      </c>
      <c r="AS74" s="120">
        <f t="shared" si="98"/>
        <v>0</v>
      </c>
      <c r="AT74" s="112"/>
      <c r="AU74" s="110">
        <f>HLOOKUP($M$71,VerticalPlanning!$I$13:$AF$21,8,FALSE)</f>
        <v>0</v>
      </c>
      <c r="AV74" s="112"/>
      <c r="AW74" s="106">
        <f>HLOOKUP($M$71,VerticalPlanning!$I$1:$AF$9,8,FALSE)</f>
        <v>0</v>
      </c>
      <c r="AX74" s="112"/>
      <c r="AY74" s="108">
        <f>VLOOKUP($F$1,ClientLevels!$A$1:$B$4,2,FALSE)</f>
        <v>1</v>
      </c>
      <c r="AZ74" s="113"/>
      <c r="BA74" s="117">
        <f>VLOOKUP($F$1,ClientLevels!$A$1:$C$4,3,FALSE)</f>
        <v>-0.04</v>
      </c>
      <c r="BB74" s="112"/>
      <c r="BC74" s="112">
        <f t="shared" si="99"/>
        <v>0</v>
      </c>
      <c r="BD74" s="120">
        <f t="shared" si="100"/>
        <v>0</v>
      </c>
    </row>
    <row r="75" spans="1:56" ht="20" customHeight="1" x14ac:dyDescent="0.2">
      <c r="A75" s="39"/>
      <c r="B75" s="40"/>
      <c r="C75" s="40"/>
      <c r="D75" s="40"/>
      <c r="E75" s="40"/>
      <c r="F75" s="40"/>
      <c r="G75" s="40"/>
      <c r="H75" s="40"/>
      <c r="I75" s="40"/>
      <c r="J75" s="40"/>
      <c r="K75" s="40"/>
      <c r="L75" s="40"/>
      <c r="M75" s="40"/>
      <c r="N75" s="40"/>
      <c r="O75" s="40"/>
      <c r="P75" s="40"/>
      <c r="Q75" s="40"/>
      <c r="R75" s="40"/>
      <c r="S75" s="40"/>
      <c r="T75" s="40"/>
      <c r="U75" s="41"/>
      <c r="V75" s="41"/>
      <c r="W75" s="41"/>
      <c r="X75" s="41"/>
      <c r="Y75" s="41"/>
      <c r="Z75" s="41"/>
      <c r="AA75" s="41"/>
      <c r="AB75" s="41"/>
      <c r="AC75" s="41"/>
      <c r="AD75" s="41"/>
      <c r="AE75" s="41"/>
      <c r="AF75" s="41"/>
      <c r="AG75" s="41"/>
      <c r="AH75" s="41"/>
      <c r="AI75" s="41"/>
      <c r="AJ75" s="110">
        <f>HLOOKUP($M$67,VerticalPlanning!$I$13:$AF$21,9,FALSE)</f>
        <v>0</v>
      </c>
      <c r="AK75" s="112"/>
      <c r="AL75" s="106">
        <f>HLOOKUP($M$67,VerticalPlanning!$I$1:$AF$9,9,FALSE)</f>
        <v>0</v>
      </c>
      <c r="AM75" s="112"/>
      <c r="AN75" s="108">
        <f>VLOOKUP($F$1,ClientLevels!$A$1:$B$4,2,FALSE)</f>
        <v>1</v>
      </c>
      <c r="AO75" s="113"/>
      <c r="AP75" s="117">
        <f>VLOOKUP($F$1,ClientLevels!$A$1:$C$4,3,FALSE)</f>
        <v>-0.04</v>
      </c>
      <c r="AQ75" s="112"/>
      <c r="AR75" s="112">
        <f t="shared" si="97"/>
        <v>0</v>
      </c>
      <c r="AS75" s="120">
        <f t="shared" si="98"/>
        <v>0</v>
      </c>
      <c r="AT75" s="112"/>
      <c r="AU75" s="110">
        <f>HLOOKUP($M$71,VerticalPlanning!$I$13:$AF$21,9,FALSE)</f>
        <v>0</v>
      </c>
      <c r="AV75" s="112"/>
      <c r="AW75" s="106">
        <f>HLOOKUP($M$71,VerticalPlanning!$I$1:$AF$9,9,FALSE)</f>
        <v>0</v>
      </c>
      <c r="AX75" s="112"/>
      <c r="AY75" s="108">
        <f>VLOOKUP($F$1,ClientLevels!$A$1:$B$4,2,FALSE)</f>
        <v>1</v>
      </c>
      <c r="AZ75" s="113"/>
      <c r="BA75" s="117">
        <f>VLOOKUP($F$1,ClientLevels!$A$1:$C$4,3,FALSE)</f>
        <v>-0.04</v>
      </c>
      <c r="BB75" s="112"/>
      <c r="BC75" s="112">
        <f t="shared" si="99"/>
        <v>0</v>
      </c>
      <c r="BD75" s="120">
        <f t="shared" si="100"/>
        <v>0</v>
      </c>
    </row>
    <row r="76" spans="1:56" ht="20" customHeight="1" x14ac:dyDescent="0.2">
      <c r="A76" s="1"/>
      <c r="B76" s="1"/>
      <c r="AI76" s="1"/>
      <c r="AJ76" s="113"/>
      <c r="AK76" s="113"/>
      <c r="AL76" s="113"/>
      <c r="AM76" s="113"/>
      <c r="AN76" s="113"/>
      <c r="AO76" s="113"/>
      <c r="AP76" s="112"/>
      <c r="AQ76" s="112"/>
      <c r="AR76" s="112"/>
      <c r="AS76" s="112"/>
      <c r="AT76" s="112"/>
      <c r="AU76" s="113"/>
      <c r="AV76" s="113"/>
      <c r="AW76" s="113"/>
      <c r="AX76" s="113"/>
      <c r="AY76" s="113"/>
      <c r="AZ76" s="113"/>
      <c r="BA76" s="112"/>
      <c r="BB76" s="112"/>
      <c r="BC76" s="112"/>
      <c r="BD76" s="112"/>
    </row>
    <row r="77" spans="1:56" ht="19" customHeight="1" thickBot="1" x14ac:dyDescent="0.25">
      <c r="A77" s="215"/>
      <c r="B77" s="215"/>
      <c r="C77" s="214" t="s">
        <v>2</v>
      </c>
      <c r="D77" s="214"/>
      <c r="E77" s="214"/>
      <c r="F77" s="214"/>
      <c r="G77" s="214" t="s">
        <v>3</v>
      </c>
      <c r="H77" s="214"/>
      <c r="I77" s="214"/>
      <c r="J77" s="214"/>
      <c r="K77" s="214" t="s">
        <v>4</v>
      </c>
      <c r="L77" s="214"/>
      <c r="M77" s="214"/>
      <c r="N77" s="214"/>
      <c r="O77" s="214" t="s">
        <v>5</v>
      </c>
      <c r="P77" s="214"/>
      <c r="Q77" s="214"/>
      <c r="R77" s="214"/>
      <c r="S77" s="214" t="s">
        <v>259</v>
      </c>
      <c r="T77" s="214"/>
      <c r="U77" s="214"/>
      <c r="V77" s="214"/>
      <c r="W77" s="214" t="s">
        <v>260</v>
      </c>
      <c r="X77" s="214"/>
      <c r="Y77" s="214"/>
      <c r="Z77" s="214"/>
      <c r="AA77" s="214" t="s">
        <v>261</v>
      </c>
      <c r="AB77" s="214"/>
      <c r="AC77" s="214"/>
      <c r="AD77" s="214"/>
      <c r="AE77" s="214" t="s">
        <v>262</v>
      </c>
      <c r="AF77" s="214"/>
      <c r="AG77" s="214"/>
      <c r="AH77" s="214"/>
      <c r="AI77" s="1"/>
      <c r="AJ77" s="113"/>
      <c r="AK77" s="113"/>
      <c r="AL77" s="113"/>
      <c r="AM77" s="113"/>
      <c r="AN77" s="113"/>
      <c r="AO77" s="113"/>
      <c r="AP77" s="112"/>
      <c r="AQ77" s="112"/>
      <c r="AR77" s="112"/>
      <c r="AS77" s="112"/>
      <c r="AT77" s="112"/>
      <c r="AU77" s="113"/>
      <c r="AV77" s="113"/>
      <c r="AW77" s="113"/>
      <c r="AX77" s="113"/>
      <c r="AY77" s="113"/>
      <c r="AZ77" s="113"/>
      <c r="BA77" s="112"/>
      <c r="BB77" s="112"/>
      <c r="BC77" s="112"/>
      <c r="BD77" s="112"/>
    </row>
    <row r="78" spans="1:56" ht="19" customHeight="1" thickBot="1" x14ac:dyDescent="0.25">
      <c r="A78" s="213"/>
      <c r="B78" s="213"/>
      <c r="C78" s="320" t="s">
        <v>192</v>
      </c>
      <c r="D78" s="321"/>
      <c r="E78" s="321"/>
      <c r="F78" s="321"/>
      <c r="G78" s="320" t="s">
        <v>192</v>
      </c>
      <c r="H78" s="321"/>
      <c r="I78" s="321"/>
      <c r="J78" s="322"/>
      <c r="K78" s="321" t="s">
        <v>191</v>
      </c>
      <c r="L78" s="321"/>
      <c r="M78" s="321"/>
      <c r="N78" s="321"/>
      <c r="O78" s="323" t="s">
        <v>191</v>
      </c>
      <c r="P78" s="323"/>
      <c r="Q78" s="323"/>
      <c r="R78" s="323"/>
      <c r="S78" s="321" t="s">
        <v>191</v>
      </c>
      <c r="T78" s="321"/>
      <c r="U78" s="321"/>
      <c r="V78" s="321"/>
      <c r="W78" s="320" t="s">
        <v>191</v>
      </c>
      <c r="X78" s="321"/>
      <c r="Y78" s="321"/>
      <c r="Z78" s="322"/>
      <c r="AA78" s="321" t="s">
        <v>194</v>
      </c>
      <c r="AB78" s="321"/>
      <c r="AC78" s="321"/>
      <c r="AD78" s="321"/>
      <c r="AE78" s="320" t="s">
        <v>194</v>
      </c>
      <c r="AF78" s="321"/>
      <c r="AG78" s="321"/>
      <c r="AH78" s="322"/>
      <c r="AI78" s="122"/>
      <c r="AJ78" s="114" t="s">
        <v>249</v>
      </c>
      <c r="AK78" s="113"/>
      <c r="AL78" s="116">
        <f>VLOOKUP($P$67,HorizontalPlanning!$A$2:$K$14,4,FALSE)</f>
        <v>0</v>
      </c>
      <c r="AM78" s="116">
        <f>VLOOKUP($P$67,HorizontalPlanning!$A$2:$K$14,5,FALSE)</f>
        <v>0</v>
      </c>
      <c r="AN78" s="116">
        <f>VLOOKUP($P$67,HorizontalPlanning!$A$2:$K$14,6,FALSE)</f>
        <v>0</v>
      </c>
      <c r="AO78" s="116">
        <f>VLOOKUP($P$67,HorizontalPlanning!$A$2:$K$14,7,FALSE)</f>
        <v>0</v>
      </c>
      <c r="AP78" s="116">
        <f>VLOOKUP($P$67,HorizontalPlanning!$A$2:$K$14,8,FALSE)</f>
        <v>0</v>
      </c>
      <c r="AQ78" s="116">
        <f>VLOOKUP($P$67,HorizontalPlanning!$A$2:$K$14,9,FALSE)</f>
        <v>0</v>
      </c>
      <c r="AR78" s="116">
        <f>VLOOKUP($P$67,HorizontalPlanning!$A$2:$K$14,10,FALSE)</f>
        <v>0</v>
      </c>
      <c r="AS78" s="116">
        <f>VLOOKUP($P$67,HorizontalPlanning!$A$2:$K$14,11,FALSE)</f>
        <v>0</v>
      </c>
      <c r="AT78" s="115"/>
      <c r="AU78" s="114" t="s">
        <v>249</v>
      </c>
      <c r="AV78" s="113"/>
      <c r="AW78" s="116">
        <f>VLOOKUP($P$71,HorizontalPlanning!$A$2:$K$14,4,FALSE)</f>
        <v>0</v>
      </c>
      <c r="AX78" s="116">
        <f>VLOOKUP($P$71,HorizontalPlanning!$A$2:$K$14,5,FALSE)</f>
        <v>0</v>
      </c>
      <c r="AY78" s="116">
        <f>VLOOKUP($P$71,HorizontalPlanning!$A$2:$K$14,6,FALSE)</f>
        <v>0</v>
      </c>
      <c r="AZ78" s="116">
        <f>VLOOKUP($P$71,HorizontalPlanning!$A$2:$K$14,7,FALSE)</f>
        <v>0</v>
      </c>
      <c r="BA78" s="116">
        <f>VLOOKUP($P$71,HorizontalPlanning!$A$2:$K$14,8,FALSE)</f>
        <v>0</v>
      </c>
      <c r="BB78" s="116">
        <f>VLOOKUP($P$71,HorizontalPlanning!$A$2:$K$14,9,FALSE)</f>
        <v>0</v>
      </c>
      <c r="BC78" s="116">
        <f>VLOOKUP($P$71,HorizontalPlanning!$A$2:$K$14,10,FALSE)</f>
        <v>0</v>
      </c>
      <c r="BD78" s="116">
        <f>VLOOKUP($P$71,HorizontalPlanning!$A$2:$K$14,11,FALSE)</f>
        <v>0</v>
      </c>
    </row>
    <row r="79" spans="1:56" ht="19" customHeight="1" thickBot="1" x14ac:dyDescent="0.25">
      <c r="A79" s="216"/>
      <c r="B79" s="216"/>
      <c r="C79" s="196" t="s">
        <v>265</v>
      </c>
      <c r="D79" s="197">
        <v>0</v>
      </c>
      <c r="E79" s="198" t="s">
        <v>264</v>
      </c>
      <c r="F79" s="201">
        <v>0</v>
      </c>
      <c r="G79" s="196" t="s">
        <v>265</v>
      </c>
      <c r="H79" s="200">
        <v>0</v>
      </c>
      <c r="I79" s="202" t="s">
        <v>264</v>
      </c>
      <c r="J79" s="201">
        <v>0</v>
      </c>
      <c r="K79" s="196" t="s">
        <v>265</v>
      </c>
      <c r="L79" s="200">
        <v>0</v>
      </c>
      <c r="M79" s="202" t="s">
        <v>264</v>
      </c>
      <c r="N79" s="201">
        <v>0</v>
      </c>
      <c r="O79" s="196" t="s">
        <v>265</v>
      </c>
      <c r="P79" s="200">
        <v>0</v>
      </c>
      <c r="Q79" s="202" t="s">
        <v>264</v>
      </c>
      <c r="R79" s="199">
        <v>0</v>
      </c>
      <c r="S79" s="196" t="s">
        <v>265</v>
      </c>
      <c r="T79" s="197">
        <v>0</v>
      </c>
      <c r="U79" s="198" t="s">
        <v>264</v>
      </c>
      <c r="V79" s="201">
        <v>0</v>
      </c>
      <c r="W79" s="196" t="s">
        <v>265</v>
      </c>
      <c r="X79" s="200">
        <v>0</v>
      </c>
      <c r="Y79" s="202" t="s">
        <v>264</v>
      </c>
      <c r="Z79" s="201">
        <v>0</v>
      </c>
      <c r="AA79" s="196" t="s">
        <v>265</v>
      </c>
      <c r="AB79" s="200">
        <v>0</v>
      </c>
      <c r="AC79" s="202" t="s">
        <v>264</v>
      </c>
      <c r="AD79" s="201">
        <v>0</v>
      </c>
      <c r="AE79" s="196" t="s">
        <v>265</v>
      </c>
      <c r="AF79" s="200">
        <v>0</v>
      </c>
      <c r="AG79" s="202" t="s">
        <v>264</v>
      </c>
      <c r="AH79" s="199">
        <v>0</v>
      </c>
      <c r="AJ79" s="113"/>
      <c r="AK79" s="113"/>
      <c r="AL79" s="116">
        <f>VLOOKUP($P$67,HorizontalPlanning!$A$2:$K$14,4,FALSE)</f>
        <v>0</v>
      </c>
      <c r="AM79" s="116">
        <f>VLOOKUP($P$67,HorizontalPlanning!$A$2:$K$14,5,FALSE)</f>
        <v>0</v>
      </c>
      <c r="AN79" s="116">
        <f>VLOOKUP($P$67,HorizontalPlanning!$A$2:$K$14,6,FALSE)</f>
        <v>0</v>
      </c>
      <c r="AO79" s="116">
        <f>VLOOKUP($P$67,HorizontalPlanning!$A$2:$K$14,7,FALSE)</f>
        <v>0</v>
      </c>
      <c r="AP79" s="116">
        <f>VLOOKUP($P$67,HorizontalPlanning!$A$2:$K$14,8,FALSE)</f>
        <v>0</v>
      </c>
      <c r="AQ79" s="116">
        <f>VLOOKUP($P$67,HorizontalPlanning!$A$2:$K$14,9,FALSE)</f>
        <v>0</v>
      </c>
      <c r="AR79" s="116">
        <f>VLOOKUP($P$67,HorizontalPlanning!$A$2:$K$14,10,FALSE)</f>
        <v>0</v>
      </c>
      <c r="AS79" s="116">
        <f>VLOOKUP($P$67,HorizontalPlanning!$A$2:$K$14,11,FALSE)</f>
        <v>0</v>
      </c>
      <c r="AT79" s="115"/>
      <c r="AU79" s="113"/>
      <c r="AV79" s="113"/>
      <c r="AW79" s="116">
        <f>VLOOKUP($P$71,HorizontalPlanning!$A$2:$K$14,4,FALSE)</f>
        <v>0</v>
      </c>
      <c r="AX79" s="116">
        <f>VLOOKUP($P$71,HorizontalPlanning!$A$2:$K$14,5,FALSE)</f>
        <v>0</v>
      </c>
      <c r="AY79" s="116">
        <f>VLOOKUP($P$71,HorizontalPlanning!$A$2:$K$14,6,FALSE)</f>
        <v>0</v>
      </c>
      <c r="AZ79" s="116">
        <f>VLOOKUP($P$71,HorizontalPlanning!$A$2:$K$14,7,FALSE)</f>
        <v>0</v>
      </c>
      <c r="BA79" s="116">
        <f>VLOOKUP($P$71,HorizontalPlanning!$A$2:$K$14,8,FALSE)</f>
        <v>0</v>
      </c>
      <c r="BB79" s="116">
        <f>VLOOKUP($P$71,HorizontalPlanning!$A$2:$K$14,9,FALSE)</f>
        <v>0</v>
      </c>
      <c r="BC79" s="116">
        <f>VLOOKUP($P$71,HorizontalPlanning!$A$2:$K$14,10,FALSE)</f>
        <v>0</v>
      </c>
      <c r="BD79" s="116">
        <f>VLOOKUP($P$71,HorizontalPlanning!$A$2:$K$14,11,FALSE)</f>
        <v>0</v>
      </c>
    </row>
    <row r="80" spans="1:56" ht="19" customHeight="1" thickTop="1" x14ac:dyDescent="0.2">
      <c r="A80" s="309" t="s">
        <v>189</v>
      </c>
      <c r="B80" s="310"/>
      <c r="C80" s="144">
        <f>IF(AJ68=0,0,AJ68+AL78+AP68+AS68+$D$79)</f>
        <v>0</v>
      </c>
      <c r="D80" s="121">
        <f>$B$83*C80</f>
        <v>0</v>
      </c>
      <c r="E80" s="146">
        <f>IF(AL68=0,0,AL68+AN68+AL88+AR68+$F$79)</f>
        <v>0</v>
      </c>
      <c r="F80" s="147"/>
      <c r="G80" s="144">
        <f>IF(AJ68=0,0,AJ68+AM78+AP68+AS68+$H$79)</f>
        <v>0</v>
      </c>
      <c r="H80" s="121">
        <f>$B$83*G80</f>
        <v>0</v>
      </c>
      <c r="I80" s="146">
        <f>IF(AL68=0,0,AL68+AN68+AM88+AR68+$J$79)</f>
        <v>0</v>
      </c>
      <c r="J80" s="147"/>
      <c r="K80" s="144">
        <f>IF(AJ68=0,0,AJ68+AN78+AP68+AS68+$L$79)</f>
        <v>0</v>
      </c>
      <c r="L80" s="121">
        <f>$B$83*K80</f>
        <v>0</v>
      </c>
      <c r="M80" s="146">
        <f>IF(AL68=0,0,AL68+AN68+AN88+AR68+$N$79)</f>
        <v>0</v>
      </c>
      <c r="N80" s="147"/>
      <c r="O80" s="144">
        <f>IF(AJ68=0,0,AJ68+AO78+AP68+AS68+$P$79)</f>
        <v>0</v>
      </c>
      <c r="P80" s="121">
        <f>$B$83*O80</f>
        <v>0</v>
      </c>
      <c r="Q80" s="146">
        <f>IF(AL68=0,0,AL68+AN68+AO88+AR68+$R$79)</f>
        <v>0</v>
      </c>
      <c r="R80" s="147"/>
      <c r="S80" s="144">
        <f>IF(AJ68=0,0,AJ68+AP78+AP68+AS68+$T$79)</f>
        <v>0</v>
      </c>
      <c r="T80" s="121">
        <f>$B$83*S80</f>
        <v>0</v>
      </c>
      <c r="U80" s="146">
        <f>IF(AL68=0,0,AL68+AN68+AP88+AR68+$V$79)</f>
        <v>0</v>
      </c>
      <c r="V80" s="147"/>
      <c r="W80" s="144">
        <f>IF(AJ68=0,0,AJ68+AQ78+AP68+AS68+$X$79)</f>
        <v>0</v>
      </c>
      <c r="X80" s="121">
        <f>$B$83*W80</f>
        <v>0</v>
      </c>
      <c r="Y80" s="146">
        <f>IF(AL68=0,0,AL68+AN68+AQ88+AR68+$Z$79)</f>
        <v>0</v>
      </c>
      <c r="Z80" s="149"/>
      <c r="AA80" s="148">
        <f>IF(AJ68=0,0,AJ68+AR78+AP68+AS68+$AB$79)</f>
        <v>0</v>
      </c>
      <c r="AB80" s="121">
        <f>$B$83*AA80</f>
        <v>0</v>
      </c>
      <c r="AC80" s="146">
        <f>IF(AL68=0,0,AL68+AN68+AR88+AR68+$AD$79)</f>
        <v>0</v>
      </c>
      <c r="AD80" s="147"/>
      <c r="AE80" s="144">
        <f>IF(AJ68=0,0,AJ68+AS78+AP68+AS68+$AF$79)</f>
        <v>0</v>
      </c>
      <c r="AF80" s="121">
        <f>$B$83*AE80</f>
        <v>0</v>
      </c>
      <c r="AG80" s="146">
        <f>IF(AL68=0,0,AL68+AN68+AS88+AR68+$AH$79)</f>
        <v>0</v>
      </c>
      <c r="AH80" s="149"/>
      <c r="AJ80" s="113"/>
      <c r="AK80" s="113"/>
      <c r="AL80" s="116">
        <f>VLOOKUP($P$67,HorizontalPlanning!$A$2:$K$14,4,FALSE)</f>
        <v>0</v>
      </c>
      <c r="AM80" s="116">
        <f>VLOOKUP($P$67,HorizontalPlanning!$A$2:$K$14,5,FALSE)</f>
        <v>0</v>
      </c>
      <c r="AN80" s="116">
        <f>VLOOKUP($P$67,HorizontalPlanning!$A$2:$K$14,6,FALSE)</f>
        <v>0</v>
      </c>
      <c r="AO80" s="116">
        <f>VLOOKUP($P$67,HorizontalPlanning!$A$2:$K$14,7,FALSE)</f>
        <v>0</v>
      </c>
      <c r="AP80" s="116">
        <f>VLOOKUP($P$67,HorizontalPlanning!$A$2:$K$14,8,FALSE)</f>
        <v>0</v>
      </c>
      <c r="AQ80" s="116">
        <f>VLOOKUP($P$67,HorizontalPlanning!$A$2:$K$14,9,FALSE)</f>
        <v>0</v>
      </c>
      <c r="AR80" s="116">
        <f>VLOOKUP($P$67,HorizontalPlanning!$A$2:$K$14,10,FALSE)</f>
        <v>0</v>
      </c>
      <c r="AS80" s="116">
        <f>VLOOKUP($P$67,HorizontalPlanning!$A$2:$K$14,11,FALSE)</f>
        <v>0</v>
      </c>
      <c r="AT80" s="115"/>
      <c r="AU80" s="113"/>
      <c r="AV80" s="113"/>
      <c r="AW80" s="116">
        <f>VLOOKUP($P$71,HorizontalPlanning!$A$2:$K$14,4,FALSE)</f>
        <v>0</v>
      </c>
      <c r="AX80" s="116">
        <f>VLOOKUP($P$71,HorizontalPlanning!$A$2:$K$14,5,FALSE)</f>
        <v>0</v>
      </c>
      <c r="AY80" s="116">
        <f>VLOOKUP($P$71,HorizontalPlanning!$A$2:$K$14,6,FALSE)</f>
        <v>0</v>
      </c>
      <c r="AZ80" s="116">
        <f>VLOOKUP($P$71,HorizontalPlanning!$A$2:$K$14,7,FALSE)</f>
        <v>0</v>
      </c>
      <c r="BA80" s="116">
        <f>VLOOKUP($P$71,HorizontalPlanning!$A$2:$K$14,8,FALSE)</f>
        <v>0</v>
      </c>
      <c r="BB80" s="116">
        <f>VLOOKUP($P$71,HorizontalPlanning!$A$2:$K$14,9,FALSE)</f>
        <v>0</v>
      </c>
      <c r="BC80" s="116">
        <f>VLOOKUP($P$71,HorizontalPlanning!$A$2:$K$14,10,FALSE)</f>
        <v>0</v>
      </c>
      <c r="BD80" s="116">
        <f>VLOOKUP($P$71,HorizontalPlanning!$A$2:$K$14,11,FALSE)</f>
        <v>0</v>
      </c>
    </row>
    <row r="81" spans="1:56" ht="20" customHeight="1" thickBot="1" x14ac:dyDescent="0.25">
      <c r="A81" s="311"/>
      <c r="B81" s="312"/>
      <c r="C81" s="72">
        <f t="shared" ref="C81:C87" si="101">IF(AJ69=0,0,AJ69+AL79+AP69+AS69+$D$79)</f>
        <v>0</v>
      </c>
      <c r="D81" s="121">
        <f t="shared" ref="D81:D87" si="102">$B$83*C81</f>
        <v>0</v>
      </c>
      <c r="E81" s="73">
        <f t="shared" ref="E81:E87" si="103">IF(AL69=0,0,AL69+AN69+AL89+AR69+$F$79)</f>
        <v>0</v>
      </c>
      <c r="F81" s="76"/>
      <c r="G81" s="72">
        <f t="shared" ref="G81:G87" si="104">IF(AJ69=0,0,AJ69+AM79+AP69+AS69+$H$79)</f>
        <v>0</v>
      </c>
      <c r="H81" s="121">
        <f t="shared" ref="H81:H87" si="105">$B$83*G81</f>
        <v>0</v>
      </c>
      <c r="I81" s="73">
        <f t="shared" ref="I81:I86" si="106">IF(AL69=0,0,AL69+AN69+AM89+AR69+$J$79)</f>
        <v>0</v>
      </c>
      <c r="J81" s="76"/>
      <c r="K81" s="72">
        <f t="shared" ref="K81:K87" si="107">IF(AJ69=0,0,AJ69+AN79+AP69+AS69+$L$79)</f>
        <v>0</v>
      </c>
      <c r="L81" s="121">
        <f t="shared" ref="L81:L87" si="108">$B$83*K81</f>
        <v>0</v>
      </c>
      <c r="M81" s="73">
        <f t="shared" ref="M81:M87" si="109">IF(AL69=0,0,AL69+AN69+AN89+AR69+$N$79)</f>
        <v>0</v>
      </c>
      <c r="N81" s="76"/>
      <c r="O81" s="72">
        <f t="shared" ref="O81:O87" si="110">IF(AJ69=0,0,AJ69+AO79+AP69+AS69+$P$79)</f>
        <v>0</v>
      </c>
      <c r="P81" s="121">
        <f t="shared" ref="P81:P87" si="111">$B$83*O81</f>
        <v>0</v>
      </c>
      <c r="Q81" s="73">
        <f t="shared" ref="Q81:Q87" si="112">IF(AL69=0,0,AL69+AN69+AO89+AR69+$R$79)</f>
        <v>0</v>
      </c>
      <c r="R81" s="76"/>
      <c r="S81" s="72">
        <f t="shared" ref="S81:S87" si="113">IF(AJ69=0,0,AJ69+AP79+AP69+AS69+$T$79)</f>
        <v>0</v>
      </c>
      <c r="T81" s="121">
        <f t="shared" ref="T81:T87" si="114">$B$83*S81</f>
        <v>0</v>
      </c>
      <c r="U81" s="73">
        <f t="shared" ref="U81:U87" si="115">IF(AL69=0,0,AL69+AN69+AP89+AR69+$V$79)</f>
        <v>0</v>
      </c>
      <c r="V81" s="76"/>
      <c r="W81" s="72">
        <f t="shared" ref="W81:W87" si="116">IF(AJ69=0,0,AJ69+AQ79+AP69+AS69+$X$79)</f>
        <v>0</v>
      </c>
      <c r="X81" s="121">
        <f t="shared" ref="X81:X87" si="117">$B$83*W81</f>
        <v>0</v>
      </c>
      <c r="Y81" s="73">
        <f t="shared" ref="Y81:Y87" si="118">IF(AL69=0,0,AL69+AN69+AQ89+AR69+$Z$79)</f>
        <v>0</v>
      </c>
      <c r="Z81" s="150"/>
      <c r="AA81" s="140">
        <f t="shared" ref="AA81:AA87" si="119">IF(AJ69=0,0,AJ69+AR79+AP69+AS69+$AB$79)</f>
        <v>0</v>
      </c>
      <c r="AB81" s="121">
        <f t="shared" ref="AB81:AB87" si="120">$B$83*AA81</f>
        <v>0</v>
      </c>
      <c r="AC81" s="73">
        <f t="shared" ref="AC81:AC87" si="121">IF(AL69=0,0,AL69+AN69+AR89+AR69+$AD$79)</f>
        <v>0</v>
      </c>
      <c r="AD81" s="76"/>
      <c r="AE81" s="72">
        <f t="shared" ref="AE81:AE87" si="122">IF(AJ69=0,0,AJ69+AS79+AP69+AS69+$AF$79)</f>
        <v>0</v>
      </c>
      <c r="AF81" s="121">
        <f t="shared" ref="AF81:AF87" si="123">$B$83*AE81</f>
        <v>0</v>
      </c>
      <c r="AG81" s="73">
        <f t="shared" ref="AG81:AG87" si="124">IF(AL69=0,0,AL69+AN69+AS89+AR69+$AH$79)</f>
        <v>0</v>
      </c>
      <c r="AH81" s="150"/>
      <c r="AJ81" s="113"/>
      <c r="AK81" s="113"/>
      <c r="AL81" s="116">
        <f>VLOOKUP($P$67,HorizontalPlanning!$A$2:$K$14,4,FALSE)</f>
        <v>0</v>
      </c>
      <c r="AM81" s="116">
        <f>VLOOKUP($P$67,HorizontalPlanning!$A$2:$K$14,5,FALSE)</f>
        <v>0</v>
      </c>
      <c r="AN81" s="116">
        <f>VLOOKUP($P$67,HorizontalPlanning!$A$2:$K$14,6,FALSE)</f>
        <v>0</v>
      </c>
      <c r="AO81" s="116">
        <f>VLOOKUP($P$67,HorizontalPlanning!$A$2:$K$14,7,FALSE)</f>
        <v>0</v>
      </c>
      <c r="AP81" s="116">
        <f>VLOOKUP($P$67,HorizontalPlanning!$A$2:$K$14,8,FALSE)</f>
        <v>0</v>
      </c>
      <c r="AQ81" s="116">
        <f>VLOOKUP($P$67,HorizontalPlanning!$A$2:$K$14,9,FALSE)</f>
        <v>0</v>
      </c>
      <c r="AR81" s="116">
        <f>VLOOKUP($P$67,HorizontalPlanning!$A$2:$K$14,10,FALSE)</f>
        <v>0</v>
      </c>
      <c r="AS81" s="116">
        <f>VLOOKUP($P$67,HorizontalPlanning!$A$2:$K$14,11,FALSE)</f>
        <v>0</v>
      </c>
      <c r="AT81" s="115"/>
      <c r="AU81" s="113"/>
      <c r="AV81" s="113"/>
      <c r="AW81" s="116">
        <f>VLOOKUP($P$71,HorizontalPlanning!$A$2:$K$14,4,FALSE)</f>
        <v>0</v>
      </c>
      <c r="AX81" s="116">
        <f>VLOOKUP($P$71,HorizontalPlanning!$A$2:$K$14,5,FALSE)</f>
        <v>0</v>
      </c>
      <c r="AY81" s="116">
        <f>VLOOKUP($P$71,HorizontalPlanning!$A$2:$K$14,6,FALSE)</f>
        <v>0</v>
      </c>
      <c r="AZ81" s="116">
        <f>VLOOKUP($P$71,HorizontalPlanning!$A$2:$K$14,7,FALSE)</f>
        <v>0</v>
      </c>
      <c r="BA81" s="116">
        <f>VLOOKUP($P$71,HorizontalPlanning!$A$2:$K$14,8,FALSE)</f>
        <v>0</v>
      </c>
      <c r="BB81" s="116">
        <f>VLOOKUP($P$71,HorizontalPlanning!$A$2:$K$14,9,FALSE)</f>
        <v>0</v>
      </c>
      <c r="BC81" s="116">
        <f>VLOOKUP($P$71,HorizontalPlanning!$A$2:$K$14,10,FALSE)</f>
        <v>0</v>
      </c>
      <c r="BD81" s="116">
        <f>VLOOKUP($P$71,HorizontalPlanning!$A$2:$K$14,11,FALSE)</f>
        <v>0</v>
      </c>
    </row>
    <row r="82" spans="1:56" ht="19" customHeight="1" thickBot="1" x14ac:dyDescent="0.25">
      <c r="A82" s="19" t="s">
        <v>189</v>
      </c>
      <c r="B82" s="131">
        <f>VLOOKUP(A82, Tabel2222272[], 2, FALSE)</f>
        <v>0</v>
      </c>
      <c r="C82" s="72">
        <f t="shared" si="101"/>
        <v>0</v>
      </c>
      <c r="D82" s="121">
        <f t="shared" si="102"/>
        <v>0</v>
      </c>
      <c r="E82" s="73">
        <f t="shared" si="103"/>
        <v>0</v>
      </c>
      <c r="F82" s="76"/>
      <c r="G82" s="72">
        <f t="shared" si="104"/>
        <v>0</v>
      </c>
      <c r="H82" s="121">
        <f t="shared" si="105"/>
        <v>0</v>
      </c>
      <c r="I82" s="73">
        <f t="shared" si="106"/>
        <v>0</v>
      </c>
      <c r="J82" s="76"/>
      <c r="K82" s="72">
        <f t="shared" si="107"/>
        <v>0</v>
      </c>
      <c r="L82" s="121">
        <f t="shared" si="108"/>
        <v>0</v>
      </c>
      <c r="M82" s="73">
        <f t="shared" si="109"/>
        <v>0</v>
      </c>
      <c r="N82" s="76"/>
      <c r="O82" s="72">
        <f t="shared" si="110"/>
        <v>0</v>
      </c>
      <c r="P82" s="121">
        <f t="shared" si="111"/>
        <v>0</v>
      </c>
      <c r="Q82" s="73">
        <f t="shared" si="112"/>
        <v>0</v>
      </c>
      <c r="R82" s="76"/>
      <c r="S82" s="72">
        <f t="shared" si="113"/>
        <v>0</v>
      </c>
      <c r="T82" s="121">
        <f t="shared" si="114"/>
        <v>0</v>
      </c>
      <c r="U82" s="73">
        <f t="shared" si="115"/>
        <v>0</v>
      </c>
      <c r="V82" s="76"/>
      <c r="W82" s="72">
        <f t="shared" si="116"/>
        <v>0</v>
      </c>
      <c r="X82" s="121">
        <f t="shared" si="117"/>
        <v>0</v>
      </c>
      <c r="Y82" s="73">
        <f t="shared" si="118"/>
        <v>0</v>
      </c>
      <c r="Z82" s="150"/>
      <c r="AA82" s="140">
        <f t="shared" si="119"/>
        <v>0</v>
      </c>
      <c r="AB82" s="121">
        <f t="shared" si="120"/>
        <v>0</v>
      </c>
      <c r="AC82" s="73">
        <f t="shared" si="121"/>
        <v>0</v>
      </c>
      <c r="AD82" s="76"/>
      <c r="AE82" s="72">
        <f t="shared" si="122"/>
        <v>0</v>
      </c>
      <c r="AF82" s="121">
        <f t="shared" si="123"/>
        <v>0</v>
      </c>
      <c r="AG82" s="73">
        <f t="shared" si="124"/>
        <v>0</v>
      </c>
      <c r="AH82" s="150"/>
      <c r="AJ82" s="112"/>
      <c r="AK82" s="112"/>
      <c r="AL82" s="116">
        <f>VLOOKUP($P$67,HorizontalPlanning!$A$2:$K$14,4,FALSE)</f>
        <v>0</v>
      </c>
      <c r="AM82" s="116">
        <f>VLOOKUP($P$67,HorizontalPlanning!$A$2:$K$14,5,FALSE)</f>
        <v>0</v>
      </c>
      <c r="AN82" s="116">
        <f>VLOOKUP($P$67,HorizontalPlanning!$A$2:$K$14,6,FALSE)</f>
        <v>0</v>
      </c>
      <c r="AO82" s="116">
        <f>VLOOKUP($P$67,HorizontalPlanning!$A$2:$K$14,7,FALSE)</f>
        <v>0</v>
      </c>
      <c r="AP82" s="116">
        <f>VLOOKUP($P$67,HorizontalPlanning!$A$2:$K$14,8,FALSE)</f>
        <v>0</v>
      </c>
      <c r="AQ82" s="116">
        <f>VLOOKUP($P$67,HorizontalPlanning!$A$2:$K$14,9,FALSE)</f>
        <v>0</v>
      </c>
      <c r="AR82" s="116">
        <f>VLOOKUP($P$67,HorizontalPlanning!$A$2:$K$14,10,FALSE)</f>
        <v>0</v>
      </c>
      <c r="AS82" s="116">
        <f>VLOOKUP($P$67,HorizontalPlanning!$A$2:$K$14,11,FALSE)</f>
        <v>0</v>
      </c>
      <c r="AT82" s="115"/>
      <c r="AU82" s="112"/>
      <c r="AV82" s="112"/>
      <c r="AW82" s="116">
        <f>VLOOKUP($P$71,HorizontalPlanning!$A$2:$K$14,4,FALSE)</f>
        <v>0</v>
      </c>
      <c r="AX82" s="116">
        <f>VLOOKUP($P$71,HorizontalPlanning!$A$2:$K$14,5,FALSE)</f>
        <v>0</v>
      </c>
      <c r="AY82" s="116">
        <f>VLOOKUP($P$71,HorizontalPlanning!$A$2:$K$14,6,FALSE)</f>
        <v>0</v>
      </c>
      <c r="AZ82" s="116">
        <f>VLOOKUP($P$71,HorizontalPlanning!$A$2:$K$14,7,FALSE)</f>
        <v>0</v>
      </c>
      <c r="BA82" s="116">
        <f>VLOOKUP($P$71,HorizontalPlanning!$A$2:$K$14,8,FALSE)</f>
        <v>0</v>
      </c>
      <c r="BB82" s="116">
        <f>VLOOKUP($P$71,HorizontalPlanning!$A$2:$K$14,9,FALSE)</f>
        <v>0</v>
      </c>
      <c r="BC82" s="116">
        <f>VLOOKUP($P$71,HorizontalPlanning!$A$2:$K$14,10,FALSE)</f>
        <v>0</v>
      </c>
      <c r="BD82" s="116">
        <f>VLOOKUP($P$71,HorizontalPlanning!$A$2:$K$14,11,FALSE)</f>
        <v>0</v>
      </c>
    </row>
    <row r="83" spans="1:56" ht="20" customHeight="1" x14ac:dyDescent="0.2">
      <c r="A83" s="113"/>
      <c r="B83" s="112">
        <f>B82*VLOOKUP(A80, Exercises!$A$1:$H$221, 7, FALSE)</f>
        <v>0</v>
      </c>
      <c r="C83" s="72">
        <f t="shared" si="101"/>
        <v>0</v>
      </c>
      <c r="D83" s="121">
        <f t="shared" si="102"/>
        <v>0</v>
      </c>
      <c r="E83" s="73">
        <f t="shared" si="103"/>
        <v>0</v>
      </c>
      <c r="F83" s="76"/>
      <c r="G83" s="72">
        <f t="shared" si="104"/>
        <v>0</v>
      </c>
      <c r="H83" s="121">
        <f t="shared" si="105"/>
        <v>0</v>
      </c>
      <c r="I83" s="73">
        <f t="shared" si="106"/>
        <v>0</v>
      </c>
      <c r="J83" s="76"/>
      <c r="K83" s="72">
        <f t="shared" si="107"/>
        <v>0</v>
      </c>
      <c r="L83" s="121">
        <f t="shared" si="108"/>
        <v>0</v>
      </c>
      <c r="M83" s="73">
        <f t="shared" si="109"/>
        <v>0</v>
      </c>
      <c r="N83" s="76"/>
      <c r="O83" s="72">
        <f t="shared" si="110"/>
        <v>0</v>
      </c>
      <c r="P83" s="121">
        <f t="shared" si="111"/>
        <v>0</v>
      </c>
      <c r="Q83" s="73">
        <f t="shared" si="112"/>
        <v>0</v>
      </c>
      <c r="R83" s="76"/>
      <c r="S83" s="72">
        <f t="shared" si="113"/>
        <v>0</v>
      </c>
      <c r="T83" s="121">
        <f t="shared" si="114"/>
        <v>0</v>
      </c>
      <c r="U83" s="73">
        <f t="shared" si="115"/>
        <v>0</v>
      </c>
      <c r="V83" s="76"/>
      <c r="W83" s="72">
        <f t="shared" si="116"/>
        <v>0</v>
      </c>
      <c r="X83" s="121">
        <f t="shared" si="117"/>
        <v>0</v>
      </c>
      <c r="Y83" s="73">
        <f t="shared" si="118"/>
        <v>0</v>
      </c>
      <c r="Z83" s="150"/>
      <c r="AA83" s="140">
        <f t="shared" si="119"/>
        <v>0</v>
      </c>
      <c r="AB83" s="121">
        <f t="shared" si="120"/>
        <v>0</v>
      </c>
      <c r="AC83" s="73">
        <f t="shared" si="121"/>
        <v>0</v>
      </c>
      <c r="AD83" s="76"/>
      <c r="AE83" s="72">
        <f t="shared" si="122"/>
        <v>0</v>
      </c>
      <c r="AF83" s="121">
        <f t="shared" si="123"/>
        <v>0</v>
      </c>
      <c r="AG83" s="73">
        <f t="shared" si="124"/>
        <v>0</v>
      </c>
      <c r="AH83" s="150"/>
      <c r="AJ83" s="112"/>
      <c r="AK83" s="112"/>
      <c r="AL83" s="116">
        <f>VLOOKUP($P$67,HorizontalPlanning!$A$2:$K$14,4,FALSE)</f>
        <v>0</v>
      </c>
      <c r="AM83" s="116">
        <f>VLOOKUP($P$67,HorizontalPlanning!$A$2:$K$14,5,FALSE)</f>
        <v>0</v>
      </c>
      <c r="AN83" s="116">
        <f>VLOOKUP($P$67,HorizontalPlanning!$A$2:$K$14,6,FALSE)</f>
        <v>0</v>
      </c>
      <c r="AO83" s="116">
        <f>VLOOKUP($P$67,HorizontalPlanning!$A$2:$K$14,7,FALSE)</f>
        <v>0</v>
      </c>
      <c r="AP83" s="116">
        <f>VLOOKUP($P$67,HorizontalPlanning!$A$2:$K$14,8,FALSE)</f>
        <v>0</v>
      </c>
      <c r="AQ83" s="116">
        <f>VLOOKUP($P$67,HorizontalPlanning!$A$2:$K$14,9,FALSE)</f>
        <v>0</v>
      </c>
      <c r="AR83" s="116">
        <f>VLOOKUP($P$67,HorizontalPlanning!$A$2:$K$14,10,FALSE)</f>
        <v>0</v>
      </c>
      <c r="AS83" s="116">
        <f>VLOOKUP($P$67,HorizontalPlanning!$A$2:$K$14,11,FALSE)</f>
        <v>0</v>
      </c>
      <c r="AT83" s="115"/>
      <c r="AU83" s="112"/>
      <c r="AV83" s="112"/>
      <c r="AW83" s="116">
        <f>VLOOKUP($P$71,HorizontalPlanning!$A$2:$K$14,4,FALSE)</f>
        <v>0</v>
      </c>
      <c r="AX83" s="116">
        <f>VLOOKUP($P$71,HorizontalPlanning!$A$2:$K$14,5,FALSE)</f>
        <v>0</v>
      </c>
      <c r="AY83" s="116">
        <f>VLOOKUP($P$71,HorizontalPlanning!$A$2:$K$14,6,FALSE)</f>
        <v>0</v>
      </c>
      <c r="AZ83" s="116">
        <f>VLOOKUP($P$71,HorizontalPlanning!$A$2:$K$14,7,FALSE)</f>
        <v>0</v>
      </c>
      <c r="BA83" s="116">
        <f>VLOOKUP($P$71,HorizontalPlanning!$A$2:$K$14,8,FALSE)</f>
        <v>0</v>
      </c>
      <c r="BB83" s="116">
        <f>VLOOKUP($P$71,HorizontalPlanning!$A$2:$K$14,9,FALSE)</f>
        <v>0</v>
      </c>
      <c r="BC83" s="116">
        <f>VLOOKUP($P$71,HorizontalPlanning!$A$2:$K$14,10,FALSE)</f>
        <v>0</v>
      </c>
      <c r="BD83" s="116">
        <f>VLOOKUP($P$71,HorizontalPlanning!$A$2:$K$14,11,FALSE)</f>
        <v>0</v>
      </c>
    </row>
    <row r="84" spans="1:56" ht="20" customHeight="1" x14ac:dyDescent="0.2">
      <c r="A84" s="313"/>
      <c r="B84" s="313"/>
      <c r="C84" s="72">
        <f t="shared" si="101"/>
        <v>0</v>
      </c>
      <c r="D84" s="121">
        <f t="shared" si="102"/>
        <v>0</v>
      </c>
      <c r="E84" s="73">
        <f t="shared" si="103"/>
        <v>0</v>
      </c>
      <c r="F84" s="76"/>
      <c r="G84" s="72">
        <f t="shared" si="104"/>
        <v>0</v>
      </c>
      <c r="H84" s="121">
        <f t="shared" si="105"/>
        <v>0</v>
      </c>
      <c r="I84" s="73">
        <f t="shared" si="106"/>
        <v>0</v>
      </c>
      <c r="J84" s="76"/>
      <c r="K84" s="72">
        <f t="shared" si="107"/>
        <v>0</v>
      </c>
      <c r="L84" s="121">
        <f t="shared" si="108"/>
        <v>0</v>
      </c>
      <c r="M84" s="73">
        <f t="shared" si="109"/>
        <v>0</v>
      </c>
      <c r="N84" s="76"/>
      <c r="O84" s="72">
        <f t="shared" si="110"/>
        <v>0</v>
      </c>
      <c r="P84" s="121">
        <f t="shared" si="111"/>
        <v>0</v>
      </c>
      <c r="Q84" s="73">
        <f t="shared" si="112"/>
        <v>0</v>
      </c>
      <c r="R84" s="76"/>
      <c r="S84" s="72">
        <f t="shared" si="113"/>
        <v>0</v>
      </c>
      <c r="T84" s="121">
        <f t="shared" si="114"/>
        <v>0</v>
      </c>
      <c r="U84" s="73">
        <f t="shared" si="115"/>
        <v>0</v>
      </c>
      <c r="V84" s="76"/>
      <c r="W84" s="72">
        <f t="shared" si="116"/>
        <v>0</v>
      </c>
      <c r="X84" s="121">
        <f t="shared" si="117"/>
        <v>0</v>
      </c>
      <c r="Y84" s="73">
        <f t="shared" si="118"/>
        <v>0</v>
      </c>
      <c r="Z84" s="158"/>
      <c r="AA84" s="140">
        <f t="shared" si="119"/>
        <v>0</v>
      </c>
      <c r="AB84" s="121">
        <f t="shared" si="120"/>
        <v>0</v>
      </c>
      <c r="AC84" s="73">
        <f t="shared" si="121"/>
        <v>0</v>
      </c>
      <c r="AD84" s="76"/>
      <c r="AE84" s="72">
        <f t="shared" si="122"/>
        <v>0</v>
      </c>
      <c r="AF84" s="121">
        <f t="shared" si="123"/>
        <v>0</v>
      </c>
      <c r="AG84" s="73">
        <f t="shared" si="124"/>
        <v>0</v>
      </c>
      <c r="AH84" s="150"/>
      <c r="AJ84" s="112"/>
      <c r="AK84" s="112"/>
      <c r="AL84" s="116">
        <f>VLOOKUP($P$67,HorizontalPlanning!$A$2:$K$14,4,FALSE)</f>
        <v>0</v>
      </c>
      <c r="AM84" s="116">
        <f>VLOOKUP($P$67,HorizontalPlanning!$A$2:$K$14,5,FALSE)</f>
        <v>0</v>
      </c>
      <c r="AN84" s="116">
        <f>VLOOKUP($P$67,HorizontalPlanning!$A$2:$K$14,6,FALSE)</f>
        <v>0</v>
      </c>
      <c r="AO84" s="116">
        <f>VLOOKUP($P$67,HorizontalPlanning!$A$2:$K$14,7,FALSE)</f>
        <v>0</v>
      </c>
      <c r="AP84" s="116">
        <f>VLOOKUP($P$67,HorizontalPlanning!$A$2:$K$14,8,FALSE)</f>
        <v>0</v>
      </c>
      <c r="AQ84" s="116">
        <f>VLOOKUP($P$67,HorizontalPlanning!$A$2:$K$14,9,FALSE)</f>
        <v>0</v>
      </c>
      <c r="AR84" s="116">
        <f>VLOOKUP($P$67,HorizontalPlanning!$A$2:$K$14,10,FALSE)</f>
        <v>0</v>
      </c>
      <c r="AS84" s="116">
        <f>VLOOKUP($P$67,HorizontalPlanning!$A$2:$K$14,11,FALSE)</f>
        <v>0</v>
      </c>
      <c r="AT84" s="115"/>
      <c r="AU84" s="112"/>
      <c r="AV84" s="112"/>
      <c r="AW84" s="116">
        <f>VLOOKUP($P$71,HorizontalPlanning!$A$2:$K$14,4,FALSE)</f>
        <v>0</v>
      </c>
      <c r="AX84" s="116">
        <f>VLOOKUP($P$71,HorizontalPlanning!$A$2:$K$14,5,FALSE)</f>
        <v>0</v>
      </c>
      <c r="AY84" s="116">
        <f>VLOOKUP($P$71,HorizontalPlanning!$A$2:$K$14,6,FALSE)</f>
        <v>0</v>
      </c>
      <c r="AZ84" s="116">
        <f>VLOOKUP($P$71,HorizontalPlanning!$A$2:$K$14,7,FALSE)</f>
        <v>0</v>
      </c>
      <c r="BA84" s="116">
        <f>VLOOKUP($P$71,HorizontalPlanning!$A$2:$K$14,8,FALSE)</f>
        <v>0</v>
      </c>
      <c r="BB84" s="116">
        <f>VLOOKUP($P$71,HorizontalPlanning!$A$2:$K$14,9,FALSE)</f>
        <v>0</v>
      </c>
      <c r="BC84" s="116">
        <f>VLOOKUP($P$71,HorizontalPlanning!$A$2:$K$14,10,FALSE)</f>
        <v>0</v>
      </c>
      <c r="BD84" s="116">
        <f>VLOOKUP($P$71,HorizontalPlanning!$A$2:$K$14,11,FALSE)</f>
        <v>0</v>
      </c>
    </row>
    <row r="85" spans="1:56" ht="19" customHeight="1" x14ac:dyDescent="0.2">
      <c r="A85" s="313"/>
      <c r="B85" s="313"/>
      <c r="C85" s="72">
        <f t="shared" si="101"/>
        <v>0</v>
      </c>
      <c r="D85" s="121">
        <f t="shared" si="102"/>
        <v>0</v>
      </c>
      <c r="E85" s="73">
        <f t="shared" si="103"/>
        <v>0</v>
      </c>
      <c r="F85" s="76"/>
      <c r="G85" s="72">
        <f t="shared" si="104"/>
        <v>0</v>
      </c>
      <c r="H85" s="121">
        <f t="shared" si="105"/>
        <v>0</v>
      </c>
      <c r="I85" s="73">
        <f t="shared" si="106"/>
        <v>0</v>
      </c>
      <c r="J85" s="76"/>
      <c r="K85" s="72">
        <f t="shared" si="107"/>
        <v>0</v>
      </c>
      <c r="L85" s="121">
        <f t="shared" si="108"/>
        <v>0</v>
      </c>
      <c r="M85" s="73">
        <f t="shared" si="109"/>
        <v>0</v>
      </c>
      <c r="N85" s="76"/>
      <c r="O85" s="72">
        <f t="shared" si="110"/>
        <v>0</v>
      </c>
      <c r="P85" s="121">
        <f t="shared" si="111"/>
        <v>0</v>
      </c>
      <c r="Q85" s="73">
        <f t="shared" si="112"/>
        <v>0</v>
      </c>
      <c r="R85" s="76"/>
      <c r="S85" s="72">
        <f t="shared" si="113"/>
        <v>0</v>
      </c>
      <c r="T85" s="121">
        <f t="shared" si="114"/>
        <v>0</v>
      </c>
      <c r="U85" s="73">
        <f t="shared" si="115"/>
        <v>0</v>
      </c>
      <c r="V85" s="76"/>
      <c r="W85" s="72">
        <f t="shared" si="116"/>
        <v>0</v>
      </c>
      <c r="X85" s="121">
        <f t="shared" si="117"/>
        <v>0</v>
      </c>
      <c r="Y85" s="73">
        <f t="shared" si="118"/>
        <v>0</v>
      </c>
      <c r="Z85" s="150"/>
      <c r="AA85" s="140">
        <f t="shared" si="119"/>
        <v>0</v>
      </c>
      <c r="AB85" s="121">
        <f t="shared" si="120"/>
        <v>0</v>
      </c>
      <c r="AC85" s="73">
        <f t="shared" si="121"/>
        <v>0</v>
      </c>
      <c r="AD85" s="76"/>
      <c r="AE85" s="72">
        <f t="shared" si="122"/>
        <v>0</v>
      </c>
      <c r="AF85" s="121">
        <f t="shared" si="123"/>
        <v>0</v>
      </c>
      <c r="AG85" s="73">
        <f t="shared" si="124"/>
        <v>0</v>
      </c>
      <c r="AH85" s="150"/>
      <c r="AJ85" s="112"/>
      <c r="AK85" s="112"/>
      <c r="AL85" s="116">
        <f>VLOOKUP($P$67,HorizontalPlanning!$A$2:$K$14,4,FALSE)</f>
        <v>0</v>
      </c>
      <c r="AM85" s="116">
        <f>VLOOKUP($P$67,HorizontalPlanning!$A$2:$K$14,5,FALSE)</f>
        <v>0</v>
      </c>
      <c r="AN85" s="116">
        <f>VLOOKUP($P$67,HorizontalPlanning!$A$2:$K$14,6,FALSE)</f>
        <v>0</v>
      </c>
      <c r="AO85" s="116">
        <f>VLOOKUP($P$67,HorizontalPlanning!$A$2:$K$14,7,FALSE)</f>
        <v>0</v>
      </c>
      <c r="AP85" s="116">
        <f>VLOOKUP($P$67,HorizontalPlanning!$A$2:$K$14,8,FALSE)</f>
        <v>0</v>
      </c>
      <c r="AQ85" s="116">
        <f>VLOOKUP($P$67,HorizontalPlanning!$A$2:$K$14,9,FALSE)</f>
        <v>0</v>
      </c>
      <c r="AR85" s="116">
        <f>VLOOKUP($P$67,HorizontalPlanning!$A$2:$K$14,10,FALSE)</f>
        <v>0</v>
      </c>
      <c r="AS85" s="116">
        <f>VLOOKUP($P$67,HorizontalPlanning!$A$2:$K$14,11,FALSE)</f>
        <v>0</v>
      </c>
      <c r="AT85" s="115"/>
      <c r="AU85" s="112"/>
      <c r="AV85" s="112"/>
      <c r="AW85" s="116">
        <f>VLOOKUP($P$71,HorizontalPlanning!$A$2:$K$14,4,FALSE)</f>
        <v>0</v>
      </c>
      <c r="AX85" s="116">
        <f>VLOOKUP($P$71,HorizontalPlanning!$A$2:$K$14,5,FALSE)</f>
        <v>0</v>
      </c>
      <c r="AY85" s="116">
        <f>VLOOKUP($P$71,HorizontalPlanning!$A$2:$K$14,6,FALSE)</f>
        <v>0</v>
      </c>
      <c r="AZ85" s="116">
        <f>VLOOKUP($P$71,HorizontalPlanning!$A$2:$K$14,7,FALSE)</f>
        <v>0</v>
      </c>
      <c r="BA85" s="116">
        <f>VLOOKUP($P$71,HorizontalPlanning!$A$2:$K$14,8,FALSE)</f>
        <v>0</v>
      </c>
      <c r="BB85" s="116">
        <f>VLOOKUP($P$71,HorizontalPlanning!$A$2:$K$14,9,FALSE)</f>
        <v>0</v>
      </c>
      <c r="BC85" s="116">
        <f>VLOOKUP($P$71,HorizontalPlanning!$A$2:$K$14,10,FALSE)</f>
        <v>0</v>
      </c>
      <c r="BD85" s="116">
        <f>VLOOKUP($P$71,HorizontalPlanning!$A$2:$K$14,11,FALSE)</f>
        <v>0</v>
      </c>
    </row>
    <row r="86" spans="1:56" ht="19" customHeight="1" x14ac:dyDescent="0.2">
      <c r="A86" s="313"/>
      <c r="B86" s="313"/>
      <c r="C86" s="72">
        <f t="shared" si="101"/>
        <v>0</v>
      </c>
      <c r="D86" s="121">
        <f t="shared" si="102"/>
        <v>0</v>
      </c>
      <c r="E86" s="73">
        <f t="shared" si="103"/>
        <v>0</v>
      </c>
      <c r="F86" s="76"/>
      <c r="G86" s="72">
        <f t="shared" si="104"/>
        <v>0</v>
      </c>
      <c r="H86" s="121">
        <f t="shared" si="105"/>
        <v>0</v>
      </c>
      <c r="I86" s="73">
        <f t="shared" si="106"/>
        <v>0</v>
      </c>
      <c r="J86" s="76"/>
      <c r="K86" s="72">
        <f t="shared" si="107"/>
        <v>0</v>
      </c>
      <c r="L86" s="121">
        <f t="shared" si="108"/>
        <v>0</v>
      </c>
      <c r="M86" s="73">
        <f t="shared" si="109"/>
        <v>0</v>
      </c>
      <c r="N86" s="76"/>
      <c r="O86" s="72">
        <f t="shared" si="110"/>
        <v>0</v>
      </c>
      <c r="P86" s="121">
        <f t="shared" si="111"/>
        <v>0</v>
      </c>
      <c r="Q86" s="73">
        <f t="shared" si="112"/>
        <v>0</v>
      </c>
      <c r="R86" s="76"/>
      <c r="S86" s="72">
        <f t="shared" si="113"/>
        <v>0</v>
      </c>
      <c r="T86" s="121">
        <f t="shared" si="114"/>
        <v>0</v>
      </c>
      <c r="U86" s="73">
        <f t="shared" si="115"/>
        <v>0</v>
      </c>
      <c r="V86" s="76"/>
      <c r="W86" s="72">
        <f t="shared" si="116"/>
        <v>0</v>
      </c>
      <c r="X86" s="121">
        <f t="shared" si="117"/>
        <v>0</v>
      </c>
      <c r="Y86" s="73">
        <f t="shared" si="118"/>
        <v>0</v>
      </c>
      <c r="Z86" s="150"/>
      <c r="AA86" s="140">
        <f t="shared" si="119"/>
        <v>0</v>
      </c>
      <c r="AB86" s="121">
        <f t="shared" si="120"/>
        <v>0</v>
      </c>
      <c r="AC86" s="73">
        <f t="shared" si="121"/>
        <v>0</v>
      </c>
      <c r="AD86" s="76"/>
      <c r="AE86" s="72">
        <f t="shared" si="122"/>
        <v>0</v>
      </c>
      <c r="AF86" s="121">
        <f t="shared" si="123"/>
        <v>0</v>
      </c>
      <c r="AG86" s="73">
        <f t="shared" si="124"/>
        <v>0</v>
      </c>
      <c r="AH86" s="150"/>
      <c r="AJ86" s="112"/>
      <c r="AK86" s="112"/>
      <c r="AL86" s="116">
        <f>VLOOKUP($P$67,HorizontalPlanning!$A$2:$K$14,4,FALSE)</f>
        <v>0</v>
      </c>
      <c r="AM86" s="116">
        <f>VLOOKUP($P$67,HorizontalPlanning!$A$2:$K$14,5,FALSE)</f>
        <v>0</v>
      </c>
      <c r="AN86" s="116">
        <f>VLOOKUP($P$67,HorizontalPlanning!$A$2:$K$14,6,FALSE)</f>
        <v>0</v>
      </c>
      <c r="AO86" s="116">
        <f>VLOOKUP($P$67,HorizontalPlanning!$A$2:$K$14,7,FALSE)</f>
        <v>0</v>
      </c>
      <c r="AP86" s="116">
        <f>VLOOKUP($P$67,HorizontalPlanning!$A$2:$K$14,8,FALSE)</f>
        <v>0</v>
      </c>
      <c r="AQ86" s="116">
        <f>VLOOKUP($P$67,HorizontalPlanning!$A$2:$K$14,9,FALSE)</f>
        <v>0</v>
      </c>
      <c r="AR86" s="116">
        <f>VLOOKUP($P$67,HorizontalPlanning!$A$2:$K$14,10,FALSE)</f>
        <v>0</v>
      </c>
      <c r="AS86" s="116">
        <f>VLOOKUP($P$67,HorizontalPlanning!$A$2:$K$14,11,FALSE)</f>
        <v>0</v>
      </c>
      <c r="AT86" s="115"/>
      <c r="AU86" s="112"/>
      <c r="AV86" s="112"/>
      <c r="AW86" s="116">
        <f>VLOOKUP($P$71,HorizontalPlanning!$A$2:$K$14,4,FALSE)</f>
        <v>0</v>
      </c>
      <c r="AX86" s="116">
        <f>VLOOKUP($P$71,HorizontalPlanning!$A$2:$K$14,5,FALSE)</f>
        <v>0</v>
      </c>
      <c r="AY86" s="116">
        <f>VLOOKUP($P$71,HorizontalPlanning!$A$2:$K$14,6,FALSE)</f>
        <v>0</v>
      </c>
      <c r="AZ86" s="116">
        <f>VLOOKUP($P$71,HorizontalPlanning!$A$2:$K$14,7,FALSE)</f>
        <v>0</v>
      </c>
      <c r="BA86" s="116">
        <f>VLOOKUP($P$71,HorizontalPlanning!$A$2:$K$14,8,FALSE)</f>
        <v>0</v>
      </c>
      <c r="BB86" s="116">
        <f>VLOOKUP($P$71,HorizontalPlanning!$A$2:$K$14,9,FALSE)</f>
        <v>0</v>
      </c>
      <c r="BC86" s="116">
        <f>VLOOKUP($P$71,HorizontalPlanning!$A$2:$K$14,10,FALSE)</f>
        <v>0</v>
      </c>
      <c r="BD86" s="116">
        <f>VLOOKUP($P$71,HorizontalPlanning!$A$2:$K$14,11,FALSE)</f>
        <v>0</v>
      </c>
    </row>
    <row r="87" spans="1:56" ht="19" customHeight="1" thickBot="1" x14ac:dyDescent="0.25">
      <c r="A87" s="314"/>
      <c r="B87" s="314"/>
      <c r="C87" s="72">
        <f t="shared" si="101"/>
        <v>0</v>
      </c>
      <c r="D87" s="121">
        <f t="shared" si="102"/>
        <v>0</v>
      </c>
      <c r="E87" s="73">
        <f t="shared" si="103"/>
        <v>0</v>
      </c>
      <c r="F87" s="76"/>
      <c r="G87" s="72">
        <f t="shared" si="104"/>
        <v>0</v>
      </c>
      <c r="H87" s="121">
        <f t="shared" si="105"/>
        <v>0</v>
      </c>
      <c r="I87" s="73">
        <f>IF(AL75=0,0,AL75+AN75+AM95+AR75+$J$79)</f>
        <v>0</v>
      </c>
      <c r="J87" s="76"/>
      <c r="K87" s="72">
        <f t="shared" si="107"/>
        <v>0</v>
      </c>
      <c r="L87" s="121">
        <f t="shared" si="108"/>
        <v>0</v>
      </c>
      <c r="M87" s="73">
        <f t="shared" si="109"/>
        <v>0</v>
      </c>
      <c r="N87" s="76"/>
      <c r="O87" s="72">
        <f t="shared" si="110"/>
        <v>0</v>
      </c>
      <c r="P87" s="121">
        <f t="shared" si="111"/>
        <v>0</v>
      </c>
      <c r="Q87" s="73">
        <f t="shared" si="112"/>
        <v>0</v>
      </c>
      <c r="R87" s="76"/>
      <c r="S87" s="72">
        <f t="shared" si="113"/>
        <v>0</v>
      </c>
      <c r="T87" s="121">
        <f t="shared" si="114"/>
        <v>0</v>
      </c>
      <c r="U87" s="73">
        <f t="shared" si="115"/>
        <v>0</v>
      </c>
      <c r="V87" s="76"/>
      <c r="W87" s="72">
        <f t="shared" si="116"/>
        <v>0</v>
      </c>
      <c r="X87" s="121">
        <f t="shared" si="117"/>
        <v>0</v>
      </c>
      <c r="Y87" s="73">
        <f t="shared" si="118"/>
        <v>0</v>
      </c>
      <c r="Z87" s="150"/>
      <c r="AA87" s="140">
        <f t="shared" si="119"/>
        <v>0</v>
      </c>
      <c r="AB87" s="121">
        <f t="shared" si="120"/>
        <v>0</v>
      </c>
      <c r="AC87" s="73">
        <f t="shared" si="121"/>
        <v>0</v>
      </c>
      <c r="AD87" s="76"/>
      <c r="AE87" s="72">
        <f t="shared" si="122"/>
        <v>0</v>
      </c>
      <c r="AF87" s="121">
        <f t="shared" si="123"/>
        <v>0</v>
      </c>
      <c r="AG87" s="73">
        <f t="shared" si="124"/>
        <v>0</v>
      </c>
      <c r="AH87" s="150"/>
      <c r="AJ87" s="112"/>
      <c r="AK87" s="112"/>
      <c r="AL87" s="115"/>
      <c r="AM87" s="115"/>
      <c r="AN87" s="115"/>
      <c r="AO87" s="115"/>
      <c r="AP87" s="115"/>
      <c r="AQ87" s="115"/>
      <c r="AR87" s="115"/>
      <c r="AS87" s="115"/>
      <c r="AT87" s="115"/>
      <c r="AU87" s="112"/>
      <c r="AV87" s="112"/>
      <c r="AW87" s="115"/>
      <c r="AX87" s="115"/>
      <c r="AY87" s="115"/>
      <c r="AZ87" s="115"/>
      <c r="BA87" s="115"/>
      <c r="BB87" s="115"/>
      <c r="BC87" s="115"/>
      <c r="BD87" s="115"/>
    </row>
    <row r="88" spans="1:56" ht="19" customHeight="1" thickBot="1" x14ac:dyDescent="0.25">
      <c r="C88" s="177" t="s">
        <v>265</v>
      </c>
      <c r="D88" s="180">
        <v>0</v>
      </c>
      <c r="E88" s="179" t="s">
        <v>264</v>
      </c>
      <c r="F88" s="174">
        <v>0</v>
      </c>
      <c r="G88" s="177" t="s">
        <v>265</v>
      </c>
      <c r="H88" s="180">
        <v>0</v>
      </c>
      <c r="I88" s="178" t="s">
        <v>264</v>
      </c>
      <c r="J88" s="174">
        <v>0</v>
      </c>
      <c r="K88" s="177" t="s">
        <v>265</v>
      </c>
      <c r="L88" s="187">
        <v>0</v>
      </c>
      <c r="M88" s="178" t="s">
        <v>264</v>
      </c>
      <c r="N88" s="174">
        <v>0</v>
      </c>
      <c r="O88" s="177" t="s">
        <v>265</v>
      </c>
      <c r="P88" s="187">
        <v>0</v>
      </c>
      <c r="Q88" s="178" t="s">
        <v>264</v>
      </c>
      <c r="R88" s="174">
        <v>0</v>
      </c>
      <c r="S88" s="177" t="s">
        <v>265</v>
      </c>
      <c r="T88" s="203">
        <v>0</v>
      </c>
      <c r="U88" s="179" t="s">
        <v>264</v>
      </c>
      <c r="V88" s="204">
        <v>0</v>
      </c>
      <c r="W88" s="177" t="s">
        <v>265</v>
      </c>
      <c r="X88" s="203">
        <v>0</v>
      </c>
      <c r="Y88" s="179" t="s">
        <v>264</v>
      </c>
      <c r="Z88" s="204">
        <v>0</v>
      </c>
      <c r="AA88" s="177" t="s">
        <v>265</v>
      </c>
      <c r="AB88" s="205">
        <v>0</v>
      </c>
      <c r="AC88" s="178" t="s">
        <v>264</v>
      </c>
      <c r="AD88" s="204">
        <v>0</v>
      </c>
      <c r="AE88" s="177" t="s">
        <v>265</v>
      </c>
      <c r="AF88" s="205">
        <v>0</v>
      </c>
      <c r="AG88" s="178" t="s">
        <v>264</v>
      </c>
      <c r="AH88" s="204">
        <v>0</v>
      </c>
      <c r="AJ88" s="112" t="s">
        <v>235</v>
      </c>
      <c r="AK88" s="112"/>
      <c r="AL88" s="119">
        <f>VLOOKUP($P$67,HorizontalPlanning!$A$15:$K$27,4,FALSE)</f>
        <v>0</v>
      </c>
      <c r="AM88" s="119">
        <f>VLOOKUP($P$67,HorizontalPlanning!$A$15:$K$27,5,FALSE)</f>
        <v>0</v>
      </c>
      <c r="AN88" s="119">
        <f>VLOOKUP($P$67,HorizontalPlanning!$A$15:$K$27,6,FALSE)</f>
        <v>0</v>
      </c>
      <c r="AO88" s="119">
        <f>VLOOKUP($P$67,HorizontalPlanning!$A$15:$K$27,7,FALSE)</f>
        <v>0</v>
      </c>
      <c r="AP88" s="119">
        <f>VLOOKUP($P$67,HorizontalPlanning!$A$15:$K$27,8,FALSE)</f>
        <v>0</v>
      </c>
      <c r="AQ88" s="119">
        <f>VLOOKUP($P$67,HorizontalPlanning!$A$15:$K$27,9,FALSE)</f>
        <v>0</v>
      </c>
      <c r="AR88" s="119">
        <f>VLOOKUP($P$67,HorizontalPlanning!$A$15:$K$27,10,FALSE)</f>
        <v>0</v>
      </c>
      <c r="AS88" s="119">
        <f>VLOOKUP($P$67,HorizontalPlanning!$A$15:$K$27,11,FALSE)</f>
        <v>0</v>
      </c>
      <c r="AT88" s="115"/>
      <c r="AU88" s="112" t="s">
        <v>235</v>
      </c>
      <c r="AV88" s="112"/>
      <c r="AW88" s="119">
        <f>VLOOKUP($P$71,HorizontalPlanning!$A$15:$K$27,4,FALSE)</f>
        <v>0</v>
      </c>
      <c r="AX88" s="119">
        <f>VLOOKUP($P$71,HorizontalPlanning!$A$15:$K$27,5,FALSE)</f>
        <v>0</v>
      </c>
      <c r="AY88" s="119">
        <f>VLOOKUP($P$71,HorizontalPlanning!$A$15:$K$27,6,FALSE)</f>
        <v>0</v>
      </c>
      <c r="AZ88" s="119">
        <f>VLOOKUP($P$71,HorizontalPlanning!$A$15:$K$27,7,FALSE)</f>
        <v>0</v>
      </c>
      <c r="BA88" s="119">
        <f>VLOOKUP($P$71,HorizontalPlanning!$A$15:$K$27,8,FALSE)</f>
        <v>0</v>
      </c>
      <c r="BB88" s="119">
        <f>VLOOKUP($P$71,HorizontalPlanning!$A$15:$K$27,9,FALSE)</f>
        <v>0</v>
      </c>
      <c r="BC88" s="119">
        <f>VLOOKUP($P$71,HorizontalPlanning!$A$15:$K$27,10,FALSE)</f>
        <v>0</v>
      </c>
      <c r="BD88" s="119">
        <f>VLOOKUP($P$71,HorizontalPlanning!$A$15:$K$27,11,FALSE)</f>
        <v>0</v>
      </c>
    </row>
    <row r="89" spans="1:56" ht="20" customHeight="1" x14ac:dyDescent="0.2">
      <c r="A89" s="218" t="s">
        <v>189</v>
      </c>
      <c r="B89" s="315"/>
      <c r="C89" s="72">
        <f>IF(AJ100=0,0,AJ100+AL110+AP100+AS100+$D$88)</f>
        <v>0</v>
      </c>
      <c r="D89" s="121">
        <f>$B$92*C89</f>
        <v>0</v>
      </c>
      <c r="E89" s="73">
        <f>IF(AL100=0,0,AL100+AN100+AL120+AR100+$F$88)</f>
        <v>0</v>
      </c>
      <c r="F89" s="150"/>
      <c r="G89" s="72">
        <f>IF(AJ100=0,0,AJ100+AM110+AP100+AS100+$H$88)</f>
        <v>0</v>
      </c>
      <c r="H89" s="121">
        <f>$B$92*G89</f>
        <v>0</v>
      </c>
      <c r="I89" s="73">
        <f>IF(AL100=0,0,AL100+AN100+AM120+AR100+$J$88)</f>
        <v>0</v>
      </c>
      <c r="J89" s="150"/>
      <c r="K89" s="72">
        <f>IF(AJ100=0,0,AJ100+AN110+AP100+AS100+$L$88)</f>
        <v>0</v>
      </c>
      <c r="L89" s="121">
        <f>$B$92*K89</f>
        <v>0</v>
      </c>
      <c r="M89" s="73">
        <f>IF(AL100=0,0,AL100+AN100+AN120+AR100+$N$88)</f>
        <v>0</v>
      </c>
      <c r="N89" s="150"/>
      <c r="O89" s="72">
        <f>IF(AJ100=0,0,AJ100+AO110+AP100+AS100+$P$88)</f>
        <v>0</v>
      </c>
      <c r="P89" s="121">
        <f>$B$92*O89</f>
        <v>0</v>
      </c>
      <c r="Q89" s="73">
        <f>IF(AL100=0,0,AL100+AN100+AO120+AR100+$R$88)</f>
        <v>0</v>
      </c>
      <c r="R89" s="150"/>
      <c r="S89" s="140">
        <f>IF(AJ100=0,0,AJ100+AP110+AP100+AS100+$T$88)</f>
        <v>0</v>
      </c>
      <c r="T89" s="121">
        <f>$B$92*S89</f>
        <v>0</v>
      </c>
      <c r="U89" s="73">
        <f>IF(AL100=0,0,AL100+AN100+AP120+AR100+$V$88)</f>
        <v>0</v>
      </c>
      <c r="V89" s="76"/>
      <c r="W89" s="72">
        <f>IF(AJ100=0,0,AJ100+AQ110+AP100+AS100+$X$88)</f>
        <v>0</v>
      </c>
      <c r="X89" s="121">
        <f>$B$92*W89</f>
        <v>0</v>
      </c>
      <c r="Y89" s="73">
        <f>IF(AL100=0,0,AL100+AN100+AQ120+AR100+$Z$88)</f>
        <v>0</v>
      </c>
      <c r="Z89" s="76"/>
      <c r="AA89" s="72">
        <f>IF(AJ100=0,0,AJ100+AR110+AP100+AS100+$AB$88)</f>
        <v>0</v>
      </c>
      <c r="AB89" s="121">
        <f>$B$92*AA89</f>
        <v>0</v>
      </c>
      <c r="AC89" s="73">
        <f>IF(AL100=0,0,AL100+AN100+AR120+AR100+$AD$88)</f>
        <v>0</v>
      </c>
      <c r="AD89" s="150"/>
      <c r="AE89" s="140">
        <f>IF(AJ100=0,0,AJ100+AS110+AP100+AS100+$AF$88)</f>
        <v>0</v>
      </c>
      <c r="AF89" s="121">
        <f>$B$92*AE89</f>
        <v>0</v>
      </c>
      <c r="AG89" s="73">
        <f>IF(AL100=0,0,AL100+AN100+AS120+AR100+$AH$88)</f>
        <v>0</v>
      </c>
      <c r="AH89" s="150"/>
      <c r="AJ89" s="112"/>
      <c r="AK89" s="112"/>
      <c r="AL89" s="119">
        <f>VLOOKUP($P$67,HorizontalPlanning!$A$15:$K$27,4,FALSE)</f>
        <v>0</v>
      </c>
      <c r="AM89" s="119">
        <f>VLOOKUP($P$67,HorizontalPlanning!$A$15:$K$27,5,FALSE)</f>
        <v>0</v>
      </c>
      <c r="AN89" s="119">
        <f>VLOOKUP($P$67,HorizontalPlanning!$A$15:$K$27,6,FALSE)</f>
        <v>0</v>
      </c>
      <c r="AO89" s="119">
        <f>VLOOKUP($P$67,HorizontalPlanning!$A$15:$K$27,7,FALSE)</f>
        <v>0</v>
      </c>
      <c r="AP89" s="119">
        <f>VLOOKUP($P$67,HorizontalPlanning!$A$15:$K$27,8,FALSE)</f>
        <v>0</v>
      </c>
      <c r="AQ89" s="119">
        <f>VLOOKUP($P$67,HorizontalPlanning!$A$15:$K$27,9,FALSE)</f>
        <v>0</v>
      </c>
      <c r="AR89" s="119">
        <f>VLOOKUP($P$67,HorizontalPlanning!$A$15:$K$27,10,FALSE)</f>
        <v>0</v>
      </c>
      <c r="AS89" s="119">
        <f>VLOOKUP($P$67,HorizontalPlanning!$A$15:$K$27,11,FALSE)</f>
        <v>0</v>
      </c>
      <c r="AT89" s="115"/>
      <c r="AU89" s="112"/>
      <c r="AV89" s="112"/>
      <c r="AW89" s="119">
        <f>VLOOKUP($P$71,HorizontalPlanning!$A$15:$K$27,4,FALSE)</f>
        <v>0</v>
      </c>
      <c r="AX89" s="119">
        <f>VLOOKUP($P$71,HorizontalPlanning!$A$15:$K$27,5,FALSE)</f>
        <v>0</v>
      </c>
      <c r="AY89" s="119">
        <f>VLOOKUP($P$71,HorizontalPlanning!$A$15:$K$27,6,FALSE)</f>
        <v>0</v>
      </c>
      <c r="AZ89" s="119">
        <f>VLOOKUP($P$71,HorizontalPlanning!$A$15:$K$27,7,FALSE)</f>
        <v>0</v>
      </c>
      <c r="BA89" s="119">
        <f>VLOOKUP($P$71,HorizontalPlanning!$A$15:$K$27,8,FALSE)</f>
        <v>0</v>
      </c>
      <c r="BB89" s="119">
        <f>VLOOKUP($P$71,HorizontalPlanning!$A$15:$K$27,9,FALSE)</f>
        <v>0</v>
      </c>
      <c r="BC89" s="119">
        <f>VLOOKUP($P$71,HorizontalPlanning!$A$15:$K$27,10,FALSE)</f>
        <v>0</v>
      </c>
      <c r="BD89" s="119">
        <f>VLOOKUP($P$71,HorizontalPlanning!$A$15:$K$27,11,FALSE)</f>
        <v>0</v>
      </c>
    </row>
    <row r="90" spans="1:56" ht="19" customHeight="1" thickBot="1" x14ac:dyDescent="0.25">
      <c r="A90" s="311"/>
      <c r="B90" s="312"/>
      <c r="C90" s="72">
        <f t="shared" ref="C90:C96" si="125">IF(AJ101=0,0,AJ101+AL111+AP101+AS101+$D$88)</f>
        <v>0</v>
      </c>
      <c r="D90" s="121">
        <f t="shared" ref="D90:D96" si="126">$B$92*C90</f>
        <v>0</v>
      </c>
      <c r="E90" s="73">
        <f t="shared" ref="E90:E96" si="127">IF(AL101=0,0,AL101+AN101+AL121+AR101+$F$88)</f>
        <v>0</v>
      </c>
      <c r="F90" s="150"/>
      <c r="G90" s="72">
        <f t="shared" ref="G90:G96" si="128">IF(AJ101=0,0,AJ101+AM111+AP101+AS101+$H$88)</f>
        <v>0</v>
      </c>
      <c r="H90" s="121">
        <f t="shared" ref="H90:H96" si="129">$B$92*G90</f>
        <v>0</v>
      </c>
      <c r="I90" s="73">
        <f t="shared" ref="I90:I96" si="130">IF(AL101=0,0,AL101+AN101+AM121+AR101+$J$88)</f>
        <v>0</v>
      </c>
      <c r="J90" s="150"/>
      <c r="K90" s="72">
        <f t="shared" ref="K90:K96" si="131">IF(AJ101=0,0,AJ101+AN111+AP101+AS101+$L$88)</f>
        <v>0</v>
      </c>
      <c r="L90" s="121">
        <f t="shared" ref="L90:L96" si="132">$B$92*K90</f>
        <v>0</v>
      </c>
      <c r="M90" s="73">
        <f t="shared" ref="M90:M96" si="133">IF(AL101=0,0,AL101+AN101+AN121+AR101+$N$88)</f>
        <v>0</v>
      </c>
      <c r="N90" s="150"/>
      <c r="O90" s="72">
        <f t="shared" ref="O90:O96" si="134">IF(AJ101=0,0,AJ101+AO111+AP101+AS101+$P$88)</f>
        <v>0</v>
      </c>
      <c r="P90" s="121">
        <f t="shared" ref="P90:P96" si="135">$B$92*O90</f>
        <v>0</v>
      </c>
      <c r="Q90" s="73">
        <f t="shared" ref="Q90:Q96" si="136">IF(AL101=0,0,AL101+AN101+AO121+AR101+$R$88)</f>
        <v>0</v>
      </c>
      <c r="R90" s="150"/>
      <c r="S90" s="140">
        <f t="shared" ref="S90:S96" si="137">IF(AJ101=0,0,AJ101+AP111+AP101+AS101+$T$88)</f>
        <v>0</v>
      </c>
      <c r="T90" s="121">
        <f t="shared" ref="T90:T96" si="138">$B$92*S90</f>
        <v>0</v>
      </c>
      <c r="U90" s="73">
        <f t="shared" ref="U90:U96" si="139">IF(AL101=0,0,AL101+AN101+AP121+AR101+$V$88)</f>
        <v>0</v>
      </c>
      <c r="V90" s="76"/>
      <c r="W90" s="72">
        <f t="shared" ref="W90:W96" si="140">IF(AJ101=0,0,AJ101+AQ111+AP101+AS101+$X$88)</f>
        <v>0</v>
      </c>
      <c r="X90" s="121">
        <f t="shared" ref="X90:X96" si="141">$B$92*W90</f>
        <v>0</v>
      </c>
      <c r="Y90" s="73">
        <f t="shared" ref="Y90:Y96" si="142">IF(AL101=0,0,AL101+AN101+AQ121+AR101+$Z$88)</f>
        <v>0</v>
      </c>
      <c r="Z90" s="76"/>
      <c r="AA90" s="72">
        <f t="shared" ref="AA90:AA96" si="143">IF(AJ101=0,0,AJ101+AR111+AP101+AS101+$AB$88)</f>
        <v>0</v>
      </c>
      <c r="AB90" s="121">
        <f t="shared" ref="AB90:AB96" si="144">$B$92*AA90</f>
        <v>0</v>
      </c>
      <c r="AC90" s="73">
        <f t="shared" ref="AC90:AC96" si="145">IF(AL101=0,0,AL101+AN101+AR121+AR101+$AD$88)</f>
        <v>0</v>
      </c>
      <c r="AD90" s="150"/>
      <c r="AE90" s="140">
        <f t="shared" ref="AE90:AE96" si="146">IF(AJ101=0,0,AJ101+AS111+AP101+AS101+$AF$88)</f>
        <v>0</v>
      </c>
      <c r="AF90" s="121">
        <f t="shared" ref="AF90:AF96" si="147">$B$92*AE90</f>
        <v>0</v>
      </c>
      <c r="AG90" s="73">
        <f t="shared" ref="AG90:AG95" si="148">IF(AL101=0,0,AL101+AN101+AS121+AR101+$AH$88)</f>
        <v>0</v>
      </c>
      <c r="AH90" s="150"/>
      <c r="AJ90" s="112"/>
      <c r="AK90" s="112"/>
      <c r="AL90" s="119">
        <f>VLOOKUP($P$67,HorizontalPlanning!$A$15:$K$27,4,FALSE)</f>
        <v>0</v>
      </c>
      <c r="AM90" s="119">
        <f>VLOOKUP($P$67,HorizontalPlanning!$A$15:$K$27,5,FALSE)</f>
        <v>0</v>
      </c>
      <c r="AN90" s="119">
        <f>VLOOKUP($P$67,HorizontalPlanning!$A$15:$K$27,6,FALSE)</f>
        <v>0</v>
      </c>
      <c r="AO90" s="119">
        <f>VLOOKUP($P$67,HorizontalPlanning!$A$15:$K$27,7,FALSE)</f>
        <v>0</v>
      </c>
      <c r="AP90" s="119">
        <f>VLOOKUP($P$67,HorizontalPlanning!$A$15:$K$27,8,FALSE)</f>
        <v>0</v>
      </c>
      <c r="AQ90" s="119">
        <f>VLOOKUP($P$67,HorizontalPlanning!$A$15:$K$27,9,FALSE)</f>
        <v>0</v>
      </c>
      <c r="AR90" s="119">
        <f>VLOOKUP($P$67,HorizontalPlanning!$A$15:$K$27,10,FALSE)</f>
        <v>0</v>
      </c>
      <c r="AS90" s="119">
        <f>VLOOKUP($P$67,HorizontalPlanning!$A$15:$K$27,11,FALSE)</f>
        <v>0</v>
      </c>
      <c r="AT90" s="115"/>
      <c r="AU90" s="112"/>
      <c r="AV90" s="112"/>
      <c r="AW90" s="119">
        <f>VLOOKUP($P$71,HorizontalPlanning!$A$15:$K$27,4,FALSE)</f>
        <v>0</v>
      </c>
      <c r="AX90" s="119">
        <f>VLOOKUP($P$71,HorizontalPlanning!$A$15:$K$27,5,FALSE)</f>
        <v>0</v>
      </c>
      <c r="AY90" s="119">
        <f>VLOOKUP($P$71,HorizontalPlanning!$A$15:$K$27,6,FALSE)</f>
        <v>0</v>
      </c>
      <c r="AZ90" s="119">
        <f>VLOOKUP($P$71,HorizontalPlanning!$A$15:$K$27,7,FALSE)</f>
        <v>0</v>
      </c>
      <c r="BA90" s="119">
        <f>VLOOKUP($P$71,HorizontalPlanning!$A$15:$K$27,8,FALSE)</f>
        <v>0</v>
      </c>
      <c r="BB90" s="119">
        <f>VLOOKUP($P$71,HorizontalPlanning!$A$15:$K$27,9,FALSE)</f>
        <v>0</v>
      </c>
      <c r="BC90" s="119">
        <f>VLOOKUP($P$71,HorizontalPlanning!$A$15:$K$27,10,FALSE)</f>
        <v>0</v>
      </c>
      <c r="BD90" s="119">
        <f>VLOOKUP($P$71,HorizontalPlanning!$A$15:$K$27,11,FALSE)</f>
        <v>0</v>
      </c>
    </row>
    <row r="91" spans="1:56" ht="20" customHeight="1" thickBot="1" x14ac:dyDescent="0.25">
      <c r="A91" s="19" t="s">
        <v>189</v>
      </c>
      <c r="B91" s="131">
        <f>VLOOKUP(A91, Tabel2222272[], 2, FALSE)</f>
        <v>0</v>
      </c>
      <c r="C91" s="72">
        <f t="shared" si="125"/>
        <v>0</v>
      </c>
      <c r="D91" s="121">
        <f t="shared" si="126"/>
        <v>0</v>
      </c>
      <c r="E91" s="73">
        <f t="shared" si="127"/>
        <v>0</v>
      </c>
      <c r="F91" s="150"/>
      <c r="G91" s="72">
        <f t="shared" si="128"/>
        <v>0</v>
      </c>
      <c r="H91" s="121">
        <f t="shared" si="129"/>
        <v>0</v>
      </c>
      <c r="I91" s="73">
        <f t="shared" si="130"/>
        <v>0</v>
      </c>
      <c r="J91" s="150"/>
      <c r="K91" s="72">
        <f t="shared" si="131"/>
        <v>0</v>
      </c>
      <c r="L91" s="121">
        <f t="shared" si="132"/>
        <v>0</v>
      </c>
      <c r="M91" s="73">
        <f t="shared" si="133"/>
        <v>0</v>
      </c>
      <c r="N91" s="150"/>
      <c r="O91" s="72">
        <f t="shared" si="134"/>
        <v>0</v>
      </c>
      <c r="P91" s="121">
        <f t="shared" si="135"/>
        <v>0</v>
      </c>
      <c r="Q91" s="73">
        <f t="shared" si="136"/>
        <v>0</v>
      </c>
      <c r="R91" s="150"/>
      <c r="S91" s="140">
        <f t="shared" si="137"/>
        <v>0</v>
      </c>
      <c r="T91" s="121">
        <f t="shared" si="138"/>
        <v>0</v>
      </c>
      <c r="U91" s="73">
        <f t="shared" si="139"/>
        <v>0</v>
      </c>
      <c r="V91" s="76"/>
      <c r="W91" s="72">
        <f t="shared" si="140"/>
        <v>0</v>
      </c>
      <c r="X91" s="121">
        <f t="shared" si="141"/>
        <v>0</v>
      </c>
      <c r="Y91" s="73">
        <f t="shared" si="142"/>
        <v>0</v>
      </c>
      <c r="Z91" s="76"/>
      <c r="AA91" s="72">
        <f t="shared" si="143"/>
        <v>0</v>
      </c>
      <c r="AB91" s="121">
        <f t="shared" si="144"/>
        <v>0</v>
      </c>
      <c r="AC91" s="73">
        <f t="shared" si="145"/>
        <v>0</v>
      </c>
      <c r="AD91" s="150"/>
      <c r="AE91" s="140">
        <f t="shared" si="146"/>
        <v>0</v>
      </c>
      <c r="AF91" s="121">
        <f t="shared" si="147"/>
        <v>0</v>
      </c>
      <c r="AG91" s="73">
        <f t="shared" si="148"/>
        <v>0</v>
      </c>
      <c r="AH91" s="150"/>
      <c r="AJ91" s="112"/>
      <c r="AK91" s="112"/>
      <c r="AL91" s="119">
        <f>VLOOKUP($P$67,HorizontalPlanning!$A$15:$K$27,4,FALSE)</f>
        <v>0</v>
      </c>
      <c r="AM91" s="119">
        <f>VLOOKUP($P$67,HorizontalPlanning!$A$15:$K$27,5,FALSE)</f>
        <v>0</v>
      </c>
      <c r="AN91" s="119">
        <f>VLOOKUP($P$67,HorizontalPlanning!$A$15:$K$27,6,FALSE)</f>
        <v>0</v>
      </c>
      <c r="AO91" s="119">
        <f>VLOOKUP($P$67,HorizontalPlanning!$A$15:$K$27,7,FALSE)</f>
        <v>0</v>
      </c>
      <c r="AP91" s="119">
        <f>VLOOKUP($P$67,HorizontalPlanning!$A$15:$K$27,8,FALSE)</f>
        <v>0</v>
      </c>
      <c r="AQ91" s="119">
        <f>VLOOKUP($P$67,HorizontalPlanning!$A$15:$K$27,9,FALSE)</f>
        <v>0</v>
      </c>
      <c r="AR91" s="119">
        <f>VLOOKUP($P$67,HorizontalPlanning!$A$15:$K$27,10,FALSE)</f>
        <v>0</v>
      </c>
      <c r="AS91" s="119">
        <f>VLOOKUP($P$67,HorizontalPlanning!$A$15:$K$27,11,FALSE)</f>
        <v>0</v>
      </c>
      <c r="AT91" s="115"/>
      <c r="AU91" s="112"/>
      <c r="AV91" s="112"/>
      <c r="AW91" s="119">
        <f>VLOOKUP($P$71,HorizontalPlanning!$A$15:$K$27,4,FALSE)</f>
        <v>0</v>
      </c>
      <c r="AX91" s="119">
        <f>VLOOKUP($P$71,HorizontalPlanning!$A$15:$K$27,5,FALSE)</f>
        <v>0</v>
      </c>
      <c r="AY91" s="119">
        <f>VLOOKUP($P$71,HorizontalPlanning!$A$15:$K$27,6,FALSE)</f>
        <v>0</v>
      </c>
      <c r="AZ91" s="119">
        <f>VLOOKUP($P$71,HorizontalPlanning!$A$15:$K$27,7,FALSE)</f>
        <v>0</v>
      </c>
      <c r="BA91" s="119">
        <f>VLOOKUP($P$71,HorizontalPlanning!$A$15:$K$27,8,FALSE)</f>
        <v>0</v>
      </c>
      <c r="BB91" s="119">
        <f>VLOOKUP($P$71,HorizontalPlanning!$A$15:$K$27,9,FALSE)</f>
        <v>0</v>
      </c>
      <c r="BC91" s="119">
        <f>VLOOKUP($P$71,HorizontalPlanning!$A$15:$K$27,10,FALSE)</f>
        <v>0</v>
      </c>
      <c r="BD91" s="119">
        <f>VLOOKUP($P$71,HorizontalPlanning!$A$15:$K$27,11,FALSE)</f>
        <v>0</v>
      </c>
    </row>
    <row r="92" spans="1:56" ht="20" customHeight="1" x14ac:dyDescent="0.2">
      <c r="A92" s="113"/>
      <c r="B92" s="112">
        <f>B91*VLOOKUP(A89, Exercises!$A$1:$H$221, 7, FALSE)</f>
        <v>0</v>
      </c>
      <c r="C92" s="72">
        <f t="shared" si="125"/>
        <v>0</v>
      </c>
      <c r="D92" s="121">
        <f t="shared" si="126"/>
        <v>0</v>
      </c>
      <c r="E92" s="73">
        <f t="shared" si="127"/>
        <v>0</v>
      </c>
      <c r="F92" s="150"/>
      <c r="G92" s="72">
        <f t="shared" si="128"/>
        <v>0</v>
      </c>
      <c r="H92" s="121">
        <f t="shared" si="129"/>
        <v>0</v>
      </c>
      <c r="I92" s="73">
        <f t="shared" si="130"/>
        <v>0</v>
      </c>
      <c r="J92" s="150"/>
      <c r="K92" s="72">
        <f t="shared" si="131"/>
        <v>0</v>
      </c>
      <c r="L92" s="121">
        <f t="shared" si="132"/>
        <v>0</v>
      </c>
      <c r="M92" s="73">
        <f t="shared" si="133"/>
        <v>0</v>
      </c>
      <c r="N92" s="150"/>
      <c r="O92" s="72">
        <f t="shared" si="134"/>
        <v>0</v>
      </c>
      <c r="P92" s="121">
        <f t="shared" si="135"/>
        <v>0</v>
      </c>
      <c r="Q92" s="73">
        <f t="shared" si="136"/>
        <v>0</v>
      </c>
      <c r="R92" s="150"/>
      <c r="S92" s="140">
        <f t="shared" si="137"/>
        <v>0</v>
      </c>
      <c r="T92" s="121">
        <f t="shared" si="138"/>
        <v>0</v>
      </c>
      <c r="U92" s="73">
        <f t="shared" si="139"/>
        <v>0</v>
      </c>
      <c r="V92" s="76"/>
      <c r="W92" s="72">
        <f t="shared" si="140"/>
        <v>0</v>
      </c>
      <c r="X92" s="121">
        <f t="shared" si="141"/>
        <v>0</v>
      </c>
      <c r="Y92" s="73">
        <f t="shared" si="142"/>
        <v>0</v>
      </c>
      <c r="Z92" s="76"/>
      <c r="AA92" s="72">
        <f t="shared" si="143"/>
        <v>0</v>
      </c>
      <c r="AB92" s="121">
        <f t="shared" si="144"/>
        <v>0</v>
      </c>
      <c r="AC92" s="73">
        <f t="shared" si="145"/>
        <v>0</v>
      </c>
      <c r="AD92" s="150"/>
      <c r="AE92" s="140">
        <f t="shared" si="146"/>
        <v>0</v>
      </c>
      <c r="AF92" s="121">
        <f t="shared" si="147"/>
        <v>0</v>
      </c>
      <c r="AG92" s="73">
        <f t="shared" si="148"/>
        <v>0</v>
      </c>
      <c r="AH92" s="150"/>
      <c r="AJ92" s="112"/>
      <c r="AK92" s="112"/>
      <c r="AL92" s="119">
        <f>VLOOKUP($P$67,HorizontalPlanning!$A$15:$K$27,4,FALSE)</f>
        <v>0</v>
      </c>
      <c r="AM92" s="119">
        <f>VLOOKUP($P$67,HorizontalPlanning!$A$15:$K$27,5,FALSE)</f>
        <v>0</v>
      </c>
      <c r="AN92" s="119">
        <f>VLOOKUP($P$67,HorizontalPlanning!$A$15:$K$27,6,FALSE)</f>
        <v>0</v>
      </c>
      <c r="AO92" s="119">
        <f>VLOOKUP($P$67,HorizontalPlanning!$A$15:$K$27,7,FALSE)</f>
        <v>0</v>
      </c>
      <c r="AP92" s="119">
        <f>VLOOKUP($P$67,HorizontalPlanning!$A$15:$K$27,8,FALSE)</f>
        <v>0</v>
      </c>
      <c r="AQ92" s="119">
        <f>VLOOKUP($P$67,HorizontalPlanning!$A$15:$K$27,9,FALSE)</f>
        <v>0</v>
      </c>
      <c r="AR92" s="119">
        <f>VLOOKUP($P$67,HorizontalPlanning!$A$15:$K$27,10,FALSE)</f>
        <v>0</v>
      </c>
      <c r="AS92" s="119">
        <f>VLOOKUP($P$67,HorizontalPlanning!$A$15:$K$27,11,FALSE)</f>
        <v>0</v>
      </c>
      <c r="AT92" s="115"/>
      <c r="AU92" s="112"/>
      <c r="AV92" s="112"/>
      <c r="AW92" s="119">
        <f>VLOOKUP($P$71,HorizontalPlanning!$A$15:$K$27,4,FALSE)</f>
        <v>0</v>
      </c>
      <c r="AX92" s="119">
        <f>VLOOKUP($P$71,HorizontalPlanning!$A$15:$K$27,5,FALSE)</f>
        <v>0</v>
      </c>
      <c r="AY92" s="119">
        <f>VLOOKUP($P$71,HorizontalPlanning!$A$15:$K$27,6,FALSE)</f>
        <v>0</v>
      </c>
      <c r="AZ92" s="119">
        <f>VLOOKUP($P$71,HorizontalPlanning!$A$15:$K$27,7,FALSE)</f>
        <v>0</v>
      </c>
      <c r="BA92" s="119">
        <f>VLOOKUP($P$71,HorizontalPlanning!$A$15:$K$27,8,FALSE)</f>
        <v>0</v>
      </c>
      <c r="BB92" s="119">
        <f>VLOOKUP($P$71,HorizontalPlanning!$A$15:$K$27,9,FALSE)</f>
        <v>0</v>
      </c>
      <c r="BC92" s="119">
        <f>VLOOKUP($P$71,HorizontalPlanning!$A$15:$K$27,10,FALSE)</f>
        <v>0</v>
      </c>
      <c r="BD92" s="119">
        <f>VLOOKUP($P$71,HorizontalPlanning!$A$15:$K$27,11,FALSE)</f>
        <v>0</v>
      </c>
    </row>
    <row r="93" spans="1:56" ht="19" customHeight="1" x14ac:dyDescent="0.2">
      <c r="A93" s="313"/>
      <c r="B93" s="313"/>
      <c r="C93" s="72">
        <f t="shared" si="125"/>
        <v>0</v>
      </c>
      <c r="D93" s="121">
        <f t="shared" si="126"/>
        <v>0</v>
      </c>
      <c r="E93" s="73">
        <f t="shared" si="127"/>
        <v>0</v>
      </c>
      <c r="F93" s="150"/>
      <c r="G93" s="72">
        <f t="shared" si="128"/>
        <v>0</v>
      </c>
      <c r="H93" s="121">
        <f t="shared" si="129"/>
        <v>0</v>
      </c>
      <c r="I93" s="73">
        <f t="shared" si="130"/>
        <v>0</v>
      </c>
      <c r="J93" s="158"/>
      <c r="K93" s="72">
        <f t="shared" si="131"/>
        <v>0</v>
      </c>
      <c r="L93" s="121">
        <f t="shared" si="132"/>
        <v>0</v>
      </c>
      <c r="M93" s="73">
        <f t="shared" si="133"/>
        <v>0</v>
      </c>
      <c r="N93" s="150"/>
      <c r="O93" s="72">
        <f t="shared" si="134"/>
        <v>0</v>
      </c>
      <c r="P93" s="121">
        <f t="shared" si="135"/>
        <v>0</v>
      </c>
      <c r="Q93" s="73">
        <f t="shared" si="136"/>
        <v>0</v>
      </c>
      <c r="R93" s="150"/>
      <c r="S93" s="140">
        <f t="shared" si="137"/>
        <v>0</v>
      </c>
      <c r="T93" s="121">
        <f t="shared" si="138"/>
        <v>0</v>
      </c>
      <c r="U93" s="73">
        <f t="shared" si="139"/>
        <v>0</v>
      </c>
      <c r="V93" s="76"/>
      <c r="W93" s="72">
        <f t="shared" si="140"/>
        <v>0</v>
      </c>
      <c r="X93" s="121">
        <f t="shared" si="141"/>
        <v>0</v>
      </c>
      <c r="Y93" s="73">
        <f t="shared" si="142"/>
        <v>0</v>
      </c>
      <c r="Z93" s="186"/>
      <c r="AA93" s="72">
        <f t="shared" si="143"/>
        <v>0</v>
      </c>
      <c r="AB93" s="121">
        <f t="shared" si="144"/>
        <v>0</v>
      </c>
      <c r="AC93" s="73">
        <f t="shared" si="145"/>
        <v>0</v>
      </c>
      <c r="AD93" s="150"/>
      <c r="AE93" s="140">
        <f t="shared" si="146"/>
        <v>0</v>
      </c>
      <c r="AF93" s="121">
        <f t="shared" si="147"/>
        <v>0</v>
      </c>
      <c r="AG93" s="73">
        <f t="shared" si="148"/>
        <v>0</v>
      </c>
      <c r="AH93" s="150"/>
      <c r="AJ93" s="112"/>
      <c r="AK93" s="112"/>
      <c r="AL93" s="119">
        <f>VLOOKUP($P$67,HorizontalPlanning!$A$15:$K$27,4,FALSE)</f>
        <v>0</v>
      </c>
      <c r="AM93" s="119">
        <f>VLOOKUP($P$67,HorizontalPlanning!$A$15:$K$27,5,FALSE)</f>
        <v>0</v>
      </c>
      <c r="AN93" s="119">
        <f>VLOOKUP($P$67,HorizontalPlanning!$A$15:$K$27,6,FALSE)</f>
        <v>0</v>
      </c>
      <c r="AO93" s="119">
        <f>VLOOKUP($P$67,HorizontalPlanning!$A$15:$K$27,7,FALSE)</f>
        <v>0</v>
      </c>
      <c r="AP93" s="119">
        <f>VLOOKUP($P$67,HorizontalPlanning!$A$15:$K$27,8,FALSE)</f>
        <v>0</v>
      </c>
      <c r="AQ93" s="119">
        <f>VLOOKUP($P$67,HorizontalPlanning!$A$15:$K$27,9,FALSE)</f>
        <v>0</v>
      </c>
      <c r="AR93" s="119">
        <f>VLOOKUP($P$67,HorizontalPlanning!$A$15:$K$27,10,FALSE)</f>
        <v>0</v>
      </c>
      <c r="AS93" s="119">
        <f>VLOOKUP($P$67,HorizontalPlanning!$A$15:$K$27,11,FALSE)</f>
        <v>0</v>
      </c>
      <c r="AT93" s="115"/>
      <c r="AU93" s="112"/>
      <c r="AV93" s="112"/>
      <c r="AW93" s="119">
        <f>VLOOKUP($P$71,HorizontalPlanning!$A$15:$K$27,4,FALSE)</f>
        <v>0</v>
      </c>
      <c r="AX93" s="119">
        <f>VLOOKUP($P$71,HorizontalPlanning!$A$15:$K$27,5,FALSE)</f>
        <v>0</v>
      </c>
      <c r="AY93" s="119">
        <f>VLOOKUP($P$71,HorizontalPlanning!$A$15:$K$27,6,FALSE)</f>
        <v>0</v>
      </c>
      <c r="AZ93" s="119">
        <f>VLOOKUP($P$71,HorizontalPlanning!$A$15:$K$27,7,FALSE)</f>
        <v>0</v>
      </c>
      <c r="BA93" s="119">
        <f>VLOOKUP($P$71,HorizontalPlanning!$A$15:$K$27,8,FALSE)</f>
        <v>0</v>
      </c>
      <c r="BB93" s="119">
        <f>VLOOKUP($P$71,HorizontalPlanning!$A$15:$K$27,9,FALSE)</f>
        <v>0</v>
      </c>
      <c r="BC93" s="119">
        <f>VLOOKUP($P$71,HorizontalPlanning!$A$15:$K$27,10,FALSE)</f>
        <v>0</v>
      </c>
      <c r="BD93" s="119">
        <f>VLOOKUP($P$71,HorizontalPlanning!$A$15:$K$27,11,FALSE)</f>
        <v>0</v>
      </c>
    </row>
    <row r="94" spans="1:56" ht="19" customHeight="1" x14ac:dyDescent="0.2">
      <c r="A94" s="313"/>
      <c r="B94" s="313"/>
      <c r="C94" s="72">
        <f t="shared" si="125"/>
        <v>0</v>
      </c>
      <c r="D94" s="121">
        <f t="shared" si="126"/>
        <v>0</v>
      </c>
      <c r="E94" s="73">
        <f t="shared" si="127"/>
        <v>0</v>
      </c>
      <c r="F94" s="150"/>
      <c r="G94" s="72">
        <f t="shared" si="128"/>
        <v>0</v>
      </c>
      <c r="H94" s="121">
        <f t="shared" si="129"/>
        <v>0</v>
      </c>
      <c r="I94" s="73">
        <f t="shared" si="130"/>
        <v>0</v>
      </c>
      <c r="J94" s="150"/>
      <c r="K94" s="72">
        <f t="shared" si="131"/>
        <v>0</v>
      </c>
      <c r="L94" s="121">
        <f t="shared" si="132"/>
        <v>0</v>
      </c>
      <c r="M94" s="73">
        <f t="shared" si="133"/>
        <v>0</v>
      </c>
      <c r="N94" s="150"/>
      <c r="O94" s="72">
        <f t="shared" si="134"/>
        <v>0</v>
      </c>
      <c r="P94" s="121">
        <f t="shared" si="135"/>
        <v>0</v>
      </c>
      <c r="Q94" s="73">
        <f t="shared" si="136"/>
        <v>0</v>
      </c>
      <c r="R94" s="150"/>
      <c r="S94" s="140">
        <f t="shared" si="137"/>
        <v>0</v>
      </c>
      <c r="T94" s="121">
        <f t="shared" si="138"/>
        <v>0</v>
      </c>
      <c r="U94" s="73">
        <f t="shared" si="139"/>
        <v>0</v>
      </c>
      <c r="V94" s="76"/>
      <c r="W94" s="72">
        <f t="shared" si="140"/>
        <v>0</v>
      </c>
      <c r="X94" s="121">
        <f t="shared" si="141"/>
        <v>0</v>
      </c>
      <c r="Y94" s="73">
        <f t="shared" si="142"/>
        <v>0</v>
      </c>
      <c r="Z94" s="76"/>
      <c r="AA94" s="72">
        <f t="shared" si="143"/>
        <v>0</v>
      </c>
      <c r="AB94" s="121">
        <f t="shared" si="144"/>
        <v>0</v>
      </c>
      <c r="AC94" s="73">
        <f t="shared" si="145"/>
        <v>0</v>
      </c>
      <c r="AD94" s="150"/>
      <c r="AE94" s="140">
        <f t="shared" si="146"/>
        <v>0</v>
      </c>
      <c r="AF94" s="121">
        <f t="shared" si="147"/>
        <v>0</v>
      </c>
      <c r="AG94" s="73">
        <f t="shared" si="148"/>
        <v>0</v>
      </c>
      <c r="AH94" s="150"/>
      <c r="AJ94" s="112"/>
      <c r="AK94" s="112"/>
      <c r="AL94" s="119">
        <f>VLOOKUP($P$67,HorizontalPlanning!$A$15:$K$27,4,FALSE)</f>
        <v>0</v>
      </c>
      <c r="AM94" s="119">
        <f>VLOOKUP($P$67,HorizontalPlanning!$A$15:$K$27,5,FALSE)</f>
        <v>0</v>
      </c>
      <c r="AN94" s="119">
        <f>VLOOKUP($P$67,HorizontalPlanning!$A$15:$K$27,6,FALSE)</f>
        <v>0</v>
      </c>
      <c r="AO94" s="119">
        <f>VLOOKUP($P$67,HorizontalPlanning!$A$15:$K$27,7,FALSE)</f>
        <v>0</v>
      </c>
      <c r="AP94" s="119">
        <f>VLOOKUP($P$67,HorizontalPlanning!$A$15:$K$27,8,FALSE)</f>
        <v>0</v>
      </c>
      <c r="AQ94" s="119">
        <f>VLOOKUP($P$67,HorizontalPlanning!$A$15:$K$27,9,FALSE)</f>
        <v>0</v>
      </c>
      <c r="AR94" s="119">
        <f>VLOOKUP($P$67,HorizontalPlanning!$A$15:$K$27,10,FALSE)</f>
        <v>0</v>
      </c>
      <c r="AS94" s="119">
        <f>VLOOKUP($P$67,HorizontalPlanning!$A$15:$K$27,11,FALSE)</f>
        <v>0</v>
      </c>
      <c r="AT94" s="115"/>
      <c r="AU94" s="112"/>
      <c r="AV94" s="112"/>
      <c r="AW94" s="119">
        <f>VLOOKUP($P$71,HorizontalPlanning!$A$15:$K$27,4,FALSE)</f>
        <v>0</v>
      </c>
      <c r="AX94" s="119">
        <f>VLOOKUP($P$71,HorizontalPlanning!$A$15:$K$27,5,FALSE)</f>
        <v>0</v>
      </c>
      <c r="AY94" s="119">
        <f>VLOOKUP($P$71,HorizontalPlanning!$A$15:$K$27,6,FALSE)</f>
        <v>0</v>
      </c>
      <c r="AZ94" s="119">
        <f>VLOOKUP($P$71,HorizontalPlanning!$A$15:$K$27,7,FALSE)</f>
        <v>0</v>
      </c>
      <c r="BA94" s="119">
        <f>VLOOKUP($P$71,HorizontalPlanning!$A$15:$K$27,8,FALSE)</f>
        <v>0</v>
      </c>
      <c r="BB94" s="119">
        <f>VLOOKUP($P$71,HorizontalPlanning!$A$15:$K$27,9,FALSE)</f>
        <v>0</v>
      </c>
      <c r="BC94" s="119">
        <f>VLOOKUP($P$71,HorizontalPlanning!$A$15:$K$27,10,FALSE)</f>
        <v>0</v>
      </c>
      <c r="BD94" s="119">
        <f>VLOOKUP($P$71,HorizontalPlanning!$A$15:$K$27,11,FALSE)</f>
        <v>0</v>
      </c>
    </row>
    <row r="95" spans="1:56" ht="20" customHeight="1" x14ac:dyDescent="0.2">
      <c r="A95" s="313"/>
      <c r="B95" s="313"/>
      <c r="C95" s="72">
        <f t="shared" si="125"/>
        <v>0</v>
      </c>
      <c r="D95" s="121">
        <f t="shared" si="126"/>
        <v>0</v>
      </c>
      <c r="E95" s="73">
        <f t="shared" si="127"/>
        <v>0</v>
      </c>
      <c r="F95" s="150"/>
      <c r="G95" s="72">
        <f t="shared" si="128"/>
        <v>0</v>
      </c>
      <c r="H95" s="121">
        <f t="shared" si="129"/>
        <v>0</v>
      </c>
      <c r="I95" s="73">
        <f t="shared" si="130"/>
        <v>0</v>
      </c>
      <c r="J95" s="150"/>
      <c r="K95" s="72">
        <f t="shared" si="131"/>
        <v>0</v>
      </c>
      <c r="L95" s="121">
        <f t="shared" si="132"/>
        <v>0</v>
      </c>
      <c r="M95" s="73">
        <f t="shared" si="133"/>
        <v>0</v>
      </c>
      <c r="N95" s="150"/>
      <c r="O95" s="72">
        <f t="shared" si="134"/>
        <v>0</v>
      </c>
      <c r="P95" s="121">
        <f t="shared" si="135"/>
        <v>0</v>
      </c>
      <c r="Q95" s="73">
        <f t="shared" si="136"/>
        <v>0</v>
      </c>
      <c r="R95" s="150"/>
      <c r="S95" s="140">
        <f t="shared" si="137"/>
        <v>0</v>
      </c>
      <c r="T95" s="121">
        <f t="shared" si="138"/>
        <v>0</v>
      </c>
      <c r="U95" s="73">
        <f t="shared" si="139"/>
        <v>0</v>
      </c>
      <c r="V95" s="76"/>
      <c r="W95" s="72">
        <f t="shared" si="140"/>
        <v>0</v>
      </c>
      <c r="X95" s="121">
        <f t="shared" si="141"/>
        <v>0</v>
      </c>
      <c r="Y95" s="73">
        <f t="shared" si="142"/>
        <v>0</v>
      </c>
      <c r="Z95" s="76"/>
      <c r="AA95" s="72">
        <f t="shared" si="143"/>
        <v>0</v>
      </c>
      <c r="AB95" s="121">
        <f t="shared" si="144"/>
        <v>0</v>
      </c>
      <c r="AC95" s="73">
        <f t="shared" si="145"/>
        <v>0</v>
      </c>
      <c r="AD95" s="150"/>
      <c r="AE95" s="140">
        <f t="shared" si="146"/>
        <v>0</v>
      </c>
      <c r="AF95" s="121">
        <f t="shared" si="147"/>
        <v>0</v>
      </c>
      <c r="AG95" s="73">
        <f t="shared" si="148"/>
        <v>0</v>
      </c>
      <c r="AH95" s="150"/>
      <c r="AJ95" s="112"/>
      <c r="AK95" s="112"/>
      <c r="AL95" s="119">
        <f>VLOOKUP($P$67,HorizontalPlanning!$A$15:$K$27,4,FALSE)</f>
        <v>0</v>
      </c>
      <c r="AM95" s="119">
        <f>VLOOKUP($P$67,HorizontalPlanning!$A$15:$K$27,5,FALSE)</f>
        <v>0</v>
      </c>
      <c r="AN95" s="119">
        <f>VLOOKUP($P$67,HorizontalPlanning!$A$15:$K$27,6,FALSE)</f>
        <v>0</v>
      </c>
      <c r="AO95" s="119">
        <f>VLOOKUP($P$67,HorizontalPlanning!$A$15:$K$27,7,FALSE)</f>
        <v>0</v>
      </c>
      <c r="AP95" s="119">
        <f>VLOOKUP($P$67,HorizontalPlanning!$A$15:$K$27,8,FALSE)</f>
        <v>0</v>
      </c>
      <c r="AQ95" s="119">
        <f>VLOOKUP($P$67,HorizontalPlanning!$A$15:$K$27,9,FALSE)</f>
        <v>0</v>
      </c>
      <c r="AR95" s="119">
        <f>VLOOKUP($P$67,HorizontalPlanning!$A$15:$K$27,10,FALSE)</f>
        <v>0</v>
      </c>
      <c r="AS95" s="119">
        <f>VLOOKUP($P$67,HorizontalPlanning!$A$15:$K$27,11,FALSE)</f>
        <v>0</v>
      </c>
      <c r="AT95" s="112"/>
      <c r="AU95" s="112"/>
      <c r="AV95" s="112"/>
      <c r="AW95" s="119">
        <f>VLOOKUP($P$71,HorizontalPlanning!$A$15:$K$27,4,FALSE)</f>
        <v>0</v>
      </c>
      <c r="AX95" s="119">
        <f>VLOOKUP($P$71,HorizontalPlanning!$A$15:$K$27,5,FALSE)</f>
        <v>0</v>
      </c>
      <c r="AY95" s="119">
        <f>VLOOKUP($P$71,HorizontalPlanning!$A$15:$K$27,6,FALSE)</f>
        <v>0</v>
      </c>
      <c r="AZ95" s="119">
        <f>VLOOKUP($P$71,HorizontalPlanning!$A$15:$K$27,7,FALSE)</f>
        <v>0</v>
      </c>
      <c r="BA95" s="119">
        <f>VLOOKUP($P$71,HorizontalPlanning!$A$15:$K$27,8,FALSE)</f>
        <v>0</v>
      </c>
      <c r="BB95" s="119">
        <f>VLOOKUP($P$71,HorizontalPlanning!$A$15:$K$27,9,FALSE)</f>
        <v>0</v>
      </c>
      <c r="BC95" s="119">
        <f>VLOOKUP($P$71,HorizontalPlanning!$A$15:$K$27,10,FALSE)</f>
        <v>0</v>
      </c>
      <c r="BD95" s="119">
        <f>VLOOKUP($P$71,HorizontalPlanning!$A$15:$K$27,11,FALSE)</f>
        <v>0</v>
      </c>
    </row>
    <row r="96" spans="1:56" ht="19" customHeight="1" thickBot="1" x14ac:dyDescent="0.25">
      <c r="A96" s="314"/>
      <c r="B96" s="314"/>
      <c r="C96" s="72">
        <f t="shared" si="125"/>
        <v>0</v>
      </c>
      <c r="D96" s="121">
        <f t="shared" si="126"/>
        <v>0</v>
      </c>
      <c r="E96" s="73">
        <f t="shared" si="127"/>
        <v>0</v>
      </c>
      <c r="F96" s="150"/>
      <c r="G96" s="72">
        <f t="shared" si="128"/>
        <v>0</v>
      </c>
      <c r="H96" s="121">
        <f t="shared" si="129"/>
        <v>0</v>
      </c>
      <c r="I96" s="73">
        <f t="shared" si="130"/>
        <v>0</v>
      </c>
      <c r="J96" s="150"/>
      <c r="K96" s="72">
        <f t="shared" si="131"/>
        <v>0</v>
      </c>
      <c r="L96" s="121">
        <f t="shared" si="132"/>
        <v>0</v>
      </c>
      <c r="M96" s="73">
        <f t="shared" si="133"/>
        <v>0</v>
      </c>
      <c r="N96" s="150"/>
      <c r="O96" s="72">
        <f t="shared" si="134"/>
        <v>0</v>
      </c>
      <c r="P96" s="121">
        <f t="shared" si="135"/>
        <v>0</v>
      </c>
      <c r="Q96" s="73">
        <f t="shared" si="136"/>
        <v>0</v>
      </c>
      <c r="R96" s="150"/>
      <c r="S96" s="140">
        <f t="shared" si="137"/>
        <v>0</v>
      </c>
      <c r="T96" s="121">
        <f t="shared" si="138"/>
        <v>0</v>
      </c>
      <c r="U96" s="73">
        <f t="shared" si="139"/>
        <v>0</v>
      </c>
      <c r="V96" s="76"/>
      <c r="W96" s="72">
        <f t="shared" si="140"/>
        <v>0</v>
      </c>
      <c r="X96" s="121">
        <f t="shared" si="141"/>
        <v>0</v>
      </c>
      <c r="Y96" s="73">
        <f t="shared" si="142"/>
        <v>0</v>
      </c>
      <c r="Z96" s="76"/>
      <c r="AA96" s="72">
        <f t="shared" si="143"/>
        <v>0</v>
      </c>
      <c r="AB96" s="121">
        <f t="shared" si="144"/>
        <v>0</v>
      </c>
      <c r="AC96" s="73">
        <f t="shared" si="145"/>
        <v>0</v>
      </c>
      <c r="AD96" s="150"/>
      <c r="AE96" s="140">
        <f t="shared" si="146"/>
        <v>0</v>
      </c>
      <c r="AF96" s="121">
        <f t="shared" si="147"/>
        <v>0</v>
      </c>
      <c r="AG96" s="73">
        <f>IF(AL107=0,0,AL107+AN107+AS127+AR107+$AH$88)</f>
        <v>0</v>
      </c>
      <c r="AH96" s="150"/>
      <c r="AJ96" s="112"/>
      <c r="AK96" s="112"/>
      <c r="AL96" s="119">
        <f>VLOOKUP($P$67,HorizontalPlanning!$A$15:$K$27,4,FALSE)</f>
        <v>0</v>
      </c>
      <c r="AM96" s="119">
        <f>VLOOKUP($P$67,HorizontalPlanning!$A$15:$K$27,5,FALSE)</f>
        <v>0</v>
      </c>
      <c r="AN96" s="119">
        <f>VLOOKUP($P$67,HorizontalPlanning!$A$15:$K$27,6,FALSE)</f>
        <v>0</v>
      </c>
      <c r="AO96" s="119">
        <f>VLOOKUP($P$67,HorizontalPlanning!$A$15:$K$27,7,FALSE)</f>
        <v>0</v>
      </c>
      <c r="AP96" s="119">
        <f>VLOOKUP($P$67,HorizontalPlanning!$A$15:$K$27,8,FALSE)</f>
        <v>0</v>
      </c>
      <c r="AQ96" s="119">
        <f>VLOOKUP($P$67,HorizontalPlanning!$A$15:$K$27,9,FALSE)</f>
        <v>0</v>
      </c>
      <c r="AR96" s="119">
        <f>VLOOKUP($P$67,HorizontalPlanning!$A$15:$K$27,10,FALSE)</f>
        <v>0</v>
      </c>
      <c r="AS96" s="119">
        <f>VLOOKUP($P$67,HorizontalPlanning!$A$15:$K$27,11,FALSE)</f>
        <v>0</v>
      </c>
      <c r="AT96" s="112"/>
      <c r="AU96" s="112"/>
      <c r="AV96" s="112"/>
      <c r="AW96" s="119">
        <f>VLOOKUP($P$71,HorizontalPlanning!$A$15:$K$27,4,FALSE)</f>
        <v>0</v>
      </c>
      <c r="AX96" s="119">
        <f>VLOOKUP($P$71,HorizontalPlanning!$A$15:$K$27,5,FALSE)</f>
        <v>0</v>
      </c>
      <c r="AY96" s="119">
        <f>VLOOKUP($P$71,HorizontalPlanning!$A$15:$K$27,6,FALSE)</f>
        <v>0</v>
      </c>
      <c r="AZ96" s="119">
        <f>VLOOKUP($P$71,HorizontalPlanning!$A$15:$K$27,7,FALSE)</f>
        <v>0</v>
      </c>
      <c r="BA96" s="119">
        <f>VLOOKUP($P$71,HorizontalPlanning!$A$15:$K$27,8,FALSE)</f>
        <v>0</v>
      </c>
      <c r="BB96" s="119">
        <f>VLOOKUP($P$71,HorizontalPlanning!$A$15:$K$27,9,FALSE)</f>
        <v>0</v>
      </c>
      <c r="BC96" s="119">
        <f>VLOOKUP($P$71,HorizontalPlanning!$A$15:$K$27,10,FALSE)</f>
        <v>0</v>
      </c>
      <c r="BD96" s="119">
        <f>VLOOKUP($P$71,HorizontalPlanning!$A$15:$K$27,11,FALSE)</f>
        <v>0</v>
      </c>
    </row>
    <row r="97" spans="1:56" ht="20" customHeight="1" thickBot="1" x14ac:dyDescent="0.25">
      <c r="C97" s="177" t="s">
        <v>265</v>
      </c>
      <c r="D97" s="180">
        <v>0</v>
      </c>
      <c r="E97" s="179" t="s">
        <v>264</v>
      </c>
      <c r="F97" s="174">
        <v>0</v>
      </c>
      <c r="G97" s="177" t="s">
        <v>265</v>
      </c>
      <c r="H97" s="187">
        <v>0</v>
      </c>
      <c r="I97" s="178" t="s">
        <v>264</v>
      </c>
      <c r="J97" s="174">
        <v>0</v>
      </c>
      <c r="K97" s="177" t="s">
        <v>265</v>
      </c>
      <c r="L97" s="180">
        <v>0</v>
      </c>
      <c r="M97" s="179" t="s">
        <v>264</v>
      </c>
      <c r="N97" s="174">
        <v>0</v>
      </c>
      <c r="O97" s="177" t="s">
        <v>265</v>
      </c>
      <c r="P97" s="187">
        <v>0</v>
      </c>
      <c r="Q97" s="178" t="s">
        <v>264</v>
      </c>
      <c r="R97" s="174">
        <v>0</v>
      </c>
      <c r="S97" s="177" t="s">
        <v>265</v>
      </c>
      <c r="T97" s="180">
        <v>0</v>
      </c>
      <c r="U97" s="179" t="s">
        <v>264</v>
      </c>
      <c r="V97" s="174">
        <v>0</v>
      </c>
      <c r="W97" s="177" t="s">
        <v>265</v>
      </c>
      <c r="X97" s="180">
        <v>0</v>
      </c>
      <c r="Y97" s="179" t="s">
        <v>264</v>
      </c>
      <c r="Z97" s="174">
        <v>0</v>
      </c>
      <c r="AA97" s="177" t="s">
        <v>265</v>
      </c>
      <c r="AB97" s="187">
        <v>0</v>
      </c>
      <c r="AC97" s="178" t="s">
        <v>264</v>
      </c>
      <c r="AD97" s="174">
        <v>0</v>
      </c>
      <c r="AE97" s="177" t="s">
        <v>265</v>
      </c>
      <c r="AF97" s="187">
        <v>0</v>
      </c>
      <c r="AG97" s="178" t="s">
        <v>264</v>
      </c>
      <c r="AH97" s="174">
        <v>0</v>
      </c>
      <c r="AJ97" s="112"/>
      <c r="AK97" s="112"/>
      <c r="AL97" s="112"/>
      <c r="AM97" s="301" t="s">
        <v>256</v>
      </c>
      <c r="AN97" s="302"/>
      <c r="AO97" s="302"/>
      <c r="AP97" s="302"/>
      <c r="AQ97" s="112"/>
      <c r="AR97" s="112"/>
      <c r="AS97" s="112"/>
      <c r="AT97" s="112"/>
      <c r="AU97" s="112"/>
      <c r="AV97" s="112"/>
      <c r="AW97" s="112"/>
      <c r="AX97" s="301" t="s">
        <v>258</v>
      </c>
      <c r="AY97" s="302"/>
      <c r="AZ97" s="302"/>
      <c r="BA97" s="302"/>
      <c r="BB97" s="112"/>
      <c r="BC97" s="112"/>
      <c r="BD97" s="112"/>
    </row>
    <row r="98" spans="1:56" ht="20" customHeight="1" x14ac:dyDescent="0.2">
      <c r="A98" s="218" t="s">
        <v>189</v>
      </c>
      <c r="B98" s="315"/>
      <c r="C98" s="140">
        <f>IF(AU68=0,0,AU68+AW78+BA68+BD68+$D$97)</f>
        <v>0</v>
      </c>
      <c r="D98" s="121">
        <f>$B$101*C98</f>
        <v>0</v>
      </c>
      <c r="E98" s="73">
        <f>IF(AW68=0,0,AW68+AY68+BC68+AW88+$F$97)</f>
        <v>0</v>
      </c>
      <c r="F98" s="76"/>
      <c r="G98" s="144">
        <f>IF(AU68=0,0,AU68+AX78+BA68+BD68+$H$97)</f>
        <v>0</v>
      </c>
      <c r="H98" s="121">
        <f>$B$101*G98</f>
        <v>0</v>
      </c>
      <c r="I98" s="146">
        <f>IF(AW68=0,0,AW68+AY68+BC68+AX88+$J$97)</f>
        <v>0</v>
      </c>
      <c r="J98" s="147"/>
      <c r="K98" s="144">
        <f>IF(AU68=0,0,AU68+AY78+BA68+BD68+$L$97)</f>
        <v>0</v>
      </c>
      <c r="L98" s="121">
        <f>$B$101*K98</f>
        <v>0</v>
      </c>
      <c r="M98" s="146">
        <f>IF(AW68=0,0,AW68+AY68+BC68+AY88+$N$97)</f>
        <v>0</v>
      </c>
      <c r="N98" s="149"/>
      <c r="O98" s="148">
        <f>IF(AU68=0,0,AU68+AZ78+BA68+BD68+$P$97)</f>
        <v>0</v>
      </c>
      <c r="P98" s="121">
        <f>$B$101*O98</f>
        <v>0</v>
      </c>
      <c r="Q98" s="146">
        <f>IF(AW68=0,0,AW68+AY68+BC68+AZ88+$R$97)</f>
        <v>0</v>
      </c>
      <c r="R98" s="147"/>
      <c r="S98" s="148">
        <f>IF(AU68=0,0,AU68+BA78+BA68+BD68+$T$97)</f>
        <v>0</v>
      </c>
      <c r="T98" s="121">
        <f>$B$101*S98</f>
        <v>0</v>
      </c>
      <c r="U98" s="146">
        <f>IF(AW68=0,0,AW68+AY68+BC68+BA88+$V$97)</f>
        <v>0</v>
      </c>
      <c r="V98" s="149"/>
      <c r="W98" s="140">
        <f>IF(AU68=0,0,AU68+BB78+BA68+BD68+$X$97)</f>
        <v>0</v>
      </c>
      <c r="X98" s="121">
        <f>$B$101*W98</f>
        <v>0</v>
      </c>
      <c r="Y98" s="73">
        <f>IF(AW68=0,0,AW68+AY68+BC68+BB88+$Z$97)</f>
        <v>0</v>
      </c>
      <c r="Z98" s="76"/>
      <c r="AA98" s="144">
        <f>IF(AU68=0,0,AU68+BC78+BA68+BD68+$AB$97)</f>
        <v>0</v>
      </c>
      <c r="AB98" s="121">
        <f>$B$101*AA98</f>
        <v>0</v>
      </c>
      <c r="AC98" s="146">
        <f>IF(AW68=0,0,AW68+AY68+BC68+BC88+$AD$97)</f>
        <v>0</v>
      </c>
      <c r="AD98" s="149"/>
      <c r="AE98" s="140">
        <f>IF(AU68=0,0,AU68+BD78+BA68+BD68+$AF$97)</f>
        <v>0</v>
      </c>
      <c r="AF98" s="121">
        <f>$B$101*AE98</f>
        <v>0</v>
      </c>
      <c r="AG98" s="73">
        <f>IF(AW68=0,0,AW68+AY68+BC68+BD88+$AH$97)</f>
        <v>0</v>
      </c>
      <c r="AH98" s="76"/>
      <c r="AJ98" s="112"/>
      <c r="AK98" s="112"/>
      <c r="AL98" s="112"/>
      <c r="AM98" s="302"/>
      <c r="AN98" s="302"/>
      <c r="AO98" s="302"/>
      <c r="AP98" s="302"/>
      <c r="AQ98" s="112"/>
      <c r="AR98" s="112"/>
      <c r="AS98" s="112"/>
      <c r="AT98" s="112"/>
      <c r="AU98" s="112"/>
      <c r="AV98" s="112"/>
      <c r="AW98" s="112"/>
      <c r="AX98" s="302"/>
      <c r="AY98" s="302"/>
      <c r="AZ98" s="302"/>
      <c r="BA98" s="302"/>
      <c r="BB98" s="112"/>
      <c r="BC98" s="112"/>
      <c r="BD98" s="112"/>
    </row>
    <row r="99" spans="1:56" ht="19" customHeight="1" thickBot="1" x14ac:dyDescent="0.25">
      <c r="A99" s="311"/>
      <c r="B99" s="312"/>
      <c r="C99" s="140">
        <f t="shared" ref="C99:C103" si="149">IF(AU69=0,0,AU69+AW79+BA69+BD69+$D$97)</f>
        <v>0</v>
      </c>
      <c r="D99" s="121">
        <f t="shared" ref="D99:D103" si="150">$B$101*C99</f>
        <v>0</v>
      </c>
      <c r="E99" s="73">
        <f t="shared" ref="E99:E103" si="151">IF(AW69=0,0,AW69+AY69+BC69+AW89+$F$97)</f>
        <v>0</v>
      </c>
      <c r="F99" s="76"/>
      <c r="G99" s="72">
        <f t="shared" ref="G99:G103" si="152">IF(AU69=0,0,AU69+AX79+BA69+BD69+$H$97)</f>
        <v>0</v>
      </c>
      <c r="H99" s="121">
        <f t="shared" ref="H99:H103" si="153">$B$101*G99</f>
        <v>0</v>
      </c>
      <c r="I99" s="73">
        <f t="shared" ref="I99:I103" si="154">IF(AW69=0,0,AW69+AY69+BC69+AX89+$J$97)</f>
        <v>0</v>
      </c>
      <c r="J99" s="76"/>
      <c r="K99" s="72">
        <f t="shared" ref="K99:K103" si="155">IF(AU69=0,0,AU69+AY79+BA69+BD69+$L$97)</f>
        <v>0</v>
      </c>
      <c r="L99" s="121">
        <f t="shared" ref="L99:L103" si="156">$B$101*K99</f>
        <v>0</v>
      </c>
      <c r="M99" s="73">
        <f t="shared" ref="M99:M103" si="157">IF(AW69=0,0,AW69+AY69+BC69+AY89+$N$97)</f>
        <v>0</v>
      </c>
      <c r="N99" s="150"/>
      <c r="O99" s="140">
        <f t="shared" ref="O99:O103" si="158">IF(AU69=0,0,AU69+AZ79+BA69+BD69+$P$97)</f>
        <v>0</v>
      </c>
      <c r="P99" s="121">
        <f t="shared" ref="P99:P103" si="159">$B$101*O99</f>
        <v>0</v>
      </c>
      <c r="Q99" s="73">
        <f t="shared" ref="Q99:Q103" si="160">IF(AW69=0,0,AW69+AY69+BC69+AZ89+$R$97)</f>
        <v>0</v>
      </c>
      <c r="R99" s="76"/>
      <c r="S99" s="140">
        <f t="shared" ref="S99:S103" si="161">IF(AU69=0,0,AU69+BA79+BA69+BD69+$T$97)</f>
        <v>0</v>
      </c>
      <c r="T99" s="121">
        <f t="shared" ref="T99:T103" si="162">$B$101*S99</f>
        <v>0</v>
      </c>
      <c r="U99" s="73">
        <f t="shared" ref="U99:U103" si="163">IF(AW69=0,0,AW69+AY69+BC69+BA89+$V$97)</f>
        <v>0</v>
      </c>
      <c r="V99" s="150"/>
      <c r="W99" s="140">
        <f t="shared" ref="W99:W103" si="164">IF(AU69=0,0,AU69+BB79+BA69+BD69+$X$97)</f>
        <v>0</v>
      </c>
      <c r="X99" s="121">
        <f t="shared" ref="X99:X103" si="165">$B$101*W99</f>
        <v>0</v>
      </c>
      <c r="Y99" s="73">
        <f t="shared" ref="Y99:Y103" si="166">IF(AW69=0,0,AW69+AY69+BC69+BB89+$Z$97)</f>
        <v>0</v>
      </c>
      <c r="Z99" s="76"/>
      <c r="AA99" s="72">
        <f t="shared" ref="AA99:AA103" si="167">IF(AU69=0,0,AU69+BC79+BA69+BD69+$AB$97)</f>
        <v>0</v>
      </c>
      <c r="AB99" s="121">
        <f t="shared" ref="AB99:AB103" si="168">$B$101*AA99</f>
        <v>0</v>
      </c>
      <c r="AC99" s="73">
        <f t="shared" ref="AC99:AC103" si="169">IF(AW69=0,0,AW69+AY69+BC69+BC89+$AD$97)</f>
        <v>0</v>
      </c>
      <c r="AD99" s="150"/>
      <c r="AE99" s="140">
        <f t="shared" ref="AE99:AE103" si="170">IF(AU69=0,0,AU69+BD79+BA69+BD69+$AF$97)</f>
        <v>0</v>
      </c>
      <c r="AF99" s="121">
        <f t="shared" ref="AF99:AF103" si="171">$B$101*AE99</f>
        <v>0</v>
      </c>
      <c r="AG99" s="73">
        <f t="shared" ref="AG99:AG103" si="172">IF(AW69=0,0,AW69+AY69+BC69+BD89+$AH$97)</f>
        <v>0</v>
      </c>
      <c r="AH99" s="76"/>
      <c r="AJ99" s="112" t="s">
        <v>236</v>
      </c>
      <c r="AK99" s="112"/>
      <c r="AL99" s="112" t="s">
        <v>228</v>
      </c>
      <c r="AM99" s="112"/>
      <c r="AN99" s="112" t="s">
        <v>234</v>
      </c>
      <c r="AO99" s="113"/>
      <c r="AP99" s="112" t="s">
        <v>250</v>
      </c>
      <c r="AQ99" s="112"/>
      <c r="AR99" s="112" t="s">
        <v>251</v>
      </c>
      <c r="AS99" s="112" t="s">
        <v>252</v>
      </c>
      <c r="AT99" s="112"/>
      <c r="AU99" s="112" t="s">
        <v>236</v>
      </c>
      <c r="AV99" s="112"/>
      <c r="AW99" s="112" t="s">
        <v>228</v>
      </c>
      <c r="AX99" s="112"/>
      <c r="AY99" s="112" t="s">
        <v>234</v>
      </c>
      <c r="AZ99" s="113"/>
      <c r="BA99" s="112" t="s">
        <v>250</v>
      </c>
      <c r="BB99" s="112"/>
      <c r="BC99" s="112" t="s">
        <v>251</v>
      </c>
      <c r="BD99" s="112" t="s">
        <v>252</v>
      </c>
    </row>
    <row r="100" spans="1:56" ht="19" customHeight="1" thickBot="1" x14ac:dyDescent="0.25">
      <c r="A100" s="19" t="s">
        <v>189</v>
      </c>
      <c r="B100" s="131">
        <f>VLOOKUP(A100, Tabel2222272[], 2, FALSE)</f>
        <v>0</v>
      </c>
      <c r="C100" s="140">
        <f t="shared" si="149"/>
        <v>0</v>
      </c>
      <c r="D100" s="121">
        <f t="shared" si="150"/>
        <v>0</v>
      </c>
      <c r="E100" s="73">
        <f t="shared" si="151"/>
        <v>0</v>
      </c>
      <c r="F100" s="76"/>
      <c r="G100" s="72">
        <f t="shared" si="152"/>
        <v>0</v>
      </c>
      <c r="H100" s="121">
        <f t="shared" si="153"/>
        <v>0</v>
      </c>
      <c r="I100" s="73">
        <f t="shared" si="154"/>
        <v>0</v>
      </c>
      <c r="J100" s="76"/>
      <c r="K100" s="72">
        <f t="shared" si="155"/>
        <v>0</v>
      </c>
      <c r="L100" s="121">
        <f t="shared" si="156"/>
        <v>0</v>
      </c>
      <c r="M100" s="73">
        <f t="shared" si="157"/>
        <v>0</v>
      </c>
      <c r="N100" s="150"/>
      <c r="O100" s="140">
        <f t="shared" si="158"/>
        <v>0</v>
      </c>
      <c r="P100" s="121">
        <f t="shared" si="159"/>
        <v>0</v>
      </c>
      <c r="Q100" s="73">
        <f t="shared" si="160"/>
        <v>0</v>
      </c>
      <c r="R100" s="76"/>
      <c r="S100" s="140">
        <f t="shared" si="161"/>
        <v>0</v>
      </c>
      <c r="T100" s="121">
        <f t="shared" si="162"/>
        <v>0</v>
      </c>
      <c r="U100" s="73">
        <f t="shared" si="163"/>
        <v>0</v>
      </c>
      <c r="V100" s="150"/>
      <c r="W100" s="140">
        <f t="shared" si="164"/>
        <v>0</v>
      </c>
      <c r="X100" s="121">
        <f t="shared" si="165"/>
        <v>0</v>
      </c>
      <c r="Y100" s="73">
        <f t="shared" si="166"/>
        <v>0</v>
      </c>
      <c r="Z100" s="76"/>
      <c r="AA100" s="72">
        <f t="shared" si="167"/>
        <v>0</v>
      </c>
      <c r="AB100" s="121">
        <f t="shared" si="168"/>
        <v>0</v>
      </c>
      <c r="AC100" s="73">
        <f t="shared" si="169"/>
        <v>0</v>
      </c>
      <c r="AD100" s="150"/>
      <c r="AE100" s="140">
        <f t="shared" si="170"/>
        <v>0</v>
      </c>
      <c r="AF100" s="121">
        <f t="shared" si="171"/>
        <v>0</v>
      </c>
      <c r="AG100" s="73">
        <f t="shared" si="172"/>
        <v>0</v>
      </c>
      <c r="AH100" s="76"/>
      <c r="AJ100" s="110">
        <f>HLOOKUP($M$69,VerticalPlanning!$I$13:$AF$21,2,FALSE)</f>
        <v>0</v>
      </c>
      <c r="AK100" s="112"/>
      <c r="AL100" s="106">
        <f>HLOOKUP($M$69,VerticalPlanning!$I$1:$AF$9,2,FALSE)</f>
        <v>0</v>
      </c>
      <c r="AM100" s="112"/>
      <c r="AN100" s="108">
        <f>VLOOKUP($F$1,ClientLevels!$A$1:$B$4,2,FALSE)</f>
        <v>1</v>
      </c>
      <c r="AO100" s="113"/>
      <c r="AP100" s="117">
        <f>VLOOKUP($F$1,ClientLevels!$A$1:$C$4,3,FALSE)</f>
        <v>-0.04</v>
      </c>
      <c r="AQ100" s="112"/>
      <c r="AR100" s="112">
        <f>$T$69</f>
        <v>0</v>
      </c>
      <c r="AS100" s="120">
        <f>$W$69</f>
        <v>0</v>
      </c>
      <c r="AT100" s="112"/>
      <c r="AU100" s="110">
        <f>HLOOKUP($M$73,VerticalPlanning!$I$13:$AF$21,2,FALSE)</f>
        <v>0</v>
      </c>
      <c r="AV100" s="112"/>
      <c r="AW100" s="106">
        <f>HLOOKUP($M$73,VerticalPlanning!$I$1:$AF$9,2,FALSE)</f>
        <v>0</v>
      </c>
      <c r="AX100" s="112"/>
      <c r="AY100" s="108">
        <f>VLOOKUP($F$1,ClientLevels!$A$1:$B$4,2,FALSE)</f>
        <v>1</v>
      </c>
      <c r="AZ100" s="113"/>
      <c r="BA100" s="117">
        <f>VLOOKUP($F$1,ClientLevels!$A$1:$C$4,3,FALSE)</f>
        <v>-0.04</v>
      </c>
      <c r="BB100" s="112"/>
      <c r="BC100" s="112">
        <f>$T$73</f>
        <v>0</v>
      </c>
      <c r="BD100" s="120">
        <f>$W$73</f>
        <v>0</v>
      </c>
    </row>
    <row r="101" spans="1:56" ht="20" customHeight="1" x14ac:dyDescent="0.2">
      <c r="A101" s="36"/>
      <c r="B101" s="112">
        <f>B100*VLOOKUP(A98, Exercises!$A$1:$H$221, 7, FALSE)</f>
        <v>0</v>
      </c>
      <c r="C101" s="140">
        <f t="shared" si="149"/>
        <v>0</v>
      </c>
      <c r="D101" s="121">
        <f t="shared" si="150"/>
        <v>0</v>
      </c>
      <c r="E101" s="73">
        <f t="shared" si="151"/>
        <v>0</v>
      </c>
      <c r="F101" s="76"/>
      <c r="G101" s="72">
        <f t="shared" si="152"/>
        <v>0</v>
      </c>
      <c r="H101" s="121">
        <f t="shared" si="153"/>
        <v>0</v>
      </c>
      <c r="I101" s="73">
        <f t="shared" si="154"/>
        <v>0</v>
      </c>
      <c r="J101" s="76"/>
      <c r="K101" s="72">
        <f t="shared" si="155"/>
        <v>0</v>
      </c>
      <c r="L101" s="121">
        <f t="shared" si="156"/>
        <v>0</v>
      </c>
      <c r="M101" s="73">
        <f t="shared" si="157"/>
        <v>0</v>
      </c>
      <c r="N101" s="150"/>
      <c r="O101" s="140">
        <f t="shared" si="158"/>
        <v>0</v>
      </c>
      <c r="P101" s="121">
        <f t="shared" si="159"/>
        <v>0</v>
      </c>
      <c r="Q101" s="73">
        <f t="shared" si="160"/>
        <v>0</v>
      </c>
      <c r="R101" s="76"/>
      <c r="S101" s="140">
        <f t="shared" si="161"/>
        <v>0</v>
      </c>
      <c r="T101" s="121">
        <f t="shared" si="162"/>
        <v>0</v>
      </c>
      <c r="U101" s="73">
        <f t="shared" si="163"/>
        <v>0</v>
      </c>
      <c r="V101" s="150"/>
      <c r="W101" s="140">
        <f t="shared" si="164"/>
        <v>0</v>
      </c>
      <c r="X101" s="121">
        <f t="shared" si="165"/>
        <v>0</v>
      </c>
      <c r="Y101" s="73">
        <f t="shared" si="166"/>
        <v>0</v>
      </c>
      <c r="Z101" s="76"/>
      <c r="AA101" s="72">
        <f t="shared" si="167"/>
        <v>0</v>
      </c>
      <c r="AB101" s="121">
        <f t="shared" si="168"/>
        <v>0</v>
      </c>
      <c r="AC101" s="73">
        <f t="shared" si="169"/>
        <v>0</v>
      </c>
      <c r="AD101" s="150"/>
      <c r="AE101" s="140">
        <f t="shared" si="170"/>
        <v>0</v>
      </c>
      <c r="AF101" s="121">
        <f t="shared" si="171"/>
        <v>0</v>
      </c>
      <c r="AG101" s="73">
        <f t="shared" si="172"/>
        <v>0</v>
      </c>
      <c r="AH101" s="76"/>
      <c r="AJ101" s="110">
        <f>HLOOKUP($M$69,VerticalPlanning!$I$13:$AF$21,3,FALSE)</f>
        <v>0</v>
      </c>
      <c r="AK101" s="112"/>
      <c r="AL101" s="106">
        <f>HLOOKUP($M$69,VerticalPlanning!$I$1:$AF$9,3,FALSE)</f>
        <v>0</v>
      </c>
      <c r="AM101" s="112"/>
      <c r="AN101" s="108">
        <f>VLOOKUP($F$1,ClientLevels!$A$1:$B$4,2,FALSE)</f>
        <v>1</v>
      </c>
      <c r="AO101" s="113"/>
      <c r="AP101" s="117">
        <f>VLOOKUP($F$1,ClientLevels!$A$1:$C$4,3,FALSE)</f>
        <v>-0.04</v>
      </c>
      <c r="AQ101" s="112"/>
      <c r="AR101" s="112">
        <f t="shared" ref="AR101:AR107" si="173">$T$69</f>
        <v>0</v>
      </c>
      <c r="AS101" s="120">
        <f t="shared" ref="AS101:AS107" si="174">$W$69</f>
        <v>0</v>
      </c>
      <c r="AT101" s="112"/>
      <c r="AU101" s="110">
        <f>HLOOKUP($M$73,VerticalPlanning!$I$13:$AF$21,3,FALSE)</f>
        <v>0</v>
      </c>
      <c r="AV101" s="112"/>
      <c r="AW101" s="106">
        <f>HLOOKUP($M$73,VerticalPlanning!$I$1:$AF$9,3,FALSE)</f>
        <v>0</v>
      </c>
      <c r="AX101" s="112"/>
      <c r="AY101" s="108">
        <f>VLOOKUP($F$1,ClientLevels!$A$1:$B$4,2,FALSE)</f>
        <v>1</v>
      </c>
      <c r="AZ101" s="113"/>
      <c r="BA101" s="117">
        <f>VLOOKUP($F$1,ClientLevels!$A$1:$C$4,3,FALSE)</f>
        <v>-0.04</v>
      </c>
      <c r="BB101" s="112"/>
      <c r="BC101" s="112">
        <f t="shared" ref="BC101:BC107" si="175">$T$73</f>
        <v>0</v>
      </c>
      <c r="BD101" s="120">
        <f t="shared" ref="BD101:BD107" si="176">$W$73</f>
        <v>0</v>
      </c>
    </row>
    <row r="102" spans="1:56" ht="20" customHeight="1" x14ac:dyDescent="0.2">
      <c r="A102" s="226"/>
      <c r="B102" s="318"/>
      <c r="C102" s="140">
        <f t="shared" si="149"/>
        <v>0</v>
      </c>
      <c r="D102" s="121">
        <f t="shared" si="150"/>
        <v>0</v>
      </c>
      <c r="E102" s="73">
        <f t="shared" si="151"/>
        <v>0</v>
      </c>
      <c r="F102" s="76"/>
      <c r="G102" s="72">
        <f t="shared" si="152"/>
        <v>0</v>
      </c>
      <c r="H102" s="121">
        <f t="shared" si="153"/>
        <v>0</v>
      </c>
      <c r="I102" s="73">
        <f t="shared" si="154"/>
        <v>0</v>
      </c>
      <c r="J102" s="186"/>
      <c r="K102" s="72">
        <f t="shared" si="155"/>
        <v>0</v>
      </c>
      <c r="L102" s="121">
        <f t="shared" si="156"/>
        <v>0</v>
      </c>
      <c r="M102" s="73">
        <f t="shared" si="157"/>
        <v>0</v>
      </c>
      <c r="N102" s="150"/>
      <c r="O102" s="140">
        <f t="shared" si="158"/>
        <v>0</v>
      </c>
      <c r="P102" s="121">
        <f t="shared" si="159"/>
        <v>0</v>
      </c>
      <c r="Q102" s="73">
        <f t="shared" si="160"/>
        <v>0</v>
      </c>
      <c r="R102" s="76"/>
      <c r="S102" s="140">
        <f t="shared" si="161"/>
        <v>0</v>
      </c>
      <c r="T102" s="121">
        <f t="shared" si="162"/>
        <v>0</v>
      </c>
      <c r="U102" s="73">
        <f t="shared" si="163"/>
        <v>0</v>
      </c>
      <c r="V102" s="150"/>
      <c r="W102" s="140">
        <f t="shared" si="164"/>
        <v>0</v>
      </c>
      <c r="X102" s="121">
        <f t="shared" si="165"/>
        <v>0</v>
      </c>
      <c r="Y102" s="73">
        <f t="shared" si="166"/>
        <v>0</v>
      </c>
      <c r="Z102" s="186"/>
      <c r="AA102" s="72">
        <f t="shared" si="167"/>
        <v>0</v>
      </c>
      <c r="AB102" s="121">
        <f t="shared" si="168"/>
        <v>0</v>
      </c>
      <c r="AC102" s="73">
        <f t="shared" si="169"/>
        <v>0</v>
      </c>
      <c r="AD102" s="150"/>
      <c r="AE102" s="140">
        <f t="shared" si="170"/>
        <v>0</v>
      </c>
      <c r="AF102" s="121">
        <f t="shared" si="171"/>
        <v>0</v>
      </c>
      <c r="AG102" s="73">
        <f t="shared" si="172"/>
        <v>0</v>
      </c>
      <c r="AH102" s="76"/>
      <c r="AJ102" s="110">
        <f>HLOOKUP($M$69,VerticalPlanning!$I$13:$AF$21,4,FALSE)</f>
        <v>0</v>
      </c>
      <c r="AK102" s="112"/>
      <c r="AL102" s="106">
        <f>HLOOKUP($M$69,VerticalPlanning!$I$1:$AF$9,4,FALSE)</f>
        <v>0</v>
      </c>
      <c r="AM102" s="112"/>
      <c r="AN102" s="108">
        <f>VLOOKUP($F$1,ClientLevels!$A$1:$B$4,2,FALSE)</f>
        <v>1</v>
      </c>
      <c r="AO102" s="113"/>
      <c r="AP102" s="117">
        <f>VLOOKUP($F$1,ClientLevels!$A$1:$C$4,3,FALSE)</f>
        <v>-0.04</v>
      </c>
      <c r="AQ102" s="112"/>
      <c r="AR102" s="112">
        <f t="shared" si="173"/>
        <v>0</v>
      </c>
      <c r="AS102" s="120">
        <f t="shared" si="174"/>
        <v>0</v>
      </c>
      <c r="AT102" s="112"/>
      <c r="AU102" s="110">
        <f>HLOOKUP($M$73,VerticalPlanning!$I$13:$AF$21,4,FALSE)</f>
        <v>0</v>
      </c>
      <c r="AV102" s="112"/>
      <c r="AW102" s="106">
        <f>HLOOKUP($M$73,VerticalPlanning!$I$1:$AF$9,4,FALSE)</f>
        <v>0</v>
      </c>
      <c r="AX102" s="112"/>
      <c r="AY102" s="108">
        <f>VLOOKUP($F$1,ClientLevels!$A$1:$B$4,2,FALSE)</f>
        <v>1</v>
      </c>
      <c r="AZ102" s="113"/>
      <c r="BA102" s="117">
        <f>VLOOKUP($F$1,ClientLevels!$A$1:$C$4,3,FALSE)</f>
        <v>-0.04</v>
      </c>
      <c r="BB102" s="112"/>
      <c r="BC102" s="112">
        <f t="shared" si="175"/>
        <v>0</v>
      </c>
      <c r="BD102" s="120">
        <f t="shared" si="176"/>
        <v>0</v>
      </c>
    </row>
    <row r="103" spans="1:56" ht="19" customHeight="1" thickBot="1" x14ac:dyDescent="0.25">
      <c r="A103" s="228"/>
      <c r="B103" s="319"/>
      <c r="C103" s="140">
        <f t="shared" si="149"/>
        <v>0</v>
      </c>
      <c r="D103" s="121">
        <f t="shared" si="150"/>
        <v>0</v>
      </c>
      <c r="E103" s="73">
        <f t="shared" si="151"/>
        <v>0</v>
      </c>
      <c r="F103" s="76"/>
      <c r="G103" s="151">
        <f t="shared" si="152"/>
        <v>0</v>
      </c>
      <c r="H103" s="121">
        <f t="shared" si="153"/>
        <v>0</v>
      </c>
      <c r="I103" s="153">
        <f t="shared" si="154"/>
        <v>0</v>
      </c>
      <c r="J103" s="154"/>
      <c r="K103" s="151">
        <f t="shared" si="155"/>
        <v>0</v>
      </c>
      <c r="L103" s="121">
        <f t="shared" si="156"/>
        <v>0</v>
      </c>
      <c r="M103" s="153">
        <f t="shared" si="157"/>
        <v>0</v>
      </c>
      <c r="N103" s="156"/>
      <c r="O103" s="155">
        <f t="shared" si="158"/>
        <v>0</v>
      </c>
      <c r="P103" s="121">
        <f t="shared" si="159"/>
        <v>0</v>
      </c>
      <c r="Q103" s="153">
        <f t="shared" si="160"/>
        <v>0</v>
      </c>
      <c r="R103" s="154"/>
      <c r="S103" s="155">
        <f t="shared" si="161"/>
        <v>0</v>
      </c>
      <c r="T103" s="121">
        <f t="shared" si="162"/>
        <v>0</v>
      </c>
      <c r="U103" s="153">
        <f t="shared" si="163"/>
        <v>0</v>
      </c>
      <c r="V103" s="156"/>
      <c r="W103" s="140">
        <f t="shared" si="164"/>
        <v>0</v>
      </c>
      <c r="X103" s="121">
        <f t="shared" si="165"/>
        <v>0</v>
      </c>
      <c r="Y103" s="73">
        <f t="shared" si="166"/>
        <v>0</v>
      </c>
      <c r="Z103" s="76"/>
      <c r="AA103" s="151">
        <f t="shared" si="167"/>
        <v>0</v>
      </c>
      <c r="AB103" s="121">
        <f t="shared" si="168"/>
        <v>0</v>
      </c>
      <c r="AC103" s="153">
        <f t="shared" si="169"/>
        <v>0</v>
      </c>
      <c r="AD103" s="156"/>
      <c r="AE103" s="140">
        <f t="shared" si="170"/>
        <v>0</v>
      </c>
      <c r="AF103" s="121">
        <f t="shared" si="171"/>
        <v>0</v>
      </c>
      <c r="AG103" s="73">
        <f t="shared" si="172"/>
        <v>0</v>
      </c>
      <c r="AH103" s="76"/>
      <c r="AJ103" s="110">
        <f>HLOOKUP($M$69,VerticalPlanning!$I$13:$AF$21,5,FALSE)</f>
        <v>0</v>
      </c>
      <c r="AK103" s="112"/>
      <c r="AL103" s="106">
        <f>HLOOKUP($M$69,VerticalPlanning!$I$1:$AF$9,5,FALSE)</f>
        <v>0</v>
      </c>
      <c r="AM103" s="112"/>
      <c r="AN103" s="108">
        <f>VLOOKUP($F$1,ClientLevels!$A$1:$B$4,2,FALSE)</f>
        <v>1</v>
      </c>
      <c r="AO103" s="113"/>
      <c r="AP103" s="117">
        <f>VLOOKUP($F$1,ClientLevels!$A$1:$C$4,3,FALSE)</f>
        <v>-0.04</v>
      </c>
      <c r="AQ103" s="112"/>
      <c r="AR103" s="112">
        <f t="shared" si="173"/>
        <v>0</v>
      </c>
      <c r="AS103" s="120">
        <f t="shared" si="174"/>
        <v>0</v>
      </c>
      <c r="AT103" s="112"/>
      <c r="AU103" s="110">
        <f>HLOOKUP($M$73,VerticalPlanning!$I$13:$AF$21,5,FALSE)</f>
        <v>0</v>
      </c>
      <c r="AV103" s="112"/>
      <c r="AW103" s="106">
        <f>HLOOKUP($M$73,VerticalPlanning!$I$1:$AF$9,5,FALSE)</f>
        <v>0</v>
      </c>
      <c r="AX103" s="112"/>
      <c r="AY103" s="108">
        <f>VLOOKUP($F$1,ClientLevels!$A$1:$B$4,2,FALSE)</f>
        <v>1</v>
      </c>
      <c r="AZ103" s="113"/>
      <c r="BA103" s="117">
        <f>VLOOKUP($F$1,ClientLevels!$A$1:$C$4,3,FALSE)</f>
        <v>-0.04</v>
      </c>
      <c r="BB103" s="112"/>
      <c r="BC103" s="112">
        <f t="shared" si="175"/>
        <v>0</v>
      </c>
      <c r="BD103" s="120">
        <f t="shared" si="176"/>
        <v>0</v>
      </c>
    </row>
    <row r="104" spans="1:56" ht="19" customHeight="1" thickBot="1" x14ac:dyDescent="0.25">
      <c r="C104" s="177" t="s">
        <v>265</v>
      </c>
      <c r="D104" s="180">
        <v>0</v>
      </c>
      <c r="E104" s="179" t="s">
        <v>264</v>
      </c>
      <c r="F104" s="174">
        <v>0</v>
      </c>
      <c r="G104" s="177" t="s">
        <v>265</v>
      </c>
      <c r="H104" s="187">
        <v>0</v>
      </c>
      <c r="I104" s="178" t="s">
        <v>264</v>
      </c>
      <c r="J104" s="173">
        <v>0</v>
      </c>
      <c r="K104" s="177" t="s">
        <v>265</v>
      </c>
      <c r="L104" s="180">
        <v>0</v>
      </c>
      <c r="M104" s="178" t="s">
        <v>264</v>
      </c>
      <c r="N104" s="174">
        <v>0</v>
      </c>
      <c r="O104" s="177" t="s">
        <v>265</v>
      </c>
      <c r="P104" s="187">
        <v>0</v>
      </c>
      <c r="Q104" s="178" t="s">
        <v>264</v>
      </c>
      <c r="R104" s="174">
        <v>0</v>
      </c>
      <c r="S104" s="177" t="s">
        <v>265</v>
      </c>
      <c r="T104" s="180">
        <v>0</v>
      </c>
      <c r="U104" s="179" t="s">
        <v>264</v>
      </c>
      <c r="V104" s="174">
        <v>0</v>
      </c>
      <c r="W104" s="177" t="s">
        <v>265</v>
      </c>
      <c r="X104" s="180">
        <v>0</v>
      </c>
      <c r="Y104" s="179" t="s">
        <v>264</v>
      </c>
      <c r="Z104" s="174">
        <v>0</v>
      </c>
      <c r="AA104" s="177" t="s">
        <v>265</v>
      </c>
      <c r="AB104" s="187">
        <v>0</v>
      </c>
      <c r="AC104" s="178" t="s">
        <v>264</v>
      </c>
      <c r="AD104" s="174">
        <v>0</v>
      </c>
      <c r="AE104" s="177" t="s">
        <v>265</v>
      </c>
      <c r="AF104" s="187">
        <v>0</v>
      </c>
      <c r="AG104" s="178" t="s">
        <v>264</v>
      </c>
      <c r="AH104" s="174">
        <v>0</v>
      </c>
      <c r="AJ104" s="110">
        <f>HLOOKUP($M$69,VerticalPlanning!$I$13:$AF$21,6,FALSE)</f>
        <v>0</v>
      </c>
      <c r="AK104" s="112"/>
      <c r="AL104" s="106">
        <f>HLOOKUP($M$69,VerticalPlanning!$I$1:$AF$9,6,FALSE)</f>
        <v>0</v>
      </c>
      <c r="AM104" s="112"/>
      <c r="AN104" s="108">
        <f>VLOOKUP($F$1,ClientLevels!$A$1:$B$4,2,FALSE)</f>
        <v>1</v>
      </c>
      <c r="AO104" s="113"/>
      <c r="AP104" s="117">
        <f>VLOOKUP($F$1,ClientLevels!$A$1:$C$4,3,FALSE)</f>
        <v>-0.04</v>
      </c>
      <c r="AQ104" s="112"/>
      <c r="AR104" s="112">
        <f t="shared" si="173"/>
        <v>0</v>
      </c>
      <c r="AS104" s="120">
        <f t="shared" si="174"/>
        <v>0</v>
      </c>
      <c r="AT104" s="112"/>
      <c r="AU104" s="110">
        <f>HLOOKUP($M$73,VerticalPlanning!$I$13:$AF$21,6,FALSE)</f>
        <v>0</v>
      </c>
      <c r="AV104" s="112"/>
      <c r="AW104" s="106">
        <f>HLOOKUP($M$73,VerticalPlanning!$I$1:$AF$9,6,FALSE)</f>
        <v>0</v>
      </c>
      <c r="AX104" s="112"/>
      <c r="AY104" s="108">
        <f>VLOOKUP($F$1,ClientLevels!$A$1:$B$4,2,FALSE)</f>
        <v>1</v>
      </c>
      <c r="AZ104" s="113"/>
      <c r="BA104" s="117">
        <f>VLOOKUP($F$1,ClientLevels!$A$1:$C$4,3,FALSE)</f>
        <v>-0.04</v>
      </c>
      <c r="BB104" s="112"/>
      <c r="BC104" s="112">
        <f t="shared" si="175"/>
        <v>0</v>
      </c>
      <c r="BD104" s="120">
        <f t="shared" si="176"/>
        <v>0</v>
      </c>
    </row>
    <row r="105" spans="1:56" ht="20" customHeight="1" x14ac:dyDescent="0.2">
      <c r="A105" s="218" t="s">
        <v>189</v>
      </c>
      <c r="B105" s="315"/>
      <c r="C105" s="72">
        <f>IF(AU100=0,0,AU100+AW110+BA100+BD100+$D$104)</f>
        <v>0</v>
      </c>
      <c r="D105" s="121">
        <f>$B$108*C105</f>
        <v>0</v>
      </c>
      <c r="E105" s="73">
        <f>IF(AW100=0,0,AW100+AY100+BC100+AW120+$F$104)</f>
        <v>0</v>
      </c>
      <c r="F105" s="76"/>
      <c r="G105" s="72">
        <f>IF(AU100=0,0,AU100+AX110+BA100+BD100+$H$104)</f>
        <v>0</v>
      </c>
      <c r="H105" s="121">
        <f>$B$108*G105</f>
        <v>0</v>
      </c>
      <c r="I105" s="73">
        <f>IF(AW100=0,0,AW100+AY100+BC100+AX120+$J$104)</f>
        <v>0</v>
      </c>
      <c r="J105" s="76"/>
      <c r="K105" s="72">
        <f>IF(AU100=0,0,AU100+AY110+BA100+BD100+$L$104)</f>
        <v>0</v>
      </c>
      <c r="L105" s="121">
        <f>$B$108*K105</f>
        <v>0</v>
      </c>
      <c r="M105" s="73">
        <f>IF(AW100=0,0,AW100+AY100+BC100+AY120+$N$104)</f>
        <v>0</v>
      </c>
      <c r="N105" s="150"/>
      <c r="O105" s="140">
        <f>IF(AU100=0,0,AU100+AZ110+BA100+BD100+$P$104)</f>
        <v>0</v>
      </c>
      <c r="P105" s="121">
        <f>$B$108*O105</f>
        <v>0</v>
      </c>
      <c r="Q105" s="73">
        <f>IF(AW100=0,0,AW100+AY100+BC100+AZ120+$R$104)</f>
        <v>0</v>
      </c>
      <c r="R105" s="76"/>
      <c r="S105" s="140">
        <f>IF(AU100=0,0,AU100+BA110+BA100+BD100+$T$104)</f>
        <v>0</v>
      </c>
      <c r="T105" s="121">
        <f>$B$108*S105</f>
        <v>0</v>
      </c>
      <c r="U105" s="73">
        <f>IF(AW100=0,0,AW100+AY100+BC100+BA120+$V$104)</f>
        <v>0</v>
      </c>
      <c r="V105" s="150"/>
      <c r="W105" s="140">
        <f>IF(AU100=0,0,AU100+BB110+BA100+BD100+$X$104)</f>
        <v>0</v>
      </c>
      <c r="X105" s="121">
        <f>$B$108*W105</f>
        <v>0</v>
      </c>
      <c r="Y105" s="73">
        <f>IF(AW100=0,0,AW100+AY100+BC100+BB120+$Z$104)</f>
        <v>0</v>
      </c>
      <c r="Z105" s="76"/>
      <c r="AA105" s="72">
        <f>IF(AU100=0,0,AU100+BC110+BA100+BD100+$AB$104)</f>
        <v>0</v>
      </c>
      <c r="AB105" s="121">
        <f>$B$108*AA105</f>
        <v>0</v>
      </c>
      <c r="AC105" s="73">
        <f>IF(AW100=0,0,AW100+AY100+BC100+BC120+$AD$104)</f>
        <v>0</v>
      </c>
      <c r="AD105" s="150"/>
      <c r="AE105" s="140">
        <f>IF(AU100=0,0,AU100+BD110+BA100+BD100+$AF$104)</f>
        <v>0</v>
      </c>
      <c r="AF105" s="121">
        <f>$B$108*AE105</f>
        <v>0</v>
      </c>
      <c r="AG105" s="73">
        <f>IF(AW100=0,0,AW100+AY100+BC100+BD120+$AH$104)</f>
        <v>0</v>
      </c>
      <c r="AH105" s="150"/>
      <c r="AJ105" s="110">
        <f>HLOOKUP($M$69,VerticalPlanning!$I$13:$AF$21,7,FALSE)</f>
        <v>0</v>
      </c>
      <c r="AK105" s="112"/>
      <c r="AL105" s="106">
        <f>HLOOKUP($M$69,VerticalPlanning!$I$1:$AF$9,7,FALSE)</f>
        <v>0</v>
      </c>
      <c r="AM105" s="112"/>
      <c r="AN105" s="108">
        <f>VLOOKUP($F$1,ClientLevels!$A$1:$B$4,2,FALSE)</f>
        <v>1</v>
      </c>
      <c r="AO105" s="113"/>
      <c r="AP105" s="117">
        <f>VLOOKUP($F$1,ClientLevels!$A$1:$C$4,3,FALSE)</f>
        <v>-0.04</v>
      </c>
      <c r="AQ105" s="112"/>
      <c r="AR105" s="112">
        <f t="shared" si="173"/>
        <v>0</v>
      </c>
      <c r="AS105" s="120">
        <f t="shared" si="174"/>
        <v>0</v>
      </c>
      <c r="AT105" s="112"/>
      <c r="AU105" s="110">
        <f>HLOOKUP($M$73,VerticalPlanning!$I$13:$AF$21,7,FALSE)</f>
        <v>0</v>
      </c>
      <c r="AV105" s="112"/>
      <c r="AW105" s="106">
        <f>HLOOKUP($M$73,VerticalPlanning!$I$1:$AF$9,7,FALSE)</f>
        <v>0</v>
      </c>
      <c r="AX105" s="112"/>
      <c r="AY105" s="108">
        <f>VLOOKUP($F$1,ClientLevels!$A$1:$B$4,2,FALSE)</f>
        <v>1</v>
      </c>
      <c r="AZ105" s="113"/>
      <c r="BA105" s="117">
        <f>VLOOKUP($F$1,ClientLevels!$A$1:$C$4,3,FALSE)</f>
        <v>-0.04</v>
      </c>
      <c r="BB105" s="112"/>
      <c r="BC105" s="112">
        <f t="shared" si="175"/>
        <v>0</v>
      </c>
      <c r="BD105" s="120">
        <f t="shared" si="176"/>
        <v>0</v>
      </c>
    </row>
    <row r="106" spans="1:56" ht="20" customHeight="1" thickBot="1" x14ac:dyDescent="0.25">
      <c r="A106" s="311"/>
      <c r="B106" s="312"/>
      <c r="C106" s="72">
        <f t="shared" ref="C106:C110" si="177">IF(AU101=0,0,AU101+AW111+BA101+BD101+$D$104)</f>
        <v>0</v>
      </c>
      <c r="D106" s="121">
        <f t="shared" ref="D106:D110" si="178">$B$108*C106</f>
        <v>0</v>
      </c>
      <c r="E106" s="73">
        <f t="shared" ref="E106:E110" si="179">IF(AW101=0,0,AW101+AY101+BC101+AW121+$F$104)</f>
        <v>0</v>
      </c>
      <c r="F106" s="76"/>
      <c r="G106" s="72">
        <f t="shared" ref="G106:G110" si="180">IF(AU101=0,0,AU101+AX111+BA101+BD101+$H$104)</f>
        <v>0</v>
      </c>
      <c r="H106" s="121">
        <f t="shared" ref="H106:H110" si="181">$B$108*G106</f>
        <v>0</v>
      </c>
      <c r="I106" s="73">
        <f t="shared" ref="I106:I110" si="182">IF(AW101=0,0,AW101+AY101+BC101+AX121+$J$104)</f>
        <v>0</v>
      </c>
      <c r="J106" s="76"/>
      <c r="K106" s="72">
        <f t="shared" ref="K106:K110" si="183">IF(AU101=0,0,AU101+AY111+BA101+BD101+$L$104)</f>
        <v>0</v>
      </c>
      <c r="L106" s="121">
        <f t="shared" ref="L106:L110" si="184">$B$108*K106</f>
        <v>0</v>
      </c>
      <c r="M106" s="73">
        <f t="shared" ref="M106:M110" si="185">IF(AW101=0,0,AW101+AY101+BC101+AY121+$N$104)</f>
        <v>0</v>
      </c>
      <c r="N106" s="150"/>
      <c r="O106" s="140">
        <f t="shared" ref="O106:O110" si="186">IF(AU101=0,0,AU101+AZ111+BA101+BD101+$P$104)</f>
        <v>0</v>
      </c>
      <c r="P106" s="121">
        <f t="shared" ref="P106:P110" si="187">$B$108*O106</f>
        <v>0</v>
      </c>
      <c r="Q106" s="73">
        <f t="shared" ref="Q106:Q110" si="188">IF(AW101=0,0,AW101+AY101+BC101+AZ121+$R$104)</f>
        <v>0</v>
      </c>
      <c r="R106" s="76"/>
      <c r="S106" s="140">
        <f t="shared" ref="S106:S110" si="189">IF(AU101=0,0,AU101+BA111+BA101+BD101+$T$104)</f>
        <v>0</v>
      </c>
      <c r="T106" s="121">
        <f t="shared" ref="T106:T110" si="190">$B$108*S106</f>
        <v>0</v>
      </c>
      <c r="U106" s="73">
        <f t="shared" ref="U106:U110" si="191">IF(AW101=0,0,AW101+AY101+BC101+BA121+$V$104)</f>
        <v>0</v>
      </c>
      <c r="V106" s="150"/>
      <c r="W106" s="140">
        <f t="shared" ref="W106:W110" si="192">IF(AU101=0,0,AU101+BB111+BA101+BD101+$X$104)</f>
        <v>0</v>
      </c>
      <c r="X106" s="121">
        <f t="shared" ref="X106:X110" si="193">$B$108*W106</f>
        <v>0</v>
      </c>
      <c r="Y106" s="73">
        <f t="shared" ref="Y106:Y110" si="194">IF(AW101=0,0,AW101+AY101+BC101+BB121+$Z$104)</f>
        <v>0</v>
      </c>
      <c r="Z106" s="76"/>
      <c r="AA106" s="72">
        <f t="shared" ref="AA106:AA110" si="195">IF(AU101=0,0,AU101+BC111+BA101+BD101+$AB$104)</f>
        <v>0</v>
      </c>
      <c r="AB106" s="121">
        <f t="shared" ref="AB106:AB110" si="196">$B$108*AA106</f>
        <v>0</v>
      </c>
      <c r="AC106" s="73">
        <f t="shared" ref="AC106:AC110" si="197">IF(AW101=0,0,AW101+AY101+BC101+BC121+$AD$104)</f>
        <v>0</v>
      </c>
      <c r="AD106" s="150"/>
      <c r="AE106" s="140">
        <f t="shared" ref="AE106:AE110" si="198">IF(AU101=0,0,AU101+BD111+BA101+BD101+$AF$104)</f>
        <v>0</v>
      </c>
      <c r="AF106" s="121">
        <f t="shared" ref="AF106:AF110" si="199">$B$108*AE106</f>
        <v>0</v>
      </c>
      <c r="AG106" s="73">
        <f t="shared" ref="AG106:AG110" si="200">IF(AW101=0,0,AW101+AY101+BC101+BD121+$AH$104)</f>
        <v>0</v>
      </c>
      <c r="AH106" s="150"/>
      <c r="AJ106" s="110">
        <f>HLOOKUP($M$69,VerticalPlanning!$I$13:$AF$21,8,FALSE)</f>
        <v>0</v>
      </c>
      <c r="AK106" s="112"/>
      <c r="AL106" s="106">
        <f>HLOOKUP($M$69,VerticalPlanning!$I$1:$AF$9,8,FALSE)</f>
        <v>0</v>
      </c>
      <c r="AM106" s="112"/>
      <c r="AN106" s="108">
        <f>VLOOKUP($F$1,ClientLevels!$A$1:$B$4,2,FALSE)</f>
        <v>1</v>
      </c>
      <c r="AO106" s="113"/>
      <c r="AP106" s="117">
        <f>VLOOKUP($F$1,ClientLevels!$A$1:$C$4,3,FALSE)</f>
        <v>-0.04</v>
      </c>
      <c r="AQ106" s="112"/>
      <c r="AR106" s="112">
        <f t="shared" si="173"/>
        <v>0</v>
      </c>
      <c r="AS106" s="120">
        <f t="shared" si="174"/>
        <v>0</v>
      </c>
      <c r="AT106" s="112"/>
      <c r="AU106" s="110">
        <f>HLOOKUP($M$73,VerticalPlanning!$I$13:$AF$21,8,FALSE)</f>
        <v>0</v>
      </c>
      <c r="AV106" s="112"/>
      <c r="AW106" s="106">
        <f>HLOOKUP($M$73,VerticalPlanning!$I$1:$AF$9,8,FALSE)</f>
        <v>0</v>
      </c>
      <c r="AX106" s="112"/>
      <c r="AY106" s="108">
        <f>VLOOKUP($F$1,ClientLevels!$A$1:$B$4,2,FALSE)</f>
        <v>1</v>
      </c>
      <c r="AZ106" s="113"/>
      <c r="BA106" s="117">
        <f>VLOOKUP($F$1,ClientLevels!$A$1:$C$4,3,FALSE)</f>
        <v>-0.04</v>
      </c>
      <c r="BB106" s="112"/>
      <c r="BC106" s="112">
        <f t="shared" si="175"/>
        <v>0</v>
      </c>
      <c r="BD106" s="120">
        <f t="shared" si="176"/>
        <v>0</v>
      </c>
    </row>
    <row r="107" spans="1:56" ht="19" customHeight="1" thickBot="1" x14ac:dyDescent="0.25">
      <c r="A107" s="19" t="s">
        <v>189</v>
      </c>
      <c r="B107" s="131">
        <f>VLOOKUP(A107, Tabel2222272[], 2, FALSE)</f>
        <v>0</v>
      </c>
      <c r="C107" s="72">
        <f t="shared" si="177"/>
        <v>0</v>
      </c>
      <c r="D107" s="121">
        <f t="shared" si="178"/>
        <v>0</v>
      </c>
      <c r="E107" s="73">
        <f t="shared" si="179"/>
        <v>0</v>
      </c>
      <c r="F107" s="76"/>
      <c r="G107" s="72">
        <f t="shared" si="180"/>
        <v>0</v>
      </c>
      <c r="H107" s="121">
        <f t="shared" si="181"/>
        <v>0</v>
      </c>
      <c r="I107" s="73">
        <f t="shared" si="182"/>
        <v>0</v>
      </c>
      <c r="J107" s="76"/>
      <c r="K107" s="72">
        <f t="shared" si="183"/>
        <v>0</v>
      </c>
      <c r="L107" s="121">
        <f t="shared" si="184"/>
        <v>0</v>
      </c>
      <c r="M107" s="73">
        <f t="shared" si="185"/>
        <v>0</v>
      </c>
      <c r="N107" s="150"/>
      <c r="O107" s="140">
        <f t="shared" si="186"/>
        <v>0</v>
      </c>
      <c r="P107" s="121">
        <f t="shared" si="187"/>
        <v>0</v>
      </c>
      <c r="Q107" s="73">
        <f t="shared" si="188"/>
        <v>0</v>
      </c>
      <c r="R107" s="76"/>
      <c r="S107" s="140">
        <f t="shared" si="189"/>
        <v>0</v>
      </c>
      <c r="T107" s="121">
        <f t="shared" si="190"/>
        <v>0</v>
      </c>
      <c r="U107" s="73">
        <f t="shared" si="191"/>
        <v>0</v>
      </c>
      <c r="V107" s="150"/>
      <c r="W107" s="140">
        <f t="shared" si="192"/>
        <v>0</v>
      </c>
      <c r="X107" s="121">
        <f t="shared" si="193"/>
        <v>0</v>
      </c>
      <c r="Y107" s="73">
        <f t="shared" si="194"/>
        <v>0</v>
      </c>
      <c r="Z107" s="76"/>
      <c r="AA107" s="72">
        <f t="shared" si="195"/>
        <v>0</v>
      </c>
      <c r="AB107" s="121">
        <f t="shared" si="196"/>
        <v>0</v>
      </c>
      <c r="AC107" s="73">
        <f t="shared" si="197"/>
        <v>0</v>
      </c>
      <c r="AD107" s="150"/>
      <c r="AE107" s="140">
        <f t="shared" si="198"/>
        <v>0</v>
      </c>
      <c r="AF107" s="121">
        <f t="shared" si="199"/>
        <v>0</v>
      </c>
      <c r="AG107" s="73">
        <f t="shared" si="200"/>
        <v>0</v>
      </c>
      <c r="AH107" s="150"/>
      <c r="AJ107" s="110">
        <f>HLOOKUP($M$69,VerticalPlanning!$I$13:$AF$21,9,FALSE)</f>
        <v>0</v>
      </c>
      <c r="AK107" s="112"/>
      <c r="AL107" s="106">
        <f>HLOOKUP($M$69,VerticalPlanning!$I$1:$AF$9,9,FALSE)</f>
        <v>0</v>
      </c>
      <c r="AM107" s="112"/>
      <c r="AN107" s="108">
        <f>VLOOKUP($F$1,ClientLevels!$A$1:$B$4,2,FALSE)</f>
        <v>1</v>
      </c>
      <c r="AO107" s="113"/>
      <c r="AP107" s="117">
        <f>VLOOKUP($F$1,ClientLevels!$A$1:$C$4,3,FALSE)</f>
        <v>-0.04</v>
      </c>
      <c r="AQ107" s="112"/>
      <c r="AR107" s="112">
        <f t="shared" si="173"/>
        <v>0</v>
      </c>
      <c r="AS107" s="120">
        <f t="shared" si="174"/>
        <v>0</v>
      </c>
      <c r="AT107" s="112"/>
      <c r="AU107" s="110">
        <f>HLOOKUP($M$73,VerticalPlanning!$I$13:$AF$21,9,FALSE)</f>
        <v>0</v>
      </c>
      <c r="AV107" s="112"/>
      <c r="AW107" s="106">
        <f>HLOOKUP($M$73,VerticalPlanning!$I$1:$AF$9,9,FALSE)</f>
        <v>0</v>
      </c>
      <c r="AX107" s="112"/>
      <c r="AY107" s="108">
        <f>VLOOKUP($F$1,ClientLevels!$A$1:$B$4,2,FALSE)</f>
        <v>1</v>
      </c>
      <c r="AZ107" s="113"/>
      <c r="BA107" s="117">
        <f>VLOOKUP($F$1,ClientLevels!$A$1:$C$4,3,FALSE)</f>
        <v>-0.04</v>
      </c>
      <c r="BB107" s="112"/>
      <c r="BC107" s="112">
        <f t="shared" si="175"/>
        <v>0</v>
      </c>
      <c r="BD107" s="120">
        <f t="shared" si="176"/>
        <v>0</v>
      </c>
    </row>
    <row r="108" spans="1:56" ht="19" customHeight="1" x14ac:dyDescent="0.2">
      <c r="A108" s="36"/>
      <c r="B108" s="112">
        <f>B107*VLOOKUP(A105, Exercises!$A$1:$H$221, 7, FALSE)</f>
        <v>0</v>
      </c>
      <c r="C108" s="72">
        <f t="shared" si="177"/>
        <v>0</v>
      </c>
      <c r="D108" s="121">
        <f t="shared" si="178"/>
        <v>0</v>
      </c>
      <c r="E108" s="73">
        <f t="shared" si="179"/>
        <v>0</v>
      </c>
      <c r="F108" s="76"/>
      <c r="G108" s="72">
        <f t="shared" si="180"/>
        <v>0</v>
      </c>
      <c r="H108" s="121">
        <f t="shared" si="181"/>
        <v>0</v>
      </c>
      <c r="I108" s="73">
        <f t="shared" si="182"/>
        <v>0</v>
      </c>
      <c r="J108" s="76"/>
      <c r="K108" s="72">
        <f t="shared" si="183"/>
        <v>0</v>
      </c>
      <c r="L108" s="121">
        <f t="shared" si="184"/>
        <v>0</v>
      </c>
      <c r="M108" s="73">
        <f t="shared" si="185"/>
        <v>0</v>
      </c>
      <c r="N108" s="150"/>
      <c r="O108" s="140">
        <f t="shared" si="186"/>
        <v>0</v>
      </c>
      <c r="P108" s="121">
        <f t="shared" si="187"/>
        <v>0</v>
      </c>
      <c r="Q108" s="73">
        <f t="shared" si="188"/>
        <v>0</v>
      </c>
      <c r="R108" s="76"/>
      <c r="S108" s="140">
        <f t="shared" si="189"/>
        <v>0</v>
      </c>
      <c r="T108" s="121">
        <f t="shared" si="190"/>
        <v>0</v>
      </c>
      <c r="U108" s="73">
        <f t="shared" si="191"/>
        <v>0</v>
      </c>
      <c r="V108" s="150"/>
      <c r="W108" s="140">
        <f t="shared" si="192"/>
        <v>0</v>
      </c>
      <c r="X108" s="121">
        <f t="shared" si="193"/>
        <v>0</v>
      </c>
      <c r="Y108" s="73">
        <f t="shared" si="194"/>
        <v>0</v>
      </c>
      <c r="Z108" s="76"/>
      <c r="AA108" s="72">
        <f t="shared" si="195"/>
        <v>0</v>
      </c>
      <c r="AB108" s="121">
        <f t="shared" si="196"/>
        <v>0</v>
      </c>
      <c r="AC108" s="73">
        <f t="shared" si="197"/>
        <v>0</v>
      </c>
      <c r="AD108" s="150"/>
      <c r="AE108" s="140">
        <f t="shared" si="198"/>
        <v>0</v>
      </c>
      <c r="AF108" s="121">
        <f t="shared" si="199"/>
        <v>0</v>
      </c>
      <c r="AG108" s="73">
        <f t="shared" si="200"/>
        <v>0</v>
      </c>
      <c r="AH108" s="150"/>
      <c r="AJ108" s="113"/>
      <c r="AK108" s="113"/>
      <c r="AL108" s="113"/>
      <c r="AM108" s="113"/>
      <c r="AN108" s="113"/>
      <c r="AO108" s="113"/>
      <c r="AP108" s="112"/>
      <c r="AQ108" s="112"/>
      <c r="AR108" s="112"/>
      <c r="AS108" s="112"/>
      <c r="AT108" s="112"/>
      <c r="AU108" s="113"/>
      <c r="AV108" s="113"/>
      <c r="AW108" s="113"/>
      <c r="AX108" s="113"/>
      <c r="AY108" s="113"/>
      <c r="AZ108" s="113"/>
      <c r="BA108" s="112"/>
      <c r="BB108" s="112"/>
      <c r="BC108" s="112"/>
      <c r="BD108" s="112"/>
    </row>
    <row r="109" spans="1:56" ht="20" customHeight="1" x14ac:dyDescent="0.2">
      <c r="A109" s="125"/>
      <c r="B109" s="132"/>
      <c r="C109" s="72">
        <f t="shared" si="177"/>
        <v>0</v>
      </c>
      <c r="D109" s="121">
        <f t="shared" si="178"/>
        <v>0</v>
      </c>
      <c r="E109" s="73">
        <f t="shared" si="179"/>
        <v>0</v>
      </c>
      <c r="F109" s="76"/>
      <c r="G109" s="72">
        <f t="shared" si="180"/>
        <v>0</v>
      </c>
      <c r="H109" s="121">
        <f t="shared" si="181"/>
        <v>0</v>
      </c>
      <c r="I109" s="73">
        <f t="shared" si="182"/>
        <v>0</v>
      </c>
      <c r="J109" s="76"/>
      <c r="K109" s="72">
        <f t="shared" si="183"/>
        <v>0</v>
      </c>
      <c r="L109" s="121">
        <f t="shared" si="184"/>
        <v>0</v>
      </c>
      <c r="M109" s="73">
        <f t="shared" si="185"/>
        <v>0</v>
      </c>
      <c r="N109" s="150"/>
      <c r="O109" s="140">
        <f t="shared" si="186"/>
        <v>0</v>
      </c>
      <c r="P109" s="121">
        <f t="shared" si="187"/>
        <v>0</v>
      </c>
      <c r="Q109" s="73">
        <f t="shared" si="188"/>
        <v>0</v>
      </c>
      <c r="R109" s="76"/>
      <c r="S109" s="140">
        <f t="shared" si="189"/>
        <v>0</v>
      </c>
      <c r="T109" s="121">
        <f t="shared" si="190"/>
        <v>0</v>
      </c>
      <c r="U109" s="73">
        <f t="shared" si="191"/>
        <v>0</v>
      </c>
      <c r="V109" s="150"/>
      <c r="W109" s="140">
        <f t="shared" si="192"/>
        <v>0</v>
      </c>
      <c r="X109" s="121">
        <f t="shared" si="193"/>
        <v>0</v>
      </c>
      <c r="Y109" s="73">
        <f t="shared" si="194"/>
        <v>0</v>
      </c>
      <c r="Z109" s="76"/>
      <c r="AA109" s="72">
        <f t="shared" si="195"/>
        <v>0</v>
      </c>
      <c r="AB109" s="121">
        <f t="shared" si="196"/>
        <v>0</v>
      </c>
      <c r="AC109" s="73">
        <f t="shared" si="197"/>
        <v>0</v>
      </c>
      <c r="AD109" s="150"/>
      <c r="AE109" s="140">
        <f t="shared" si="198"/>
        <v>0</v>
      </c>
      <c r="AF109" s="121">
        <f t="shared" si="199"/>
        <v>0</v>
      </c>
      <c r="AG109" s="73">
        <f t="shared" si="200"/>
        <v>0</v>
      </c>
      <c r="AH109" s="150"/>
      <c r="AJ109" s="113"/>
      <c r="AK109" s="113"/>
      <c r="AL109" s="113"/>
      <c r="AM109" s="113"/>
      <c r="AN109" s="113"/>
      <c r="AO109" s="113"/>
      <c r="AP109" s="112"/>
      <c r="AQ109" s="112"/>
      <c r="AR109" s="112"/>
      <c r="AS109" s="112"/>
      <c r="AT109" s="112"/>
      <c r="AU109" s="113"/>
      <c r="AV109" s="113"/>
      <c r="AW109" s="113"/>
      <c r="AX109" s="113"/>
      <c r="AY109" s="113"/>
      <c r="AZ109" s="113"/>
      <c r="BA109" s="112"/>
      <c r="BB109" s="112"/>
      <c r="BC109" s="112"/>
      <c r="BD109" s="112"/>
    </row>
    <row r="110" spans="1:56" ht="19" customHeight="1" thickBot="1" x14ac:dyDescent="0.25">
      <c r="A110" s="126"/>
      <c r="B110" s="133"/>
      <c r="C110" s="72">
        <f t="shared" si="177"/>
        <v>0</v>
      </c>
      <c r="D110" s="121">
        <f t="shared" si="178"/>
        <v>0</v>
      </c>
      <c r="E110" s="73">
        <f t="shared" si="179"/>
        <v>0</v>
      </c>
      <c r="F110" s="76"/>
      <c r="G110" s="72">
        <f t="shared" si="180"/>
        <v>0</v>
      </c>
      <c r="H110" s="121">
        <f t="shared" si="181"/>
        <v>0</v>
      </c>
      <c r="I110" s="73">
        <f t="shared" si="182"/>
        <v>0</v>
      </c>
      <c r="J110" s="76"/>
      <c r="K110" s="72">
        <f t="shared" si="183"/>
        <v>0</v>
      </c>
      <c r="L110" s="121">
        <f t="shared" si="184"/>
        <v>0</v>
      </c>
      <c r="M110" s="73">
        <f t="shared" si="185"/>
        <v>0</v>
      </c>
      <c r="N110" s="150"/>
      <c r="O110" s="140">
        <f t="shared" si="186"/>
        <v>0</v>
      </c>
      <c r="P110" s="121">
        <f t="shared" si="187"/>
        <v>0</v>
      </c>
      <c r="Q110" s="73">
        <f t="shared" si="188"/>
        <v>0</v>
      </c>
      <c r="R110" s="76"/>
      <c r="S110" s="140">
        <f t="shared" si="189"/>
        <v>0</v>
      </c>
      <c r="T110" s="121">
        <f t="shared" si="190"/>
        <v>0</v>
      </c>
      <c r="U110" s="73">
        <f t="shared" si="191"/>
        <v>0</v>
      </c>
      <c r="V110" s="150"/>
      <c r="W110" s="140">
        <f t="shared" si="192"/>
        <v>0</v>
      </c>
      <c r="X110" s="121">
        <f t="shared" si="193"/>
        <v>0</v>
      </c>
      <c r="Y110" s="73">
        <f t="shared" si="194"/>
        <v>0</v>
      </c>
      <c r="Z110" s="76"/>
      <c r="AA110" s="72">
        <f t="shared" si="195"/>
        <v>0</v>
      </c>
      <c r="AB110" s="121">
        <f t="shared" si="196"/>
        <v>0</v>
      </c>
      <c r="AC110" s="73">
        <f t="shared" si="197"/>
        <v>0</v>
      </c>
      <c r="AD110" s="150"/>
      <c r="AE110" s="140">
        <f t="shared" si="198"/>
        <v>0</v>
      </c>
      <c r="AF110" s="121">
        <f t="shared" si="199"/>
        <v>0</v>
      </c>
      <c r="AG110" s="73">
        <f t="shared" si="200"/>
        <v>0</v>
      </c>
      <c r="AH110" s="150"/>
      <c r="AJ110" s="114" t="s">
        <v>249</v>
      </c>
      <c r="AK110" s="113"/>
      <c r="AL110" s="116">
        <f>VLOOKUP($P$69,HorizontalPlanning!$A$2:$K$14,4,FALSE)</f>
        <v>0</v>
      </c>
      <c r="AM110" s="116">
        <f>VLOOKUP($P$69,HorizontalPlanning!$A$2:$K$14,5,FALSE)</f>
        <v>0</v>
      </c>
      <c r="AN110" s="116">
        <f>VLOOKUP($P$69,HorizontalPlanning!$A$2:$K$14,6,FALSE)</f>
        <v>0</v>
      </c>
      <c r="AO110" s="116">
        <f>VLOOKUP($P$69,HorizontalPlanning!$A$2:$K$14,7,FALSE)</f>
        <v>0</v>
      </c>
      <c r="AP110" s="116">
        <f>VLOOKUP($P$69,HorizontalPlanning!$A$2:$K$14,8,FALSE)</f>
        <v>0</v>
      </c>
      <c r="AQ110" s="116">
        <f>VLOOKUP($P$69,HorizontalPlanning!$A$2:$K$14,9,FALSE)</f>
        <v>0</v>
      </c>
      <c r="AR110" s="116">
        <f>VLOOKUP($P$69,HorizontalPlanning!$A$2:$K$14,10,FALSE)</f>
        <v>0</v>
      </c>
      <c r="AS110" s="116">
        <f>VLOOKUP($P$69,HorizontalPlanning!$A$2:$K$14,11,FALSE)</f>
        <v>0</v>
      </c>
      <c r="AT110" s="112"/>
      <c r="AU110" s="114" t="s">
        <v>249</v>
      </c>
      <c r="AV110" s="113"/>
      <c r="AW110" s="116">
        <f>VLOOKUP($P$73,HorizontalPlanning!$A$2:$K$14,4,FALSE)</f>
        <v>0</v>
      </c>
      <c r="AX110" s="116">
        <f>VLOOKUP($P$73,HorizontalPlanning!$A$2:$K$14,5,FALSE)</f>
        <v>0</v>
      </c>
      <c r="AY110" s="116">
        <f>VLOOKUP($P$73,HorizontalPlanning!$A$2:$K$14,6,FALSE)</f>
        <v>0</v>
      </c>
      <c r="AZ110" s="116">
        <f>VLOOKUP($P$73,HorizontalPlanning!$A$2:$K$14,7,FALSE)</f>
        <v>0</v>
      </c>
      <c r="BA110" s="116">
        <f>VLOOKUP($P$73,HorizontalPlanning!$A$2:$K$14,8,FALSE)</f>
        <v>0</v>
      </c>
      <c r="BB110" s="116">
        <f>VLOOKUP($P$73,HorizontalPlanning!$A$2:$K$14,9,FALSE)</f>
        <v>0</v>
      </c>
      <c r="BC110" s="116">
        <f>VLOOKUP($P$73,HorizontalPlanning!$A$2:$K$14,10,FALSE)</f>
        <v>0</v>
      </c>
      <c r="BD110" s="116">
        <f>VLOOKUP($P$73,HorizontalPlanning!$A$2:$K$14,11,FALSE)</f>
        <v>0</v>
      </c>
    </row>
    <row r="111" spans="1:56" ht="19" customHeight="1" thickBot="1" x14ac:dyDescent="0.25">
      <c r="C111" s="177" t="s">
        <v>265</v>
      </c>
      <c r="D111" s="180">
        <v>0</v>
      </c>
      <c r="E111" s="179" t="s">
        <v>264</v>
      </c>
      <c r="F111" s="174">
        <v>0</v>
      </c>
      <c r="G111" s="177" t="s">
        <v>265</v>
      </c>
      <c r="H111" s="187">
        <v>0</v>
      </c>
      <c r="I111" s="178" t="s">
        <v>264</v>
      </c>
      <c r="J111" s="174">
        <v>0</v>
      </c>
      <c r="K111" s="177" t="s">
        <v>265</v>
      </c>
      <c r="L111" s="180">
        <v>0</v>
      </c>
      <c r="M111" s="179" t="s">
        <v>264</v>
      </c>
      <c r="N111" s="174">
        <v>0</v>
      </c>
      <c r="O111" s="177" t="s">
        <v>265</v>
      </c>
      <c r="P111" s="187">
        <v>0</v>
      </c>
      <c r="Q111" s="178" t="s">
        <v>264</v>
      </c>
      <c r="R111" s="174">
        <v>0</v>
      </c>
      <c r="S111" s="177" t="s">
        <v>265</v>
      </c>
      <c r="T111" s="180">
        <v>0</v>
      </c>
      <c r="U111" s="179" t="s">
        <v>264</v>
      </c>
      <c r="V111" s="174">
        <v>0</v>
      </c>
      <c r="W111" s="177" t="s">
        <v>265</v>
      </c>
      <c r="X111" s="180">
        <v>0</v>
      </c>
      <c r="Y111" s="179" t="s">
        <v>264</v>
      </c>
      <c r="Z111" s="174">
        <v>0</v>
      </c>
      <c r="AA111" s="177" t="s">
        <v>265</v>
      </c>
      <c r="AB111" s="187">
        <v>0</v>
      </c>
      <c r="AC111" s="178" t="s">
        <v>264</v>
      </c>
      <c r="AD111" s="174">
        <v>0</v>
      </c>
      <c r="AE111" s="177" t="s">
        <v>265</v>
      </c>
      <c r="AF111" s="187">
        <v>0</v>
      </c>
      <c r="AG111" s="178" t="s">
        <v>264</v>
      </c>
      <c r="AH111" s="174">
        <v>0</v>
      </c>
      <c r="AJ111" s="113"/>
      <c r="AK111" s="113"/>
      <c r="AL111" s="116">
        <f>VLOOKUP($P$69,HorizontalPlanning!$A$2:$K$14,4,FALSE)</f>
        <v>0</v>
      </c>
      <c r="AM111" s="116">
        <f>VLOOKUP($P$69,HorizontalPlanning!$A$2:$K$14,5,FALSE)</f>
        <v>0</v>
      </c>
      <c r="AN111" s="116">
        <f>VLOOKUP($P$69,HorizontalPlanning!$A$2:$K$14,6,FALSE)</f>
        <v>0</v>
      </c>
      <c r="AO111" s="116">
        <f>VLOOKUP($P$69,HorizontalPlanning!$A$2:$K$14,7,FALSE)</f>
        <v>0</v>
      </c>
      <c r="AP111" s="116">
        <f>VLOOKUP($P$69,HorizontalPlanning!$A$2:$K$14,8,FALSE)</f>
        <v>0</v>
      </c>
      <c r="AQ111" s="116">
        <f>VLOOKUP($P$69,HorizontalPlanning!$A$2:$K$14,9,FALSE)</f>
        <v>0</v>
      </c>
      <c r="AR111" s="116">
        <f>VLOOKUP($P$69,HorizontalPlanning!$A$2:$K$14,10,FALSE)</f>
        <v>0</v>
      </c>
      <c r="AS111" s="116">
        <f>VLOOKUP($P$69,HorizontalPlanning!$A$2:$K$14,11,FALSE)</f>
        <v>0</v>
      </c>
      <c r="AT111" s="112"/>
      <c r="AU111" s="113"/>
      <c r="AV111" s="113"/>
      <c r="AW111" s="116">
        <f>VLOOKUP($P$73,HorizontalPlanning!$A$2:$K$14,4,FALSE)</f>
        <v>0</v>
      </c>
      <c r="AX111" s="116">
        <f>VLOOKUP($P$73,HorizontalPlanning!$A$2:$K$14,5,FALSE)</f>
        <v>0</v>
      </c>
      <c r="AY111" s="116">
        <f>VLOOKUP($P$73,HorizontalPlanning!$A$2:$K$14,6,FALSE)</f>
        <v>0</v>
      </c>
      <c r="AZ111" s="116">
        <f>VLOOKUP($P$73,HorizontalPlanning!$A$2:$K$14,7,FALSE)</f>
        <v>0</v>
      </c>
      <c r="BA111" s="116">
        <f>VLOOKUP($P$73,HorizontalPlanning!$A$2:$K$14,8,FALSE)</f>
        <v>0</v>
      </c>
      <c r="BB111" s="116">
        <f>VLOOKUP($P$73,HorizontalPlanning!$A$2:$K$14,9,FALSE)</f>
        <v>0</v>
      </c>
      <c r="BC111" s="116">
        <f>VLOOKUP($P$73,HorizontalPlanning!$A$2:$K$14,10,FALSE)</f>
        <v>0</v>
      </c>
      <c r="BD111" s="116">
        <f>VLOOKUP($P$73,HorizontalPlanning!$A$2:$K$14,11,FALSE)</f>
        <v>0</v>
      </c>
    </row>
    <row r="112" spans="1:56" ht="20" customHeight="1" thickBot="1" x14ac:dyDescent="0.25">
      <c r="A112" s="127"/>
      <c r="B112" s="136"/>
      <c r="C112" s="144">
        <f>IF(AU104=0,0,AU104+AW114+BA104+BD104)</f>
        <v>0</v>
      </c>
      <c r="D112" s="145">
        <f>$B$44*C112</f>
        <v>0</v>
      </c>
      <c r="E112" s="146">
        <f>IF(AW104=0,0,AW104+AY104+BC124+AW124)</f>
        <v>0</v>
      </c>
      <c r="F112" s="147"/>
      <c r="G112" s="144">
        <f>IF(AU104=0,0,AU104+AX114+BA104+BD104)</f>
        <v>0</v>
      </c>
      <c r="H112" s="145">
        <f>$B$44*G112</f>
        <v>0</v>
      </c>
      <c r="I112" s="146">
        <f>IF(AW104=0,0,AW104+AY104+BC124+AX124)</f>
        <v>0</v>
      </c>
      <c r="J112" s="159"/>
      <c r="K112" s="148">
        <f>IF(AU104=0,0,AU104+AY114+BA104+BD104)</f>
        <v>0</v>
      </c>
      <c r="L112" s="145">
        <f>$B$44*K112</f>
        <v>0</v>
      </c>
      <c r="M112" s="146">
        <f>IF(AW104=0,0,AW104+AY104+BC124+AY124)</f>
        <v>0</v>
      </c>
      <c r="N112" s="147"/>
      <c r="O112" s="144">
        <f>IF(AU104=0,0,AU104+AZ114+BA104+BD104)</f>
        <v>0</v>
      </c>
      <c r="P112" s="145">
        <f>$B$44*O112</f>
        <v>0</v>
      </c>
      <c r="Q112" s="146">
        <f>IF(AW104=0,0,AW104+AY104+BC124+AZ124)</f>
        <v>0</v>
      </c>
      <c r="R112" s="149"/>
      <c r="S112" s="144">
        <f>IF(AU104=0,0,AU104+BA114+BA104+BD104)</f>
        <v>0</v>
      </c>
      <c r="T112" s="145">
        <f>$B$28*S112</f>
        <v>0</v>
      </c>
      <c r="U112" s="146">
        <f>IF(AW104=0,0,AW104+AY104+BC124+BA124)</f>
        <v>0</v>
      </c>
      <c r="V112" s="160"/>
      <c r="W112" s="144">
        <f>IF(AU104=0,0,AU104+BB114+BA104+BD104)</f>
        <v>0</v>
      </c>
      <c r="X112" s="145">
        <f>$B$44*W112</f>
        <v>0</v>
      </c>
      <c r="Y112" s="146">
        <f>IF(AW104=0,0,AW104+AY104+BC124+BB124)</f>
        <v>0</v>
      </c>
      <c r="Z112" s="157"/>
      <c r="AA112" s="144">
        <f>IF(AU104=0,0,AU104+BC114+BA104+BD104)</f>
        <v>0</v>
      </c>
      <c r="AB112" s="145">
        <f>$B$44*AA112</f>
        <v>0</v>
      </c>
      <c r="AC112" s="146">
        <f>IF(AW104=0,0,AW104+AY104+BC124+ABC124)</f>
        <v>0</v>
      </c>
      <c r="AD112" s="147"/>
      <c r="AE112" s="144">
        <f>IF(AU104=0,0,AU104+BD114+BA104+BD104)</f>
        <v>0</v>
      </c>
      <c r="AF112" s="145">
        <f>$B$44*AE112</f>
        <v>0</v>
      </c>
      <c r="AG112" s="146">
        <f>IF(AW104=0,0,AW104+AY104+BC124+BD124)</f>
        <v>0</v>
      </c>
      <c r="AH112" s="149"/>
      <c r="AJ112" s="113"/>
      <c r="AK112" s="113"/>
      <c r="AL112" s="116">
        <f>VLOOKUP($P$69,HorizontalPlanning!$A$2:$K$14,4,FALSE)</f>
        <v>0</v>
      </c>
      <c r="AM112" s="116">
        <f>VLOOKUP($P$69,HorizontalPlanning!$A$2:$K$14,5,FALSE)</f>
        <v>0</v>
      </c>
      <c r="AN112" s="116">
        <f>VLOOKUP($P$69,HorizontalPlanning!$A$2:$K$14,6,FALSE)</f>
        <v>0</v>
      </c>
      <c r="AO112" s="116">
        <f>VLOOKUP($P$69,HorizontalPlanning!$A$2:$K$14,7,FALSE)</f>
        <v>0</v>
      </c>
      <c r="AP112" s="116">
        <f>VLOOKUP($P$69,HorizontalPlanning!$A$2:$K$14,8,FALSE)</f>
        <v>0</v>
      </c>
      <c r="AQ112" s="116">
        <f>VLOOKUP($P$69,HorizontalPlanning!$A$2:$K$14,9,FALSE)</f>
        <v>0</v>
      </c>
      <c r="AR112" s="116">
        <f>VLOOKUP($P$69,HorizontalPlanning!$A$2:$K$14,10,FALSE)</f>
        <v>0</v>
      </c>
      <c r="AS112" s="116">
        <f>VLOOKUP($P$69,HorizontalPlanning!$A$2:$K$14,11,FALSE)</f>
        <v>0</v>
      </c>
      <c r="AT112" s="112"/>
      <c r="AU112" s="113"/>
      <c r="AV112" s="113"/>
      <c r="AW112" s="116">
        <f>VLOOKUP($P$73,HorizontalPlanning!$A$2:$K$14,4,FALSE)</f>
        <v>0</v>
      </c>
      <c r="AX112" s="116">
        <f>VLOOKUP($P$73,HorizontalPlanning!$A$2:$K$14,5,FALSE)</f>
        <v>0</v>
      </c>
      <c r="AY112" s="116">
        <f>VLOOKUP($P$73,HorizontalPlanning!$A$2:$K$14,6,FALSE)</f>
        <v>0</v>
      </c>
      <c r="AZ112" s="116">
        <f>VLOOKUP($P$73,HorizontalPlanning!$A$2:$K$14,7,FALSE)</f>
        <v>0</v>
      </c>
      <c r="BA112" s="116">
        <f>VLOOKUP($P$73,HorizontalPlanning!$A$2:$K$14,8,FALSE)</f>
        <v>0</v>
      </c>
      <c r="BB112" s="116">
        <f>VLOOKUP($P$73,HorizontalPlanning!$A$2:$K$14,9,FALSE)</f>
        <v>0</v>
      </c>
      <c r="BC112" s="116">
        <f>VLOOKUP($P$73,HorizontalPlanning!$A$2:$K$14,10,FALSE)</f>
        <v>0</v>
      </c>
      <c r="BD112" s="116">
        <f>VLOOKUP($P$73,HorizontalPlanning!$A$2:$K$14,11,FALSE)</f>
        <v>0</v>
      </c>
    </row>
    <row r="113" spans="1:56" ht="19" customHeight="1" x14ac:dyDescent="0.2">
      <c r="A113" s="36"/>
      <c r="B113" s="137"/>
      <c r="C113" s="72">
        <f>IF(AU105=0,0,AU105+AW115+BA105+BD105)</f>
        <v>0</v>
      </c>
      <c r="D113" s="121">
        <f>$B$44*C113</f>
        <v>0</v>
      </c>
      <c r="E113" s="73">
        <f>IF(AW105=0,0,AW105+AY105+BC125+AW125)</f>
        <v>0</v>
      </c>
      <c r="F113" s="76"/>
      <c r="G113" s="72">
        <f>IF(AU105=0,0,AU105+AX115+BA105+BD105)</f>
        <v>0</v>
      </c>
      <c r="H113" s="121">
        <f>$B$44*G113</f>
        <v>0</v>
      </c>
      <c r="I113" s="73">
        <f>IF(AW105=0,0,AW105+AY105+BC125+AX125)</f>
        <v>0</v>
      </c>
      <c r="J113" s="150"/>
      <c r="K113" s="140">
        <f>IF(AU105=0,0,AU105+AY115+BA105+BD105)</f>
        <v>0</v>
      </c>
      <c r="L113" s="121">
        <f>$B$44*K113</f>
        <v>0</v>
      </c>
      <c r="M113" s="73">
        <f>IF(AW105=0,0,AW105+AY105+BC125+AY125)</f>
        <v>0</v>
      </c>
      <c r="N113" s="76"/>
      <c r="O113" s="72">
        <f>IF(AU105=0,0,AU105+AZ115+BA105+BD105)</f>
        <v>0</v>
      </c>
      <c r="P113" s="121">
        <f>$B$44*O113</f>
        <v>0</v>
      </c>
      <c r="Q113" s="73">
        <f>IF(AW105=0,0,AW105+AY105+BC125+AZ125)</f>
        <v>0</v>
      </c>
      <c r="R113" s="150"/>
      <c r="S113" s="72">
        <f>IF(AU105=0,0,AU105+BA115+BA105+BD105)</f>
        <v>0</v>
      </c>
      <c r="T113" s="121">
        <f>$B$28*S113</f>
        <v>0</v>
      </c>
      <c r="U113" s="73">
        <f>IF(AW105=0,0,AW105+AY105+BC125+BA125)</f>
        <v>0</v>
      </c>
      <c r="V113" s="74"/>
      <c r="W113" s="72">
        <f>IF(AU105=0,0,AU105+BB115+BA105+BD105)</f>
        <v>0</v>
      </c>
      <c r="X113" s="121">
        <f>$B$44*W113</f>
        <v>0</v>
      </c>
      <c r="Y113" s="73">
        <f>IF(AW105=0,0,AW105+AY105+BC125+BB125)</f>
        <v>0</v>
      </c>
      <c r="Z113" s="76"/>
      <c r="AA113" s="72">
        <f>IF(AU105=0,0,AU105+BC115+BA105+BD105)</f>
        <v>0</v>
      </c>
      <c r="AB113" s="121">
        <f>$B$44*AA113</f>
        <v>0</v>
      </c>
      <c r="AC113" s="73">
        <f>IF(AW105=0,0,AW105+AY105+BC125+ABC125)</f>
        <v>0</v>
      </c>
      <c r="AD113" s="76"/>
      <c r="AE113" s="72">
        <f>IF(AU105=0,0,AU105+BD115+BA105+BD105)</f>
        <v>0</v>
      </c>
      <c r="AF113" s="121">
        <f>$B$44*AE113</f>
        <v>0</v>
      </c>
      <c r="AG113" s="73">
        <f>IF(AW105=0,0,AW105+AY105+BC125+BD125)</f>
        <v>0</v>
      </c>
      <c r="AH113" s="150"/>
      <c r="AJ113" s="113"/>
      <c r="AK113" s="113"/>
      <c r="AL113" s="116">
        <f>VLOOKUP($P$69,HorizontalPlanning!$A$2:$K$14,4,FALSE)</f>
        <v>0</v>
      </c>
      <c r="AM113" s="116">
        <f>VLOOKUP($P$69,HorizontalPlanning!$A$2:$K$14,5,FALSE)</f>
        <v>0</v>
      </c>
      <c r="AN113" s="116">
        <f>VLOOKUP($P$69,HorizontalPlanning!$A$2:$K$14,6,FALSE)</f>
        <v>0</v>
      </c>
      <c r="AO113" s="116">
        <f>VLOOKUP($P$69,HorizontalPlanning!$A$2:$K$14,7,FALSE)</f>
        <v>0</v>
      </c>
      <c r="AP113" s="116">
        <f>VLOOKUP($P$69,HorizontalPlanning!$A$2:$K$14,8,FALSE)</f>
        <v>0</v>
      </c>
      <c r="AQ113" s="116">
        <f>VLOOKUP($P$69,HorizontalPlanning!$A$2:$K$14,9,FALSE)</f>
        <v>0</v>
      </c>
      <c r="AR113" s="116">
        <f>VLOOKUP($P$69,HorizontalPlanning!$A$2:$K$14,10,FALSE)</f>
        <v>0</v>
      </c>
      <c r="AS113" s="116">
        <f>VLOOKUP($P$69,HorizontalPlanning!$A$2:$K$14,11,FALSE)</f>
        <v>0</v>
      </c>
      <c r="AT113" s="112"/>
      <c r="AU113" s="113"/>
      <c r="AV113" s="113"/>
      <c r="AW113" s="116">
        <f>VLOOKUP($P$73,HorizontalPlanning!$A$2:$K$14,4,FALSE)</f>
        <v>0</v>
      </c>
      <c r="AX113" s="116">
        <f>VLOOKUP($P$73,HorizontalPlanning!$A$2:$K$14,5,FALSE)</f>
        <v>0</v>
      </c>
      <c r="AY113" s="116">
        <f>VLOOKUP($P$73,HorizontalPlanning!$A$2:$K$14,6,FALSE)</f>
        <v>0</v>
      </c>
      <c r="AZ113" s="116">
        <f>VLOOKUP($P$73,HorizontalPlanning!$A$2:$K$14,7,FALSE)</f>
        <v>0</v>
      </c>
      <c r="BA113" s="116">
        <f>VLOOKUP($P$73,HorizontalPlanning!$A$2:$K$14,8,FALSE)</f>
        <v>0</v>
      </c>
      <c r="BB113" s="116">
        <f>VLOOKUP($P$73,HorizontalPlanning!$A$2:$K$14,9,FALSE)</f>
        <v>0</v>
      </c>
      <c r="BC113" s="116">
        <f>VLOOKUP($P$73,HorizontalPlanning!$A$2:$K$14,10,FALSE)</f>
        <v>0</v>
      </c>
      <c r="BD113" s="116">
        <f>VLOOKUP($P$73,HorizontalPlanning!$A$2:$K$14,11,FALSE)</f>
        <v>0</v>
      </c>
    </row>
    <row r="114" spans="1:56" ht="19" customHeight="1" x14ac:dyDescent="0.2">
      <c r="A114" s="125"/>
      <c r="B114" s="132"/>
      <c r="C114" s="72">
        <f>IF(AU106=0,0,AU106+AW116+BA106+BD106)</f>
        <v>0</v>
      </c>
      <c r="D114" s="121">
        <f>$B$44*C114</f>
        <v>0</v>
      </c>
      <c r="E114" s="73">
        <f>IF(AW106=0,0,AW106+AY106+BC126+AW126)</f>
        <v>0</v>
      </c>
      <c r="F114" s="76"/>
      <c r="G114" s="72">
        <f>IF(AU106=0,0,AU106+AX116+BA106+BD106)</f>
        <v>0</v>
      </c>
      <c r="H114" s="121">
        <f>$B$44*G114</f>
        <v>0</v>
      </c>
      <c r="I114" s="73">
        <f>IF(AW106=0,0,AW106+AY106+BC126+AX126)</f>
        <v>0</v>
      </c>
      <c r="J114" s="150"/>
      <c r="K114" s="140">
        <f>IF(AU106=0,0,AU106+AY116+BA106+BD106)</f>
        <v>0</v>
      </c>
      <c r="L114" s="121">
        <f>$B$44*K114</f>
        <v>0</v>
      </c>
      <c r="M114" s="73">
        <f>IF(AW106=0,0,AW106+AY106+BC126+AY126)</f>
        <v>0</v>
      </c>
      <c r="N114" s="76"/>
      <c r="O114" s="72">
        <f>IF(AU106=0,0,AU106+AZ116+BA106+BD106)</f>
        <v>0</v>
      </c>
      <c r="P114" s="121">
        <f>$B$44*O114</f>
        <v>0</v>
      </c>
      <c r="Q114" s="73">
        <f>IF(AW106=0,0,AW106+AY106+BC126+AZ126)</f>
        <v>0</v>
      </c>
      <c r="R114" s="150"/>
      <c r="S114" s="72">
        <f>IF(AU106=0,0,AU106+BA116+BA106+BD106)</f>
        <v>0</v>
      </c>
      <c r="T114" s="121">
        <f>$B$28*S114</f>
        <v>0</v>
      </c>
      <c r="U114" s="73">
        <f>IF(AW106=0,0,AW106+AY106+BC126+BA126)</f>
        <v>0</v>
      </c>
      <c r="V114" s="74"/>
      <c r="W114" s="72">
        <f>IF(AU106=0,0,AU106+BB116+BA106+BD106)</f>
        <v>0</v>
      </c>
      <c r="X114" s="121">
        <f>$B$44*W114</f>
        <v>0</v>
      </c>
      <c r="Y114" s="73">
        <f>IF(AW106=0,0,AW106+AY106+BC126+BB126)</f>
        <v>0</v>
      </c>
      <c r="Z114" s="76"/>
      <c r="AA114" s="72">
        <f>IF(AU106=0,0,AU106+BC116+BA106+BD106)</f>
        <v>0</v>
      </c>
      <c r="AB114" s="121">
        <f>$B$44*AA114</f>
        <v>0</v>
      </c>
      <c r="AC114" s="73">
        <f>IF(AW106=0,0,AW106+AY106+BC126+ABC126)</f>
        <v>0</v>
      </c>
      <c r="AD114" s="76"/>
      <c r="AE114" s="72">
        <f>IF(AU106=0,0,AU106+BD116+BA106+BD106)</f>
        <v>0</v>
      </c>
      <c r="AF114" s="121">
        <f>$B$44*AE114</f>
        <v>0</v>
      </c>
      <c r="AG114" s="73">
        <f>IF(AW106=0,0,AW106+AY106+BC126+BD126)</f>
        <v>0</v>
      </c>
      <c r="AH114" s="150"/>
      <c r="AJ114" s="112"/>
      <c r="AK114" s="112"/>
      <c r="AL114" s="116">
        <f>VLOOKUP($P$69,HorizontalPlanning!$A$2:$K$14,4,FALSE)</f>
        <v>0</v>
      </c>
      <c r="AM114" s="116">
        <f>VLOOKUP($P$69,HorizontalPlanning!$A$2:$K$14,5,FALSE)</f>
        <v>0</v>
      </c>
      <c r="AN114" s="116">
        <f>VLOOKUP($P$69,HorizontalPlanning!$A$2:$K$14,6,FALSE)</f>
        <v>0</v>
      </c>
      <c r="AO114" s="116">
        <f>VLOOKUP($P$69,HorizontalPlanning!$A$2:$K$14,7,FALSE)</f>
        <v>0</v>
      </c>
      <c r="AP114" s="116">
        <f>VLOOKUP($P$69,HorizontalPlanning!$A$2:$K$14,8,FALSE)</f>
        <v>0</v>
      </c>
      <c r="AQ114" s="116">
        <f>VLOOKUP($P$69,HorizontalPlanning!$A$2:$K$14,9,FALSE)</f>
        <v>0</v>
      </c>
      <c r="AR114" s="116">
        <f>VLOOKUP($P$69,HorizontalPlanning!$A$2:$K$14,10,FALSE)</f>
        <v>0</v>
      </c>
      <c r="AS114" s="116">
        <f>VLOOKUP($P$69,HorizontalPlanning!$A$2:$K$14,11,FALSE)</f>
        <v>0</v>
      </c>
      <c r="AT114" s="112"/>
      <c r="AU114" s="112"/>
      <c r="AV114" s="112"/>
      <c r="AW114" s="116">
        <f>VLOOKUP($P$73,HorizontalPlanning!$A$2:$K$14,4,FALSE)</f>
        <v>0</v>
      </c>
      <c r="AX114" s="116">
        <f>VLOOKUP($P$73,HorizontalPlanning!$A$2:$K$14,5,FALSE)</f>
        <v>0</v>
      </c>
      <c r="AY114" s="116">
        <f>VLOOKUP($P$73,HorizontalPlanning!$A$2:$K$14,6,FALSE)</f>
        <v>0</v>
      </c>
      <c r="AZ114" s="116">
        <f>VLOOKUP($P$73,HorizontalPlanning!$A$2:$K$14,7,FALSE)</f>
        <v>0</v>
      </c>
      <c r="BA114" s="116">
        <f>VLOOKUP($P$73,HorizontalPlanning!$A$2:$K$14,8,FALSE)</f>
        <v>0</v>
      </c>
      <c r="BB114" s="116">
        <f>VLOOKUP($P$73,HorizontalPlanning!$A$2:$K$14,9,FALSE)</f>
        <v>0</v>
      </c>
      <c r="BC114" s="116">
        <f>VLOOKUP($P$73,HorizontalPlanning!$A$2:$K$14,10,FALSE)</f>
        <v>0</v>
      </c>
      <c r="BD114" s="116">
        <f>VLOOKUP($P$73,HorizontalPlanning!$A$2:$K$14,11,FALSE)</f>
        <v>0</v>
      </c>
    </row>
    <row r="115" spans="1:56" ht="20" customHeight="1" thickBot="1" x14ac:dyDescent="0.25">
      <c r="A115" s="126"/>
      <c r="B115" s="133"/>
      <c r="C115" s="151">
        <f>IF(AU107=0,0,AU107+AW117+BA107+BD107)</f>
        <v>0</v>
      </c>
      <c r="D115" s="152">
        <f>$B$44*C115</f>
        <v>0</v>
      </c>
      <c r="E115" s="153">
        <f>IF(AW107=0,0,AW107+AY107+BC127+AW127)</f>
        <v>0</v>
      </c>
      <c r="F115" s="154"/>
      <c r="G115" s="151">
        <f>IF(AU107=0,0,AU107+AX117+BA107+BD107)</f>
        <v>0</v>
      </c>
      <c r="H115" s="152">
        <f>$B$44*G115</f>
        <v>0</v>
      </c>
      <c r="I115" s="153">
        <f>IF(AW107=0,0,AW107+AY107+BC127+AX127)</f>
        <v>0</v>
      </c>
      <c r="J115" s="156"/>
      <c r="K115" s="155">
        <f>IF(AU107=0,0,AU107+AY117+BA107+BD107)</f>
        <v>0</v>
      </c>
      <c r="L115" s="152">
        <f>$B$44*K115</f>
        <v>0</v>
      </c>
      <c r="M115" s="153">
        <f>IF(AW107=0,0,AW107+AY107+BC127+AY127)</f>
        <v>0</v>
      </c>
      <c r="N115" s="154"/>
      <c r="O115" s="151">
        <f>IF(AU107=0,0,AU107+AZ117+BA107+BD107)</f>
        <v>0</v>
      </c>
      <c r="P115" s="152">
        <f>$B$44*O115</f>
        <v>0</v>
      </c>
      <c r="Q115" s="153">
        <f>IF(AW107=0,0,AW107+AY107+BC127+AZ127)</f>
        <v>0</v>
      </c>
      <c r="R115" s="156"/>
      <c r="S115" s="151">
        <f>IF(AU107=0,0,AU107+BA117+BA107+BD107)</f>
        <v>0</v>
      </c>
      <c r="T115" s="152">
        <f>$B$28*S115</f>
        <v>0</v>
      </c>
      <c r="U115" s="153">
        <f>IF(AW107=0,0,AW107+AY107+BC127+BA127)</f>
        <v>0</v>
      </c>
      <c r="V115" s="161"/>
      <c r="W115" s="151">
        <f>IF(AU107=0,0,AU107+BB117+BA107+BD107)</f>
        <v>0</v>
      </c>
      <c r="X115" s="152">
        <f>$B$44*W115</f>
        <v>0</v>
      </c>
      <c r="Y115" s="153">
        <f>IF(AW107=0,0,AW107+AY107+BC127+BB127)</f>
        <v>0</v>
      </c>
      <c r="Z115" s="154"/>
      <c r="AA115" s="151">
        <f>IF(AU107=0,0,AU107+BC117+BA107+BD107)</f>
        <v>0</v>
      </c>
      <c r="AB115" s="152">
        <f>$B$44*AA115</f>
        <v>0</v>
      </c>
      <c r="AC115" s="153">
        <f>IF(AW107=0,0,AW107+AY107+BC127+ABC127)</f>
        <v>0</v>
      </c>
      <c r="AD115" s="154"/>
      <c r="AE115" s="151">
        <f>IF(AU107=0,0,AU107+BD117+BA107+BD107)</f>
        <v>0</v>
      </c>
      <c r="AF115" s="152">
        <f>$B$44*AE115</f>
        <v>0</v>
      </c>
      <c r="AG115" s="153">
        <f>IF(AW107=0,0,AW107+AY107+BC127+BD127)</f>
        <v>0</v>
      </c>
      <c r="AH115" s="156"/>
      <c r="AJ115" s="112"/>
      <c r="AK115" s="112"/>
      <c r="AL115" s="116">
        <f>VLOOKUP($P$69,HorizontalPlanning!$A$2:$K$14,4,FALSE)</f>
        <v>0</v>
      </c>
      <c r="AM115" s="116">
        <f>VLOOKUP($P$69,HorizontalPlanning!$A$2:$K$14,5,FALSE)</f>
        <v>0</v>
      </c>
      <c r="AN115" s="116">
        <f>VLOOKUP($P$69,HorizontalPlanning!$A$2:$K$14,6,FALSE)</f>
        <v>0</v>
      </c>
      <c r="AO115" s="116">
        <f>VLOOKUP($P$69,HorizontalPlanning!$A$2:$K$14,7,FALSE)</f>
        <v>0</v>
      </c>
      <c r="AP115" s="116">
        <f>VLOOKUP($P$69,HorizontalPlanning!$A$2:$K$14,8,FALSE)</f>
        <v>0</v>
      </c>
      <c r="AQ115" s="116">
        <f>VLOOKUP($P$69,HorizontalPlanning!$A$2:$K$14,9,FALSE)</f>
        <v>0</v>
      </c>
      <c r="AR115" s="116">
        <f>VLOOKUP($P$69,HorizontalPlanning!$A$2:$K$14,10,FALSE)</f>
        <v>0</v>
      </c>
      <c r="AS115" s="116">
        <f>VLOOKUP($P$69,HorizontalPlanning!$A$2:$K$14,11,FALSE)</f>
        <v>0</v>
      </c>
      <c r="AT115" s="112"/>
      <c r="AU115" s="112"/>
      <c r="AV115" s="112"/>
      <c r="AW115" s="116">
        <f>VLOOKUP($P$73,HorizontalPlanning!$A$2:$K$14,4,FALSE)</f>
        <v>0</v>
      </c>
      <c r="AX115" s="116">
        <f>VLOOKUP($P$73,HorizontalPlanning!$A$2:$K$14,5,FALSE)</f>
        <v>0</v>
      </c>
      <c r="AY115" s="116">
        <f>VLOOKUP($P$73,HorizontalPlanning!$A$2:$K$14,6,FALSE)</f>
        <v>0</v>
      </c>
      <c r="AZ115" s="116">
        <f>VLOOKUP($P$73,HorizontalPlanning!$A$2:$K$14,7,FALSE)</f>
        <v>0</v>
      </c>
      <c r="BA115" s="116">
        <f>VLOOKUP($P$73,HorizontalPlanning!$A$2:$K$14,8,FALSE)</f>
        <v>0</v>
      </c>
      <c r="BB115" s="116">
        <f>VLOOKUP($P$73,HorizontalPlanning!$A$2:$K$14,9,FALSE)</f>
        <v>0</v>
      </c>
      <c r="BC115" s="116">
        <f>VLOOKUP($P$73,HorizontalPlanning!$A$2:$K$14,10,FALSE)</f>
        <v>0</v>
      </c>
      <c r="BD115" s="116">
        <f>VLOOKUP($P$73,HorizontalPlanning!$A$2:$K$14,11,FALSE)</f>
        <v>0</v>
      </c>
    </row>
    <row r="116" spans="1:56" ht="20" customHeight="1" thickBot="1" x14ac:dyDescent="0.25">
      <c r="C116" s="142"/>
      <c r="R116" s="143"/>
      <c r="S116" s="142"/>
      <c r="AH116" s="143"/>
      <c r="AJ116" s="112"/>
      <c r="AK116" s="112"/>
      <c r="AL116" s="116">
        <f>VLOOKUP($P$69,HorizontalPlanning!$A$2:$K$14,4,FALSE)</f>
        <v>0</v>
      </c>
      <c r="AM116" s="116">
        <f>VLOOKUP($P$69,HorizontalPlanning!$A$2:$K$14,5,FALSE)</f>
        <v>0</v>
      </c>
      <c r="AN116" s="116">
        <f>VLOOKUP($P$69,HorizontalPlanning!$A$2:$K$14,6,FALSE)</f>
        <v>0</v>
      </c>
      <c r="AO116" s="116">
        <f>VLOOKUP($P$69,HorizontalPlanning!$A$2:$K$14,7,FALSE)</f>
        <v>0</v>
      </c>
      <c r="AP116" s="116">
        <f>VLOOKUP($P$69,HorizontalPlanning!$A$2:$K$14,8,FALSE)</f>
        <v>0</v>
      </c>
      <c r="AQ116" s="116">
        <f>VLOOKUP($P$69,HorizontalPlanning!$A$2:$K$14,9,FALSE)</f>
        <v>0</v>
      </c>
      <c r="AR116" s="116">
        <f>VLOOKUP($P$69,HorizontalPlanning!$A$2:$K$14,10,FALSE)</f>
        <v>0</v>
      </c>
      <c r="AS116" s="116">
        <f>VLOOKUP($P$69,HorizontalPlanning!$A$2:$K$14,11,FALSE)</f>
        <v>0</v>
      </c>
      <c r="AT116" s="112"/>
      <c r="AU116" s="112"/>
      <c r="AV116" s="112"/>
      <c r="AW116" s="116">
        <f>VLOOKUP($P$73,HorizontalPlanning!$A$2:$K$14,4,FALSE)</f>
        <v>0</v>
      </c>
      <c r="AX116" s="116">
        <f>VLOOKUP($P$73,HorizontalPlanning!$A$2:$K$14,5,FALSE)</f>
        <v>0</v>
      </c>
      <c r="AY116" s="116">
        <f>VLOOKUP($P$73,HorizontalPlanning!$A$2:$K$14,6,FALSE)</f>
        <v>0</v>
      </c>
      <c r="AZ116" s="116">
        <f>VLOOKUP($P$73,HorizontalPlanning!$A$2:$K$14,7,FALSE)</f>
        <v>0</v>
      </c>
      <c r="BA116" s="116">
        <f>VLOOKUP($P$73,HorizontalPlanning!$A$2:$K$14,8,FALSE)</f>
        <v>0</v>
      </c>
      <c r="BB116" s="116">
        <f>VLOOKUP($P$73,HorizontalPlanning!$A$2:$K$14,9,FALSE)</f>
        <v>0</v>
      </c>
      <c r="BC116" s="116">
        <f>VLOOKUP($P$73,HorizontalPlanning!$A$2:$K$14,10,FALSE)</f>
        <v>0</v>
      </c>
      <c r="BD116" s="116">
        <f>VLOOKUP($P$73,HorizontalPlanning!$A$2:$K$14,11,FALSE)</f>
        <v>0</v>
      </c>
    </row>
    <row r="117" spans="1:56" ht="20" thickBot="1" x14ac:dyDescent="0.25">
      <c r="A117" s="127"/>
      <c r="B117" s="136"/>
      <c r="C117" s="144"/>
      <c r="D117" s="146"/>
      <c r="E117" s="146"/>
      <c r="F117" s="147"/>
      <c r="G117" s="148"/>
      <c r="H117" s="146"/>
      <c r="I117" s="146"/>
      <c r="J117" s="147"/>
      <c r="K117" s="148"/>
      <c r="L117" s="146"/>
      <c r="M117" s="146"/>
      <c r="N117" s="147"/>
      <c r="O117" s="148"/>
      <c r="P117" s="146"/>
      <c r="Q117" s="146"/>
      <c r="R117" s="149"/>
      <c r="S117" s="144"/>
      <c r="T117" s="146"/>
      <c r="U117" s="146"/>
      <c r="V117" s="147"/>
      <c r="W117" s="148"/>
      <c r="X117" s="146"/>
      <c r="Y117" s="146"/>
      <c r="Z117" s="147"/>
      <c r="AA117" s="148"/>
      <c r="AB117" s="146"/>
      <c r="AC117" s="146"/>
      <c r="AD117" s="147"/>
      <c r="AE117" s="148"/>
      <c r="AF117" s="146"/>
      <c r="AG117" s="146"/>
      <c r="AH117" s="149"/>
      <c r="AJ117" s="112"/>
      <c r="AK117" s="112"/>
      <c r="AL117" s="116">
        <f>VLOOKUP($P$69,HorizontalPlanning!$A$2:$K$14,4,FALSE)</f>
        <v>0</v>
      </c>
      <c r="AM117" s="116">
        <f>VLOOKUP($P$69,HorizontalPlanning!$A$2:$K$14,5,FALSE)</f>
        <v>0</v>
      </c>
      <c r="AN117" s="116">
        <f>VLOOKUP($P$69,HorizontalPlanning!$A$2:$K$14,6,FALSE)</f>
        <v>0</v>
      </c>
      <c r="AO117" s="116">
        <f>VLOOKUP($P$69,HorizontalPlanning!$A$2:$K$14,7,FALSE)</f>
        <v>0</v>
      </c>
      <c r="AP117" s="116">
        <f>VLOOKUP($P$69,HorizontalPlanning!$A$2:$K$14,8,FALSE)</f>
        <v>0</v>
      </c>
      <c r="AQ117" s="116">
        <f>VLOOKUP($P$69,HorizontalPlanning!$A$2:$K$14,9,FALSE)</f>
        <v>0</v>
      </c>
      <c r="AR117" s="116">
        <f>VLOOKUP($P$69,HorizontalPlanning!$A$2:$K$14,10,FALSE)</f>
        <v>0</v>
      </c>
      <c r="AS117" s="116">
        <f>VLOOKUP($P$69,HorizontalPlanning!$A$2:$K$14,11,FALSE)</f>
        <v>0</v>
      </c>
      <c r="AT117" s="112"/>
      <c r="AU117" s="112"/>
      <c r="AV117" s="112"/>
      <c r="AW117" s="116">
        <f>VLOOKUP($P$73,HorizontalPlanning!$A$2:$K$14,4,FALSE)</f>
        <v>0</v>
      </c>
      <c r="AX117" s="116">
        <f>VLOOKUP($P$73,HorizontalPlanning!$A$2:$K$14,5,FALSE)</f>
        <v>0</v>
      </c>
      <c r="AY117" s="116">
        <f>VLOOKUP($P$73,HorizontalPlanning!$A$2:$K$14,6,FALSE)</f>
        <v>0</v>
      </c>
      <c r="AZ117" s="116">
        <f>VLOOKUP($P$73,HorizontalPlanning!$A$2:$K$14,7,FALSE)</f>
        <v>0</v>
      </c>
      <c r="BA117" s="116">
        <f>VLOOKUP($P$73,HorizontalPlanning!$A$2:$K$14,8,FALSE)</f>
        <v>0</v>
      </c>
      <c r="BB117" s="116">
        <f>VLOOKUP($P$73,HorizontalPlanning!$A$2:$K$14,9,FALSE)</f>
        <v>0</v>
      </c>
      <c r="BC117" s="116">
        <f>VLOOKUP($P$73,HorizontalPlanning!$A$2:$K$14,10,FALSE)</f>
        <v>0</v>
      </c>
      <c r="BD117" s="116">
        <f>VLOOKUP($P$73,HorizontalPlanning!$A$2:$K$14,11,FALSE)</f>
        <v>0</v>
      </c>
    </row>
    <row r="118" spans="1:56" ht="19" x14ac:dyDescent="0.2">
      <c r="A118" s="36"/>
      <c r="B118" s="137"/>
      <c r="C118" s="45"/>
      <c r="D118" s="46"/>
      <c r="E118" s="46"/>
      <c r="F118" s="49"/>
      <c r="G118" s="141"/>
      <c r="H118" s="46"/>
      <c r="I118" s="46"/>
      <c r="J118" s="49"/>
      <c r="K118" s="141"/>
      <c r="L118" s="46"/>
      <c r="M118" s="46"/>
      <c r="N118" s="49"/>
      <c r="O118" s="141"/>
      <c r="P118" s="46"/>
      <c r="Q118" s="46"/>
      <c r="R118" s="168"/>
      <c r="S118" s="72"/>
      <c r="T118" s="73"/>
      <c r="U118" s="73"/>
      <c r="V118" s="76"/>
      <c r="W118" s="140"/>
      <c r="X118" s="73"/>
      <c r="Y118" s="73"/>
      <c r="Z118" s="76"/>
      <c r="AA118" s="140"/>
      <c r="AB118" s="73"/>
      <c r="AC118" s="73"/>
      <c r="AD118" s="76"/>
      <c r="AE118" s="140"/>
      <c r="AF118" s="73"/>
      <c r="AG118" s="73"/>
      <c r="AH118" s="150"/>
      <c r="AJ118" s="112"/>
      <c r="AK118" s="112"/>
      <c r="AL118" s="116">
        <f>VLOOKUP($P$69,HorizontalPlanning!$A$2:$K$14,4,FALSE)</f>
        <v>0</v>
      </c>
      <c r="AM118" s="116">
        <f>VLOOKUP($P$69,HorizontalPlanning!$A$2:$K$14,5,FALSE)</f>
        <v>0</v>
      </c>
      <c r="AN118" s="116">
        <f>VLOOKUP($P$69,HorizontalPlanning!$A$2:$K$14,6,FALSE)</f>
        <v>0</v>
      </c>
      <c r="AO118" s="116">
        <f>VLOOKUP($P$69,HorizontalPlanning!$A$2:$K$14,7,FALSE)</f>
        <v>0</v>
      </c>
      <c r="AP118" s="116">
        <f>VLOOKUP($P$69,HorizontalPlanning!$A$2:$K$14,8,FALSE)</f>
        <v>0</v>
      </c>
      <c r="AQ118" s="116">
        <f>VLOOKUP($P$69,HorizontalPlanning!$A$2:$K$14,9,FALSE)</f>
        <v>0</v>
      </c>
      <c r="AR118" s="116">
        <f>VLOOKUP($P$69,HorizontalPlanning!$A$2:$K$14,10,FALSE)</f>
        <v>0</v>
      </c>
      <c r="AS118" s="116">
        <f>VLOOKUP($P$69,HorizontalPlanning!$A$2:$K$14,11,FALSE)</f>
        <v>0</v>
      </c>
      <c r="AT118" s="112"/>
      <c r="AU118" s="112"/>
      <c r="AV118" s="112"/>
      <c r="AW118" s="116">
        <f>VLOOKUP($P$73,HorizontalPlanning!$A$2:$K$14,4,FALSE)</f>
        <v>0</v>
      </c>
      <c r="AX118" s="116">
        <f>VLOOKUP($P$73,HorizontalPlanning!$A$2:$K$14,5,FALSE)</f>
        <v>0</v>
      </c>
      <c r="AY118" s="116">
        <f>VLOOKUP($P$73,HorizontalPlanning!$A$2:$K$14,6,FALSE)</f>
        <v>0</v>
      </c>
      <c r="AZ118" s="116">
        <f>VLOOKUP($P$73,HorizontalPlanning!$A$2:$K$14,7,FALSE)</f>
        <v>0</v>
      </c>
      <c r="BA118" s="116">
        <f>VLOOKUP($P$73,HorizontalPlanning!$A$2:$K$14,8,FALSE)</f>
        <v>0</v>
      </c>
      <c r="BB118" s="116">
        <f>VLOOKUP($P$73,HorizontalPlanning!$A$2:$K$14,9,FALSE)</f>
        <v>0</v>
      </c>
      <c r="BC118" s="116">
        <f>VLOOKUP($P$73,HorizontalPlanning!$A$2:$K$14,10,FALSE)</f>
        <v>0</v>
      </c>
      <c r="BD118" s="116">
        <f>VLOOKUP($P$73,HorizontalPlanning!$A$2:$K$14,11,FALSE)</f>
        <v>0</v>
      </c>
    </row>
    <row r="119" spans="1:56" ht="19" x14ac:dyDescent="0.2">
      <c r="A119" s="125"/>
      <c r="B119" s="132"/>
      <c r="C119" s="45"/>
      <c r="D119" s="46"/>
      <c r="E119" s="46"/>
      <c r="F119" s="49"/>
      <c r="G119" s="141"/>
      <c r="H119" s="46"/>
      <c r="I119" s="46"/>
      <c r="J119" s="49"/>
      <c r="K119" s="141"/>
      <c r="L119" s="46"/>
      <c r="M119" s="46"/>
      <c r="N119" s="49"/>
      <c r="O119" s="141"/>
      <c r="P119" s="46"/>
      <c r="Q119" s="46"/>
      <c r="R119" s="168"/>
      <c r="S119" s="72"/>
      <c r="T119" s="73"/>
      <c r="U119" s="73"/>
      <c r="V119" s="76"/>
      <c r="W119" s="140"/>
      <c r="X119" s="73"/>
      <c r="Y119" s="73"/>
      <c r="Z119" s="76"/>
      <c r="AA119" s="140"/>
      <c r="AB119" s="73"/>
      <c r="AC119" s="73"/>
      <c r="AD119" s="76"/>
      <c r="AE119" s="140"/>
      <c r="AF119" s="73"/>
      <c r="AG119" s="73"/>
      <c r="AH119" s="150"/>
      <c r="AJ119" s="112"/>
      <c r="AK119" s="112"/>
      <c r="AL119" s="115"/>
      <c r="AM119" s="115"/>
      <c r="AN119" s="115"/>
      <c r="AO119" s="115"/>
      <c r="AP119" s="115"/>
      <c r="AQ119" s="115"/>
      <c r="AR119" s="115"/>
      <c r="AS119" s="115"/>
      <c r="AT119" s="112"/>
      <c r="AU119" s="112"/>
      <c r="AV119" s="112"/>
      <c r="AW119" s="115"/>
      <c r="AX119" s="115"/>
      <c r="AY119" s="115"/>
      <c r="AZ119" s="115"/>
      <c r="BA119" s="115"/>
      <c r="BB119" s="115"/>
      <c r="BC119" s="115"/>
      <c r="BD119" s="115"/>
    </row>
    <row r="120" spans="1:56" ht="20" thickBot="1" x14ac:dyDescent="0.25">
      <c r="A120" s="126"/>
      <c r="B120" s="133"/>
      <c r="C120" s="45"/>
      <c r="D120" s="46"/>
      <c r="E120" s="46"/>
      <c r="F120" s="49"/>
      <c r="G120" s="141"/>
      <c r="H120" s="46"/>
      <c r="I120" s="46"/>
      <c r="J120" s="49"/>
      <c r="K120" s="141"/>
      <c r="L120" s="46"/>
      <c r="M120" s="46"/>
      <c r="N120" s="49"/>
      <c r="O120" s="141"/>
      <c r="P120" s="46"/>
      <c r="Q120" s="46"/>
      <c r="R120" s="168"/>
      <c r="S120" s="72"/>
      <c r="T120" s="73"/>
      <c r="U120" s="73"/>
      <c r="V120" s="76"/>
      <c r="W120" s="140"/>
      <c r="X120" s="73"/>
      <c r="Y120" s="73"/>
      <c r="Z120" s="76"/>
      <c r="AA120" s="140"/>
      <c r="AB120" s="73"/>
      <c r="AC120" s="73"/>
      <c r="AD120" s="76"/>
      <c r="AE120" s="140"/>
      <c r="AF120" s="73"/>
      <c r="AG120" s="73"/>
      <c r="AH120" s="150"/>
      <c r="AJ120" s="112" t="s">
        <v>235</v>
      </c>
      <c r="AK120" s="112"/>
      <c r="AL120" s="119">
        <f>VLOOKUP($P$69,HorizontalPlanning!$A$15:$K$27,4,FALSE)</f>
        <v>0</v>
      </c>
      <c r="AM120" s="119">
        <f>VLOOKUP($P$69,HorizontalPlanning!$A$15:$K$27,5,FALSE)</f>
        <v>0</v>
      </c>
      <c r="AN120" s="119">
        <f>VLOOKUP($P$69,HorizontalPlanning!$A$15:$K$27,6,FALSE)</f>
        <v>0</v>
      </c>
      <c r="AO120" s="119">
        <f>VLOOKUP($P$69,HorizontalPlanning!$A$15:$K$27,7,FALSE)</f>
        <v>0</v>
      </c>
      <c r="AP120" s="119">
        <f>VLOOKUP($P$69,HorizontalPlanning!$A$15:$K$27,8,FALSE)</f>
        <v>0</v>
      </c>
      <c r="AQ120" s="119">
        <f>VLOOKUP($P$69,HorizontalPlanning!$A$15:$K$27,9,FALSE)</f>
        <v>0</v>
      </c>
      <c r="AR120" s="119">
        <f>VLOOKUP($P$69,HorizontalPlanning!$A$15:$K$27,10,FALSE)</f>
        <v>0</v>
      </c>
      <c r="AS120" s="119">
        <f>VLOOKUP($P$69,HorizontalPlanning!$A$15:$K$27,11,FALSE)</f>
        <v>0</v>
      </c>
      <c r="AT120" s="112"/>
      <c r="AU120" s="112" t="s">
        <v>235</v>
      </c>
      <c r="AV120" s="112"/>
      <c r="AW120" s="119">
        <f>VLOOKUP($P$73,HorizontalPlanning!$A$15:$K$27,4,FALSE)</f>
        <v>0</v>
      </c>
      <c r="AX120" s="119">
        <f>VLOOKUP($P$73,HorizontalPlanning!$A$15:$K$27,5,FALSE)</f>
        <v>0</v>
      </c>
      <c r="AY120" s="119">
        <f>VLOOKUP($P$73,HorizontalPlanning!$A$15:$K$27,6,FALSE)</f>
        <v>0</v>
      </c>
      <c r="AZ120" s="119">
        <f>VLOOKUP($P$73,HorizontalPlanning!$A$15:$K$27,7,FALSE)</f>
        <v>0</v>
      </c>
      <c r="BA120" s="119">
        <f>VLOOKUP($P$73,HorizontalPlanning!$A$15:$K$27,8,FALSE)</f>
        <v>0</v>
      </c>
      <c r="BB120" s="119">
        <f>VLOOKUP($P$73,HorizontalPlanning!$A$15:$K$27,9,FALSE)</f>
        <v>0</v>
      </c>
      <c r="BC120" s="119">
        <f>VLOOKUP($P$73,HorizontalPlanning!$A$15:$K$27,10,FALSE)</f>
        <v>0</v>
      </c>
      <c r="BD120" s="119">
        <f>VLOOKUP($P$73,HorizontalPlanning!$A$15:$K$27,11,FALSE)</f>
        <v>0</v>
      </c>
    </row>
    <row r="121" spans="1:56" ht="17" customHeight="1" thickBot="1" x14ac:dyDescent="0.25">
      <c r="C121" s="142"/>
      <c r="R121" s="143"/>
      <c r="S121" s="92"/>
      <c r="T121" s="93"/>
      <c r="U121" s="93"/>
      <c r="V121" s="93"/>
      <c r="W121" s="93"/>
      <c r="X121" s="93"/>
      <c r="Y121" s="93"/>
      <c r="Z121" s="93"/>
      <c r="AA121" s="162"/>
      <c r="AB121" s="93"/>
      <c r="AC121" s="93"/>
      <c r="AD121" s="93"/>
      <c r="AE121" s="162"/>
      <c r="AF121" s="93"/>
      <c r="AG121" s="93"/>
      <c r="AH121" s="163"/>
      <c r="AJ121" s="112"/>
      <c r="AK121" s="112"/>
      <c r="AL121" s="119">
        <f>VLOOKUP($P$69,HorizontalPlanning!$A$15:$K$27,4,FALSE)</f>
        <v>0</v>
      </c>
      <c r="AM121" s="119">
        <f>VLOOKUP($P$69,HorizontalPlanning!$A$15:$K$27,5,FALSE)</f>
        <v>0</v>
      </c>
      <c r="AN121" s="119">
        <f>VLOOKUP($P$69,HorizontalPlanning!$A$15:$K$27,6,FALSE)</f>
        <v>0</v>
      </c>
      <c r="AO121" s="119">
        <f>VLOOKUP($P$69,HorizontalPlanning!$A$15:$K$27,7,FALSE)</f>
        <v>0</v>
      </c>
      <c r="AP121" s="119">
        <f>VLOOKUP($P$69,HorizontalPlanning!$A$15:$K$27,8,FALSE)</f>
        <v>0</v>
      </c>
      <c r="AQ121" s="119">
        <f>VLOOKUP($P$69,HorizontalPlanning!$A$15:$K$27,9,FALSE)</f>
        <v>0</v>
      </c>
      <c r="AR121" s="119">
        <f>VLOOKUP($P$69,HorizontalPlanning!$A$15:$K$27,10,FALSE)</f>
        <v>0</v>
      </c>
      <c r="AS121" s="119">
        <f>VLOOKUP($P$69,HorizontalPlanning!$A$15:$K$27,11,FALSE)</f>
        <v>0</v>
      </c>
      <c r="AT121" s="112"/>
      <c r="AU121" s="112"/>
      <c r="AV121" s="112"/>
      <c r="AW121" s="119">
        <f>VLOOKUP($P$73,HorizontalPlanning!$A$15:$K$27,4,FALSE)</f>
        <v>0</v>
      </c>
      <c r="AX121" s="119">
        <f>VLOOKUP($P$73,HorizontalPlanning!$A$15:$K$27,5,FALSE)</f>
        <v>0</v>
      </c>
      <c r="AY121" s="119">
        <f>VLOOKUP($P$73,HorizontalPlanning!$A$15:$K$27,6,FALSE)</f>
        <v>0</v>
      </c>
      <c r="AZ121" s="119">
        <f>VLOOKUP($P$73,HorizontalPlanning!$A$15:$K$27,7,FALSE)</f>
        <v>0</v>
      </c>
      <c r="BA121" s="119">
        <f>VLOOKUP($P$73,HorizontalPlanning!$A$15:$K$27,8,FALSE)</f>
        <v>0</v>
      </c>
      <c r="BB121" s="119">
        <f>VLOOKUP($P$73,HorizontalPlanning!$A$15:$K$27,9,FALSE)</f>
        <v>0</v>
      </c>
      <c r="BC121" s="119">
        <f>VLOOKUP($P$73,HorizontalPlanning!$A$15:$K$27,10,FALSE)</f>
        <v>0</v>
      </c>
      <c r="BD121" s="119">
        <f>VLOOKUP($P$73,HorizontalPlanning!$A$15:$K$27,11,FALSE)</f>
        <v>0</v>
      </c>
    </row>
    <row r="122" spans="1:56" ht="16" customHeight="1" x14ac:dyDescent="0.2">
      <c r="A122" s="128"/>
      <c r="B122" s="134"/>
      <c r="C122" s="62"/>
      <c r="D122" s="63"/>
      <c r="E122" s="63"/>
      <c r="F122" s="63"/>
      <c r="G122" s="63"/>
      <c r="H122" s="63"/>
      <c r="I122" s="63"/>
      <c r="J122" s="63"/>
      <c r="K122" s="63"/>
      <c r="L122" s="63"/>
      <c r="M122" s="63"/>
      <c r="N122" s="63"/>
      <c r="O122" s="63"/>
      <c r="P122" s="63"/>
      <c r="Q122" s="63"/>
      <c r="R122" s="169"/>
      <c r="S122" s="142"/>
      <c r="AH122" s="143"/>
      <c r="AI122" s="38"/>
      <c r="AJ122" s="112"/>
      <c r="AK122" s="112"/>
      <c r="AL122" s="119">
        <f>VLOOKUP($P$69,HorizontalPlanning!$A$15:$K$27,4,FALSE)</f>
        <v>0</v>
      </c>
      <c r="AM122" s="119">
        <f>VLOOKUP($P$69,HorizontalPlanning!$A$15:$K$27,5,FALSE)</f>
        <v>0</v>
      </c>
      <c r="AN122" s="119">
        <f>VLOOKUP($P$69,HorizontalPlanning!$A$15:$K$27,6,FALSE)</f>
        <v>0</v>
      </c>
      <c r="AO122" s="119">
        <f>VLOOKUP($P$69,HorizontalPlanning!$A$15:$K$27,7,FALSE)</f>
        <v>0</v>
      </c>
      <c r="AP122" s="119">
        <f>VLOOKUP($P$69,HorizontalPlanning!$A$15:$K$27,8,FALSE)</f>
        <v>0</v>
      </c>
      <c r="AQ122" s="119">
        <f>VLOOKUP($P$69,HorizontalPlanning!$A$15:$K$27,9,FALSE)</f>
        <v>0</v>
      </c>
      <c r="AR122" s="119">
        <f>VLOOKUP($P$69,HorizontalPlanning!$A$15:$K$27,10,FALSE)</f>
        <v>0</v>
      </c>
      <c r="AS122" s="119">
        <f>VLOOKUP($P$69,HorizontalPlanning!$A$15:$K$27,11,FALSE)</f>
        <v>0</v>
      </c>
      <c r="AT122" s="112"/>
      <c r="AU122" s="112"/>
      <c r="AV122" s="112"/>
      <c r="AW122" s="119">
        <f>VLOOKUP($P$73,HorizontalPlanning!$A$15:$K$27,4,FALSE)</f>
        <v>0</v>
      </c>
      <c r="AX122" s="119">
        <f>VLOOKUP($P$73,HorizontalPlanning!$A$15:$K$27,5,FALSE)</f>
        <v>0</v>
      </c>
      <c r="AY122" s="119">
        <f>VLOOKUP($P$73,HorizontalPlanning!$A$15:$K$27,6,FALSE)</f>
        <v>0</v>
      </c>
      <c r="AZ122" s="119">
        <f>VLOOKUP($P$73,HorizontalPlanning!$A$15:$K$27,7,FALSE)</f>
        <v>0</v>
      </c>
      <c r="BA122" s="119">
        <f>VLOOKUP($P$73,HorizontalPlanning!$A$15:$K$27,8,FALSE)</f>
        <v>0</v>
      </c>
      <c r="BB122" s="119">
        <f>VLOOKUP($P$73,HorizontalPlanning!$A$15:$K$27,9,FALSE)</f>
        <v>0</v>
      </c>
      <c r="BC122" s="119">
        <f>VLOOKUP($P$73,HorizontalPlanning!$A$15:$K$27,10,FALSE)</f>
        <v>0</v>
      </c>
      <c r="BD122" s="119">
        <f>VLOOKUP($P$73,HorizontalPlanning!$A$15:$K$27,11,FALSE)</f>
        <v>0</v>
      </c>
    </row>
    <row r="123" spans="1:56" ht="15" customHeight="1" x14ac:dyDescent="0.2">
      <c r="A123" s="129"/>
      <c r="B123" s="138"/>
      <c r="C123" s="62"/>
      <c r="D123" s="63"/>
      <c r="E123" s="63"/>
      <c r="F123" s="63"/>
      <c r="G123" s="63"/>
      <c r="H123" s="63"/>
      <c r="I123" s="63"/>
      <c r="J123" s="63"/>
      <c r="K123" s="63"/>
      <c r="L123" s="63"/>
      <c r="M123" s="63"/>
      <c r="N123" s="63"/>
      <c r="O123" s="63"/>
      <c r="P123" s="63"/>
      <c r="Q123" s="63"/>
      <c r="R123" s="169"/>
      <c r="S123" s="92"/>
      <c r="T123" s="93"/>
      <c r="U123" s="93"/>
      <c r="V123" s="93"/>
      <c r="W123" s="93"/>
      <c r="X123" s="93"/>
      <c r="Y123" s="93"/>
      <c r="Z123" s="93"/>
      <c r="AA123" s="162"/>
      <c r="AB123" s="93"/>
      <c r="AC123" s="93"/>
      <c r="AD123" s="93"/>
      <c r="AE123" s="162"/>
      <c r="AF123" s="93"/>
      <c r="AG123" s="93"/>
      <c r="AH123" s="163"/>
      <c r="AI123" s="38"/>
      <c r="AJ123" s="112"/>
      <c r="AK123" s="112"/>
      <c r="AL123" s="119">
        <f>VLOOKUP($P$69,HorizontalPlanning!$A$15:$K$27,4,FALSE)</f>
        <v>0</v>
      </c>
      <c r="AM123" s="119">
        <f>VLOOKUP($P$69,HorizontalPlanning!$A$15:$K$27,5,FALSE)</f>
        <v>0</v>
      </c>
      <c r="AN123" s="119">
        <f>VLOOKUP($P$69,HorizontalPlanning!$A$15:$K$27,6,FALSE)</f>
        <v>0</v>
      </c>
      <c r="AO123" s="119">
        <f>VLOOKUP($P$69,HorizontalPlanning!$A$15:$K$27,7,FALSE)</f>
        <v>0</v>
      </c>
      <c r="AP123" s="119">
        <f>VLOOKUP($P$69,HorizontalPlanning!$A$15:$K$27,8,FALSE)</f>
        <v>0</v>
      </c>
      <c r="AQ123" s="119">
        <f>VLOOKUP($P$69,HorizontalPlanning!$A$15:$K$27,9,FALSE)</f>
        <v>0</v>
      </c>
      <c r="AR123" s="119">
        <f>VLOOKUP($P$69,HorizontalPlanning!$A$15:$K$27,10,FALSE)</f>
        <v>0</v>
      </c>
      <c r="AS123" s="119">
        <f>VLOOKUP($P$69,HorizontalPlanning!$A$15:$K$27,11,FALSE)</f>
        <v>0</v>
      </c>
      <c r="AT123" s="112"/>
      <c r="AU123" s="112"/>
      <c r="AV123" s="112"/>
      <c r="AW123" s="119">
        <f>VLOOKUP($P$73,HorizontalPlanning!$A$15:$K$27,4,FALSE)</f>
        <v>0</v>
      </c>
      <c r="AX123" s="119">
        <f>VLOOKUP($P$73,HorizontalPlanning!$A$15:$K$27,5,FALSE)</f>
        <v>0</v>
      </c>
      <c r="AY123" s="119">
        <f>VLOOKUP($P$73,HorizontalPlanning!$A$15:$K$27,6,FALSE)</f>
        <v>0</v>
      </c>
      <c r="AZ123" s="119">
        <f>VLOOKUP($P$73,HorizontalPlanning!$A$15:$K$27,7,FALSE)</f>
        <v>0</v>
      </c>
      <c r="BA123" s="119">
        <f>VLOOKUP($P$73,HorizontalPlanning!$A$15:$K$27,8,FALSE)</f>
        <v>0</v>
      </c>
      <c r="BB123" s="119">
        <f>VLOOKUP($P$73,HorizontalPlanning!$A$15:$K$27,9,FALSE)</f>
        <v>0</v>
      </c>
      <c r="BC123" s="119">
        <f>VLOOKUP($P$73,HorizontalPlanning!$A$15:$K$27,10,FALSE)</f>
        <v>0</v>
      </c>
      <c r="BD123" s="119">
        <f>VLOOKUP($P$73,HorizontalPlanning!$A$15:$K$27,11,FALSE)</f>
        <v>0</v>
      </c>
    </row>
    <row r="124" spans="1:56" ht="16" customHeight="1" thickBot="1" x14ac:dyDescent="0.25">
      <c r="A124" s="124"/>
      <c r="B124" s="135"/>
      <c r="C124" s="62"/>
      <c r="D124" s="63"/>
      <c r="E124" s="63"/>
      <c r="F124" s="63"/>
      <c r="G124" s="63"/>
      <c r="H124" s="63"/>
      <c r="I124" s="63"/>
      <c r="J124" s="63"/>
      <c r="K124" s="63"/>
      <c r="L124" s="63"/>
      <c r="M124" s="63"/>
      <c r="N124" s="63"/>
      <c r="O124" s="63"/>
      <c r="P124" s="63"/>
      <c r="Q124" s="63"/>
      <c r="R124" s="169"/>
      <c r="S124" s="92"/>
      <c r="T124" s="93"/>
      <c r="U124" s="93"/>
      <c r="V124" s="93"/>
      <c r="W124" s="93"/>
      <c r="X124" s="93"/>
      <c r="Y124" s="93"/>
      <c r="Z124" s="93"/>
      <c r="AA124" s="162"/>
      <c r="AB124" s="93"/>
      <c r="AC124" s="93"/>
      <c r="AD124" s="93"/>
      <c r="AE124" s="162"/>
      <c r="AF124" s="93"/>
      <c r="AG124" s="93"/>
      <c r="AH124" s="163"/>
      <c r="AI124" s="38"/>
      <c r="AJ124" s="112"/>
      <c r="AK124" s="112"/>
      <c r="AL124" s="119">
        <f>VLOOKUP($P$69,HorizontalPlanning!$A$15:$K$27,4,FALSE)</f>
        <v>0</v>
      </c>
      <c r="AM124" s="119">
        <f>VLOOKUP($P$69,HorizontalPlanning!$A$15:$K$27,5,FALSE)</f>
        <v>0</v>
      </c>
      <c r="AN124" s="119">
        <f>VLOOKUP($P$69,HorizontalPlanning!$A$15:$K$27,6,FALSE)</f>
        <v>0</v>
      </c>
      <c r="AO124" s="119">
        <f>VLOOKUP($P$69,HorizontalPlanning!$A$15:$K$27,7,FALSE)</f>
        <v>0</v>
      </c>
      <c r="AP124" s="119">
        <f>VLOOKUP($P$69,HorizontalPlanning!$A$15:$K$27,8,FALSE)</f>
        <v>0</v>
      </c>
      <c r="AQ124" s="119">
        <f>VLOOKUP($P$69,HorizontalPlanning!$A$15:$K$27,9,FALSE)</f>
        <v>0</v>
      </c>
      <c r="AR124" s="119">
        <f>VLOOKUP($P$69,HorizontalPlanning!$A$15:$K$27,10,FALSE)</f>
        <v>0</v>
      </c>
      <c r="AS124" s="119">
        <f>VLOOKUP($P$69,HorizontalPlanning!$A$15:$K$27,11,FALSE)</f>
        <v>0</v>
      </c>
      <c r="AT124" s="112"/>
      <c r="AU124" s="112"/>
      <c r="AV124" s="112"/>
      <c r="AW124" s="119">
        <f>VLOOKUP($P$73,HorizontalPlanning!$A$15:$K$27,4,FALSE)</f>
        <v>0</v>
      </c>
      <c r="AX124" s="119">
        <f>VLOOKUP($P$73,HorizontalPlanning!$A$15:$K$27,5,FALSE)</f>
        <v>0</v>
      </c>
      <c r="AY124" s="119">
        <f>VLOOKUP($P$73,HorizontalPlanning!$A$15:$K$27,6,FALSE)</f>
        <v>0</v>
      </c>
      <c r="AZ124" s="119">
        <f>VLOOKUP($P$73,HorizontalPlanning!$A$15:$K$27,7,FALSE)</f>
        <v>0</v>
      </c>
      <c r="BA124" s="119">
        <f>VLOOKUP($P$73,HorizontalPlanning!$A$15:$K$27,8,FALSE)</f>
        <v>0</v>
      </c>
      <c r="BB124" s="119">
        <f>VLOOKUP($P$73,HorizontalPlanning!$A$15:$K$27,9,FALSE)</f>
        <v>0</v>
      </c>
      <c r="BC124" s="119">
        <f>VLOOKUP($P$73,HorizontalPlanning!$A$15:$K$27,10,FALSE)</f>
        <v>0</v>
      </c>
      <c r="BD124" s="119">
        <f>VLOOKUP($P$73,HorizontalPlanning!$A$15:$K$27,11,FALSE)</f>
        <v>0</v>
      </c>
    </row>
    <row r="125" spans="1:56" ht="16" customHeight="1" x14ac:dyDescent="0.2">
      <c r="A125" s="128"/>
      <c r="B125" s="134"/>
      <c r="C125" s="62"/>
      <c r="D125" s="63"/>
      <c r="E125" s="63"/>
      <c r="F125" s="63"/>
      <c r="G125" s="63"/>
      <c r="H125" s="63"/>
      <c r="I125" s="63"/>
      <c r="J125" s="63"/>
      <c r="K125" s="63"/>
      <c r="L125" s="63"/>
      <c r="M125" s="63"/>
      <c r="N125" s="63"/>
      <c r="O125" s="63"/>
      <c r="P125" s="63"/>
      <c r="Q125" s="63"/>
      <c r="R125" s="169"/>
      <c r="S125" s="92"/>
      <c r="T125" s="93"/>
      <c r="U125" s="93"/>
      <c r="V125" s="93"/>
      <c r="W125" s="93"/>
      <c r="X125" s="93"/>
      <c r="Y125" s="93"/>
      <c r="Z125" s="93"/>
      <c r="AA125" s="162"/>
      <c r="AB125" s="93"/>
      <c r="AC125" s="93"/>
      <c r="AD125" s="93"/>
      <c r="AE125" s="162"/>
      <c r="AF125" s="93"/>
      <c r="AG125" s="93"/>
      <c r="AH125" s="163"/>
      <c r="AI125" s="38"/>
      <c r="AJ125" s="112"/>
      <c r="AK125" s="112"/>
      <c r="AL125" s="119">
        <f>VLOOKUP($P$69,HorizontalPlanning!$A$15:$K$27,4,FALSE)</f>
        <v>0</v>
      </c>
      <c r="AM125" s="119">
        <f>VLOOKUP($P$69,HorizontalPlanning!$A$15:$K$27,5,FALSE)</f>
        <v>0</v>
      </c>
      <c r="AN125" s="119">
        <f>VLOOKUP($P$69,HorizontalPlanning!$A$15:$K$27,6,FALSE)</f>
        <v>0</v>
      </c>
      <c r="AO125" s="119">
        <f>VLOOKUP($P$69,HorizontalPlanning!$A$15:$K$27,7,FALSE)</f>
        <v>0</v>
      </c>
      <c r="AP125" s="119">
        <f>VLOOKUP($P$69,HorizontalPlanning!$A$15:$K$27,8,FALSE)</f>
        <v>0</v>
      </c>
      <c r="AQ125" s="119">
        <f>VLOOKUP($P$69,HorizontalPlanning!$A$15:$K$27,9,FALSE)</f>
        <v>0</v>
      </c>
      <c r="AR125" s="119">
        <f>VLOOKUP($P$69,HorizontalPlanning!$A$15:$K$27,10,FALSE)</f>
        <v>0</v>
      </c>
      <c r="AS125" s="119">
        <f>VLOOKUP($P$69,HorizontalPlanning!$A$15:$K$27,11,FALSE)</f>
        <v>0</v>
      </c>
      <c r="AT125" s="112"/>
      <c r="AU125" s="112"/>
      <c r="AV125" s="112"/>
      <c r="AW125" s="119">
        <f>VLOOKUP($P$73,HorizontalPlanning!$A$15:$K$27,4,FALSE)</f>
        <v>0</v>
      </c>
      <c r="AX125" s="119">
        <f>VLOOKUP($P$73,HorizontalPlanning!$A$15:$K$27,5,FALSE)</f>
        <v>0</v>
      </c>
      <c r="AY125" s="119">
        <f>VLOOKUP($P$73,HorizontalPlanning!$A$15:$K$27,6,FALSE)</f>
        <v>0</v>
      </c>
      <c r="AZ125" s="119">
        <f>VLOOKUP($P$73,HorizontalPlanning!$A$15:$K$27,7,FALSE)</f>
        <v>0</v>
      </c>
      <c r="BA125" s="119">
        <f>VLOOKUP($P$73,HorizontalPlanning!$A$15:$K$27,8,FALSE)</f>
        <v>0</v>
      </c>
      <c r="BB125" s="119">
        <f>VLOOKUP($P$73,HorizontalPlanning!$A$15:$K$27,9,FALSE)</f>
        <v>0</v>
      </c>
      <c r="BC125" s="119">
        <f>VLOOKUP($P$73,HorizontalPlanning!$A$15:$K$27,10,FALSE)</f>
        <v>0</v>
      </c>
      <c r="BD125" s="119">
        <f>VLOOKUP($P$73,HorizontalPlanning!$A$15:$K$27,11,FALSE)</f>
        <v>0</v>
      </c>
    </row>
    <row r="126" spans="1:56" ht="16" customHeight="1" x14ac:dyDescent="0.2">
      <c r="A126" s="129"/>
      <c r="B126" s="138"/>
      <c r="C126" s="62"/>
      <c r="D126" s="63"/>
      <c r="E126" s="63"/>
      <c r="F126" s="63"/>
      <c r="G126" s="63"/>
      <c r="H126" s="63"/>
      <c r="I126" s="63"/>
      <c r="J126" s="63"/>
      <c r="K126" s="63"/>
      <c r="L126" s="63"/>
      <c r="M126" s="63"/>
      <c r="N126" s="63"/>
      <c r="O126" s="63"/>
      <c r="P126" s="63"/>
      <c r="Q126" s="63"/>
      <c r="R126" s="169"/>
      <c r="S126" s="92"/>
      <c r="T126" s="93"/>
      <c r="U126" s="93"/>
      <c r="V126" s="93"/>
      <c r="W126" s="93"/>
      <c r="X126" s="93"/>
      <c r="Y126" s="93"/>
      <c r="Z126" s="93"/>
      <c r="AA126" s="162"/>
      <c r="AB126" s="93"/>
      <c r="AC126" s="93"/>
      <c r="AD126" s="93"/>
      <c r="AE126" s="162"/>
      <c r="AF126" s="93"/>
      <c r="AG126" s="93"/>
      <c r="AH126" s="163"/>
      <c r="AI126" s="38"/>
      <c r="AJ126" s="112"/>
      <c r="AK126" s="112"/>
      <c r="AL126" s="119">
        <f>VLOOKUP($P$69,HorizontalPlanning!$A$15:$K$27,4,FALSE)</f>
        <v>0</v>
      </c>
      <c r="AM126" s="119">
        <f>VLOOKUP($P$69,HorizontalPlanning!$A$15:$K$27,5,FALSE)</f>
        <v>0</v>
      </c>
      <c r="AN126" s="119">
        <f>VLOOKUP($P$69,HorizontalPlanning!$A$15:$K$27,6,FALSE)</f>
        <v>0</v>
      </c>
      <c r="AO126" s="119">
        <f>VLOOKUP($P$69,HorizontalPlanning!$A$15:$K$27,7,FALSE)</f>
        <v>0</v>
      </c>
      <c r="AP126" s="119">
        <f>VLOOKUP($P$69,HorizontalPlanning!$A$15:$K$27,8,FALSE)</f>
        <v>0</v>
      </c>
      <c r="AQ126" s="119">
        <f>VLOOKUP($P$69,HorizontalPlanning!$A$15:$K$27,9,FALSE)</f>
        <v>0</v>
      </c>
      <c r="AR126" s="119">
        <f>VLOOKUP($P$69,HorizontalPlanning!$A$15:$K$27,10,FALSE)</f>
        <v>0</v>
      </c>
      <c r="AS126" s="119">
        <f>VLOOKUP($P$69,HorizontalPlanning!$A$15:$K$27,11,FALSE)</f>
        <v>0</v>
      </c>
      <c r="AT126" s="112"/>
      <c r="AU126" s="112"/>
      <c r="AV126" s="112"/>
      <c r="AW126" s="119">
        <f>VLOOKUP($P$73,HorizontalPlanning!$A$15:$K$27,4,FALSE)</f>
        <v>0</v>
      </c>
      <c r="AX126" s="119">
        <f>VLOOKUP($P$73,HorizontalPlanning!$A$15:$K$27,5,FALSE)</f>
        <v>0</v>
      </c>
      <c r="AY126" s="119">
        <f>VLOOKUP($P$73,HorizontalPlanning!$A$15:$K$27,6,FALSE)</f>
        <v>0</v>
      </c>
      <c r="AZ126" s="119">
        <f>VLOOKUP($P$73,HorizontalPlanning!$A$15:$K$27,7,FALSE)</f>
        <v>0</v>
      </c>
      <c r="BA126" s="119">
        <f>VLOOKUP($P$73,HorizontalPlanning!$A$15:$K$27,8,FALSE)</f>
        <v>0</v>
      </c>
      <c r="BB126" s="119">
        <f>VLOOKUP($P$73,HorizontalPlanning!$A$15:$K$27,9,FALSE)</f>
        <v>0</v>
      </c>
      <c r="BC126" s="119">
        <f>VLOOKUP($P$73,HorizontalPlanning!$A$15:$K$27,10,FALSE)</f>
        <v>0</v>
      </c>
      <c r="BD126" s="119">
        <f>VLOOKUP($P$73,HorizontalPlanning!$A$15:$K$27,11,FALSE)</f>
        <v>0</v>
      </c>
    </row>
    <row r="127" spans="1:56" ht="16" customHeight="1" thickBot="1" x14ac:dyDescent="0.25">
      <c r="A127" s="130"/>
      <c r="B127" s="139"/>
      <c r="C127" s="170"/>
      <c r="D127" s="171"/>
      <c r="E127" s="171"/>
      <c r="F127" s="171"/>
      <c r="G127" s="171"/>
      <c r="H127" s="171"/>
      <c r="I127" s="171"/>
      <c r="J127" s="171"/>
      <c r="K127" s="171"/>
      <c r="L127" s="171"/>
      <c r="M127" s="171"/>
      <c r="N127" s="171"/>
      <c r="O127" s="171"/>
      <c r="P127" s="171"/>
      <c r="Q127" s="171"/>
      <c r="R127" s="172"/>
      <c r="S127" s="164"/>
      <c r="T127" s="165"/>
      <c r="U127" s="165"/>
      <c r="V127" s="165"/>
      <c r="W127" s="165"/>
      <c r="X127" s="165"/>
      <c r="Y127" s="165"/>
      <c r="Z127" s="165"/>
      <c r="AA127" s="166"/>
      <c r="AB127" s="165"/>
      <c r="AC127" s="165"/>
      <c r="AD127" s="165"/>
      <c r="AE127" s="166"/>
      <c r="AF127" s="165"/>
      <c r="AG127" s="165"/>
      <c r="AH127" s="167"/>
      <c r="AI127" s="38"/>
      <c r="AJ127" s="112"/>
      <c r="AK127" s="112"/>
      <c r="AL127" s="119">
        <f>VLOOKUP($P$69,HorizontalPlanning!$A$15:$K$27,4,FALSE)</f>
        <v>0</v>
      </c>
      <c r="AM127" s="119">
        <f>VLOOKUP($P$69,HorizontalPlanning!$A$15:$K$27,5,FALSE)</f>
        <v>0</v>
      </c>
      <c r="AN127" s="119">
        <f>VLOOKUP($P$69,HorizontalPlanning!$A$15:$K$27,6,FALSE)</f>
        <v>0</v>
      </c>
      <c r="AO127" s="119">
        <f>VLOOKUP($P$69,HorizontalPlanning!$A$15:$K$27,7,FALSE)</f>
        <v>0</v>
      </c>
      <c r="AP127" s="119">
        <f>VLOOKUP($P$69,HorizontalPlanning!$A$15:$K$27,8,FALSE)</f>
        <v>0</v>
      </c>
      <c r="AQ127" s="119">
        <f>VLOOKUP($P$69,HorizontalPlanning!$A$15:$K$27,9,FALSE)</f>
        <v>0</v>
      </c>
      <c r="AR127" s="119">
        <f>VLOOKUP($P$69,HorizontalPlanning!$A$15:$K$27,10,FALSE)</f>
        <v>0</v>
      </c>
      <c r="AS127" s="119">
        <f>VLOOKUP($P$69,HorizontalPlanning!$A$15:$K$27,11,FALSE)</f>
        <v>0</v>
      </c>
      <c r="AT127" s="112"/>
      <c r="AU127" s="112"/>
      <c r="AV127" s="112"/>
      <c r="AW127" s="119">
        <f>VLOOKUP($P$73,HorizontalPlanning!$A$15:$K$27,4,FALSE)</f>
        <v>0</v>
      </c>
      <c r="AX127" s="119">
        <f>VLOOKUP($P$73,HorizontalPlanning!$A$15:$K$27,5,FALSE)</f>
        <v>0</v>
      </c>
      <c r="AY127" s="119">
        <f>VLOOKUP($P$73,HorizontalPlanning!$A$15:$K$27,6,FALSE)</f>
        <v>0</v>
      </c>
      <c r="AZ127" s="119">
        <f>VLOOKUP($P$73,HorizontalPlanning!$A$15:$K$27,7,FALSE)</f>
        <v>0</v>
      </c>
      <c r="BA127" s="119">
        <f>VLOOKUP($P$73,HorizontalPlanning!$A$15:$K$27,8,FALSE)</f>
        <v>0</v>
      </c>
      <c r="BB127" s="119">
        <f>VLOOKUP($P$73,HorizontalPlanning!$A$15:$K$27,9,FALSE)</f>
        <v>0</v>
      </c>
      <c r="BC127" s="119">
        <f>VLOOKUP($P$73,HorizontalPlanning!$A$15:$K$27,10,FALSE)</f>
        <v>0</v>
      </c>
      <c r="BD127" s="119">
        <f>VLOOKUP($P$73,HorizontalPlanning!$A$15:$K$27,11,FALSE)</f>
        <v>0</v>
      </c>
    </row>
    <row r="128" spans="1:56" ht="16" customHeight="1" thickTop="1" x14ac:dyDescent="0.2">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38"/>
      <c r="AF128" s="38"/>
      <c r="AG128" s="38"/>
      <c r="AH128" s="38"/>
      <c r="AI128" s="38"/>
      <c r="AJ128" s="112"/>
      <c r="AK128" s="112"/>
      <c r="AL128" s="119"/>
      <c r="AM128" s="119"/>
      <c r="AN128" s="119"/>
      <c r="AO128" s="119"/>
      <c r="AP128" s="119"/>
      <c r="AQ128" s="119"/>
      <c r="AR128" s="119"/>
      <c r="AS128" s="119"/>
      <c r="AT128" s="112"/>
      <c r="AU128" s="112"/>
      <c r="AV128" s="112"/>
      <c r="AW128" s="119"/>
      <c r="AX128" s="119"/>
      <c r="AY128" s="119"/>
      <c r="AZ128" s="119"/>
      <c r="BA128" s="119"/>
      <c r="BB128" s="119"/>
      <c r="BC128" s="119"/>
      <c r="BD128" s="119"/>
    </row>
    <row r="129" spans="6:56" ht="16" customHeight="1" x14ac:dyDescent="0.2">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112"/>
      <c r="AK129" s="112"/>
      <c r="AL129" s="119"/>
      <c r="AM129" s="119"/>
      <c r="AN129" s="119"/>
      <c r="AO129" s="119"/>
      <c r="AP129" s="119"/>
      <c r="AQ129" s="119"/>
      <c r="AR129" s="119"/>
      <c r="AS129" s="119"/>
      <c r="AT129" s="112"/>
      <c r="AU129" s="112"/>
      <c r="AV129" s="112"/>
      <c r="AW129" s="119"/>
      <c r="AX129" s="119"/>
      <c r="AY129" s="119"/>
      <c r="AZ129" s="119"/>
      <c r="BA129" s="119"/>
      <c r="BB129" s="119"/>
      <c r="BC129" s="119"/>
      <c r="BD129" s="119"/>
    </row>
    <row r="130" spans="6:56" x14ac:dyDescent="0.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row>
    <row r="131" spans="6:56" x14ac:dyDescent="0.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row>
    <row r="132" spans="6:56" x14ac:dyDescent="0.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row>
    <row r="133" spans="6:56" x14ac:dyDescent="0.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row>
    <row r="134" spans="6:56" x14ac:dyDescent="0.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row>
    <row r="135" spans="6:56" x14ac:dyDescent="0.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row>
    <row r="136" spans="6:56" x14ac:dyDescent="0.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row>
    <row r="137" spans="6:56" x14ac:dyDescent="0.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6:56" x14ac:dyDescent="0.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row>
    <row r="139" spans="6:56" x14ac:dyDescent="0.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row>
    <row r="140" spans="6:56" x14ac:dyDescent="0.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row>
    <row r="141" spans="6:56" x14ac:dyDescent="0.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row>
    <row r="142" spans="6:56" x14ac:dyDescent="0.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row>
    <row r="143" spans="6:56" x14ac:dyDescent="0.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row>
    <row r="144" spans="6:56" ht="20" customHeight="1" x14ac:dyDescent="0.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row>
    <row r="145" spans="22:53" x14ac:dyDescent="0.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row>
    <row r="146" spans="22:53" x14ac:dyDescent="0.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row>
    <row r="147" spans="22:53" x14ac:dyDescent="0.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row>
    <row r="148" spans="22:53" x14ac:dyDescent="0.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row>
    <row r="149" spans="22:53" x14ac:dyDescent="0.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row>
    <row r="150" spans="22:53" x14ac:dyDescent="0.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row>
    <row r="151" spans="22:53" x14ac:dyDescent="0.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row>
    <row r="152" spans="22:53" ht="19" customHeight="1" x14ac:dyDescent="0.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row>
    <row r="153" spans="22:53" x14ac:dyDescent="0.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row>
    <row r="154" spans="22:53" x14ac:dyDescent="0.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row>
    <row r="155" spans="22:53" x14ac:dyDescent="0.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row>
    <row r="156" spans="22:53" x14ac:dyDescent="0.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row>
    <row r="157" spans="22:53" x14ac:dyDescent="0.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row>
    <row r="158" spans="22:53" x14ac:dyDescent="0.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row>
    <row r="159" spans="22:53" x14ac:dyDescent="0.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row>
    <row r="160" spans="22:53" ht="19" customHeight="1" x14ac:dyDescent="0.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row>
    <row r="161" spans="22:53" x14ac:dyDescent="0.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row>
    <row r="162" spans="22:53" x14ac:dyDescent="0.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row>
    <row r="163" spans="22:53" x14ac:dyDescent="0.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row>
    <row r="164" spans="22:53" x14ac:dyDescent="0.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row>
    <row r="165" spans="22:53" x14ac:dyDescent="0.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row>
    <row r="166" spans="22:53" ht="19" customHeight="1" x14ac:dyDescent="0.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row>
    <row r="167" spans="22:53" x14ac:dyDescent="0.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row>
    <row r="168" spans="22:53" x14ac:dyDescent="0.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row>
    <row r="169" spans="22:53" x14ac:dyDescent="0.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row>
    <row r="170" spans="22:53" ht="19" customHeight="1" x14ac:dyDescent="0.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row>
    <row r="171" spans="22:53" x14ac:dyDescent="0.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row>
    <row r="172" spans="22:53" x14ac:dyDescent="0.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row>
    <row r="173" spans="22:53" x14ac:dyDescent="0.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row>
    <row r="174" spans="22:53" x14ac:dyDescent="0.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row>
    <row r="175" spans="22:53" x14ac:dyDescent="0.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row>
    <row r="176" spans="22:53" x14ac:dyDescent="0.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row>
    <row r="177" spans="1:53" x14ac:dyDescent="0.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row>
    <row r="178" spans="1:53" x14ac:dyDescent="0.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row>
    <row r="179" spans="1:53" x14ac:dyDescent="0.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row>
    <row r="180" spans="1:53" x14ac:dyDescent="0.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row>
    <row r="181" spans="1:53" x14ac:dyDescent="0.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row>
    <row r="182" spans="1:53"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row>
    <row r="183" spans="1:53"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row>
    <row r="184" spans="1:53"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row>
    <row r="185" spans="1:53"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row>
    <row r="186" spans="1:53"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row>
    <row r="187" spans="1:53"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row>
    <row r="188" spans="1:53"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row>
    <row r="189" spans="1:53"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row>
    <row r="190" spans="1:53"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row>
    <row r="191" spans="1:53"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row>
    <row r="192" spans="1:53"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row>
    <row r="193" spans="1:53"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row>
    <row r="194" spans="1:53"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row>
    <row r="195" spans="1:53"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row>
    <row r="196" spans="1:53"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row>
    <row r="197" spans="1:53"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row>
    <row r="198" spans="1:53"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row>
    <row r="199" spans="1:53"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row>
    <row r="200" spans="1:53"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row>
    <row r="201" spans="1:53"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row>
    <row r="202" spans="1:53"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row>
    <row r="203" spans="1:53"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row>
    <row r="204" spans="1:53"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row>
    <row r="205" spans="1:53"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row>
    <row r="206" spans="1:53"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row>
    <row r="207" spans="1:53"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row>
    <row r="208" spans="1:53"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row>
    <row r="209" spans="1:53"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row>
    <row r="210" spans="1:53"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row>
    <row r="211" spans="1:53"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row>
    <row r="212" spans="1:53"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row>
    <row r="213" spans="1:53"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row>
    <row r="214" spans="1:53"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row>
    <row r="215" spans="1:53"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row>
    <row r="216" spans="1:53"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row>
    <row r="217" spans="1:53"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row>
    <row r="218" spans="1:53"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row>
    <row r="219" spans="1:53"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row>
    <row r="220" spans="1:53"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row>
    <row r="221" spans="1:53"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row>
    <row r="222" spans="1:53"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row>
    <row r="223" spans="1:53"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row>
    <row r="224" spans="1:53"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row>
    <row r="225" spans="1:53"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row>
    <row r="226" spans="1:53"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row>
    <row r="227" spans="1:53"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row>
    <row r="228" spans="1:53"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row>
    <row r="229" spans="1:53"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row>
    <row r="230" spans="1:53"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row>
    <row r="231" spans="1:53"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row>
    <row r="232" spans="1:53"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row>
    <row r="233" spans="1:53"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row>
    <row r="234" spans="1:53"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row>
    <row r="235" spans="1:53"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row>
    <row r="236" spans="1:53"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row>
    <row r="237" spans="1:53"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row>
    <row r="238" spans="1:53"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row>
    <row r="239" spans="1:53"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row>
    <row r="240" spans="1:53"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row>
    <row r="241" spans="1:53"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row>
    <row r="242" spans="1:53"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row>
    <row r="243" spans="1:53"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row>
    <row r="244" spans="1:53"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row>
    <row r="245" spans="1:53"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row>
    <row r="246" spans="1:53"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row>
    <row r="247" spans="1:53"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row>
    <row r="248" spans="1:53"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row>
    <row r="249" spans="1:53"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row>
    <row r="250" spans="1:53"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row>
    <row r="251" spans="1:53"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row>
    <row r="252" spans="1:53"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row>
    <row r="253" spans="1:53"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row>
    <row r="254" spans="1:53"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row>
    <row r="255" spans="1:53"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row>
    <row r="256" spans="1:53"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row>
    <row r="257" spans="1:53"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row>
    <row r="258" spans="1:53"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row>
    <row r="259" spans="1:53"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row>
    <row r="260" spans="1:53"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row>
    <row r="261" spans="1:53"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row>
    <row r="262" spans="1:53"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row>
    <row r="263" spans="1:53"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row>
    <row r="264" spans="1:53"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row>
    <row r="265" spans="1:53"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row>
    <row r="266" spans="1:53"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row>
    <row r="267" spans="1:53"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row>
    <row r="268" spans="1:53"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row>
    <row r="269" spans="1:53"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row>
    <row r="270" spans="1:53"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row>
    <row r="271" spans="1:53"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row>
    <row r="272" spans="1:53"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row>
    <row r="273" spans="1:53"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row>
    <row r="274" spans="1:53"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row>
    <row r="275" spans="1:53"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row>
    <row r="276" spans="1:53"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row>
    <row r="277" spans="1:53"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row>
    <row r="278" spans="1:53"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row>
    <row r="279" spans="1:53"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row>
    <row r="280" spans="1:53"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row>
    <row r="281" spans="1:53"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row>
    <row r="282" spans="1:53"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row>
    <row r="283" spans="1:53"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row>
    <row r="284" spans="1:53"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row>
    <row r="285" spans="1:53"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row>
    <row r="286" spans="1:53"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row>
    <row r="287" spans="1:53"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row>
    <row r="288" spans="1:53"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row>
    <row r="289" spans="1:53"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row>
    <row r="290" spans="1:53"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row>
    <row r="291" spans="1:53"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row>
    <row r="292" spans="1:53"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row>
    <row r="293" spans="1:53"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row>
    <row r="294" spans="1:53"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row>
    <row r="295" spans="1:53"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row>
    <row r="296" spans="1:53"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row>
    <row r="297" spans="1:53"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row>
    <row r="298" spans="1:53"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row>
    <row r="299" spans="1:53"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row>
    <row r="300" spans="1:53"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row>
    <row r="301" spans="1:53"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row>
    <row r="302" spans="1:53"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row>
    <row r="303" spans="1:53"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row>
    <row r="304" spans="1:53"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row>
    <row r="305" spans="1:53"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row>
    <row r="306" spans="1:53"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row>
    <row r="307" spans="1:53"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row>
    <row r="308" spans="1:53"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row>
    <row r="309" spans="1:53"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row>
    <row r="310" spans="1:53"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row>
    <row r="311" spans="1:53"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row>
    <row r="312" spans="1:53"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row>
    <row r="313" spans="1:53"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row>
    <row r="314" spans="1:53"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row>
    <row r="315" spans="1:53"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row>
    <row r="316" spans="1:53"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row>
    <row r="317" spans="1:53"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row>
    <row r="318" spans="1:53"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row>
    <row r="319" spans="1:53"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row>
    <row r="320" spans="1:53"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row>
    <row r="321" spans="1:53"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row>
    <row r="322" spans="1:53"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row>
    <row r="323" spans="1:53"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row>
    <row r="324" spans="1:53"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row>
    <row r="325" spans="1:53"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row>
    <row r="326" spans="1:53"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row>
    <row r="327" spans="1:53"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row>
    <row r="328" spans="1:53"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row>
    <row r="329" spans="1:53"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row>
    <row r="330" spans="1:53"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row>
    <row r="331" spans="1:53"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row>
    <row r="332" spans="1:53"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row>
    <row r="333" spans="1:53"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row>
    <row r="334" spans="1:53"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row>
    <row r="335" spans="1:53"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row>
    <row r="336" spans="1:53"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row>
    <row r="337" spans="1:53"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row>
    <row r="338" spans="1:53"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row>
    <row r="339" spans="1:53"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row>
    <row r="340" spans="1:53"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row>
    <row r="341" spans="1:53"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row>
    <row r="342" spans="1:53"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row>
    <row r="343" spans="1:53"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row>
    <row r="344" spans="1:53"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row>
    <row r="345" spans="1:53"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row>
    <row r="346" spans="1:53"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row>
    <row r="347" spans="1:53"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row>
    <row r="348" spans="1:53"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row>
    <row r="349" spans="1:53"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row>
    <row r="350" spans="1:53"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row>
    <row r="351" spans="1:53"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row>
    <row r="352" spans="1:53"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row>
    <row r="353" spans="1:53"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row>
    <row r="354" spans="1:53"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row>
    <row r="355" spans="1:53"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row>
    <row r="356" spans="1:53"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row>
    <row r="357" spans="1:53"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row>
    <row r="358" spans="1:53"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row>
    <row r="359" spans="1:53"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row>
    <row r="360" spans="1:53"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row>
    <row r="361" spans="1:53"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row>
    <row r="362" spans="1:53"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row>
    <row r="363" spans="1:53"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row>
    <row r="364" spans="1:53"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row>
    <row r="365" spans="1:53"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row>
    <row r="366" spans="1:53"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row>
    <row r="367" spans="1:53"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row>
    <row r="368" spans="1:53"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row>
    <row r="369" spans="1:53"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row>
    <row r="370" spans="1:53"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row>
    <row r="371" spans="1:53"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row>
    <row r="372" spans="1:53"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row>
    <row r="373" spans="1:53"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row>
  </sheetData>
  <mergeCells count="101">
    <mergeCell ref="A93:B96"/>
    <mergeCell ref="AM97:AP98"/>
    <mergeCell ref="AX97:BA98"/>
    <mergeCell ref="A98:B99"/>
    <mergeCell ref="A102:B103"/>
    <mergeCell ref="A105:B106"/>
    <mergeCell ref="AA78:AD78"/>
    <mergeCell ref="AE78:AH78"/>
    <mergeCell ref="A79:B79"/>
    <mergeCell ref="A80:B81"/>
    <mergeCell ref="A84:B87"/>
    <mergeCell ref="A89:B90"/>
    <mergeCell ref="W77:Z77"/>
    <mergeCell ref="AA77:AD77"/>
    <mergeCell ref="AE77:AH77"/>
    <mergeCell ref="A78:B78"/>
    <mergeCell ref="C78:F78"/>
    <mergeCell ref="G78:J78"/>
    <mergeCell ref="K78:N78"/>
    <mergeCell ref="O78:R78"/>
    <mergeCell ref="S78:V78"/>
    <mergeCell ref="W78:Z78"/>
    <mergeCell ref="A77:B77"/>
    <mergeCell ref="C77:F77"/>
    <mergeCell ref="G77:J77"/>
    <mergeCell ref="K77:N77"/>
    <mergeCell ref="O77:R77"/>
    <mergeCell ref="S77:V77"/>
    <mergeCell ref="M71:O72"/>
    <mergeCell ref="P71:S72"/>
    <mergeCell ref="T71:V72"/>
    <mergeCell ref="W71:Y72"/>
    <mergeCell ref="M73:O74"/>
    <mergeCell ref="P73:S74"/>
    <mergeCell ref="T73:V74"/>
    <mergeCell ref="W73:Y74"/>
    <mergeCell ref="M67:O68"/>
    <mergeCell ref="P67:S68"/>
    <mergeCell ref="T67:V68"/>
    <mergeCell ref="W67:Y68"/>
    <mergeCell ref="M69:O70"/>
    <mergeCell ref="P69:S70"/>
    <mergeCell ref="T69:V70"/>
    <mergeCell ref="W69:Y70"/>
    <mergeCell ref="M65:O66"/>
    <mergeCell ref="P65:S66"/>
    <mergeCell ref="T65:V66"/>
    <mergeCell ref="W65:Y66"/>
    <mergeCell ref="AM65:AP66"/>
    <mergeCell ref="AX65:BA66"/>
    <mergeCell ref="A29:B32"/>
    <mergeCell ref="AM33:AP34"/>
    <mergeCell ref="AX33:BA34"/>
    <mergeCell ref="A34:B35"/>
    <mergeCell ref="A38:B39"/>
    <mergeCell ref="A41:B42"/>
    <mergeCell ref="AA14:AD14"/>
    <mergeCell ref="AE14:AH14"/>
    <mergeCell ref="A15:B15"/>
    <mergeCell ref="A16:B17"/>
    <mergeCell ref="A20:B23"/>
    <mergeCell ref="A25:B26"/>
    <mergeCell ref="W13:Z13"/>
    <mergeCell ref="AA13:AD13"/>
    <mergeCell ref="AE13:AH13"/>
    <mergeCell ref="A14:B14"/>
    <mergeCell ref="C14:F14"/>
    <mergeCell ref="G14:J14"/>
    <mergeCell ref="K14:N14"/>
    <mergeCell ref="O14:R14"/>
    <mergeCell ref="S14:V14"/>
    <mergeCell ref="W14:Z14"/>
    <mergeCell ref="A13:B13"/>
    <mergeCell ref="C13:F13"/>
    <mergeCell ref="G13:J13"/>
    <mergeCell ref="K13:N13"/>
    <mergeCell ref="O13:R13"/>
    <mergeCell ref="S13:V13"/>
    <mergeCell ref="M9:O10"/>
    <mergeCell ref="P9:S10"/>
    <mergeCell ref="T9:V10"/>
    <mergeCell ref="W9:Y10"/>
    <mergeCell ref="AX1:BA2"/>
    <mergeCell ref="M3:O4"/>
    <mergeCell ref="P3:S4"/>
    <mergeCell ref="T3:V4"/>
    <mergeCell ref="W3:Y4"/>
    <mergeCell ref="M5:O6"/>
    <mergeCell ref="P5:S6"/>
    <mergeCell ref="T5:V6"/>
    <mergeCell ref="W5:Y6"/>
    <mergeCell ref="F1:H2"/>
    <mergeCell ref="M1:O2"/>
    <mergeCell ref="P1:S2"/>
    <mergeCell ref="T1:V2"/>
    <mergeCell ref="W1:Y2"/>
    <mergeCell ref="AM1:AP2"/>
    <mergeCell ref="M7:O8"/>
    <mergeCell ref="P7:S8"/>
    <mergeCell ref="T7:V8"/>
    <mergeCell ref="W7:Y8"/>
  </mergeCells>
  <conditionalFormatting sqref="A19:A20">
    <cfRule type="colorScale" priority="66">
      <colorScale>
        <cfvo type="min"/>
        <cfvo type="max"/>
        <color rgb="FF63BE7B"/>
        <color rgb="FFFCFCFF"/>
      </colorScale>
    </cfRule>
    <cfRule type="colorScale" priority="65">
      <colorScale>
        <cfvo type="min"/>
        <cfvo type="percentile" val="50"/>
        <cfvo type="max"/>
        <color rgb="FF63BE7B"/>
        <color rgb="FFFFEB84"/>
        <color rgb="FFF8696B"/>
      </colorScale>
    </cfRule>
  </conditionalFormatting>
  <conditionalFormatting sqref="A83:A84">
    <cfRule type="colorScale" priority="29">
      <colorScale>
        <cfvo type="min"/>
        <cfvo type="percentile" val="50"/>
        <cfvo type="max"/>
        <color rgb="FF63BE7B"/>
        <color rgb="FFFFEB84"/>
        <color rgb="FFF8696B"/>
      </colorScale>
    </cfRule>
    <cfRule type="colorScale" priority="30">
      <colorScale>
        <cfvo type="min"/>
        <cfvo type="max"/>
        <color rgb="FF63BE7B"/>
        <color rgb="FFFCFCFF"/>
      </colorScale>
    </cfRule>
  </conditionalFormatting>
  <conditionalFormatting sqref="A2:B9 AJ12:AK17 AL12:AO13 AO3:AO11 AL2 AL1:AM1 AL14:AS22">
    <cfRule type="colorScale" priority="67">
      <colorScale>
        <cfvo type="min"/>
        <cfvo type="percentile" val="50"/>
        <cfvo type="max"/>
        <color rgb="FF63BE7B"/>
        <color rgb="FFFFEB84"/>
        <color rgb="FFF8696B"/>
      </colorScale>
    </cfRule>
    <cfRule type="colorScale" priority="68">
      <colorScale>
        <cfvo type="min"/>
        <cfvo type="max"/>
        <color rgb="FF63BE7B"/>
        <color rgb="FFFCFCFF"/>
      </colorScale>
    </cfRule>
  </conditionalFormatting>
  <conditionalFormatting sqref="A28:B28 A29">
    <cfRule type="colorScale" priority="64">
      <colorScale>
        <cfvo type="min"/>
        <cfvo type="max"/>
        <color rgb="FF63BE7B"/>
        <color rgb="FFFCFCFF"/>
      </colorScale>
    </cfRule>
    <cfRule type="colorScale" priority="63">
      <colorScale>
        <cfvo type="min"/>
        <cfvo type="percentile" val="50"/>
        <cfvo type="max"/>
        <color rgb="FF63BE7B"/>
        <color rgb="FFFFEB84"/>
        <color rgb="FFF8696B"/>
      </colorScale>
    </cfRule>
  </conditionalFormatting>
  <conditionalFormatting sqref="A92:B92 A93">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B19">
    <cfRule type="colorScale" priority="58">
      <colorScale>
        <cfvo type="min"/>
        <cfvo type="max"/>
        <color rgb="FF63BE7B"/>
        <color rgb="FFFCFCFF"/>
      </colorScale>
    </cfRule>
    <cfRule type="colorScale" priority="57">
      <colorScale>
        <cfvo type="min"/>
        <cfvo type="percentile" val="50"/>
        <cfvo type="max"/>
        <color rgb="FF63BE7B"/>
        <color rgb="FFFFEB84"/>
        <color rgb="FFF8696B"/>
      </colorScale>
    </cfRule>
  </conditionalFormatting>
  <conditionalFormatting sqref="B37">
    <cfRule type="colorScale" priority="62">
      <colorScale>
        <cfvo type="min"/>
        <cfvo type="max"/>
        <color rgb="FF63BE7B"/>
        <color rgb="FFFCFCFF"/>
      </colorScale>
    </cfRule>
    <cfRule type="colorScale" priority="61">
      <colorScale>
        <cfvo type="min"/>
        <cfvo type="percentile" val="50"/>
        <cfvo type="max"/>
        <color rgb="FF63BE7B"/>
        <color rgb="FFFFEB84"/>
        <color rgb="FFF8696B"/>
      </colorScale>
    </cfRule>
  </conditionalFormatting>
  <conditionalFormatting sqref="B44">
    <cfRule type="colorScale" priority="60">
      <colorScale>
        <cfvo type="min"/>
        <cfvo type="max"/>
        <color rgb="FF63BE7B"/>
        <color rgb="FFFCFCFF"/>
      </colorScale>
    </cfRule>
    <cfRule type="colorScale" priority="59">
      <colorScale>
        <cfvo type="min"/>
        <cfvo type="percentile" val="50"/>
        <cfvo type="max"/>
        <color rgb="FF63BE7B"/>
        <color rgb="FFFFEB84"/>
        <color rgb="FFF8696B"/>
      </colorScale>
    </cfRule>
  </conditionalFormatting>
  <conditionalFormatting sqref="B83">
    <cfRule type="colorScale" priority="21">
      <colorScale>
        <cfvo type="min"/>
        <cfvo type="percentile" val="50"/>
        <cfvo type="max"/>
        <color rgb="FF63BE7B"/>
        <color rgb="FFFFEB84"/>
        <color rgb="FFF8696B"/>
      </colorScale>
    </cfRule>
    <cfRule type="colorScale" priority="22">
      <colorScale>
        <cfvo type="min"/>
        <cfvo type="max"/>
        <color rgb="FF63BE7B"/>
        <color rgb="FFFCFCFF"/>
      </colorScale>
    </cfRule>
  </conditionalFormatting>
  <conditionalFormatting sqref="B101">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108">
    <cfRule type="colorScale" priority="23">
      <colorScale>
        <cfvo type="min"/>
        <cfvo type="percentile" val="50"/>
        <cfvo type="max"/>
        <color rgb="FF63BE7B"/>
        <color rgb="FFFFEB84"/>
        <color rgb="FFF8696B"/>
      </colorScale>
    </cfRule>
    <cfRule type="colorScale" priority="24">
      <colorScale>
        <cfvo type="min"/>
        <cfvo type="max"/>
        <color rgb="FF63BE7B"/>
        <color rgb="FFFCFCFF"/>
      </colorScale>
    </cfRule>
  </conditionalFormatting>
  <conditionalFormatting sqref="AJ44:AK49 AL44:AO45 AO35:AO43 AL46:AS54">
    <cfRule type="colorScale" priority="53">
      <colorScale>
        <cfvo type="min"/>
        <cfvo type="percentile" val="50"/>
        <cfvo type="max"/>
        <color rgb="FF63BE7B"/>
        <color rgb="FFFFEB84"/>
        <color rgb="FFF8696B"/>
      </colorScale>
    </cfRule>
    <cfRule type="colorScale" priority="54">
      <colorScale>
        <cfvo type="min"/>
        <cfvo type="max"/>
        <color rgb="FF63BE7B"/>
        <color rgb="FFFCFCFF"/>
      </colorScale>
    </cfRule>
  </conditionalFormatting>
  <conditionalFormatting sqref="AJ76:AK81 AL76:AO77 AO67:AO75 AL66 AL65:AM65 AL78:AS86">
    <cfRule type="colorScale" priority="32">
      <colorScale>
        <cfvo type="min"/>
        <cfvo type="max"/>
        <color rgb="FF63BE7B"/>
        <color rgb="FFFCFCFF"/>
      </colorScale>
    </cfRule>
    <cfRule type="colorScale" priority="31">
      <colorScale>
        <cfvo type="min"/>
        <cfvo type="percentile" val="50"/>
        <cfvo type="max"/>
        <color rgb="FF63BE7B"/>
        <color rgb="FFFFEB84"/>
        <color rgb="FFF8696B"/>
      </colorScale>
    </cfRule>
  </conditionalFormatting>
  <conditionalFormatting sqref="AJ108:AK113 AL108:AO109 AO99:AO107 AL110:AS118">
    <cfRule type="colorScale" priority="18">
      <colorScale>
        <cfvo type="min"/>
        <cfvo type="max"/>
        <color rgb="FF63BE7B"/>
        <color rgb="FFFCFCFF"/>
      </colorScale>
    </cfRule>
    <cfRule type="colorScale" priority="17">
      <colorScale>
        <cfvo type="min"/>
        <cfvo type="percentile" val="50"/>
        <cfvo type="max"/>
        <color rgb="FF63BE7B"/>
        <color rgb="FFFFEB84"/>
        <color rgb="FFF8696B"/>
      </colorScale>
    </cfRule>
  </conditionalFormatting>
  <conditionalFormatting sqref="AL24:AS32">
    <cfRule type="colorScale" priority="55">
      <colorScale>
        <cfvo type="min"/>
        <cfvo type="percentile" val="50"/>
        <cfvo type="max"/>
        <color rgb="FF63BE7B"/>
        <color rgb="FFFFEB84"/>
        <color rgb="FFF8696B"/>
      </colorScale>
    </cfRule>
    <cfRule type="colorScale" priority="56">
      <colorScale>
        <cfvo type="min"/>
        <cfvo type="max"/>
        <color rgb="FF63BE7B"/>
        <color rgb="FFFCFCFF"/>
      </colorScale>
    </cfRule>
  </conditionalFormatting>
  <conditionalFormatting sqref="AL56:AS64">
    <cfRule type="colorScale" priority="52">
      <colorScale>
        <cfvo type="min"/>
        <cfvo type="max"/>
        <color rgb="FF63BE7B"/>
        <color rgb="FFFCFCFF"/>
      </colorScale>
    </cfRule>
    <cfRule type="colorScale" priority="51">
      <colorScale>
        <cfvo type="min"/>
        <cfvo type="percentile" val="50"/>
        <cfvo type="max"/>
        <color rgb="FF63BE7B"/>
        <color rgb="FFFFEB84"/>
        <color rgb="FFF8696B"/>
      </colorScale>
    </cfRule>
  </conditionalFormatting>
  <conditionalFormatting sqref="AL88:AS96">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L120:AS127">
    <cfRule type="colorScale" priority="16">
      <colorScale>
        <cfvo type="min"/>
        <cfvo type="max"/>
        <color rgb="FF63BE7B"/>
        <color rgb="FFFCFCFF"/>
      </colorScale>
    </cfRule>
    <cfRule type="colorScale" priority="15">
      <colorScale>
        <cfvo type="min"/>
        <cfvo type="percentile" val="50"/>
        <cfvo type="max"/>
        <color rgb="FF63BE7B"/>
        <color rgb="FFFFEB84"/>
        <color rgb="FFF8696B"/>
      </colorScale>
    </cfRule>
  </conditionalFormatting>
  <conditionalFormatting sqref="AL128:AS129">
    <cfRule type="colorScale" priority="35">
      <colorScale>
        <cfvo type="min"/>
        <cfvo type="percentile" val="50"/>
        <cfvo type="max"/>
        <color rgb="FF63BE7B"/>
        <color rgb="FFFFEB84"/>
        <color rgb="FFF8696B"/>
      </colorScale>
    </cfRule>
    <cfRule type="colorScale" priority="36">
      <colorScale>
        <cfvo type="min"/>
        <cfvo type="max"/>
        <color rgb="FF63BE7B"/>
        <color rgb="FFFCFCFF"/>
      </colorScale>
    </cfRule>
  </conditionalFormatting>
  <conditionalFormatting sqref="AM33">
    <cfRule type="colorScale" priority="39">
      <colorScale>
        <cfvo type="min"/>
        <cfvo type="percentile" val="50"/>
        <cfvo type="max"/>
        <color rgb="FF63BE7B"/>
        <color rgb="FFFFEB84"/>
        <color rgb="FFF8696B"/>
      </colorScale>
    </cfRule>
    <cfRule type="colorScale" priority="40">
      <colorScale>
        <cfvo type="min"/>
        <cfvo type="max"/>
        <color rgb="FF63BE7B"/>
        <color rgb="FFFCFCFF"/>
      </colorScale>
    </cfRule>
  </conditionalFormatting>
  <conditionalFormatting sqref="AM97">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conditionalFormatting sqref="AU12:AV17 AW12:AZ13 AZ3:AZ11 AW14:BD22">
    <cfRule type="colorScale" priority="50">
      <colorScale>
        <cfvo type="min"/>
        <cfvo type="max"/>
        <color rgb="FF63BE7B"/>
        <color rgb="FFFCFCFF"/>
      </colorScale>
    </cfRule>
    <cfRule type="colorScale" priority="49">
      <colorScale>
        <cfvo type="min"/>
        <cfvo type="percentile" val="50"/>
        <cfvo type="max"/>
        <color rgb="FF63BE7B"/>
        <color rgb="FFFFEB84"/>
        <color rgb="FFF8696B"/>
      </colorScale>
    </cfRule>
  </conditionalFormatting>
  <conditionalFormatting sqref="AU44:AV49 AW44:AZ45 AZ35:AZ43 AW46:BD54">
    <cfRule type="colorScale" priority="45">
      <colorScale>
        <cfvo type="min"/>
        <cfvo type="percentile" val="50"/>
        <cfvo type="max"/>
        <color rgb="FF63BE7B"/>
        <color rgb="FFFFEB84"/>
        <color rgb="FFF8696B"/>
      </colorScale>
    </cfRule>
    <cfRule type="colorScale" priority="46">
      <colorScale>
        <cfvo type="min"/>
        <cfvo type="max"/>
        <color rgb="FF63BE7B"/>
        <color rgb="FFFCFCFF"/>
      </colorScale>
    </cfRule>
  </conditionalFormatting>
  <conditionalFormatting sqref="AU76:AV81 AW76:AZ77 AZ67:AZ75 AW78:BD86">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AU108:AV113 AW108:AZ109 AZ99:AZ107 AW110:BD11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AW24:BD32">
    <cfRule type="colorScale" priority="47">
      <colorScale>
        <cfvo type="min"/>
        <cfvo type="percentile" val="50"/>
        <cfvo type="max"/>
        <color rgb="FF63BE7B"/>
        <color rgb="FFFFEB84"/>
        <color rgb="FFF8696B"/>
      </colorScale>
    </cfRule>
    <cfRule type="colorScale" priority="48">
      <colorScale>
        <cfvo type="min"/>
        <cfvo type="max"/>
        <color rgb="FF63BE7B"/>
        <color rgb="FFFCFCFF"/>
      </colorScale>
    </cfRule>
  </conditionalFormatting>
  <conditionalFormatting sqref="AW56:BD64">
    <cfRule type="colorScale" priority="44">
      <colorScale>
        <cfvo type="min"/>
        <cfvo type="max"/>
        <color rgb="FF63BE7B"/>
        <color rgb="FFFCFCFF"/>
      </colorScale>
    </cfRule>
    <cfRule type="colorScale" priority="43">
      <colorScale>
        <cfvo type="min"/>
        <cfvo type="percentile" val="50"/>
        <cfvo type="max"/>
        <color rgb="FF63BE7B"/>
        <color rgb="FFFFEB84"/>
        <color rgb="FFF8696B"/>
      </colorScale>
    </cfRule>
  </conditionalFormatting>
  <conditionalFormatting sqref="AW88:BD96">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AW120:BD127">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AW128:BD129">
    <cfRule type="colorScale" priority="34">
      <colorScale>
        <cfvo type="min"/>
        <cfvo type="max"/>
        <color rgb="FF63BE7B"/>
        <color rgb="FFFCFCFF"/>
      </colorScale>
    </cfRule>
    <cfRule type="colorScale" priority="33">
      <colorScale>
        <cfvo type="min"/>
        <cfvo type="percentile" val="50"/>
        <cfvo type="max"/>
        <color rgb="FF63BE7B"/>
        <color rgb="FFFFEB84"/>
        <color rgb="FFF8696B"/>
      </colorScale>
    </cfRule>
  </conditionalFormatting>
  <conditionalFormatting sqref="AX1">
    <cfRule type="colorScale" priority="42">
      <colorScale>
        <cfvo type="min"/>
        <cfvo type="max"/>
        <color rgb="FF63BE7B"/>
        <color rgb="FFFCFCFF"/>
      </colorScale>
    </cfRule>
    <cfRule type="colorScale" priority="41">
      <colorScale>
        <cfvo type="min"/>
        <cfvo type="percentile" val="50"/>
        <cfvo type="max"/>
        <color rgb="FF63BE7B"/>
        <color rgb="FFFFEB84"/>
        <color rgb="FFF8696B"/>
      </colorScale>
    </cfRule>
  </conditionalFormatting>
  <conditionalFormatting sqref="AX33">
    <cfRule type="colorScale" priority="38">
      <colorScale>
        <cfvo type="min"/>
        <cfvo type="max"/>
        <color rgb="FF63BE7B"/>
        <color rgb="FFFCFCFF"/>
      </colorScale>
    </cfRule>
    <cfRule type="colorScale" priority="37">
      <colorScale>
        <cfvo type="min"/>
        <cfvo type="percentile" val="50"/>
        <cfvo type="max"/>
        <color rgb="FF63BE7B"/>
        <color rgb="FFFFEB84"/>
        <color rgb="FFF8696B"/>
      </colorScale>
    </cfRule>
  </conditionalFormatting>
  <conditionalFormatting sqref="AX65">
    <cfRule type="colorScale" priority="5">
      <colorScale>
        <cfvo type="min"/>
        <cfvo type="percentile" val="50"/>
        <cfvo type="max"/>
        <color rgb="FF63BE7B"/>
        <color rgb="FFFFEB84"/>
        <color rgb="FFF8696B"/>
      </colorScale>
    </cfRule>
    <cfRule type="colorScale" priority="6">
      <colorScale>
        <cfvo type="min"/>
        <cfvo type="max"/>
        <color rgb="FF63BE7B"/>
        <color rgb="FFFCFCFF"/>
      </colorScale>
    </cfRule>
  </conditionalFormatting>
  <conditionalFormatting sqref="AX9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dataValidations count="9">
    <dataValidation type="list" allowBlank="1" showInputMessage="1" showErrorMessage="1" sqref="A58:B60 A122:B124" xr:uid="{2810297A-76C5-CF44-AD69-66F33B4AA741}">
      <formula1>$A$2:$A$9</formula1>
    </dataValidation>
    <dataValidation type="list" allowBlank="1" showInputMessage="1" showErrorMessage="1" sqref="C14:AH14 C78:AH78" xr:uid="{A80BDB60-69FE-CD43-A450-45631A078F83}">
      <formula1>Fases</formula1>
    </dataValidation>
    <dataValidation type="list" allowBlank="1" showInputMessage="1" showErrorMessage="1" sqref="W3:Y10 AB47 P47 P40 P15 P24 P33 D33 H33 L33 D24 D15 D40 D47 H47 H40 H15 H24 L24 L15 L40 L47 AF15 T15 X15 AB15 AF24 T24 X24 AB24 AF33 T33 X33 AB33 AF40 T40 X40 AB40 AF47 T47 X47 W67:Y74 AB111 P111 P104 P79 P88 P97 D97 H97 L97 D88 D79 D104 D111 H111 H104 H79 H88 L88 L79 L104 L111 AF79 T79 X79 AB79 AF88 T88 X88 AB88 AF97 T97 X97 AB97 AF104 T104 X104 AB104 AF111 T111 X111" xr:uid="{ACAAC7AB-9090-FC4F-950D-85AD9BB2DFA1}">
      <formula1>MoreLoad</formula1>
    </dataValidation>
    <dataValidation type="list" allowBlank="1" showInputMessage="1" showErrorMessage="1" sqref="T3:V10 AH47 F47 J47 N47 F24 R33 N33 J33 F33 R47 J24 N24 R24 F15 R40 N40 N15 J15 J40 F40 R15 V15 AD15 Z15 AH15 V24 Z24 AD24 AH24 V33 Z33 AD33 AH33 V40 Z40 AD40 AH40 V47 Z47 AD47 T67:V74 AH111 F111 J111 N111 F88 R97 N97 J97 F97 R111 J88 N88 R88 F79 R104 N104 N79 J79 J104 F104 R79 V79 AD79 Z79 AH79 V88 Z88 AD88 AH88 V97 Z97 AD97 AH97 V104 Z104 AD104 AH104 V111 Z111 AD111" xr:uid="{5B868819-3505-0D45-B3EF-65D040786F48}">
      <formula1>MoreReps</formula1>
    </dataValidation>
    <dataValidation type="list" allowBlank="1" showInputMessage="1" showErrorMessage="1" sqref="P3 P7 P5 P9 P67 P71 P69 P73" xr:uid="{28346841-E5B1-FF40-994F-8A50B2CD1B2C}">
      <formula1>HorizontalPlanning</formula1>
    </dataValidation>
    <dataValidation type="list" allowBlank="1" showInputMessage="1" showErrorMessage="1" sqref="F1:H2" xr:uid="{EDFB393B-762D-0640-83AA-8A54B339561E}">
      <formula1>ClientLevels</formula1>
    </dataValidation>
    <dataValidation type="list" allowBlank="1" showInputMessage="1" showErrorMessage="1" sqref="M3:O10 M67:O74" xr:uid="{CC6A5CEF-32BC-2A48-8AA2-AEBBFBB1636D}">
      <formula1>VerticalPlanningReps</formula1>
    </dataValidation>
    <dataValidation type="list" allowBlank="1" showInputMessage="1" showErrorMessage="1" sqref="A36 A27 A18 A43 A100 A91 A82 A107" xr:uid="{9A13C169-AFF6-3540-8E1A-035F56313CA4}">
      <formula1>RMOefeningen</formula1>
    </dataValidation>
    <dataValidation type="list" allowBlank="1" showInputMessage="1" showErrorMessage="1" sqref="A34:B35 A25:B26 A16:B17 A41:B42 A98:B99 A89:B90 A80:B81 A105:B106" xr:uid="{C74CC92A-C983-0044-AC9C-0BDCAD5F1ACE}">
      <formula1>INDIRECT("Exercises!" &amp; A18)</formula1>
    </dataValidation>
  </dataValidations>
  <pageMargins left="0.7" right="0.7" top="0.75" bottom="0.75" header="0.3" footer="0.3"/>
  <ignoredErrors>
    <ignoredError sqref="AA16:AG23 AA25:AG51 AA24 AG24 AC24:AE24" calculatedColumn="1"/>
  </ignoredErrors>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ABAC9-A127-BF4D-A2A9-237147B9FE7E}">
  <dimension ref="A1:BA134"/>
  <sheetViews>
    <sheetView topLeftCell="A2" workbookViewId="0">
      <selection activeCell="N18" sqref="N18"/>
    </sheetView>
  </sheetViews>
  <sheetFormatPr baseColWidth="10" defaultRowHeight="16" x14ac:dyDescent="0.2"/>
  <cols>
    <col min="16" max="16" width="11.5" customWidth="1"/>
    <col min="36" max="36" width="11.5" customWidth="1"/>
  </cols>
  <sheetData>
    <row r="1" spans="1:53" ht="16" customHeight="1" x14ac:dyDescent="0.2">
      <c r="A1" s="38"/>
      <c r="B1" s="38"/>
      <c r="C1" s="38"/>
      <c r="D1" s="32" t="s">
        <v>14</v>
      </c>
      <c r="E1" s="32" t="s">
        <v>13</v>
      </c>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row>
    <row r="2" spans="1:53" ht="16" customHeight="1" x14ac:dyDescent="0.2">
      <c r="A2" s="38"/>
      <c r="B2" s="38"/>
      <c r="C2" s="38"/>
      <c r="D2" s="32" t="s">
        <v>21</v>
      </c>
      <c r="E2" s="32">
        <v>110</v>
      </c>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row>
    <row r="3" spans="1:53" ht="16" customHeight="1" x14ac:dyDescent="0.2">
      <c r="A3" s="38"/>
      <c r="B3" s="38"/>
      <c r="C3" s="38"/>
      <c r="D3" s="32" t="s">
        <v>174</v>
      </c>
      <c r="E3" s="32">
        <v>55</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row>
    <row r="4" spans="1:53" ht="16" customHeight="1" x14ac:dyDescent="0.2">
      <c r="A4" s="38"/>
      <c r="B4" s="38"/>
      <c r="C4" s="38"/>
      <c r="D4" s="32" t="s">
        <v>175</v>
      </c>
      <c r="E4" s="32">
        <v>37.5</v>
      </c>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row>
    <row r="5" spans="1:53" ht="16" customHeight="1" x14ac:dyDescent="0.2">
      <c r="A5" s="38"/>
      <c r="B5" s="38"/>
      <c r="C5" s="38"/>
      <c r="D5" s="32" t="s">
        <v>116</v>
      </c>
      <c r="E5" s="32" t="s">
        <v>173</v>
      </c>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row>
    <row r="6" spans="1:53" ht="16" customHeight="1" x14ac:dyDescent="0.2">
      <c r="A6" s="44"/>
      <c r="B6" s="44"/>
      <c r="C6" s="44"/>
      <c r="D6" s="32" t="s">
        <v>120</v>
      </c>
      <c r="E6" s="32" t="s">
        <v>173</v>
      </c>
      <c r="F6" s="44"/>
      <c r="G6" s="44"/>
      <c r="H6" s="44"/>
      <c r="I6" s="44"/>
      <c r="J6" s="44"/>
      <c r="K6" s="44"/>
      <c r="L6" s="44"/>
      <c r="M6" s="44"/>
      <c r="N6" s="44"/>
      <c r="O6" s="44"/>
      <c r="P6" s="44"/>
      <c r="Q6" s="44"/>
      <c r="R6" s="44"/>
      <c r="S6" s="44"/>
      <c r="T6" s="44"/>
      <c r="U6" s="44"/>
      <c r="V6" s="44"/>
      <c r="W6" s="44"/>
      <c r="X6" s="44"/>
      <c r="Y6" s="44"/>
      <c r="Z6" s="44"/>
      <c r="AA6" s="44"/>
      <c r="AB6" s="44"/>
      <c r="AC6" s="44"/>
      <c r="AD6" s="44"/>
      <c r="AE6" s="38"/>
      <c r="AF6" s="38"/>
      <c r="AG6" s="38"/>
      <c r="AH6" s="38"/>
      <c r="AI6" s="38"/>
      <c r="AJ6" s="38"/>
      <c r="AK6" s="38"/>
      <c r="AL6" s="38"/>
      <c r="AM6" s="38"/>
      <c r="AN6" s="38"/>
      <c r="AO6" s="38"/>
      <c r="AP6" s="38"/>
      <c r="AQ6" s="38"/>
      <c r="AR6" s="38"/>
      <c r="AS6" s="38"/>
      <c r="AT6" s="38"/>
      <c r="AU6" s="38"/>
      <c r="AV6" s="38"/>
      <c r="AW6" s="38"/>
      <c r="AX6" s="38"/>
      <c r="AY6" s="38"/>
      <c r="AZ6" s="38"/>
      <c r="BA6" s="38"/>
    </row>
    <row r="7" spans="1:53" ht="16" customHeight="1" x14ac:dyDescent="0.2">
      <c r="A7" s="38"/>
      <c r="B7" s="38"/>
      <c r="C7" s="38"/>
      <c r="D7" s="32" t="s">
        <v>12</v>
      </c>
      <c r="E7">
        <v>107</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row>
    <row r="8" spans="1:53" ht="19" customHeight="1" x14ac:dyDescent="0.2">
      <c r="A8" s="38"/>
      <c r="B8" s="38"/>
      <c r="C8" s="38"/>
      <c r="D8" s="32" t="s">
        <v>176</v>
      </c>
      <c r="E8">
        <v>75</v>
      </c>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row>
    <row r="9" spans="1:53" ht="16" customHeight="1" x14ac:dyDescent="0.2">
      <c r="A9" s="38"/>
      <c r="B9" s="38"/>
      <c r="C9" s="38"/>
      <c r="D9" s="102" t="s">
        <v>222</v>
      </c>
      <c r="E9" s="102">
        <v>15</v>
      </c>
      <c r="F9" s="38"/>
      <c r="G9" s="38"/>
      <c r="H9" s="38"/>
      <c r="I9" s="38"/>
      <c r="J9" s="38"/>
      <c r="K9" s="38"/>
      <c r="L9" s="38"/>
      <c r="M9" s="38"/>
      <c r="N9" s="38"/>
      <c r="O9" s="38"/>
      <c r="P9" s="38"/>
      <c r="Q9" s="38"/>
      <c r="R9" s="38"/>
      <c r="S9" s="38"/>
      <c r="T9" s="40"/>
      <c r="U9" s="41"/>
      <c r="V9" s="41"/>
      <c r="W9" s="41"/>
      <c r="X9" s="41"/>
      <c r="Y9" s="41"/>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row>
    <row r="10" spans="1:53" ht="16" customHeight="1" x14ac:dyDescent="0.2">
      <c r="A10" s="38"/>
      <c r="B10" s="38"/>
      <c r="C10" s="38"/>
      <c r="D10" s="38"/>
      <c r="E10" s="38"/>
      <c r="F10" s="38"/>
      <c r="G10" s="38"/>
      <c r="H10" s="38"/>
      <c r="I10" s="38"/>
      <c r="J10" s="38"/>
      <c r="K10" s="38"/>
      <c r="L10" s="38"/>
      <c r="M10" s="38"/>
      <c r="N10" s="38"/>
      <c r="O10" s="38"/>
      <c r="P10" s="38"/>
      <c r="Q10" s="38"/>
      <c r="R10" s="38"/>
      <c r="S10" s="38"/>
      <c r="T10" s="40"/>
      <c r="U10" s="41"/>
      <c r="V10" s="41"/>
      <c r="W10" s="41"/>
      <c r="X10" s="41"/>
      <c r="Y10" s="41"/>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row>
    <row r="11" spans="1:53"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41"/>
      <c r="AK11" s="41"/>
      <c r="AL11" s="42"/>
      <c r="AM11" s="43"/>
    </row>
    <row r="12" spans="1:53"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53" ht="19" x14ac:dyDescent="0.25">
      <c r="A13" s="215"/>
      <c r="B13" s="215"/>
      <c r="C13" s="212"/>
      <c r="D13" s="212"/>
      <c r="E13" s="324" t="s">
        <v>223</v>
      </c>
      <c r="F13" s="324"/>
      <c r="G13" s="1"/>
      <c r="H13" s="1"/>
      <c r="I13" s="324" t="s">
        <v>195</v>
      </c>
      <c r="J13" s="324"/>
      <c r="K13" s="1"/>
      <c r="L13" s="1"/>
      <c r="M13" s="324" t="s">
        <v>195</v>
      </c>
      <c r="N13" s="324"/>
      <c r="O13" s="1"/>
      <c r="P13" s="1"/>
      <c r="Q13" s="324" t="s">
        <v>195</v>
      </c>
      <c r="R13" s="324"/>
      <c r="S13" s="1"/>
      <c r="T13" s="1"/>
      <c r="U13" s="215"/>
      <c r="V13" s="215"/>
      <c r="W13" s="212"/>
      <c r="X13" s="212"/>
      <c r="Y13" s="212"/>
      <c r="Z13" s="212"/>
      <c r="AA13" s="212"/>
      <c r="AB13" s="212"/>
      <c r="AC13" s="212"/>
      <c r="AD13" s="212"/>
      <c r="AE13" s="212"/>
      <c r="AF13" s="212"/>
      <c r="AG13" s="212"/>
      <c r="AH13" s="212"/>
      <c r="AI13" s="212"/>
      <c r="AJ13" s="212"/>
      <c r="AK13" s="212"/>
      <c r="AL13" s="212"/>
    </row>
    <row r="14" spans="1:53" ht="26" x14ac:dyDescent="0.2">
      <c r="A14" s="213"/>
      <c r="B14" s="213"/>
      <c r="C14" s="214" t="s">
        <v>191</v>
      </c>
      <c r="D14" s="214"/>
      <c r="E14" s="214"/>
      <c r="F14" s="214"/>
      <c r="G14" s="214" t="s">
        <v>191</v>
      </c>
      <c r="H14" s="214"/>
      <c r="I14" s="214"/>
      <c r="J14" s="214"/>
      <c r="K14" s="214" t="s">
        <v>194</v>
      </c>
      <c r="L14" s="214"/>
      <c r="M14" s="214"/>
      <c r="N14" s="214"/>
      <c r="O14" s="214" t="s">
        <v>194</v>
      </c>
      <c r="P14" s="214"/>
      <c r="Q14" s="214"/>
      <c r="R14" s="214"/>
      <c r="S14" s="1"/>
      <c r="T14" s="1"/>
      <c r="U14" s="213"/>
      <c r="V14" s="213"/>
      <c r="W14" s="214" t="s">
        <v>192</v>
      </c>
      <c r="X14" s="214"/>
      <c r="Y14" s="214"/>
      <c r="Z14" s="214"/>
      <c r="AA14" s="214" t="s">
        <v>193</v>
      </c>
      <c r="AB14" s="214"/>
      <c r="AC14" s="214"/>
      <c r="AD14" s="214"/>
      <c r="AE14" s="214" t="s">
        <v>4</v>
      </c>
      <c r="AF14" s="214"/>
      <c r="AG14" s="214"/>
      <c r="AH14" s="214"/>
      <c r="AI14" s="214" t="s">
        <v>5</v>
      </c>
      <c r="AJ14" s="214"/>
      <c r="AK14" s="214"/>
      <c r="AL14" s="214"/>
    </row>
    <row r="15" spans="1:53" ht="20" thickBot="1" x14ac:dyDescent="0.25">
      <c r="A15" s="216"/>
      <c r="B15" s="217"/>
      <c r="C15" s="85" t="s">
        <v>6</v>
      </c>
      <c r="D15" s="85" t="s">
        <v>7</v>
      </c>
      <c r="E15" s="85" t="s">
        <v>8</v>
      </c>
      <c r="F15" s="85" t="s">
        <v>9</v>
      </c>
      <c r="G15" s="85" t="s">
        <v>177</v>
      </c>
      <c r="H15" s="85" t="s">
        <v>178</v>
      </c>
      <c r="I15" s="85" t="s">
        <v>179</v>
      </c>
      <c r="J15" s="85" t="s">
        <v>180</v>
      </c>
      <c r="K15" s="85" t="s">
        <v>181</v>
      </c>
      <c r="L15" s="85" t="s">
        <v>182</v>
      </c>
      <c r="M15" s="85" t="s">
        <v>183</v>
      </c>
      <c r="N15" s="85" t="s">
        <v>184</v>
      </c>
      <c r="O15" s="85" t="s">
        <v>185</v>
      </c>
      <c r="P15" s="85" t="s">
        <v>186</v>
      </c>
      <c r="Q15" s="85" t="s">
        <v>187</v>
      </c>
      <c r="R15" s="85" t="s">
        <v>188</v>
      </c>
      <c r="S15" s="1"/>
      <c r="T15" s="1"/>
      <c r="U15" s="216"/>
      <c r="V15" s="217"/>
      <c r="W15" s="86" t="s">
        <v>6</v>
      </c>
      <c r="X15" s="86" t="s">
        <v>7</v>
      </c>
      <c r="Y15" s="86" t="s">
        <v>8</v>
      </c>
      <c r="Z15" s="86" t="s">
        <v>9</v>
      </c>
      <c r="AA15" s="86" t="s">
        <v>177</v>
      </c>
      <c r="AB15" s="86" t="s">
        <v>178</v>
      </c>
      <c r="AC15" s="86" t="s">
        <v>179</v>
      </c>
      <c r="AD15" s="86" t="s">
        <v>180</v>
      </c>
      <c r="AE15" s="86" t="s">
        <v>181</v>
      </c>
      <c r="AF15" s="86" t="s">
        <v>182</v>
      </c>
      <c r="AG15" s="86" t="s">
        <v>183</v>
      </c>
      <c r="AH15" s="86" t="s">
        <v>184</v>
      </c>
      <c r="AI15" s="86" t="s">
        <v>185</v>
      </c>
      <c r="AJ15" s="86" t="s">
        <v>186</v>
      </c>
      <c r="AK15" s="86" t="s">
        <v>187</v>
      </c>
      <c r="AL15" s="86" t="s">
        <v>188</v>
      </c>
    </row>
    <row r="16" spans="1:53" ht="20" customHeight="1" thickTop="1" x14ac:dyDescent="0.2">
      <c r="A16" s="218" t="s">
        <v>219</v>
      </c>
      <c r="B16" s="219"/>
      <c r="C16" s="72">
        <v>0.7</v>
      </c>
      <c r="D16" s="73">
        <f t="shared" ref="D16:D18" si="0">$B$19*C16</f>
        <v>10.5</v>
      </c>
      <c r="E16" s="73">
        <v>10</v>
      </c>
      <c r="F16" s="74">
        <v>10</v>
      </c>
      <c r="G16" s="72">
        <v>0.75</v>
      </c>
      <c r="H16" s="73">
        <f t="shared" ref="H16:H18" si="1">$B$19*G16</f>
        <v>11.25</v>
      </c>
      <c r="I16" s="73">
        <v>8</v>
      </c>
      <c r="J16" s="76">
        <v>8</v>
      </c>
      <c r="K16" s="72">
        <v>0.8</v>
      </c>
      <c r="L16" s="73">
        <f t="shared" ref="L16:L18" si="2">$B$19*K16</f>
        <v>12</v>
      </c>
      <c r="M16" s="73">
        <v>6</v>
      </c>
      <c r="N16" s="76">
        <v>6</v>
      </c>
      <c r="O16" s="72">
        <v>0.85</v>
      </c>
      <c r="P16" s="73">
        <f t="shared" ref="P16:P18" si="3">$B$19*O16</f>
        <v>12.75</v>
      </c>
      <c r="Q16" s="73">
        <v>6</v>
      </c>
      <c r="R16" s="77"/>
      <c r="S16" s="1"/>
      <c r="T16" s="1"/>
      <c r="U16" s="218" t="s">
        <v>75</v>
      </c>
      <c r="V16" s="219"/>
      <c r="W16" s="72">
        <v>0.5</v>
      </c>
      <c r="X16" s="73">
        <f>$V$19*W16</f>
        <v>37.5</v>
      </c>
      <c r="Y16" s="73">
        <v>4</v>
      </c>
      <c r="Z16" s="74"/>
      <c r="AA16" s="72">
        <v>0.5</v>
      </c>
      <c r="AB16" s="73">
        <f>$V$19*AA16</f>
        <v>37.5</v>
      </c>
      <c r="AC16" s="73">
        <v>4</v>
      </c>
      <c r="AD16" s="76"/>
      <c r="AE16" s="72"/>
      <c r="AF16" s="73">
        <f>$V$19*AE16</f>
        <v>0</v>
      </c>
      <c r="AG16" s="73"/>
      <c r="AH16" s="76"/>
      <c r="AI16" s="72"/>
      <c r="AJ16" s="73">
        <f>$V$19*AI16</f>
        <v>0</v>
      </c>
      <c r="AK16" s="73"/>
      <c r="AL16" s="77"/>
    </row>
    <row r="17" spans="1:38" ht="20" thickBot="1" x14ac:dyDescent="0.25">
      <c r="A17" s="220"/>
      <c r="B17" s="221"/>
      <c r="C17" s="72">
        <v>0.75</v>
      </c>
      <c r="D17" s="73">
        <f t="shared" si="0"/>
        <v>11.25</v>
      </c>
      <c r="E17" s="73">
        <v>10</v>
      </c>
      <c r="F17" s="74">
        <v>10</v>
      </c>
      <c r="G17" s="72">
        <v>0.8</v>
      </c>
      <c r="H17" s="73">
        <f t="shared" si="1"/>
        <v>12</v>
      </c>
      <c r="I17" s="73">
        <v>8</v>
      </c>
      <c r="J17" s="76">
        <v>8</v>
      </c>
      <c r="K17" s="72">
        <v>0.85</v>
      </c>
      <c r="L17" s="73">
        <f t="shared" si="2"/>
        <v>12.75</v>
      </c>
      <c r="M17" s="73">
        <v>6</v>
      </c>
      <c r="N17" s="76">
        <v>6</v>
      </c>
      <c r="O17" s="72">
        <v>0.9</v>
      </c>
      <c r="P17" s="73">
        <f t="shared" si="3"/>
        <v>13.5</v>
      </c>
      <c r="Q17" s="73">
        <v>6</v>
      </c>
      <c r="R17" s="77"/>
      <c r="S17" s="1"/>
      <c r="T17" s="1"/>
      <c r="U17" s="220"/>
      <c r="V17" s="221"/>
      <c r="W17" s="72">
        <v>0.55000000000000004</v>
      </c>
      <c r="X17" s="73">
        <f t="shared" ref="X17:X21" si="4">$V$19*W17</f>
        <v>41.25</v>
      </c>
      <c r="Y17" s="73">
        <v>4</v>
      </c>
      <c r="Z17" s="74"/>
      <c r="AA17" s="72">
        <v>0.55000000000000004</v>
      </c>
      <c r="AB17" s="73">
        <f t="shared" ref="AB17:AB21" si="5">$V$19*AA17</f>
        <v>41.25</v>
      </c>
      <c r="AC17" s="73">
        <v>4</v>
      </c>
      <c r="AD17" s="76"/>
      <c r="AE17" s="72"/>
      <c r="AF17" s="73">
        <f t="shared" ref="AF17:AF21" si="6">$V$19*AE17</f>
        <v>0</v>
      </c>
      <c r="AG17" s="73"/>
      <c r="AH17" s="76"/>
      <c r="AI17" s="72"/>
      <c r="AJ17" s="73">
        <f t="shared" ref="AJ17:AJ21" si="7">$V$19*AI17</f>
        <v>0</v>
      </c>
      <c r="AK17" s="73"/>
      <c r="AL17" s="77"/>
    </row>
    <row r="18" spans="1:38" ht="20" thickBot="1" x14ac:dyDescent="0.25">
      <c r="A18" s="19" t="s">
        <v>222</v>
      </c>
      <c r="B18" s="20">
        <f>VLOOKUP(A18, Tabel2212[], 2, FALSE)</f>
        <v>15</v>
      </c>
      <c r="C18" s="72">
        <v>0.8</v>
      </c>
      <c r="D18" s="73">
        <f t="shared" si="0"/>
        <v>12</v>
      </c>
      <c r="E18" s="73">
        <v>10</v>
      </c>
      <c r="F18" s="74">
        <v>10</v>
      </c>
      <c r="G18" s="72">
        <v>0.85</v>
      </c>
      <c r="H18" s="73">
        <f t="shared" si="1"/>
        <v>12.75</v>
      </c>
      <c r="I18" s="73">
        <v>8</v>
      </c>
      <c r="J18" s="76">
        <v>8</v>
      </c>
      <c r="K18" s="72">
        <v>0.9</v>
      </c>
      <c r="L18" s="73">
        <f t="shared" si="2"/>
        <v>13.5</v>
      </c>
      <c r="M18" s="73">
        <v>6</v>
      </c>
      <c r="N18" s="76"/>
      <c r="O18" s="72">
        <v>0.95</v>
      </c>
      <c r="P18" s="73">
        <f t="shared" si="3"/>
        <v>14.25</v>
      </c>
      <c r="Q18" s="73">
        <v>6</v>
      </c>
      <c r="R18" s="77"/>
      <c r="S18" s="1"/>
      <c r="T18" s="1"/>
      <c r="U18" s="19" t="s">
        <v>176</v>
      </c>
      <c r="V18" s="20">
        <f>VLOOKUP(U18, Tabel2212[], 2, FALSE)</f>
        <v>75</v>
      </c>
      <c r="W18" s="72">
        <v>0.6</v>
      </c>
      <c r="X18" s="73">
        <f t="shared" si="4"/>
        <v>45</v>
      </c>
      <c r="Y18" s="73">
        <v>4</v>
      </c>
      <c r="Z18" s="74"/>
      <c r="AA18" s="72">
        <v>0.6</v>
      </c>
      <c r="AB18" s="73">
        <f t="shared" si="5"/>
        <v>45</v>
      </c>
      <c r="AC18" s="73">
        <v>4</v>
      </c>
      <c r="AD18" s="76"/>
      <c r="AE18" s="72"/>
      <c r="AF18" s="73">
        <f t="shared" si="6"/>
        <v>0</v>
      </c>
      <c r="AG18" s="73"/>
      <c r="AH18" s="76"/>
      <c r="AI18" s="72"/>
      <c r="AJ18" s="73">
        <f t="shared" si="7"/>
        <v>0</v>
      </c>
      <c r="AK18" s="73"/>
      <c r="AL18" s="77"/>
    </row>
    <row r="19" spans="1:38" ht="19" x14ac:dyDescent="0.2">
      <c r="A19" s="32"/>
      <c r="B19">
        <f>B18*VLOOKUP(A16, Exercises!A1:H221, 7, FALSE)</f>
        <v>15</v>
      </c>
      <c r="C19" s="72"/>
      <c r="D19" s="73"/>
      <c r="E19" s="73"/>
      <c r="F19" s="74"/>
      <c r="G19" s="72"/>
      <c r="H19" s="73"/>
      <c r="I19" s="73"/>
      <c r="J19" s="76"/>
      <c r="K19" s="72"/>
      <c r="L19" s="73"/>
      <c r="M19" s="73"/>
      <c r="N19" s="76"/>
      <c r="O19" s="72"/>
      <c r="P19" s="73"/>
      <c r="Q19" s="73"/>
      <c r="R19" s="77"/>
      <c r="S19" s="1"/>
      <c r="T19" s="1"/>
      <c r="U19" s="32"/>
      <c r="V19">
        <f>V18*VLOOKUP(U16, Exercises!A1:G159, 7, FALSE)</f>
        <v>75</v>
      </c>
      <c r="W19" s="72">
        <v>0.7</v>
      </c>
      <c r="X19" s="73">
        <f t="shared" si="4"/>
        <v>52.5</v>
      </c>
      <c r="Y19" s="73">
        <v>6</v>
      </c>
      <c r="Z19" s="74"/>
      <c r="AA19" s="72">
        <v>0.7</v>
      </c>
      <c r="AB19" s="73">
        <f t="shared" si="5"/>
        <v>52.5</v>
      </c>
      <c r="AC19" s="73">
        <v>6</v>
      </c>
      <c r="AD19" s="76"/>
      <c r="AE19" s="72"/>
      <c r="AF19" s="73">
        <f t="shared" si="6"/>
        <v>0</v>
      </c>
      <c r="AG19" s="73"/>
      <c r="AH19" s="76"/>
      <c r="AI19" s="72"/>
      <c r="AJ19" s="73">
        <f t="shared" si="7"/>
        <v>0</v>
      </c>
      <c r="AK19" s="73"/>
      <c r="AL19" s="77"/>
    </row>
    <row r="20" spans="1:38" ht="19" x14ac:dyDescent="0.2">
      <c r="A20" s="222"/>
      <c r="B20" s="223"/>
      <c r="C20" s="72"/>
      <c r="D20" s="73"/>
      <c r="E20" s="73"/>
      <c r="F20" s="74"/>
      <c r="G20" s="72"/>
      <c r="H20" s="73"/>
      <c r="I20" s="73"/>
      <c r="J20" s="76"/>
      <c r="K20" s="72"/>
      <c r="L20" s="73"/>
      <c r="M20" s="73"/>
      <c r="N20" s="76"/>
      <c r="O20" s="72"/>
      <c r="P20" s="73"/>
      <c r="Q20" s="73"/>
      <c r="R20" s="77"/>
      <c r="S20" s="1"/>
      <c r="T20" s="1"/>
      <c r="U20" s="222"/>
      <c r="V20" s="223"/>
      <c r="W20" s="72">
        <v>0.7</v>
      </c>
      <c r="X20" s="73">
        <f t="shared" si="4"/>
        <v>52.5</v>
      </c>
      <c r="Y20" s="73">
        <v>6</v>
      </c>
      <c r="Z20" s="74"/>
      <c r="AA20" s="72">
        <v>0.7</v>
      </c>
      <c r="AB20" s="73">
        <f t="shared" si="5"/>
        <v>52.5</v>
      </c>
      <c r="AC20" s="73">
        <v>6</v>
      </c>
      <c r="AD20" s="84"/>
      <c r="AE20" s="72"/>
      <c r="AF20" s="73">
        <f t="shared" si="6"/>
        <v>0</v>
      </c>
      <c r="AG20" s="73"/>
      <c r="AH20" s="76"/>
      <c r="AI20" s="72"/>
      <c r="AJ20" s="73">
        <f t="shared" si="7"/>
        <v>0</v>
      </c>
      <c r="AK20" s="73"/>
      <c r="AL20" s="77"/>
    </row>
    <row r="21" spans="1:38" ht="19" x14ac:dyDescent="0.2">
      <c r="A21" s="222"/>
      <c r="B21" s="223"/>
      <c r="C21" s="72"/>
      <c r="D21" s="73"/>
      <c r="E21" s="73"/>
      <c r="F21" s="74"/>
      <c r="G21" s="72"/>
      <c r="H21" s="73"/>
      <c r="I21" s="73"/>
      <c r="J21" s="76"/>
      <c r="K21" s="72"/>
      <c r="L21" s="73"/>
      <c r="M21" s="73"/>
      <c r="N21" s="76"/>
      <c r="O21" s="72"/>
      <c r="P21" s="73"/>
      <c r="Q21" s="73"/>
      <c r="R21" s="77"/>
      <c r="S21" s="1"/>
      <c r="T21" s="1"/>
      <c r="U21" s="222"/>
      <c r="V21" s="223"/>
      <c r="W21" s="72">
        <v>0.7</v>
      </c>
      <c r="X21" s="73">
        <f t="shared" si="4"/>
        <v>52.5</v>
      </c>
      <c r="Y21" s="73">
        <v>6</v>
      </c>
      <c r="Z21" s="74"/>
      <c r="AA21" s="72">
        <v>0.7</v>
      </c>
      <c r="AB21" s="73">
        <f t="shared" si="5"/>
        <v>52.5</v>
      </c>
      <c r="AC21" s="73">
        <v>6</v>
      </c>
      <c r="AD21" s="76"/>
      <c r="AE21" s="72"/>
      <c r="AF21" s="73">
        <f t="shared" si="6"/>
        <v>0</v>
      </c>
      <c r="AG21" s="73"/>
      <c r="AH21" s="76"/>
      <c r="AI21" s="72"/>
      <c r="AJ21" s="73">
        <f t="shared" si="7"/>
        <v>0</v>
      </c>
      <c r="AK21" s="73"/>
      <c r="AL21" s="77"/>
    </row>
    <row r="22" spans="1:38" ht="19" x14ac:dyDescent="0.2">
      <c r="A22" s="222"/>
      <c r="B22" s="223"/>
      <c r="C22" s="72"/>
      <c r="D22" s="73"/>
      <c r="E22" s="73"/>
      <c r="F22" s="74"/>
      <c r="G22" s="75"/>
      <c r="H22" s="73"/>
      <c r="I22" s="73"/>
      <c r="J22" s="76"/>
      <c r="K22" s="75"/>
      <c r="L22" s="73"/>
      <c r="M22" s="73"/>
      <c r="N22" s="76"/>
      <c r="O22" s="75"/>
      <c r="P22" s="73"/>
      <c r="Q22" s="73"/>
      <c r="R22" s="77"/>
      <c r="S22" s="1"/>
      <c r="T22" s="1"/>
      <c r="U22" s="222"/>
      <c r="V22" s="223"/>
      <c r="W22" s="72"/>
      <c r="X22" s="73"/>
      <c r="Y22" s="73"/>
      <c r="Z22" s="74"/>
      <c r="AA22" s="75"/>
      <c r="AB22" s="73"/>
      <c r="AC22" s="73"/>
      <c r="AD22" s="76"/>
      <c r="AE22" s="75"/>
      <c r="AF22" s="73"/>
      <c r="AG22" s="73"/>
      <c r="AH22" s="76"/>
      <c r="AI22" s="75"/>
      <c r="AJ22" s="73"/>
      <c r="AK22" s="73"/>
      <c r="AL22" s="77"/>
    </row>
    <row r="23" spans="1:38" ht="20" thickBot="1" x14ac:dyDescent="0.25">
      <c r="A23" s="224"/>
      <c r="B23" s="225"/>
      <c r="C23" s="78"/>
      <c r="D23" s="79"/>
      <c r="E23" s="79"/>
      <c r="F23" s="80"/>
      <c r="G23" s="81"/>
      <c r="H23" s="79"/>
      <c r="I23" s="79"/>
      <c r="J23" s="82"/>
      <c r="K23" s="81"/>
      <c r="L23" s="79"/>
      <c r="M23" s="79"/>
      <c r="N23" s="82"/>
      <c r="O23" s="81"/>
      <c r="P23" s="79"/>
      <c r="Q23" s="79"/>
      <c r="R23" s="83"/>
      <c r="S23" s="1"/>
      <c r="T23" s="1"/>
      <c r="U23" s="224"/>
      <c r="V23" s="225"/>
      <c r="W23" s="78"/>
      <c r="X23" s="79"/>
      <c r="Y23" s="79"/>
      <c r="Z23" s="80"/>
      <c r="AA23" s="81"/>
      <c r="AB23" s="79"/>
      <c r="AC23" s="79"/>
      <c r="AD23" s="82"/>
      <c r="AE23" s="81"/>
      <c r="AF23" s="79"/>
      <c r="AG23" s="79"/>
      <c r="AH23" s="82"/>
      <c r="AI23" s="81"/>
      <c r="AJ23" s="79"/>
      <c r="AK23" s="79"/>
      <c r="AL23" s="83"/>
    </row>
    <row r="24" spans="1:38" ht="19" customHeight="1" x14ac:dyDescent="0.2">
      <c r="A24" s="218" t="s">
        <v>46</v>
      </c>
      <c r="B24" s="219"/>
      <c r="C24" s="72">
        <v>0.4</v>
      </c>
      <c r="D24" s="73">
        <f>$B$27*C24</f>
        <v>14.3</v>
      </c>
      <c r="E24" s="73">
        <v>4</v>
      </c>
      <c r="F24" s="74">
        <v>4</v>
      </c>
      <c r="G24" s="72">
        <v>0.4</v>
      </c>
      <c r="H24" s="73">
        <f>$B$27*G24</f>
        <v>14.3</v>
      </c>
      <c r="I24" s="73">
        <v>4</v>
      </c>
      <c r="J24" s="76">
        <v>4</v>
      </c>
      <c r="K24" s="72">
        <v>0.4</v>
      </c>
      <c r="L24" s="73">
        <f>$B$27*K24</f>
        <v>14.3</v>
      </c>
      <c r="M24" s="73">
        <v>4</v>
      </c>
      <c r="N24" s="76">
        <v>4</v>
      </c>
      <c r="O24" s="72">
        <v>0.4</v>
      </c>
      <c r="P24" s="73">
        <f>$B$27*O24</f>
        <v>14.3</v>
      </c>
      <c r="Q24" s="73">
        <v>4</v>
      </c>
      <c r="R24" s="77"/>
      <c r="S24" s="1"/>
      <c r="T24" s="1"/>
      <c r="U24" s="218" t="s">
        <v>45</v>
      </c>
      <c r="V24" s="219"/>
      <c r="W24" s="72">
        <v>0.75</v>
      </c>
      <c r="X24" s="73">
        <f>$V$27*W24</f>
        <v>28.875</v>
      </c>
      <c r="Y24" s="73">
        <v>4</v>
      </c>
      <c r="Z24" s="74"/>
      <c r="AA24" s="72">
        <v>0.75</v>
      </c>
      <c r="AB24" s="73">
        <f>$V$27*AA24</f>
        <v>28.875</v>
      </c>
      <c r="AC24" s="73">
        <v>4</v>
      </c>
      <c r="AD24" s="76"/>
      <c r="AE24" s="72"/>
      <c r="AF24" s="73">
        <f>$V$27*AE24</f>
        <v>0</v>
      </c>
      <c r="AG24" s="73"/>
      <c r="AH24" s="76"/>
      <c r="AI24" s="72"/>
      <c r="AJ24" s="73">
        <f>$V$27*AI24</f>
        <v>0</v>
      </c>
      <c r="AK24" s="73"/>
      <c r="AL24" s="77"/>
    </row>
    <row r="25" spans="1:38" ht="20" thickBot="1" x14ac:dyDescent="0.25">
      <c r="A25" s="220"/>
      <c r="B25" s="221"/>
      <c r="C25" s="72">
        <v>0.4</v>
      </c>
      <c r="D25" s="73">
        <f>$B$27*C25</f>
        <v>14.3</v>
      </c>
      <c r="E25" s="73">
        <v>4</v>
      </c>
      <c r="F25" s="74">
        <v>4</v>
      </c>
      <c r="G25" s="72">
        <v>0.4</v>
      </c>
      <c r="H25" s="73">
        <f>$B$27*G25</f>
        <v>14.3</v>
      </c>
      <c r="I25" s="73">
        <v>4</v>
      </c>
      <c r="J25" s="76">
        <v>4</v>
      </c>
      <c r="K25" s="72">
        <v>0.4</v>
      </c>
      <c r="L25" s="73">
        <f>$B$27*K25</f>
        <v>14.3</v>
      </c>
      <c r="M25" s="73">
        <v>4</v>
      </c>
      <c r="N25" s="76">
        <v>4</v>
      </c>
      <c r="O25" s="72">
        <v>0.4</v>
      </c>
      <c r="P25" s="73">
        <f>$B$27*O25</f>
        <v>14.3</v>
      </c>
      <c r="Q25" s="73">
        <v>4</v>
      </c>
      <c r="R25" s="77"/>
      <c r="S25" s="1"/>
      <c r="T25" s="1"/>
      <c r="U25" s="220"/>
      <c r="V25" s="221"/>
      <c r="W25" s="72">
        <v>0.5</v>
      </c>
      <c r="X25" s="73">
        <f t="shared" ref="X25:X27" si="8">$V$27*W25</f>
        <v>19.25</v>
      </c>
      <c r="Y25" s="73">
        <v>12</v>
      </c>
      <c r="Z25" s="74"/>
      <c r="AA25" s="72">
        <v>0.5</v>
      </c>
      <c r="AB25" s="73">
        <f t="shared" ref="AB25:AB27" si="9">$V$27*AA25</f>
        <v>19.25</v>
      </c>
      <c r="AC25" s="73">
        <v>12</v>
      </c>
      <c r="AD25" s="76"/>
      <c r="AE25" s="72"/>
      <c r="AF25" s="73">
        <f t="shared" ref="AF25:AF29" si="10">$V$27*AE25</f>
        <v>0</v>
      </c>
      <c r="AG25" s="73"/>
      <c r="AH25" s="76"/>
      <c r="AI25" s="72"/>
      <c r="AJ25" s="73">
        <f t="shared" ref="AJ25:AJ29" si="11">$V$27*AI25</f>
        <v>0</v>
      </c>
      <c r="AK25" s="73"/>
      <c r="AL25" s="77"/>
    </row>
    <row r="26" spans="1:38" ht="20" thickBot="1" x14ac:dyDescent="0.25">
      <c r="A26" s="19" t="s">
        <v>174</v>
      </c>
      <c r="B26" s="20">
        <f>VLOOKUP(A26, Tabel2212[], 2, FALSE)</f>
        <v>55</v>
      </c>
      <c r="C26" s="72">
        <v>0.4</v>
      </c>
      <c r="D26" s="73">
        <f>$B$27*C26</f>
        <v>14.3</v>
      </c>
      <c r="E26" s="73">
        <v>4</v>
      </c>
      <c r="F26" s="74">
        <v>4</v>
      </c>
      <c r="G26" s="72">
        <v>0.4</v>
      </c>
      <c r="H26" s="73">
        <f>$B$27*G26</f>
        <v>14.3</v>
      </c>
      <c r="I26" s="73">
        <v>4</v>
      </c>
      <c r="J26" s="76">
        <v>4</v>
      </c>
      <c r="K26" s="72">
        <v>0.4</v>
      </c>
      <c r="L26" s="73">
        <f>$B$27*K26</f>
        <v>14.3</v>
      </c>
      <c r="M26" s="73">
        <v>4</v>
      </c>
      <c r="N26" s="76"/>
      <c r="O26" s="72">
        <v>0.4</v>
      </c>
      <c r="P26" s="73">
        <f>$B$27*O26</f>
        <v>14.3</v>
      </c>
      <c r="Q26" s="73">
        <v>4</v>
      </c>
      <c r="R26" s="77"/>
      <c r="S26" s="1"/>
      <c r="T26" s="1"/>
      <c r="U26" s="19" t="s">
        <v>174</v>
      </c>
      <c r="V26" s="20">
        <f>VLOOKUP(U26, Tabel2212[], 2, FALSE)</f>
        <v>55</v>
      </c>
      <c r="W26" s="72">
        <v>0.8</v>
      </c>
      <c r="X26" s="73">
        <f t="shared" si="8"/>
        <v>30.8</v>
      </c>
      <c r="Y26" s="73">
        <v>4</v>
      </c>
      <c r="Z26" s="74"/>
      <c r="AA26" s="72">
        <v>0.8</v>
      </c>
      <c r="AB26" s="73">
        <f t="shared" si="9"/>
        <v>30.8</v>
      </c>
      <c r="AC26" s="73">
        <v>4</v>
      </c>
      <c r="AD26" s="76"/>
      <c r="AE26" s="72"/>
      <c r="AF26" s="73">
        <f t="shared" si="10"/>
        <v>0</v>
      </c>
      <c r="AG26" s="73"/>
      <c r="AH26" s="76"/>
      <c r="AI26" s="72"/>
      <c r="AJ26" s="73">
        <f t="shared" si="11"/>
        <v>0</v>
      </c>
      <c r="AK26" s="73"/>
      <c r="AL26" s="77"/>
    </row>
    <row r="27" spans="1:38" ht="19" x14ac:dyDescent="0.2">
      <c r="A27" s="32"/>
      <c r="B27">
        <f>B26*VLOOKUP(A24, Exercises!A1:H221, 7, FALSE)</f>
        <v>35.75</v>
      </c>
      <c r="C27" s="72">
        <v>0.78</v>
      </c>
      <c r="D27" s="73">
        <f>$B$27*C27</f>
        <v>27.885000000000002</v>
      </c>
      <c r="E27" s="73">
        <v>5</v>
      </c>
      <c r="F27" s="74">
        <v>5</v>
      </c>
      <c r="G27" s="72">
        <v>0.75</v>
      </c>
      <c r="H27" s="73">
        <f t="shared" ref="H27:H29" si="12">$B$27*G27</f>
        <v>26.8125</v>
      </c>
      <c r="I27" s="73">
        <v>5</v>
      </c>
      <c r="J27" s="76">
        <v>5</v>
      </c>
      <c r="K27" s="72">
        <v>0.8</v>
      </c>
      <c r="L27" s="73">
        <f>$B$27*K27</f>
        <v>28.6</v>
      </c>
      <c r="M27" s="73">
        <v>5</v>
      </c>
      <c r="N27" s="76">
        <v>5</v>
      </c>
      <c r="O27" s="72">
        <v>0.85</v>
      </c>
      <c r="P27" s="73">
        <f>$B$27*O27</f>
        <v>30.387499999999999</v>
      </c>
      <c r="Q27" s="73">
        <v>5</v>
      </c>
      <c r="R27" s="77"/>
      <c r="S27" s="1"/>
      <c r="T27" s="1"/>
      <c r="U27" s="32"/>
      <c r="V27">
        <f>V26*VLOOKUP(U24, Exercises!A1:G159, 7, FALSE)</f>
        <v>38.5</v>
      </c>
      <c r="W27" s="72">
        <v>0.55000000000000004</v>
      </c>
      <c r="X27" s="73">
        <f t="shared" si="8"/>
        <v>21.175000000000001</v>
      </c>
      <c r="Y27" s="73">
        <v>12</v>
      </c>
      <c r="Z27" s="74"/>
      <c r="AA27" s="72">
        <v>0.55000000000000004</v>
      </c>
      <c r="AB27" s="73">
        <f t="shared" si="9"/>
        <v>21.175000000000001</v>
      </c>
      <c r="AC27" s="73">
        <v>12</v>
      </c>
      <c r="AD27" s="76"/>
      <c r="AE27" s="72"/>
      <c r="AF27" s="73">
        <f t="shared" si="10"/>
        <v>0</v>
      </c>
      <c r="AG27" s="73"/>
      <c r="AH27" s="76"/>
      <c r="AI27" s="72"/>
      <c r="AJ27" s="73">
        <f t="shared" si="11"/>
        <v>0</v>
      </c>
      <c r="AK27" s="73"/>
      <c r="AL27" s="77"/>
    </row>
    <row r="28" spans="1:38" ht="19" x14ac:dyDescent="0.2">
      <c r="A28" s="222"/>
      <c r="B28" s="223"/>
      <c r="C28" s="72">
        <v>0.71</v>
      </c>
      <c r="D28" s="73">
        <f t="shared" ref="D28:D29" si="13">$B$27*C28</f>
        <v>25.3825</v>
      </c>
      <c r="E28" s="73">
        <v>5</v>
      </c>
      <c r="F28" s="74">
        <v>5</v>
      </c>
      <c r="G28" s="72">
        <v>0.75</v>
      </c>
      <c r="H28" s="73">
        <f t="shared" si="12"/>
        <v>26.8125</v>
      </c>
      <c r="I28" s="73">
        <v>5</v>
      </c>
      <c r="J28" s="76">
        <v>5</v>
      </c>
      <c r="K28" s="72">
        <v>0.8</v>
      </c>
      <c r="L28" s="73">
        <f t="shared" ref="L28:L29" si="14">$B$27*K28</f>
        <v>28.6</v>
      </c>
      <c r="M28" s="73">
        <v>5</v>
      </c>
      <c r="N28" s="76">
        <v>5</v>
      </c>
      <c r="O28" s="72">
        <v>0.85</v>
      </c>
      <c r="P28" s="73">
        <f t="shared" ref="P28:P29" si="15">$B$27*O28</f>
        <v>30.387499999999999</v>
      </c>
      <c r="Q28" s="73">
        <v>5</v>
      </c>
      <c r="R28" s="77"/>
      <c r="S28" s="1"/>
      <c r="T28" s="1"/>
      <c r="U28" s="222"/>
      <c r="V28" s="223"/>
      <c r="W28" s="72"/>
      <c r="X28" s="73"/>
      <c r="Y28" s="73"/>
      <c r="Z28" s="74"/>
      <c r="AA28" s="72"/>
      <c r="AB28" s="73"/>
      <c r="AC28" s="73"/>
      <c r="AD28" s="84"/>
      <c r="AE28" s="72"/>
      <c r="AF28" s="73">
        <f t="shared" si="10"/>
        <v>0</v>
      </c>
      <c r="AG28" s="73"/>
      <c r="AH28" s="76"/>
      <c r="AI28" s="72"/>
      <c r="AJ28" s="73">
        <f t="shared" si="11"/>
        <v>0</v>
      </c>
      <c r="AK28" s="73"/>
      <c r="AL28" s="77"/>
    </row>
    <row r="29" spans="1:38" ht="19" x14ac:dyDescent="0.2">
      <c r="A29" s="222"/>
      <c r="B29" s="223"/>
      <c r="C29" s="72">
        <v>0.71</v>
      </c>
      <c r="D29" s="73">
        <f t="shared" si="13"/>
        <v>25.3825</v>
      </c>
      <c r="E29" s="73">
        <v>5</v>
      </c>
      <c r="F29" s="74">
        <v>5</v>
      </c>
      <c r="G29" s="72">
        <v>0.75</v>
      </c>
      <c r="H29" s="73">
        <f t="shared" si="12"/>
        <v>26.8125</v>
      </c>
      <c r="I29" s="73">
        <v>5</v>
      </c>
      <c r="J29" s="76">
        <v>5</v>
      </c>
      <c r="K29" s="72">
        <v>0.8</v>
      </c>
      <c r="L29" s="73">
        <f t="shared" si="14"/>
        <v>28.6</v>
      </c>
      <c r="M29" s="73">
        <v>5</v>
      </c>
      <c r="N29" s="76">
        <v>8</v>
      </c>
      <c r="O29" s="72">
        <v>0.85</v>
      </c>
      <c r="P29" s="73">
        <f t="shared" si="15"/>
        <v>30.387499999999999</v>
      </c>
      <c r="Q29" s="73">
        <v>5</v>
      </c>
      <c r="R29" s="77"/>
      <c r="S29" s="1"/>
      <c r="T29" s="1"/>
      <c r="U29" s="222"/>
      <c r="V29" s="223"/>
      <c r="W29" s="72"/>
      <c r="X29" s="73"/>
      <c r="Y29" s="73"/>
      <c r="Z29" s="74"/>
      <c r="AA29" s="72"/>
      <c r="AB29" s="73"/>
      <c r="AC29" s="73"/>
      <c r="AD29" s="76"/>
      <c r="AE29" s="72"/>
      <c r="AF29" s="73">
        <f t="shared" si="10"/>
        <v>0</v>
      </c>
      <c r="AG29" s="73"/>
      <c r="AH29" s="76"/>
      <c r="AI29" s="72"/>
      <c r="AJ29" s="73">
        <f t="shared" si="11"/>
        <v>0</v>
      </c>
      <c r="AK29" s="73"/>
      <c r="AL29" s="77"/>
    </row>
    <row r="30" spans="1:38" ht="19" x14ac:dyDescent="0.2">
      <c r="A30" s="222"/>
      <c r="B30" s="223"/>
      <c r="C30" s="72"/>
      <c r="D30" s="73"/>
      <c r="E30" s="73"/>
      <c r="F30" s="74"/>
      <c r="G30" s="75"/>
      <c r="H30" s="73"/>
      <c r="I30" s="73"/>
      <c r="J30" s="76"/>
      <c r="K30" s="75"/>
      <c r="L30" s="73"/>
      <c r="M30" s="73"/>
      <c r="N30" s="76"/>
      <c r="O30" s="75"/>
      <c r="P30" s="73"/>
      <c r="Q30" s="73"/>
      <c r="R30" s="77"/>
      <c r="S30" s="1"/>
      <c r="T30" s="1"/>
      <c r="U30" s="222"/>
      <c r="V30" s="223"/>
      <c r="W30" s="72"/>
      <c r="X30" s="73"/>
      <c r="Y30" s="73"/>
      <c r="Z30" s="74"/>
      <c r="AA30" s="75"/>
      <c r="AB30" s="73"/>
      <c r="AC30" s="73"/>
      <c r="AD30" s="76"/>
      <c r="AE30" s="75"/>
      <c r="AF30" s="73"/>
      <c r="AG30" s="73"/>
      <c r="AH30" s="76"/>
      <c r="AI30" s="75"/>
      <c r="AJ30" s="73"/>
      <c r="AK30" s="73"/>
      <c r="AL30" s="77"/>
    </row>
    <row r="31" spans="1:38" ht="20" thickBot="1" x14ac:dyDescent="0.25">
      <c r="A31" s="224"/>
      <c r="B31" s="225"/>
      <c r="C31" s="78"/>
      <c r="D31" s="79"/>
      <c r="E31" s="79"/>
      <c r="F31" s="80"/>
      <c r="G31" s="81"/>
      <c r="H31" s="79"/>
      <c r="I31" s="79"/>
      <c r="J31" s="82"/>
      <c r="K31" s="81"/>
      <c r="L31" s="79"/>
      <c r="M31" s="79"/>
      <c r="N31" s="82"/>
      <c r="O31" s="81"/>
      <c r="P31" s="79"/>
      <c r="Q31" s="79"/>
      <c r="R31" s="83"/>
      <c r="S31" s="1"/>
      <c r="T31" s="1"/>
      <c r="U31" s="224"/>
      <c r="V31" s="225"/>
      <c r="W31" s="78"/>
      <c r="X31" s="79"/>
      <c r="Y31" s="79"/>
      <c r="Z31" s="80"/>
      <c r="AA31" s="81"/>
      <c r="AB31" s="79"/>
      <c r="AC31" s="79"/>
      <c r="AD31" s="82"/>
      <c r="AE31" s="81"/>
      <c r="AF31" s="79"/>
      <c r="AG31" s="79"/>
      <c r="AH31" s="82"/>
      <c r="AI31" s="81"/>
      <c r="AJ31" s="79"/>
      <c r="AK31" s="79"/>
      <c r="AL31" s="83"/>
    </row>
    <row r="32" spans="1:38" ht="19" customHeight="1" x14ac:dyDescent="0.2">
      <c r="A32" s="218" t="s">
        <v>189</v>
      </c>
      <c r="B32" s="219"/>
      <c r="C32" s="72"/>
      <c r="D32" s="73" t="e">
        <f t="shared" ref="D32:D34" si="16">$B$35*C32</f>
        <v>#N/A</v>
      </c>
      <c r="E32" s="73"/>
      <c r="F32" s="74"/>
      <c r="G32" s="72"/>
      <c r="H32" s="73" t="e">
        <f t="shared" ref="H32:H34" si="17">$B$35*G32</f>
        <v>#N/A</v>
      </c>
      <c r="I32" s="73"/>
      <c r="J32" s="76"/>
      <c r="K32" s="72"/>
      <c r="L32" s="73" t="e">
        <f t="shared" ref="L32:L34" si="18">$B$35*K32</f>
        <v>#N/A</v>
      </c>
      <c r="M32" s="73"/>
      <c r="N32" s="76"/>
      <c r="O32" s="72"/>
      <c r="P32" s="73" t="e">
        <f t="shared" ref="P32:P34" si="19">$B$35*O32</f>
        <v>#N/A</v>
      </c>
      <c r="Q32" s="73"/>
      <c r="R32" s="77"/>
      <c r="S32" s="1"/>
      <c r="T32" s="1"/>
      <c r="U32" s="218" t="s">
        <v>75</v>
      </c>
      <c r="V32" s="219"/>
      <c r="W32" s="72"/>
      <c r="X32" s="73">
        <f>$V$35*W32</f>
        <v>0</v>
      </c>
      <c r="Y32" s="73">
        <v>9</v>
      </c>
      <c r="Z32" s="74"/>
      <c r="AA32" s="72"/>
      <c r="AB32" s="73">
        <f>$V$35*AA32</f>
        <v>0</v>
      </c>
      <c r="AC32" s="73">
        <v>10</v>
      </c>
      <c r="AD32" s="76"/>
      <c r="AE32" s="72"/>
      <c r="AF32" s="73">
        <f>$V$35*AE32</f>
        <v>0</v>
      </c>
      <c r="AG32" s="73"/>
      <c r="AH32" s="76"/>
      <c r="AI32" s="72"/>
      <c r="AJ32" s="73">
        <f>$V$35*AI32</f>
        <v>0</v>
      </c>
      <c r="AK32" s="73"/>
      <c r="AL32" s="77"/>
    </row>
    <row r="33" spans="1:38" ht="20" thickBot="1" x14ac:dyDescent="0.25">
      <c r="A33" s="220"/>
      <c r="B33" s="221"/>
      <c r="C33" s="72"/>
      <c r="D33" s="73" t="e">
        <f t="shared" si="16"/>
        <v>#N/A</v>
      </c>
      <c r="E33" s="73"/>
      <c r="F33" s="74"/>
      <c r="G33" s="72"/>
      <c r="H33" s="73" t="e">
        <f t="shared" si="17"/>
        <v>#N/A</v>
      </c>
      <c r="I33" s="73"/>
      <c r="J33" s="76"/>
      <c r="K33" s="72"/>
      <c r="L33" s="73" t="e">
        <f t="shared" si="18"/>
        <v>#N/A</v>
      </c>
      <c r="M33" s="73"/>
      <c r="N33" s="76"/>
      <c r="O33" s="72"/>
      <c r="P33" s="73" t="e">
        <f t="shared" si="19"/>
        <v>#N/A</v>
      </c>
      <c r="Q33" s="73"/>
      <c r="R33" s="77"/>
      <c r="S33" s="1"/>
      <c r="T33" s="1"/>
      <c r="U33" s="220"/>
      <c r="V33" s="221"/>
      <c r="W33" s="72"/>
      <c r="X33" s="73">
        <f t="shared" ref="X33:X34" si="20">$V$35*W33</f>
        <v>0</v>
      </c>
      <c r="Y33" s="73">
        <v>9</v>
      </c>
      <c r="Z33" s="74"/>
      <c r="AA33" s="72"/>
      <c r="AB33" s="73">
        <f t="shared" ref="AB33:AB34" si="21">$V$35*AA33</f>
        <v>0</v>
      </c>
      <c r="AC33" s="73">
        <v>10</v>
      </c>
      <c r="AD33" s="76"/>
      <c r="AE33" s="72"/>
      <c r="AF33" s="73">
        <f t="shared" ref="AF33:AF37" si="22">$V$35*AE33</f>
        <v>0</v>
      </c>
      <c r="AG33" s="73"/>
      <c r="AH33" s="76"/>
      <c r="AI33" s="72"/>
      <c r="AJ33" s="73">
        <f t="shared" ref="AJ33:AJ37" si="23">$V$35*AI33</f>
        <v>0</v>
      </c>
      <c r="AK33" s="73"/>
      <c r="AL33" s="77"/>
    </row>
    <row r="34" spans="1:38" ht="20" thickBot="1" x14ac:dyDescent="0.25">
      <c r="A34" s="19" t="s">
        <v>189</v>
      </c>
      <c r="B34" s="20" t="e">
        <f>VLOOKUP(A34, Tabel2212[], 2, FALSE)</f>
        <v>#N/A</v>
      </c>
      <c r="C34" s="72"/>
      <c r="D34" s="73" t="e">
        <f t="shared" si="16"/>
        <v>#N/A</v>
      </c>
      <c r="E34" s="73"/>
      <c r="F34" s="74"/>
      <c r="G34" s="72"/>
      <c r="H34" s="73" t="e">
        <f t="shared" si="17"/>
        <v>#N/A</v>
      </c>
      <c r="I34" s="73"/>
      <c r="J34" s="76"/>
      <c r="K34" s="72"/>
      <c r="L34" s="73" t="e">
        <f t="shared" si="18"/>
        <v>#N/A</v>
      </c>
      <c r="M34" s="73"/>
      <c r="N34" s="76"/>
      <c r="O34" s="72"/>
      <c r="P34" s="73" t="e">
        <f t="shared" si="19"/>
        <v>#N/A</v>
      </c>
      <c r="Q34" s="73"/>
      <c r="R34" s="77"/>
      <c r="S34" s="1"/>
      <c r="T34" s="1"/>
      <c r="U34" s="19" t="s">
        <v>176</v>
      </c>
      <c r="V34" s="20">
        <f>VLOOKUP(U34, Tabel2212[], 2, FALSE)</f>
        <v>75</v>
      </c>
      <c r="W34" s="72"/>
      <c r="X34" s="73">
        <f t="shared" si="20"/>
        <v>0</v>
      </c>
      <c r="Y34" s="73">
        <v>9</v>
      </c>
      <c r="Z34" s="74"/>
      <c r="AA34" s="72"/>
      <c r="AB34" s="73">
        <f t="shared" si="21"/>
        <v>0</v>
      </c>
      <c r="AC34" s="73">
        <v>10</v>
      </c>
      <c r="AD34" s="76"/>
      <c r="AE34" s="72"/>
      <c r="AF34" s="73">
        <f t="shared" si="22"/>
        <v>0</v>
      </c>
      <c r="AG34" s="73"/>
      <c r="AH34" s="76"/>
      <c r="AI34" s="72"/>
      <c r="AJ34" s="73">
        <f t="shared" si="23"/>
        <v>0</v>
      </c>
      <c r="AK34" s="73"/>
      <c r="AL34" s="77"/>
    </row>
    <row r="35" spans="1:38" ht="19" x14ac:dyDescent="0.2">
      <c r="A35" s="36"/>
      <c r="B35" t="e">
        <f>B34*VLOOKUP(A32, Exercises!A9:G208, 7, FALSE)</f>
        <v>#N/A</v>
      </c>
      <c r="C35" s="72"/>
      <c r="D35" s="73"/>
      <c r="E35" s="73"/>
      <c r="F35" s="74"/>
      <c r="G35" s="72"/>
      <c r="H35" s="73"/>
      <c r="I35" s="73"/>
      <c r="J35" s="76"/>
      <c r="K35" s="72"/>
      <c r="L35" s="73"/>
      <c r="M35" s="73"/>
      <c r="N35" s="76"/>
      <c r="O35" s="72"/>
      <c r="P35" s="73"/>
      <c r="Q35" s="73"/>
      <c r="R35" s="77"/>
      <c r="S35" s="1"/>
      <c r="T35" s="1"/>
      <c r="U35" s="36"/>
      <c r="V35">
        <f>V34*VLOOKUP(U32, Exercises!A9:G208, 7, FALSE)</f>
        <v>75</v>
      </c>
      <c r="W35" s="72"/>
      <c r="X35" s="73"/>
      <c r="Y35" s="73"/>
      <c r="Z35" s="74"/>
      <c r="AA35" s="72"/>
      <c r="AB35" s="73"/>
      <c r="AC35" s="73"/>
      <c r="AD35" s="76"/>
      <c r="AE35" s="72"/>
      <c r="AF35" s="73">
        <f t="shared" si="22"/>
        <v>0</v>
      </c>
      <c r="AG35" s="73"/>
      <c r="AH35" s="76"/>
      <c r="AI35" s="72"/>
      <c r="AJ35" s="73">
        <f t="shared" si="23"/>
        <v>0</v>
      </c>
      <c r="AK35" s="73"/>
      <c r="AL35" s="77"/>
    </row>
    <row r="36" spans="1:38" ht="19" x14ac:dyDescent="0.2">
      <c r="A36" s="226"/>
      <c r="B36" s="227"/>
      <c r="C36" s="72"/>
      <c r="D36" s="73"/>
      <c r="E36" s="73"/>
      <c r="F36" s="74"/>
      <c r="G36" s="72"/>
      <c r="H36" s="73"/>
      <c r="I36" s="73"/>
      <c r="J36" s="84"/>
      <c r="K36" s="72"/>
      <c r="L36" s="73"/>
      <c r="M36" s="73"/>
      <c r="N36" s="76"/>
      <c r="O36" s="72"/>
      <c r="P36" s="73"/>
      <c r="Q36" s="73"/>
      <c r="R36" s="77"/>
      <c r="S36" s="1"/>
      <c r="T36" s="1"/>
      <c r="U36" s="226"/>
      <c r="V36" s="227"/>
      <c r="W36" s="72"/>
      <c r="X36" s="73"/>
      <c r="Y36" s="73"/>
      <c r="Z36" s="74"/>
      <c r="AA36" s="72"/>
      <c r="AB36" s="73"/>
      <c r="AC36" s="73"/>
      <c r="AD36" s="84"/>
      <c r="AE36" s="72"/>
      <c r="AF36" s="73">
        <f t="shared" si="22"/>
        <v>0</v>
      </c>
      <c r="AG36" s="73"/>
      <c r="AH36" s="76"/>
      <c r="AI36" s="72"/>
      <c r="AJ36" s="73">
        <f t="shared" si="23"/>
        <v>0</v>
      </c>
      <c r="AK36" s="73"/>
      <c r="AL36" s="77"/>
    </row>
    <row r="37" spans="1:38" ht="20" thickBot="1" x14ac:dyDescent="0.25">
      <c r="A37" s="228"/>
      <c r="B37" s="229"/>
      <c r="C37" s="72"/>
      <c r="D37" s="73"/>
      <c r="E37" s="73"/>
      <c r="F37" s="74"/>
      <c r="G37" s="72"/>
      <c r="H37" s="73"/>
      <c r="I37" s="73"/>
      <c r="J37" s="76"/>
      <c r="K37" s="72"/>
      <c r="L37" s="73"/>
      <c r="M37" s="73"/>
      <c r="N37" s="76"/>
      <c r="O37" s="72"/>
      <c r="P37" s="73"/>
      <c r="Q37" s="73"/>
      <c r="R37" s="77"/>
      <c r="S37" s="1"/>
      <c r="T37" s="1"/>
      <c r="U37" s="228"/>
      <c r="V37" s="229"/>
      <c r="W37" s="72"/>
      <c r="X37" s="73"/>
      <c r="Y37" s="73"/>
      <c r="Z37" s="74"/>
      <c r="AA37" s="72"/>
      <c r="AB37" s="73"/>
      <c r="AC37" s="73"/>
      <c r="AD37" s="76"/>
      <c r="AE37" s="72"/>
      <c r="AF37" s="73">
        <f t="shared" si="22"/>
        <v>0</v>
      </c>
      <c r="AG37" s="73"/>
      <c r="AH37" s="76"/>
      <c r="AI37" s="72"/>
      <c r="AJ37" s="73">
        <f t="shared" si="23"/>
        <v>0</v>
      </c>
      <c r="AK37" s="73"/>
      <c r="AL37" s="77"/>
    </row>
    <row r="38" spans="1:38" ht="19" customHeight="1" x14ac:dyDescent="0.2">
      <c r="A38" s="218" t="s">
        <v>189</v>
      </c>
      <c r="B38" s="219"/>
      <c r="C38" s="72"/>
      <c r="D38" s="73"/>
      <c r="E38" s="73"/>
      <c r="F38" s="74"/>
      <c r="G38" s="75"/>
      <c r="H38" s="73"/>
      <c r="I38" s="73"/>
      <c r="J38" s="76"/>
      <c r="K38" s="75"/>
      <c r="L38" s="73"/>
      <c r="M38" s="73"/>
      <c r="N38" s="76"/>
      <c r="O38" s="75"/>
      <c r="P38" s="73"/>
      <c r="Q38" s="73"/>
      <c r="R38" s="77"/>
      <c r="S38" s="1"/>
      <c r="T38" s="1"/>
      <c r="U38" s="218" t="s">
        <v>78</v>
      </c>
      <c r="V38" s="219"/>
      <c r="W38" s="72"/>
      <c r="X38" s="73"/>
      <c r="Y38" s="73"/>
      <c r="Z38" s="74"/>
      <c r="AA38" s="75"/>
      <c r="AB38" s="73"/>
      <c r="AC38" s="73"/>
      <c r="AD38" s="76"/>
      <c r="AE38" s="75"/>
      <c r="AF38" s="73"/>
      <c r="AG38" s="73"/>
      <c r="AH38" s="76"/>
      <c r="AI38" s="75"/>
      <c r="AJ38" s="73"/>
      <c r="AK38" s="73"/>
      <c r="AL38" s="77"/>
    </row>
    <row r="39" spans="1:38" ht="20" thickBot="1" x14ac:dyDescent="0.25">
      <c r="A39" s="220"/>
      <c r="B39" s="221"/>
      <c r="C39" s="78"/>
      <c r="D39" s="79"/>
      <c r="E39" s="79"/>
      <c r="F39" s="80"/>
      <c r="G39" s="81"/>
      <c r="H39" s="79"/>
      <c r="I39" s="79"/>
      <c r="J39" s="82"/>
      <c r="K39" s="81"/>
      <c r="L39" s="79"/>
      <c r="M39" s="79"/>
      <c r="N39" s="82"/>
      <c r="O39" s="81"/>
      <c r="P39" s="79"/>
      <c r="Q39" s="79"/>
      <c r="R39" s="83"/>
      <c r="S39" s="1"/>
      <c r="T39" s="1"/>
      <c r="U39" s="220"/>
      <c r="V39" s="221"/>
      <c r="W39" s="78"/>
      <c r="X39" s="79"/>
      <c r="Y39" s="79"/>
      <c r="Z39" s="80"/>
      <c r="AA39" s="81"/>
      <c r="AB39" s="79"/>
      <c r="AC39" s="79"/>
      <c r="AD39" s="82"/>
      <c r="AE39" s="81"/>
      <c r="AF39" s="79"/>
      <c r="AG39" s="79"/>
      <c r="AH39" s="82"/>
      <c r="AI39" s="81"/>
      <c r="AJ39" s="79"/>
      <c r="AK39" s="79"/>
      <c r="AL39" s="83"/>
    </row>
    <row r="40" spans="1:38" ht="20" thickBot="1" x14ac:dyDescent="0.25">
      <c r="A40" s="19" t="s">
        <v>189</v>
      </c>
      <c r="B40" s="20" t="e">
        <f>VLOOKUP(A40, Tabel2212[], 2, FALSE)</f>
        <v>#N/A</v>
      </c>
      <c r="C40" s="72"/>
      <c r="D40" s="73" t="e">
        <f>$B$40*C40</f>
        <v>#N/A</v>
      </c>
      <c r="E40" s="73"/>
      <c r="F40" s="74"/>
      <c r="G40" s="72"/>
      <c r="H40" s="73" t="e">
        <f>$B$40*G40</f>
        <v>#N/A</v>
      </c>
      <c r="I40" s="73"/>
      <c r="J40" s="76"/>
      <c r="K40" s="72"/>
      <c r="L40" s="73" t="e">
        <f>$B$40*K40</f>
        <v>#N/A</v>
      </c>
      <c r="M40" s="73"/>
      <c r="N40" s="76"/>
      <c r="O40" s="72"/>
      <c r="P40" s="73" t="e">
        <f>$B$40*O40</f>
        <v>#N/A</v>
      </c>
      <c r="Q40" s="73"/>
      <c r="R40" s="77"/>
      <c r="S40" s="1"/>
      <c r="T40" s="1"/>
      <c r="U40" s="19" t="s">
        <v>176</v>
      </c>
      <c r="V40" s="20">
        <f>VLOOKUP(U40, Tabel2212[], 2, FALSE)</f>
        <v>75</v>
      </c>
      <c r="W40" s="72"/>
      <c r="X40" s="73">
        <f>$V$41*W40</f>
        <v>0</v>
      </c>
      <c r="Y40" s="73">
        <v>10</v>
      </c>
      <c r="Z40" s="74"/>
      <c r="AA40" s="72"/>
      <c r="AB40" s="73">
        <f>$V$41*AA40</f>
        <v>0</v>
      </c>
      <c r="AC40" s="73">
        <v>10</v>
      </c>
      <c r="AD40" s="76"/>
      <c r="AE40" s="72"/>
      <c r="AF40" s="73">
        <f>$V$41*AE40</f>
        <v>0</v>
      </c>
      <c r="AG40" s="73"/>
      <c r="AH40" s="76"/>
      <c r="AI40" s="72"/>
      <c r="AJ40" s="73">
        <f>$V$41*AI40</f>
        <v>0</v>
      </c>
      <c r="AK40" s="73"/>
      <c r="AL40" s="77"/>
    </row>
    <row r="41" spans="1:38" ht="19" x14ac:dyDescent="0.2">
      <c r="A41" s="36"/>
      <c r="B41" t="e">
        <f>B40*VLOOKUP(A38, Exercises!A15:G214, 7, FALSE)</f>
        <v>#N/A</v>
      </c>
      <c r="C41" s="72"/>
      <c r="D41" s="73" t="e">
        <f t="shared" ref="D41:D45" si="24">$B$40*C41</f>
        <v>#N/A</v>
      </c>
      <c r="E41" s="73"/>
      <c r="F41" s="74"/>
      <c r="G41" s="72"/>
      <c r="H41" s="73" t="e">
        <f t="shared" ref="H41:H45" si="25">$B$40*G41</f>
        <v>#N/A</v>
      </c>
      <c r="I41" s="73"/>
      <c r="J41" s="76"/>
      <c r="K41" s="72"/>
      <c r="L41" s="73" t="e">
        <f t="shared" ref="L41:L45" si="26">$B$40*K41</f>
        <v>#N/A</v>
      </c>
      <c r="M41" s="73"/>
      <c r="N41" s="76"/>
      <c r="O41" s="72"/>
      <c r="P41" s="73" t="e">
        <f t="shared" ref="P41:P45" si="27">$B$40*O41</f>
        <v>#N/A</v>
      </c>
      <c r="Q41" s="73"/>
      <c r="R41" s="77"/>
      <c r="S41" s="1"/>
      <c r="T41" s="1"/>
      <c r="U41" s="36"/>
      <c r="V41">
        <f>V40*VLOOKUP(U38, Exercises!A15:G214, 7, FALSE)</f>
        <v>22.5</v>
      </c>
      <c r="W41" s="72"/>
      <c r="X41" s="73">
        <f t="shared" ref="X41:X43" si="28">$V$41*W41</f>
        <v>0</v>
      </c>
      <c r="Y41" s="73">
        <v>10</v>
      </c>
      <c r="Z41" s="74"/>
      <c r="AA41" s="72"/>
      <c r="AB41" s="73">
        <f t="shared" ref="AB41:AB43" si="29">$V$41*AA41</f>
        <v>0</v>
      </c>
      <c r="AC41" s="73">
        <v>10</v>
      </c>
      <c r="AD41" s="76"/>
      <c r="AE41" s="72"/>
      <c r="AF41" s="73">
        <f t="shared" ref="AF41:AF45" si="30">$V$41*AE41</f>
        <v>0</v>
      </c>
      <c r="AG41" s="73"/>
      <c r="AH41" s="76"/>
      <c r="AI41" s="72"/>
      <c r="AJ41" s="73">
        <f t="shared" ref="AJ41:AJ45" si="31">$V$41*AI41</f>
        <v>0</v>
      </c>
      <c r="AK41" s="73"/>
      <c r="AL41" s="77"/>
    </row>
    <row r="42" spans="1:38" ht="19" x14ac:dyDescent="0.2">
      <c r="A42" s="226" t="s">
        <v>190</v>
      </c>
      <c r="B42" s="227"/>
      <c r="C42" s="72"/>
      <c r="D42" s="73" t="e">
        <f t="shared" si="24"/>
        <v>#N/A</v>
      </c>
      <c r="E42" s="73"/>
      <c r="F42" s="74"/>
      <c r="G42" s="72"/>
      <c r="H42" s="73" t="e">
        <f t="shared" si="25"/>
        <v>#N/A</v>
      </c>
      <c r="I42" s="73"/>
      <c r="J42" s="76"/>
      <c r="K42" s="72"/>
      <c r="L42" s="73" t="e">
        <f t="shared" si="26"/>
        <v>#N/A</v>
      </c>
      <c r="M42" s="73"/>
      <c r="N42" s="76"/>
      <c r="O42" s="72"/>
      <c r="P42" s="73" t="e">
        <f t="shared" si="27"/>
        <v>#N/A</v>
      </c>
      <c r="Q42" s="73"/>
      <c r="R42" s="77"/>
      <c r="S42" s="1"/>
      <c r="T42" s="1"/>
      <c r="U42" s="226" t="s">
        <v>190</v>
      </c>
      <c r="V42" s="227"/>
      <c r="W42" s="72"/>
      <c r="X42" s="73">
        <f t="shared" si="28"/>
        <v>0</v>
      </c>
      <c r="Y42" s="73">
        <v>10</v>
      </c>
      <c r="Z42" s="74"/>
      <c r="AA42" s="72"/>
      <c r="AB42" s="73">
        <f t="shared" si="29"/>
        <v>0</v>
      </c>
      <c r="AC42" s="73">
        <v>10</v>
      </c>
      <c r="AD42" s="76"/>
      <c r="AE42" s="72"/>
      <c r="AF42" s="73">
        <f t="shared" si="30"/>
        <v>0</v>
      </c>
      <c r="AG42" s="73"/>
      <c r="AH42" s="76"/>
      <c r="AI42" s="72"/>
      <c r="AJ42" s="73">
        <f t="shared" si="31"/>
        <v>0</v>
      </c>
      <c r="AK42" s="73"/>
      <c r="AL42" s="77"/>
    </row>
    <row r="43" spans="1:38" ht="20" thickBot="1" x14ac:dyDescent="0.25">
      <c r="A43" s="228"/>
      <c r="B43" s="229"/>
      <c r="C43" s="72"/>
      <c r="D43" s="73" t="e">
        <f t="shared" si="24"/>
        <v>#N/A</v>
      </c>
      <c r="E43" s="73"/>
      <c r="F43" s="74"/>
      <c r="G43" s="72"/>
      <c r="H43" s="73" t="e">
        <f t="shared" si="25"/>
        <v>#N/A</v>
      </c>
      <c r="I43" s="73"/>
      <c r="J43" s="76"/>
      <c r="K43" s="72"/>
      <c r="L43" s="73" t="e">
        <f t="shared" si="26"/>
        <v>#N/A</v>
      </c>
      <c r="M43" s="73"/>
      <c r="N43" s="76"/>
      <c r="O43" s="72"/>
      <c r="P43" s="73" t="e">
        <f t="shared" si="27"/>
        <v>#N/A</v>
      </c>
      <c r="Q43" s="73"/>
      <c r="R43" s="77"/>
      <c r="S43" s="1"/>
      <c r="T43" s="1"/>
      <c r="U43" s="228"/>
      <c r="V43" s="229"/>
      <c r="W43" s="72"/>
      <c r="X43" s="73">
        <f t="shared" si="28"/>
        <v>0</v>
      </c>
      <c r="Y43" s="73">
        <v>10</v>
      </c>
      <c r="Z43" s="74"/>
      <c r="AA43" s="72"/>
      <c r="AB43" s="73">
        <f t="shared" si="29"/>
        <v>0</v>
      </c>
      <c r="AC43" s="73">
        <v>10</v>
      </c>
      <c r="AD43" s="76"/>
      <c r="AE43" s="72"/>
      <c r="AF43" s="73">
        <f t="shared" si="30"/>
        <v>0</v>
      </c>
      <c r="AG43" s="73"/>
      <c r="AH43" s="76"/>
      <c r="AI43" s="72"/>
      <c r="AJ43" s="73">
        <f t="shared" si="31"/>
        <v>0</v>
      </c>
      <c r="AK43" s="73"/>
      <c r="AL43" s="77"/>
    </row>
    <row r="44" spans="1:38" ht="20" customHeight="1" thickBot="1" x14ac:dyDescent="0.25">
      <c r="A44" s="230"/>
      <c r="B44" s="231"/>
      <c r="C44" s="72"/>
      <c r="D44" s="73" t="e">
        <f t="shared" si="24"/>
        <v>#N/A</v>
      </c>
      <c r="E44" s="73"/>
      <c r="F44" s="74"/>
      <c r="G44" s="72"/>
      <c r="H44" s="73" t="e">
        <f t="shared" si="25"/>
        <v>#N/A</v>
      </c>
      <c r="I44" s="73"/>
      <c r="J44" s="84"/>
      <c r="K44" s="72"/>
      <c r="L44" s="73" t="e">
        <f t="shared" si="26"/>
        <v>#N/A</v>
      </c>
      <c r="M44" s="73"/>
      <c r="N44" s="76"/>
      <c r="O44" s="72"/>
      <c r="P44" s="73" t="e">
        <f t="shared" si="27"/>
        <v>#N/A</v>
      </c>
      <c r="Q44" s="73"/>
      <c r="R44" s="77"/>
      <c r="S44" s="1"/>
      <c r="T44" s="1"/>
      <c r="U44" s="230"/>
      <c r="V44" s="231"/>
      <c r="W44" s="72"/>
      <c r="X44" s="73"/>
      <c r="Y44" s="73"/>
      <c r="Z44" s="74"/>
      <c r="AA44" s="72"/>
      <c r="AB44" s="73"/>
      <c r="AC44" s="73"/>
      <c r="AD44" s="84"/>
      <c r="AE44" s="72"/>
      <c r="AF44" s="73">
        <f t="shared" si="30"/>
        <v>0</v>
      </c>
      <c r="AG44" s="73"/>
      <c r="AH44" s="76"/>
      <c r="AI44" s="72"/>
      <c r="AJ44" s="73">
        <f t="shared" si="31"/>
        <v>0</v>
      </c>
      <c r="AK44" s="73"/>
      <c r="AL44" s="77"/>
    </row>
    <row r="45" spans="1:38" ht="19" x14ac:dyDescent="0.2">
      <c r="A45" s="36"/>
      <c r="B45" s="37"/>
      <c r="C45" s="72"/>
      <c r="D45" s="73" t="e">
        <f t="shared" si="24"/>
        <v>#N/A</v>
      </c>
      <c r="E45" s="73"/>
      <c r="F45" s="74"/>
      <c r="G45" s="72"/>
      <c r="H45" s="73" t="e">
        <f t="shared" si="25"/>
        <v>#N/A</v>
      </c>
      <c r="I45" s="73"/>
      <c r="J45" s="76"/>
      <c r="K45" s="72"/>
      <c r="L45" s="73" t="e">
        <f t="shared" si="26"/>
        <v>#N/A</v>
      </c>
      <c r="M45" s="73"/>
      <c r="N45" s="76"/>
      <c r="O45" s="72"/>
      <c r="P45" s="73" t="e">
        <f t="shared" si="27"/>
        <v>#N/A</v>
      </c>
      <c r="Q45" s="73"/>
      <c r="R45" s="77"/>
      <c r="S45" s="1"/>
      <c r="T45" s="1"/>
      <c r="U45" s="232"/>
      <c r="V45" s="233"/>
      <c r="W45" s="72"/>
      <c r="X45" s="73"/>
      <c r="Y45" s="73"/>
      <c r="Z45" s="74"/>
      <c r="AA45" s="72"/>
      <c r="AB45" s="73"/>
      <c r="AC45" s="73"/>
      <c r="AD45" s="76"/>
      <c r="AE45" s="72"/>
      <c r="AF45" s="73">
        <f t="shared" si="30"/>
        <v>0</v>
      </c>
      <c r="AG45" s="73"/>
      <c r="AH45" s="76"/>
      <c r="AI45" s="72"/>
      <c r="AJ45" s="73">
        <f t="shared" si="31"/>
        <v>0</v>
      </c>
      <c r="AK45" s="73"/>
      <c r="AL45" s="77"/>
    </row>
    <row r="46" spans="1:38" ht="19" x14ac:dyDescent="0.2">
      <c r="A46" s="226"/>
      <c r="B46" s="227"/>
      <c r="C46" s="72"/>
      <c r="D46" s="73"/>
      <c r="E46" s="73"/>
      <c r="F46" s="74"/>
      <c r="G46" s="75"/>
      <c r="H46" s="73"/>
      <c r="I46" s="73"/>
      <c r="J46" s="76"/>
      <c r="K46" s="75"/>
      <c r="L46" s="73"/>
      <c r="M46" s="73"/>
      <c r="N46" s="76"/>
      <c r="O46" s="75"/>
      <c r="P46" s="73"/>
      <c r="Q46" s="73"/>
      <c r="R46" s="77"/>
      <c r="S46" s="1"/>
      <c r="T46" s="1"/>
      <c r="U46" s="226"/>
      <c r="V46" s="227"/>
      <c r="W46" s="72"/>
      <c r="X46" s="73"/>
      <c r="Y46" s="73"/>
      <c r="Z46" s="74"/>
      <c r="AA46" s="75"/>
      <c r="AB46" s="73"/>
      <c r="AC46" s="73"/>
      <c r="AD46" s="76"/>
      <c r="AE46" s="75"/>
      <c r="AF46" s="73"/>
      <c r="AG46" s="73"/>
      <c r="AH46" s="76"/>
      <c r="AI46" s="75"/>
      <c r="AJ46" s="73"/>
      <c r="AK46" s="73"/>
      <c r="AL46" s="77"/>
    </row>
    <row r="47" spans="1:38" ht="20" thickBot="1" x14ac:dyDescent="0.25">
      <c r="A47" s="228"/>
      <c r="B47" s="229"/>
      <c r="C47" s="78"/>
      <c r="D47" s="79"/>
      <c r="E47" s="79"/>
      <c r="F47" s="80"/>
      <c r="G47" s="81"/>
      <c r="H47" s="79"/>
      <c r="I47" s="79"/>
      <c r="J47" s="82"/>
      <c r="K47" s="81"/>
      <c r="L47" s="79"/>
      <c r="M47" s="79"/>
      <c r="N47" s="82"/>
      <c r="O47" s="81"/>
      <c r="P47" s="79"/>
      <c r="Q47" s="79"/>
      <c r="R47" s="83"/>
      <c r="S47" s="1"/>
      <c r="T47" s="1"/>
      <c r="U47" s="228"/>
      <c r="V47" s="229"/>
      <c r="W47" s="78"/>
      <c r="X47" s="79"/>
      <c r="Y47" s="79"/>
      <c r="Z47" s="80"/>
      <c r="AA47" s="81"/>
      <c r="AB47" s="79"/>
      <c r="AC47" s="79"/>
      <c r="AD47" s="82"/>
      <c r="AE47" s="81"/>
      <c r="AF47" s="79"/>
      <c r="AG47" s="79"/>
      <c r="AH47" s="82"/>
      <c r="AI47" s="81"/>
      <c r="AJ47" s="79"/>
      <c r="AK47" s="79"/>
      <c r="AL47" s="83"/>
    </row>
    <row r="48" spans="1:38" ht="20" customHeight="1" thickBot="1" x14ac:dyDescent="0.25">
      <c r="A48" s="230"/>
      <c r="B48" s="231"/>
      <c r="C48" s="72"/>
      <c r="D48" s="73"/>
      <c r="E48" s="73"/>
      <c r="F48" s="74"/>
      <c r="G48" s="75"/>
      <c r="H48" s="73"/>
      <c r="I48" s="73"/>
      <c r="J48" s="76"/>
      <c r="K48" s="75"/>
      <c r="L48" s="73"/>
      <c r="M48" s="73"/>
      <c r="N48" s="76"/>
      <c r="O48" s="75"/>
      <c r="P48" s="73"/>
      <c r="Q48" s="73"/>
      <c r="R48" s="77"/>
      <c r="S48" s="1"/>
      <c r="T48" s="1"/>
      <c r="U48" s="230"/>
      <c r="V48" s="231"/>
      <c r="W48" s="72"/>
      <c r="X48" s="73"/>
      <c r="Y48" s="73"/>
      <c r="Z48" s="74"/>
      <c r="AA48" s="75"/>
      <c r="AB48" s="73"/>
      <c r="AC48" s="73"/>
      <c r="AD48" s="76"/>
      <c r="AE48" s="75"/>
      <c r="AF48" s="73"/>
      <c r="AG48" s="73"/>
      <c r="AH48" s="76"/>
      <c r="AI48" s="75"/>
      <c r="AJ48" s="73"/>
      <c r="AK48" s="73"/>
      <c r="AL48" s="77"/>
    </row>
    <row r="49" spans="1:38" ht="19" x14ac:dyDescent="0.2">
      <c r="A49" s="36"/>
      <c r="B49" s="37"/>
      <c r="C49" s="45"/>
      <c r="D49" s="46"/>
      <c r="E49" s="46"/>
      <c r="F49" s="47"/>
      <c r="G49" s="48"/>
      <c r="H49" s="46"/>
      <c r="I49" s="46"/>
      <c r="J49" s="49"/>
      <c r="K49" s="48"/>
      <c r="L49" s="46"/>
      <c r="M49" s="46"/>
      <c r="N49" s="49"/>
      <c r="O49" s="48"/>
      <c r="P49" s="46"/>
      <c r="Q49" s="46"/>
      <c r="R49" s="50"/>
      <c r="S49" s="1"/>
      <c r="T49" s="1"/>
      <c r="U49" s="226"/>
      <c r="V49" s="227"/>
      <c r="W49" s="72"/>
      <c r="X49" s="73"/>
      <c r="Y49" s="73"/>
      <c r="Z49" s="74"/>
      <c r="AA49" s="75"/>
      <c r="AB49" s="73"/>
      <c r="AC49" s="73"/>
      <c r="AD49" s="76"/>
      <c r="AE49" s="75"/>
      <c r="AF49" s="73"/>
      <c r="AG49" s="73"/>
      <c r="AH49" s="76"/>
      <c r="AI49" s="75"/>
      <c r="AJ49" s="73"/>
      <c r="AK49" s="73"/>
      <c r="AL49" s="77"/>
    </row>
    <row r="50" spans="1:38" ht="19" x14ac:dyDescent="0.2">
      <c r="A50" s="226"/>
      <c r="B50" s="227"/>
      <c r="C50" s="45"/>
      <c r="D50" s="46"/>
      <c r="E50" s="46"/>
      <c r="F50" s="47"/>
      <c r="G50" s="48"/>
      <c r="H50" s="46"/>
      <c r="I50" s="46"/>
      <c r="J50" s="49"/>
      <c r="K50" s="48"/>
      <c r="L50" s="46"/>
      <c r="M50" s="46"/>
      <c r="N50" s="49"/>
      <c r="O50" s="48"/>
      <c r="P50" s="46"/>
      <c r="Q50" s="46"/>
      <c r="R50" s="50"/>
      <c r="S50" s="1"/>
      <c r="T50" s="1"/>
      <c r="U50" s="226"/>
      <c r="V50" s="227"/>
      <c r="W50" s="72"/>
      <c r="X50" s="73"/>
      <c r="Y50" s="73"/>
      <c r="Z50" s="74"/>
      <c r="AA50" s="75"/>
      <c r="AB50" s="73"/>
      <c r="AC50" s="73"/>
      <c r="AD50" s="76"/>
      <c r="AE50" s="75"/>
      <c r="AF50" s="73"/>
      <c r="AG50" s="73"/>
      <c r="AH50" s="76"/>
      <c r="AI50" s="75"/>
      <c r="AJ50" s="73"/>
      <c r="AK50" s="73"/>
      <c r="AL50" s="77"/>
    </row>
    <row r="51" spans="1:38" ht="20" thickBot="1" x14ac:dyDescent="0.25">
      <c r="A51" s="228"/>
      <c r="B51" s="229"/>
      <c r="C51" s="51"/>
      <c r="D51" s="52"/>
      <c r="E51" s="52"/>
      <c r="F51" s="53"/>
      <c r="G51" s="54"/>
      <c r="H51" s="52"/>
      <c r="I51" s="52"/>
      <c r="J51" s="55"/>
      <c r="K51" s="54"/>
      <c r="L51" s="52"/>
      <c r="M51" s="52"/>
      <c r="N51" s="55"/>
      <c r="O51" s="54"/>
      <c r="P51" s="52"/>
      <c r="Q51" s="52"/>
      <c r="R51" s="56"/>
      <c r="S51" s="1"/>
      <c r="T51" s="1"/>
      <c r="U51" s="228"/>
      <c r="V51" s="229"/>
      <c r="W51" s="78"/>
      <c r="X51" s="79"/>
      <c r="Y51" s="79"/>
      <c r="Z51" s="80"/>
      <c r="AA51" s="81"/>
      <c r="AB51" s="79"/>
      <c r="AC51" s="79"/>
      <c r="AD51" s="82"/>
      <c r="AE51" s="81"/>
      <c r="AF51" s="79"/>
      <c r="AG51" s="79"/>
      <c r="AH51" s="82"/>
      <c r="AI51" s="81"/>
      <c r="AJ51" s="79"/>
      <c r="AK51" s="79"/>
      <c r="AL51" s="83"/>
    </row>
    <row r="52" spans="1:38" ht="16" customHeight="1" x14ac:dyDescent="0.2">
      <c r="A52" s="234"/>
      <c r="B52" s="219"/>
      <c r="C52" s="57"/>
      <c r="D52" s="58"/>
      <c r="E52" s="58"/>
      <c r="F52" s="59"/>
      <c r="G52" s="60"/>
      <c r="H52" s="58"/>
      <c r="I52" s="58"/>
      <c r="J52" s="59"/>
      <c r="K52" s="60"/>
      <c r="L52" s="58"/>
      <c r="M52" s="58"/>
      <c r="N52" s="59"/>
      <c r="O52" s="60"/>
      <c r="P52" s="58"/>
      <c r="Q52" s="58"/>
      <c r="R52" s="61"/>
      <c r="S52" s="1"/>
      <c r="T52" s="2"/>
      <c r="U52" s="234"/>
      <c r="V52" s="219"/>
      <c r="W52" s="87"/>
      <c r="X52" s="88"/>
      <c r="Y52" s="88"/>
      <c r="Z52" s="89"/>
      <c r="AA52" s="90"/>
      <c r="AB52" s="88"/>
      <c r="AC52" s="88"/>
      <c r="AD52" s="89"/>
      <c r="AE52" s="90"/>
      <c r="AF52" s="88"/>
      <c r="AG52" s="88"/>
      <c r="AH52" s="89"/>
      <c r="AI52" s="90"/>
      <c r="AJ52" s="88"/>
      <c r="AK52" s="88"/>
      <c r="AL52" s="91"/>
    </row>
    <row r="53" spans="1:38" ht="16" customHeight="1" x14ac:dyDescent="0.2">
      <c r="A53" s="235"/>
      <c r="B53" s="236"/>
      <c r="C53" s="62"/>
      <c r="D53" s="63"/>
      <c r="E53" s="63"/>
      <c r="F53" s="64"/>
      <c r="G53" s="65"/>
      <c r="H53" s="63"/>
      <c r="I53" s="63"/>
      <c r="J53" s="64"/>
      <c r="K53" s="65"/>
      <c r="L53" s="63"/>
      <c r="M53" s="63"/>
      <c r="N53" s="64"/>
      <c r="O53" s="65"/>
      <c r="P53" s="63"/>
      <c r="Q53" s="63"/>
      <c r="R53" s="66"/>
      <c r="S53" s="1"/>
      <c r="T53" s="2"/>
      <c r="U53" s="235"/>
      <c r="V53" s="236"/>
      <c r="W53" s="92"/>
      <c r="X53" s="93"/>
      <c r="Y53" s="93"/>
      <c r="Z53" s="94"/>
      <c r="AA53" s="95"/>
      <c r="AB53" s="93"/>
      <c r="AC53" s="93"/>
      <c r="AD53" s="94"/>
      <c r="AE53" s="95"/>
      <c r="AF53" s="93"/>
      <c r="AG53" s="93"/>
      <c r="AH53" s="94"/>
      <c r="AI53" s="95"/>
      <c r="AJ53" s="93"/>
      <c r="AK53" s="93"/>
      <c r="AL53" s="96"/>
    </row>
    <row r="54" spans="1:38" ht="17" customHeight="1" thickBot="1" x14ac:dyDescent="0.25">
      <c r="A54" s="220"/>
      <c r="B54" s="221"/>
      <c r="C54" s="67"/>
      <c r="D54" s="68"/>
      <c r="E54" s="68"/>
      <c r="F54" s="69"/>
      <c r="G54" s="70"/>
      <c r="H54" s="68"/>
      <c r="I54" s="68"/>
      <c r="J54" s="69"/>
      <c r="K54" s="70"/>
      <c r="L54" s="68"/>
      <c r="M54" s="68"/>
      <c r="N54" s="69"/>
      <c r="O54" s="70"/>
      <c r="P54" s="68"/>
      <c r="Q54" s="68"/>
      <c r="R54" s="71"/>
      <c r="S54" s="1"/>
      <c r="T54" s="2"/>
      <c r="U54" s="220"/>
      <c r="V54" s="221"/>
      <c r="W54" s="97"/>
      <c r="X54" s="98"/>
      <c r="Y54" s="98"/>
      <c r="Z54" s="99"/>
      <c r="AA54" s="100"/>
      <c r="AB54" s="98"/>
      <c r="AC54" s="98"/>
      <c r="AD54" s="99"/>
      <c r="AE54" s="100"/>
      <c r="AF54" s="98"/>
      <c r="AG54" s="98"/>
      <c r="AH54" s="99"/>
      <c r="AI54" s="100"/>
      <c r="AJ54" s="98"/>
      <c r="AK54" s="98"/>
      <c r="AL54" s="101"/>
    </row>
    <row r="55" spans="1:38" ht="16" customHeight="1" x14ac:dyDescent="0.2">
      <c r="A55" s="234"/>
      <c r="B55" s="219"/>
      <c r="C55" s="57"/>
      <c r="D55" s="58"/>
      <c r="E55" s="58"/>
      <c r="F55" s="59"/>
      <c r="G55" s="60"/>
      <c r="H55" s="58"/>
      <c r="I55" s="58"/>
      <c r="J55" s="59"/>
      <c r="K55" s="60"/>
      <c r="L55" s="58"/>
      <c r="M55" s="58"/>
      <c r="N55" s="59"/>
      <c r="O55" s="60"/>
      <c r="P55" s="58"/>
      <c r="Q55" s="58"/>
      <c r="R55" s="61"/>
      <c r="S55" s="1"/>
      <c r="T55" s="1"/>
      <c r="U55" s="234"/>
      <c r="V55" s="219"/>
      <c r="W55" s="87"/>
      <c r="X55" s="88"/>
      <c r="Y55" s="88"/>
      <c r="Z55" s="89"/>
      <c r="AA55" s="90"/>
      <c r="AB55" s="88"/>
      <c r="AC55" s="88"/>
      <c r="AD55" s="89"/>
      <c r="AE55" s="90"/>
      <c r="AF55" s="88"/>
      <c r="AG55" s="88"/>
      <c r="AH55" s="89"/>
      <c r="AI55" s="90"/>
      <c r="AJ55" s="88"/>
      <c r="AK55" s="88"/>
      <c r="AL55" s="91"/>
    </row>
    <row r="56" spans="1:38" ht="16" customHeight="1" x14ac:dyDescent="0.2">
      <c r="A56" s="235"/>
      <c r="B56" s="236"/>
      <c r="C56" s="62"/>
      <c r="D56" s="63"/>
      <c r="E56" s="63"/>
      <c r="F56" s="64"/>
      <c r="G56" s="65"/>
      <c r="H56" s="63"/>
      <c r="I56" s="63"/>
      <c r="J56" s="64"/>
      <c r="K56" s="65"/>
      <c r="L56" s="63"/>
      <c r="M56" s="63"/>
      <c r="N56" s="64"/>
      <c r="O56" s="65"/>
      <c r="P56" s="63"/>
      <c r="Q56" s="63"/>
      <c r="R56" s="66"/>
      <c r="S56" s="1"/>
      <c r="T56" s="1"/>
      <c r="U56" s="235"/>
      <c r="V56" s="236"/>
      <c r="W56" s="92"/>
      <c r="X56" s="93"/>
      <c r="Y56" s="93"/>
      <c r="Z56" s="94"/>
      <c r="AA56" s="95"/>
      <c r="AB56" s="93"/>
      <c r="AC56" s="93"/>
      <c r="AD56" s="94"/>
      <c r="AE56" s="95"/>
      <c r="AF56" s="93"/>
      <c r="AG56" s="93"/>
      <c r="AH56" s="94"/>
      <c r="AI56" s="95"/>
      <c r="AJ56" s="93"/>
      <c r="AK56" s="93"/>
      <c r="AL56" s="96"/>
    </row>
    <row r="57" spans="1:38" ht="17" customHeight="1" thickBot="1" x14ac:dyDescent="0.25">
      <c r="A57" s="237"/>
      <c r="B57" s="238"/>
      <c r="C57" s="62"/>
      <c r="D57" s="63"/>
      <c r="E57" s="63"/>
      <c r="F57" s="64"/>
      <c r="G57" s="65"/>
      <c r="H57" s="63"/>
      <c r="I57" s="63"/>
      <c r="J57" s="64"/>
      <c r="K57" s="65"/>
      <c r="L57" s="63"/>
      <c r="M57" s="63"/>
      <c r="N57" s="64"/>
      <c r="O57" s="65"/>
      <c r="P57" s="63"/>
      <c r="Q57" s="63"/>
      <c r="R57" s="66"/>
      <c r="S57" s="1"/>
      <c r="T57" s="1"/>
      <c r="U57" s="237"/>
      <c r="V57" s="238"/>
      <c r="W57" s="92"/>
      <c r="X57" s="93"/>
      <c r="Y57" s="93"/>
      <c r="Z57" s="94"/>
      <c r="AA57" s="95"/>
      <c r="AB57" s="93"/>
      <c r="AC57" s="93"/>
      <c r="AD57" s="94"/>
      <c r="AE57" s="95"/>
      <c r="AF57" s="93"/>
      <c r="AG57" s="93"/>
      <c r="AH57" s="94"/>
      <c r="AI57" s="95"/>
      <c r="AJ57" s="93"/>
      <c r="AK57" s="93"/>
      <c r="AL57" s="96"/>
    </row>
    <row r="58" spans="1:38" ht="16" customHeight="1" thickTop="1" x14ac:dyDescent="0.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row>
    <row r="59" spans="1:38" ht="16" customHeight="1" x14ac:dyDescent="0.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row>
    <row r="60" spans="1:38" ht="16" customHeight="1"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row>
    <row r="61" spans="1:38" ht="16" customHeight="1" x14ac:dyDescent="0.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row>
    <row r="62" spans="1:38" ht="16" customHeight="1" x14ac:dyDescent="0.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row>
    <row r="63" spans="1:38" ht="16" customHeight="1" x14ac:dyDescent="0.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38"/>
      <c r="AF63" s="38"/>
      <c r="AG63" s="38"/>
      <c r="AH63" s="38"/>
      <c r="AI63" s="38"/>
      <c r="AJ63" s="38"/>
      <c r="AK63" s="38"/>
      <c r="AL63" s="38"/>
    </row>
    <row r="64" spans="1:38" ht="16" customHeight="1" x14ac:dyDescent="0.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row>
    <row r="65" spans="1:38" ht="16" customHeight="1" x14ac:dyDescent="0.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row>
    <row r="66" spans="1:38" ht="16" customHeight="1" x14ac:dyDescent="0.2">
      <c r="A66" s="38"/>
      <c r="B66" s="38"/>
      <c r="C66" s="38"/>
      <c r="D66" s="38"/>
      <c r="E66" s="38"/>
      <c r="F66" s="38"/>
      <c r="G66" s="38"/>
      <c r="H66" s="38"/>
      <c r="I66" s="38"/>
      <c r="J66" s="38"/>
      <c r="K66" s="38"/>
      <c r="L66" s="38"/>
      <c r="M66" s="38"/>
      <c r="N66" s="38"/>
      <c r="O66" s="38"/>
      <c r="P66" s="38"/>
      <c r="Q66" s="38"/>
      <c r="R66" s="38"/>
      <c r="S66" s="38"/>
      <c r="T66" s="40"/>
      <c r="U66" s="41"/>
      <c r="V66" s="41"/>
      <c r="W66" s="41"/>
      <c r="X66" s="41"/>
      <c r="Y66" s="41"/>
      <c r="Z66" s="38"/>
      <c r="AA66" s="38"/>
      <c r="AB66" s="38"/>
      <c r="AC66" s="38"/>
      <c r="AD66" s="38"/>
      <c r="AE66" s="38"/>
      <c r="AF66" s="38"/>
      <c r="AG66" s="38"/>
      <c r="AH66" s="38"/>
      <c r="AI66" s="38"/>
      <c r="AJ66" s="38"/>
      <c r="AK66" s="38"/>
      <c r="AL66" s="38"/>
    </row>
    <row r="67" spans="1:38" ht="16" customHeight="1" x14ac:dyDescent="0.2">
      <c r="A67" s="38"/>
      <c r="B67" s="38"/>
      <c r="C67" s="38"/>
      <c r="D67" s="38"/>
      <c r="E67" s="38"/>
      <c r="F67" s="38"/>
      <c r="G67" s="38"/>
      <c r="H67" s="38"/>
      <c r="I67" s="38"/>
      <c r="J67" s="38"/>
      <c r="K67" s="38"/>
      <c r="L67" s="38"/>
      <c r="M67" s="38"/>
      <c r="N67" s="38"/>
      <c r="O67" s="38"/>
      <c r="P67" s="38"/>
      <c r="Q67" s="38"/>
      <c r="R67" s="38"/>
      <c r="S67" s="38"/>
      <c r="T67" s="40"/>
      <c r="U67" s="41"/>
      <c r="V67" s="41"/>
      <c r="W67" s="41"/>
      <c r="X67" s="41"/>
      <c r="Y67" s="41"/>
      <c r="Z67" s="38"/>
      <c r="AA67" s="38"/>
      <c r="AB67" s="38"/>
      <c r="AC67" s="38"/>
      <c r="AD67" s="38"/>
      <c r="AE67" s="38"/>
      <c r="AF67" s="38"/>
      <c r="AG67" s="38"/>
      <c r="AH67" s="38"/>
      <c r="AI67" s="38"/>
      <c r="AJ67" s="38"/>
      <c r="AK67" s="38"/>
      <c r="AL67" s="38"/>
    </row>
    <row r="68" spans="1:38" ht="19" x14ac:dyDescent="0.2">
      <c r="A68" s="39"/>
      <c r="B68" s="40"/>
      <c r="C68" s="40"/>
      <c r="D68" s="40"/>
      <c r="E68" s="40"/>
      <c r="F68" s="40"/>
      <c r="G68" s="40"/>
      <c r="H68" s="40"/>
      <c r="I68" s="40"/>
      <c r="J68" s="40"/>
      <c r="K68" s="40"/>
      <c r="L68" s="40"/>
      <c r="M68" s="40"/>
      <c r="N68" s="40"/>
      <c r="O68" s="40"/>
      <c r="P68" s="40"/>
      <c r="Q68" s="40"/>
      <c r="R68" s="40"/>
      <c r="S68" s="40"/>
      <c r="T68" s="40"/>
      <c r="U68" s="41"/>
      <c r="V68" s="41"/>
      <c r="W68" s="41"/>
      <c r="X68" s="41"/>
      <c r="Y68" s="41"/>
      <c r="Z68" s="41"/>
      <c r="AA68" s="41"/>
      <c r="AB68" s="41"/>
      <c r="AC68" s="41"/>
      <c r="AD68" s="41"/>
      <c r="AE68" s="41"/>
      <c r="AF68" s="41"/>
      <c r="AG68" s="41"/>
      <c r="AH68" s="41"/>
      <c r="AI68" s="41"/>
      <c r="AJ68" s="41"/>
      <c r="AK68" s="41"/>
      <c r="AL68" s="42"/>
    </row>
    <row r="69" spans="1:3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
      <c r="A71" s="215"/>
      <c r="B71" s="215"/>
      <c r="C71" s="212"/>
      <c r="D71" s="212"/>
      <c r="E71" s="212"/>
      <c r="F71" s="212"/>
      <c r="G71" s="212"/>
      <c r="H71" s="212"/>
      <c r="I71" s="212"/>
      <c r="J71" s="212"/>
      <c r="K71" s="212"/>
      <c r="L71" s="212"/>
      <c r="M71" s="212"/>
      <c r="N71" s="212"/>
      <c r="O71" s="212"/>
      <c r="P71" s="212"/>
      <c r="Q71" s="212"/>
      <c r="R71" s="212"/>
      <c r="S71" s="1"/>
      <c r="T71" s="1"/>
      <c r="U71" s="215"/>
      <c r="V71" s="215"/>
      <c r="W71" s="212"/>
      <c r="X71" s="212"/>
      <c r="Y71" s="212"/>
      <c r="Z71" s="212"/>
      <c r="AA71" s="212"/>
      <c r="AB71" s="212"/>
      <c r="AC71" s="212"/>
      <c r="AD71" s="212"/>
      <c r="AE71" s="212"/>
      <c r="AF71" s="212"/>
      <c r="AG71" s="212"/>
      <c r="AH71" s="212"/>
      <c r="AI71" s="212"/>
      <c r="AJ71" s="212"/>
      <c r="AK71" s="212"/>
      <c r="AL71" s="212"/>
    </row>
    <row r="72" spans="1:38" ht="26" x14ac:dyDescent="0.2">
      <c r="A72" s="213"/>
      <c r="B72" s="213"/>
      <c r="C72" s="214" t="s">
        <v>2</v>
      </c>
      <c r="D72" s="214"/>
      <c r="E72" s="214"/>
      <c r="F72" s="214"/>
      <c r="G72" s="214" t="s">
        <v>3</v>
      </c>
      <c r="H72" s="214"/>
      <c r="I72" s="214"/>
      <c r="J72" s="214"/>
      <c r="K72" s="214" t="s">
        <v>4</v>
      </c>
      <c r="L72" s="214"/>
      <c r="M72" s="214"/>
      <c r="N72" s="214"/>
      <c r="O72" s="214" t="s">
        <v>5</v>
      </c>
      <c r="P72" s="214"/>
      <c r="Q72" s="214"/>
      <c r="R72" s="214"/>
      <c r="S72" s="1"/>
      <c r="T72" s="1"/>
      <c r="U72" s="213"/>
      <c r="V72" s="213"/>
      <c r="W72" s="214" t="s">
        <v>2</v>
      </c>
      <c r="X72" s="214"/>
      <c r="Y72" s="214"/>
      <c r="Z72" s="214"/>
      <c r="AA72" s="214" t="s">
        <v>3</v>
      </c>
      <c r="AB72" s="214"/>
      <c r="AC72" s="214"/>
      <c r="AD72" s="214"/>
      <c r="AE72" s="214" t="s">
        <v>4</v>
      </c>
      <c r="AF72" s="214"/>
      <c r="AG72" s="214"/>
      <c r="AH72" s="214"/>
      <c r="AI72" s="214" t="s">
        <v>5</v>
      </c>
      <c r="AJ72" s="214"/>
      <c r="AK72" s="214"/>
      <c r="AL72" s="214"/>
    </row>
    <row r="73" spans="1:38" ht="20" thickBot="1" x14ac:dyDescent="0.25">
      <c r="A73" s="216"/>
      <c r="B73" s="217"/>
      <c r="C73" s="85" t="s">
        <v>6</v>
      </c>
      <c r="D73" s="85" t="s">
        <v>7</v>
      </c>
      <c r="E73" s="85" t="s">
        <v>8</v>
      </c>
      <c r="F73" s="85" t="s">
        <v>9</v>
      </c>
      <c r="G73" s="85" t="s">
        <v>177</v>
      </c>
      <c r="H73" s="85" t="s">
        <v>178</v>
      </c>
      <c r="I73" s="85" t="s">
        <v>179</v>
      </c>
      <c r="J73" s="85" t="s">
        <v>180</v>
      </c>
      <c r="K73" s="85" t="s">
        <v>181</v>
      </c>
      <c r="L73" s="85" t="s">
        <v>182</v>
      </c>
      <c r="M73" s="85" t="s">
        <v>183</v>
      </c>
      <c r="N73" s="85" t="s">
        <v>184</v>
      </c>
      <c r="O73" s="85" t="s">
        <v>185</v>
      </c>
      <c r="P73" s="85" t="s">
        <v>186</v>
      </c>
      <c r="Q73" s="85" t="s">
        <v>187</v>
      </c>
      <c r="R73" s="85" t="s">
        <v>188</v>
      </c>
      <c r="S73" s="5"/>
      <c r="T73" s="1"/>
      <c r="U73" s="216"/>
      <c r="V73" s="217"/>
      <c r="W73" s="85" t="s">
        <v>6</v>
      </c>
      <c r="X73" s="85" t="s">
        <v>7</v>
      </c>
      <c r="Y73" s="85" t="s">
        <v>8</v>
      </c>
      <c r="Z73" s="85" t="s">
        <v>9</v>
      </c>
      <c r="AA73" s="85" t="s">
        <v>177</v>
      </c>
      <c r="AB73" s="85" t="s">
        <v>178</v>
      </c>
      <c r="AC73" s="85" t="s">
        <v>179</v>
      </c>
      <c r="AD73" s="85" t="s">
        <v>180</v>
      </c>
      <c r="AE73" s="85" t="s">
        <v>181</v>
      </c>
      <c r="AF73" s="85" t="s">
        <v>182</v>
      </c>
      <c r="AG73" s="85" t="s">
        <v>183</v>
      </c>
      <c r="AH73" s="85" t="s">
        <v>184</v>
      </c>
      <c r="AI73" s="85" t="s">
        <v>185</v>
      </c>
      <c r="AJ73" s="85" t="s">
        <v>186</v>
      </c>
      <c r="AK73" s="85" t="s">
        <v>187</v>
      </c>
      <c r="AL73" s="85" t="s">
        <v>188</v>
      </c>
    </row>
    <row r="74" spans="1:38" ht="20" thickTop="1" x14ac:dyDescent="0.2">
      <c r="A74" s="218" t="s">
        <v>47</v>
      </c>
      <c r="B74" s="219"/>
      <c r="C74" s="72"/>
      <c r="D74" s="73">
        <f t="shared" ref="D74:D79" si="32">$B$19*C74</f>
        <v>0</v>
      </c>
      <c r="E74" s="73"/>
      <c r="F74" s="74"/>
      <c r="G74" s="75"/>
      <c r="H74" s="73">
        <f t="shared" ref="H74:H79" si="33">G74*$B$19</f>
        <v>0</v>
      </c>
      <c r="I74" s="73"/>
      <c r="J74" s="76"/>
      <c r="K74" s="75"/>
      <c r="L74" s="73">
        <f t="shared" ref="L74:L79" si="34">$B$19*K74</f>
        <v>0</v>
      </c>
      <c r="M74" s="73"/>
      <c r="N74" s="76"/>
      <c r="O74" s="75"/>
      <c r="P74" s="73">
        <f t="shared" ref="P74:P79" si="35">O74*$B$19</f>
        <v>0</v>
      </c>
      <c r="Q74" s="73"/>
      <c r="R74" s="77"/>
      <c r="S74" s="5"/>
      <c r="T74" s="1"/>
      <c r="U74" s="218" t="s">
        <v>189</v>
      </c>
      <c r="V74" s="219"/>
      <c r="W74" s="72"/>
      <c r="X74" s="73">
        <f t="shared" ref="X74:X79" si="36">$B$19*W74</f>
        <v>0</v>
      </c>
      <c r="Y74" s="73"/>
      <c r="Z74" s="74"/>
      <c r="AA74" s="75"/>
      <c r="AB74" s="73">
        <f t="shared" ref="AB74:AB79" si="37">AA74*$B$19</f>
        <v>0</v>
      </c>
      <c r="AC74" s="73"/>
      <c r="AD74" s="76"/>
      <c r="AE74" s="75"/>
      <c r="AF74" s="73">
        <f t="shared" ref="AF74:AF79" si="38">$B$19*AE74</f>
        <v>0</v>
      </c>
      <c r="AG74" s="73"/>
      <c r="AH74" s="76"/>
      <c r="AI74" s="75"/>
      <c r="AJ74" s="73">
        <f t="shared" ref="AJ74:AJ79" si="39">AI74*$B$19</f>
        <v>0</v>
      </c>
      <c r="AK74" s="73"/>
      <c r="AL74" s="77"/>
    </row>
    <row r="75" spans="1:38" ht="20" thickBot="1" x14ac:dyDescent="0.25">
      <c r="A75" s="220"/>
      <c r="B75" s="221"/>
      <c r="C75" s="72"/>
      <c r="D75" s="73">
        <f t="shared" si="32"/>
        <v>0</v>
      </c>
      <c r="E75" s="73"/>
      <c r="F75" s="74"/>
      <c r="G75" s="75"/>
      <c r="H75" s="73">
        <f t="shared" si="33"/>
        <v>0</v>
      </c>
      <c r="I75" s="73"/>
      <c r="J75" s="76"/>
      <c r="K75" s="75"/>
      <c r="L75" s="73">
        <f t="shared" si="34"/>
        <v>0</v>
      </c>
      <c r="M75" s="73"/>
      <c r="N75" s="76"/>
      <c r="O75" s="75"/>
      <c r="P75" s="73">
        <f t="shared" si="35"/>
        <v>0</v>
      </c>
      <c r="Q75" s="73"/>
      <c r="R75" s="77"/>
      <c r="S75" s="5"/>
      <c r="T75" s="1"/>
      <c r="U75" s="220"/>
      <c r="V75" s="221"/>
      <c r="W75" s="72"/>
      <c r="X75" s="73">
        <f t="shared" si="36"/>
        <v>0</v>
      </c>
      <c r="Y75" s="73"/>
      <c r="Z75" s="74"/>
      <c r="AA75" s="75"/>
      <c r="AB75" s="73">
        <f t="shared" si="37"/>
        <v>0</v>
      </c>
      <c r="AC75" s="73"/>
      <c r="AD75" s="76"/>
      <c r="AE75" s="75"/>
      <c r="AF75" s="73">
        <f t="shared" si="38"/>
        <v>0</v>
      </c>
      <c r="AG75" s="73"/>
      <c r="AH75" s="76"/>
      <c r="AI75" s="75"/>
      <c r="AJ75" s="73">
        <f t="shared" si="39"/>
        <v>0</v>
      </c>
      <c r="AK75" s="73"/>
      <c r="AL75" s="77"/>
    </row>
    <row r="76" spans="1:38" ht="20" thickBot="1" x14ac:dyDescent="0.25">
      <c r="A76" s="19" t="s">
        <v>174</v>
      </c>
      <c r="B76" s="20">
        <f>VLOOKUP(A76, Tabel2212[], 2, FALSE)</f>
        <v>55</v>
      </c>
      <c r="C76" s="72"/>
      <c r="D76" s="73">
        <f t="shared" si="32"/>
        <v>0</v>
      </c>
      <c r="E76" s="73"/>
      <c r="F76" s="74"/>
      <c r="G76" s="75"/>
      <c r="H76" s="73">
        <f t="shared" si="33"/>
        <v>0</v>
      </c>
      <c r="I76" s="73"/>
      <c r="J76" s="76"/>
      <c r="K76" s="75"/>
      <c r="L76" s="73">
        <f t="shared" si="34"/>
        <v>0</v>
      </c>
      <c r="M76" s="73"/>
      <c r="N76" s="76"/>
      <c r="O76" s="75"/>
      <c r="P76" s="73">
        <f t="shared" si="35"/>
        <v>0</v>
      </c>
      <c r="Q76" s="73"/>
      <c r="R76" s="77"/>
      <c r="S76" s="5"/>
      <c r="T76" s="1"/>
      <c r="U76" s="19" t="s">
        <v>189</v>
      </c>
      <c r="V76" s="20" t="e">
        <f>VLOOKUP(U76, Tabel2212[], 2, FALSE)</f>
        <v>#N/A</v>
      </c>
      <c r="W76" s="72"/>
      <c r="X76" s="73">
        <f t="shared" si="36"/>
        <v>0</v>
      </c>
      <c r="Y76" s="73"/>
      <c r="Z76" s="74"/>
      <c r="AA76" s="75"/>
      <c r="AB76" s="73">
        <f t="shared" si="37"/>
        <v>0</v>
      </c>
      <c r="AC76" s="73"/>
      <c r="AD76" s="76"/>
      <c r="AE76" s="75"/>
      <c r="AF76" s="73">
        <f t="shared" si="38"/>
        <v>0</v>
      </c>
      <c r="AG76" s="73"/>
      <c r="AH76" s="76"/>
      <c r="AI76" s="75"/>
      <c r="AJ76" s="73">
        <f t="shared" si="39"/>
        <v>0</v>
      </c>
      <c r="AK76" s="73"/>
      <c r="AL76" s="77"/>
    </row>
    <row r="77" spans="1:38" ht="19" x14ac:dyDescent="0.2">
      <c r="A77" s="32"/>
      <c r="B77" s="32" t="e">
        <f>B76*VLOOKUP(A74, Exercises!A86:G258, 7, FALSE)</f>
        <v>#N/A</v>
      </c>
      <c r="C77" s="72"/>
      <c r="D77" s="73">
        <f t="shared" si="32"/>
        <v>0</v>
      </c>
      <c r="E77" s="73"/>
      <c r="F77" s="74"/>
      <c r="G77" s="75"/>
      <c r="H77" s="73">
        <f t="shared" si="33"/>
        <v>0</v>
      </c>
      <c r="I77" s="73"/>
      <c r="J77" s="76"/>
      <c r="K77" s="75"/>
      <c r="L77" s="73">
        <f t="shared" si="34"/>
        <v>0</v>
      </c>
      <c r="M77" s="73"/>
      <c r="N77" s="76"/>
      <c r="O77" s="75"/>
      <c r="P77" s="73">
        <f t="shared" si="35"/>
        <v>0</v>
      </c>
      <c r="Q77" s="73"/>
      <c r="R77" s="77"/>
      <c r="S77" s="5"/>
      <c r="T77" s="1"/>
      <c r="U77" s="32"/>
      <c r="V77" s="32" t="e">
        <f>V76*VLOOKUP(U74, Exercises!U59:AA258, 7, FALSE)</f>
        <v>#N/A</v>
      </c>
      <c r="W77" s="72"/>
      <c r="X77" s="73">
        <f t="shared" si="36"/>
        <v>0</v>
      </c>
      <c r="Y77" s="73"/>
      <c r="Z77" s="74"/>
      <c r="AA77" s="75"/>
      <c r="AB77" s="73">
        <f t="shared" si="37"/>
        <v>0</v>
      </c>
      <c r="AC77" s="73"/>
      <c r="AD77" s="76"/>
      <c r="AE77" s="75"/>
      <c r="AF77" s="73">
        <f t="shared" si="38"/>
        <v>0</v>
      </c>
      <c r="AG77" s="73"/>
      <c r="AH77" s="76"/>
      <c r="AI77" s="75"/>
      <c r="AJ77" s="73">
        <f t="shared" si="39"/>
        <v>0</v>
      </c>
      <c r="AK77" s="73"/>
      <c r="AL77" s="77"/>
    </row>
    <row r="78" spans="1:38" ht="19" x14ac:dyDescent="0.2">
      <c r="A78" s="222"/>
      <c r="B78" s="223"/>
      <c r="C78" s="72"/>
      <c r="D78" s="73">
        <f t="shared" si="32"/>
        <v>0</v>
      </c>
      <c r="E78" s="73"/>
      <c r="F78" s="74"/>
      <c r="G78" s="75"/>
      <c r="H78" s="73">
        <f t="shared" si="33"/>
        <v>0</v>
      </c>
      <c r="I78" s="73"/>
      <c r="J78" s="76"/>
      <c r="K78" s="75"/>
      <c r="L78" s="73">
        <f t="shared" si="34"/>
        <v>0</v>
      </c>
      <c r="M78" s="73"/>
      <c r="N78" s="76"/>
      <c r="O78" s="75"/>
      <c r="P78" s="73">
        <f t="shared" si="35"/>
        <v>0</v>
      </c>
      <c r="Q78" s="73"/>
      <c r="R78" s="77"/>
      <c r="S78" s="5"/>
      <c r="T78" s="1"/>
      <c r="U78" s="222"/>
      <c r="V78" s="223"/>
      <c r="W78" s="72"/>
      <c r="X78" s="73">
        <f t="shared" si="36"/>
        <v>0</v>
      </c>
      <c r="Y78" s="73"/>
      <c r="Z78" s="74"/>
      <c r="AA78" s="75"/>
      <c r="AB78" s="73">
        <f t="shared" si="37"/>
        <v>0</v>
      </c>
      <c r="AC78" s="73"/>
      <c r="AD78" s="76"/>
      <c r="AE78" s="75"/>
      <c r="AF78" s="73">
        <f t="shared" si="38"/>
        <v>0</v>
      </c>
      <c r="AG78" s="73"/>
      <c r="AH78" s="76"/>
      <c r="AI78" s="75"/>
      <c r="AJ78" s="73">
        <f t="shared" si="39"/>
        <v>0</v>
      </c>
      <c r="AK78" s="73"/>
      <c r="AL78" s="77"/>
    </row>
    <row r="79" spans="1:38" ht="19" x14ac:dyDescent="0.2">
      <c r="A79" s="222"/>
      <c r="B79" s="223"/>
      <c r="C79" s="72"/>
      <c r="D79" s="73">
        <f t="shared" si="32"/>
        <v>0</v>
      </c>
      <c r="E79" s="73"/>
      <c r="F79" s="74"/>
      <c r="G79" s="75"/>
      <c r="H79" s="73">
        <f t="shared" si="33"/>
        <v>0</v>
      </c>
      <c r="I79" s="73"/>
      <c r="J79" s="76"/>
      <c r="K79" s="75"/>
      <c r="L79" s="73">
        <f t="shared" si="34"/>
        <v>0</v>
      </c>
      <c r="M79" s="73"/>
      <c r="N79" s="76"/>
      <c r="O79" s="75"/>
      <c r="P79" s="73">
        <f t="shared" si="35"/>
        <v>0</v>
      </c>
      <c r="Q79" s="73"/>
      <c r="R79" s="77"/>
      <c r="S79" s="5"/>
      <c r="T79" s="1"/>
      <c r="U79" s="222"/>
      <c r="V79" s="223"/>
      <c r="W79" s="72"/>
      <c r="X79" s="73">
        <f t="shared" si="36"/>
        <v>0</v>
      </c>
      <c r="Y79" s="73"/>
      <c r="Z79" s="74"/>
      <c r="AA79" s="75"/>
      <c r="AB79" s="73">
        <f t="shared" si="37"/>
        <v>0</v>
      </c>
      <c r="AC79" s="73"/>
      <c r="AD79" s="76"/>
      <c r="AE79" s="75"/>
      <c r="AF79" s="73">
        <f t="shared" si="38"/>
        <v>0</v>
      </c>
      <c r="AG79" s="73"/>
      <c r="AH79" s="76"/>
      <c r="AI79" s="75"/>
      <c r="AJ79" s="73">
        <f t="shared" si="39"/>
        <v>0</v>
      </c>
      <c r="AK79" s="73"/>
      <c r="AL79" s="77"/>
    </row>
    <row r="80" spans="1:38" ht="19" x14ac:dyDescent="0.2">
      <c r="A80" s="222"/>
      <c r="B80" s="223"/>
      <c r="C80" s="72"/>
      <c r="D80" s="73"/>
      <c r="E80" s="73"/>
      <c r="F80" s="74"/>
      <c r="G80" s="75"/>
      <c r="H80" s="73"/>
      <c r="I80" s="73"/>
      <c r="J80" s="76"/>
      <c r="K80" s="75"/>
      <c r="L80" s="73"/>
      <c r="M80" s="73"/>
      <c r="N80" s="76"/>
      <c r="O80" s="75"/>
      <c r="P80" s="73"/>
      <c r="Q80" s="73"/>
      <c r="R80" s="77"/>
      <c r="S80" s="5"/>
      <c r="T80" s="1"/>
      <c r="U80" s="222"/>
      <c r="V80" s="223"/>
      <c r="W80" s="72"/>
      <c r="X80" s="73"/>
      <c r="Y80" s="73"/>
      <c r="Z80" s="74"/>
      <c r="AA80" s="75"/>
      <c r="AB80" s="73"/>
      <c r="AC80" s="73"/>
      <c r="AD80" s="76"/>
      <c r="AE80" s="75"/>
      <c r="AF80" s="73"/>
      <c r="AG80" s="73"/>
      <c r="AH80" s="76"/>
      <c r="AI80" s="75"/>
      <c r="AJ80" s="73"/>
      <c r="AK80" s="73"/>
      <c r="AL80" s="77"/>
    </row>
    <row r="81" spans="1:38" ht="20" thickBot="1" x14ac:dyDescent="0.25">
      <c r="A81" s="224"/>
      <c r="B81" s="225"/>
      <c r="C81" s="78"/>
      <c r="D81" s="79"/>
      <c r="E81" s="79"/>
      <c r="F81" s="80"/>
      <c r="G81" s="81"/>
      <c r="H81" s="79"/>
      <c r="I81" s="79"/>
      <c r="J81" s="82"/>
      <c r="K81" s="81"/>
      <c r="L81" s="79"/>
      <c r="M81" s="79"/>
      <c r="N81" s="82"/>
      <c r="O81" s="81"/>
      <c r="P81" s="79"/>
      <c r="Q81" s="79"/>
      <c r="R81" s="83"/>
      <c r="S81" s="5"/>
      <c r="T81" s="1"/>
      <c r="U81" s="224"/>
      <c r="V81" s="225"/>
      <c r="W81" s="78"/>
      <c r="X81" s="79"/>
      <c r="Y81" s="79"/>
      <c r="Z81" s="80"/>
      <c r="AA81" s="81"/>
      <c r="AB81" s="79"/>
      <c r="AC81" s="79"/>
      <c r="AD81" s="82"/>
      <c r="AE81" s="81"/>
      <c r="AF81" s="79"/>
      <c r="AG81" s="79"/>
      <c r="AH81" s="82"/>
      <c r="AI81" s="81"/>
      <c r="AJ81" s="79"/>
      <c r="AK81" s="79"/>
      <c r="AL81" s="83"/>
    </row>
    <row r="82" spans="1:38" ht="19" x14ac:dyDescent="0.2">
      <c r="A82" s="218" t="s">
        <v>189</v>
      </c>
      <c r="B82" s="219"/>
      <c r="C82" s="72"/>
      <c r="D82" s="73" t="e">
        <f>B85*C82</f>
        <v>#N/A</v>
      </c>
      <c r="E82" s="73"/>
      <c r="F82" s="74"/>
      <c r="G82" s="72"/>
      <c r="H82" s="73" t="e">
        <f>B85*G82</f>
        <v>#N/A</v>
      </c>
      <c r="I82" s="73"/>
      <c r="J82" s="76"/>
      <c r="K82" s="72"/>
      <c r="L82" s="73" t="e">
        <f>B85*K82</f>
        <v>#N/A</v>
      </c>
      <c r="M82" s="73"/>
      <c r="N82" s="76"/>
      <c r="O82" s="72"/>
      <c r="P82" s="73" t="e">
        <f>B85*O82</f>
        <v>#N/A</v>
      </c>
      <c r="Q82" s="73"/>
      <c r="R82" s="77"/>
      <c r="S82" s="5"/>
      <c r="T82" s="1"/>
      <c r="U82" s="218" t="s">
        <v>189</v>
      </c>
      <c r="V82" s="219"/>
      <c r="W82" s="72"/>
      <c r="X82" s="73" t="e">
        <f>V85*W82</f>
        <v>#N/A</v>
      </c>
      <c r="Y82" s="73"/>
      <c r="Z82" s="74"/>
      <c r="AA82" s="72"/>
      <c r="AB82" s="73" t="e">
        <f>V85*AA82</f>
        <v>#N/A</v>
      </c>
      <c r="AC82" s="73"/>
      <c r="AD82" s="76"/>
      <c r="AE82" s="72"/>
      <c r="AF82" s="73" t="e">
        <f>V85*AE82</f>
        <v>#N/A</v>
      </c>
      <c r="AG82" s="73"/>
      <c r="AH82" s="76"/>
      <c r="AI82" s="72"/>
      <c r="AJ82" s="73" t="e">
        <f>V85*AI82</f>
        <v>#N/A</v>
      </c>
      <c r="AK82" s="73"/>
      <c r="AL82" s="77"/>
    </row>
    <row r="83" spans="1:38" ht="20" thickBot="1" x14ac:dyDescent="0.25">
      <c r="A83" s="220"/>
      <c r="B83" s="221"/>
      <c r="C83" s="72"/>
      <c r="D83" s="73">
        <f>$B$27*C83</f>
        <v>0</v>
      </c>
      <c r="E83" s="73"/>
      <c r="F83" s="74"/>
      <c r="G83" s="72"/>
      <c r="H83" s="73">
        <f>$B$27*G83</f>
        <v>0</v>
      </c>
      <c r="I83" s="73"/>
      <c r="J83" s="76"/>
      <c r="K83" s="72"/>
      <c r="L83" s="73">
        <f>$B$27*K83</f>
        <v>0</v>
      </c>
      <c r="M83" s="73"/>
      <c r="N83" s="76"/>
      <c r="O83" s="72"/>
      <c r="P83" s="73">
        <f>$B$27*O83</f>
        <v>0</v>
      </c>
      <c r="Q83" s="73"/>
      <c r="R83" s="77"/>
      <c r="S83" s="5"/>
      <c r="T83" s="1"/>
      <c r="U83" s="220"/>
      <c r="V83" s="221"/>
      <c r="W83" s="72"/>
      <c r="X83" s="73">
        <f>$B$27*W83</f>
        <v>0</v>
      </c>
      <c r="Y83" s="73"/>
      <c r="Z83" s="74"/>
      <c r="AA83" s="72"/>
      <c r="AB83" s="73">
        <f>$B$27*AA83</f>
        <v>0</v>
      </c>
      <c r="AC83" s="73"/>
      <c r="AD83" s="76"/>
      <c r="AE83" s="72"/>
      <c r="AF83" s="73">
        <f>$B$27*AE83</f>
        <v>0</v>
      </c>
      <c r="AG83" s="73"/>
      <c r="AH83" s="76"/>
      <c r="AI83" s="72"/>
      <c r="AJ83" s="73">
        <f>$B$27*AI83</f>
        <v>0</v>
      </c>
      <c r="AK83" s="73"/>
      <c r="AL83" s="77"/>
    </row>
    <row r="84" spans="1:38" ht="20" thickBot="1" x14ac:dyDescent="0.25">
      <c r="A84" s="19" t="s">
        <v>189</v>
      </c>
      <c r="B84" s="20" t="e">
        <f>VLOOKUP(A84, Tabel2212[], 2, FALSE)</f>
        <v>#N/A</v>
      </c>
      <c r="C84" s="72"/>
      <c r="D84" s="73">
        <f>$B$27*C84</f>
        <v>0</v>
      </c>
      <c r="E84" s="73"/>
      <c r="F84" s="74"/>
      <c r="G84" s="72"/>
      <c r="H84" s="73">
        <f>$B$27*G84</f>
        <v>0</v>
      </c>
      <c r="I84" s="73"/>
      <c r="J84" s="76"/>
      <c r="K84" s="72"/>
      <c r="L84" s="73">
        <f>$B$27*K84</f>
        <v>0</v>
      </c>
      <c r="M84" s="73"/>
      <c r="N84" s="76"/>
      <c r="O84" s="72"/>
      <c r="P84" s="73">
        <f>$B$27*O84</f>
        <v>0</v>
      </c>
      <c r="Q84" s="73"/>
      <c r="R84" s="77"/>
      <c r="S84" s="5"/>
      <c r="T84" s="1"/>
      <c r="U84" s="19" t="s">
        <v>189</v>
      </c>
      <c r="V84" s="20" t="e">
        <f>VLOOKUP(U84, Tabel2212[], 2, FALSE)</f>
        <v>#N/A</v>
      </c>
      <c r="W84" s="72"/>
      <c r="X84" s="73">
        <f>$B$27*W84</f>
        <v>0</v>
      </c>
      <c r="Y84" s="73"/>
      <c r="Z84" s="74"/>
      <c r="AA84" s="72"/>
      <c r="AB84" s="73">
        <f>$B$27*AA84</f>
        <v>0</v>
      </c>
      <c r="AC84" s="73"/>
      <c r="AD84" s="76"/>
      <c r="AE84" s="72"/>
      <c r="AF84" s="73">
        <f>$B$27*AE84</f>
        <v>0</v>
      </c>
      <c r="AG84" s="73"/>
      <c r="AH84" s="76"/>
      <c r="AI84" s="72"/>
      <c r="AJ84" s="73">
        <f>$B$27*AI84</f>
        <v>0</v>
      </c>
      <c r="AK84" s="73"/>
      <c r="AL84" s="77"/>
    </row>
    <row r="85" spans="1:38" ht="19" x14ac:dyDescent="0.2">
      <c r="A85" s="32"/>
      <c r="B85" s="32" t="e">
        <f>B84*VLOOKUP(A82, Exercises!A86:G258, 7, FALSE)</f>
        <v>#N/A</v>
      </c>
      <c r="C85" s="72"/>
      <c r="D85" s="73">
        <f>$B$27*C85</f>
        <v>0</v>
      </c>
      <c r="E85" s="73"/>
      <c r="F85" s="74"/>
      <c r="G85" s="72"/>
      <c r="H85" s="73">
        <f>$B$27*G85</f>
        <v>0</v>
      </c>
      <c r="I85" s="73"/>
      <c r="J85" s="76"/>
      <c r="K85" s="72"/>
      <c r="L85" s="73">
        <f>$B$27*K85</f>
        <v>0</v>
      </c>
      <c r="M85" s="73"/>
      <c r="N85" s="76"/>
      <c r="O85" s="72"/>
      <c r="P85" s="73">
        <f>$B$27*O85</f>
        <v>0</v>
      </c>
      <c r="Q85" s="73"/>
      <c r="R85" s="77"/>
      <c r="S85" s="5"/>
      <c r="T85" s="1"/>
      <c r="U85" s="32"/>
      <c r="V85" s="32" t="e">
        <f>V84*VLOOKUP(U82, Exercises!U59:AA258, 7, FALSE)</f>
        <v>#N/A</v>
      </c>
      <c r="W85" s="72"/>
      <c r="X85" s="73">
        <f>$B$27*W85</f>
        <v>0</v>
      </c>
      <c r="Y85" s="73"/>
      <c r="Z85" s="74"/>
      <c r="AA85" s="72"/>
      <c r="AB85" s="73">
        <f>$B$27*AA85</f>
        <v>0</v>
      </c>
      <c r="AC85" s="73"/>
      <c r="AD85" s="76"/>
      <c r="AE85" s="72"/>
      <c r="AF85" s="73">
        <f>$B$27*AE85</f>
        <v>0</v>
      </c>
      <c r="AG85" s="73"/>
      <c r="AH85" s="76"/>
      <c r="AI85" s="72"/>
      <c r="AJ85" s="73">
        <f>$B$27*AI85</f>
        <v>0</v>
      </c>
      <c r="AK85" s="73"/>
      <c r="AL85" s="77"/>
    </row>
    <row r="86" spans="1:38" ht="19" x14ac:dyDescent="0.2">
      <c r="A86" s="222"/>
      <c r="B86" s="223"/>
      <c r="C86" s="72"/>
      <c r="D86" s="73">
        <f>$B$27*C86</f>
        <v>0</v>
      </c>
      <c r="E86" s="73"/>
      <c r="F86" s="74"/>
      <c r="G86" s="72"/>
      <c r="H86" s="73">
        <f>$B$27*G86</f>
        <v>0</v>
      </c>
      <c r="I86" s="73"/>
      <c r="J86" s="84"/>
      <c r="K86" s="72"/>
      <c r="L86" s="73">
        <f>$B$27*K86</f>
        <v>0</v>
      </c>
      <c r="M86" s="73"/>
      <c r="N86" s="76"/>
      <c r="O86" s="72"/>
      <c r="P86" s="73">
        <f>$B$27*O86</f>
        <v>0</v>
      </c>
      <c r="Q86" s="73"/>
      <c r="R86" s="77"/>
      <c r="S86" s="5"/>
      <c r="T86" s="1"/>
      <c r="U86" s="222"/>
      <c r="V86" s="223"/>
      <c r="W86" s="72"/>
      <c r="X86" s="73">
        <f>$B$27*W86</f>
        <v>0</v>
      </c>
      <c r="Y86" s="73"/>
      <c r="Z86" s="74"/>
      <c r="AA86" s="72"/>
      <c r="AB86" s="73">
        <f>$B$27*AA86</f>
        <v>0</v>
      </c>
      <c r="AC86" s="73"/>
      <c r="AD86" s="84"/>
      <c r="AE86" s="72"/>
      <c r="AF86" s="73">
        <f>$B$27*AE86</f>
        <v>0</v>
      </c>
      <c r="AG86" s="73"/>
      <c r="AH86" s="76"/>
      <c r="AI86" s="72"/>
      <c r="AJ86" s="73">
        <f>$B$27*AI86</f>
        <v>0</v>
      </c>
      <c r="AK86" s="73"/>
      <c r="AL86" s="77"/>
    </row>
    <row r="87" spans="1:38" ht="19" x14ac:dyDescent="0.2">
      <c r="A87" s="222"/>
      <c r="B87" s="223"/>
      <c r="C87" s="72"/>
      <c r="D87" s="73">
        <f>$B$27*C87</f>
        <v>0</v>
      </c>
      <c r="E87" s="73"/>
      <c r="F87" s="74"/>
      <c r="G87" s="72"/>
      <c r="H87" s="73">
        <f>$B$27*G87</f>
        <v>0</v>
      </c>
      <c r="I87" s="73"/>
      <c r="J87" s="76"/>
      <c r="K87" s="72"/>
      <c r="L87" s="73">
        <f>$B$27*K87</f>
        <v>0</v>
      </c>
      <c r="M87" s="73"/>
      <c r="N87" s="76"/>
      <c r="O87" s="72"/>
      <c r="P87" s="73">
        <f>$B$27*O87</f>
        <v>0</v>
      </c>
      <c r="Q87" s="73"/>
      <c r="R87" s="77"/>
      <c r="S87" s="5"/>
      <c r="T87" s="1"/>
      <c r="U87" s="222"/>
      <c r="V87" s="223"/>
      <c r="W87" s="72"/>
      <c r="X87" s="73">
        <f>$B$27*W87</f>
        <v>0</v>
      </c>
      <c r="Y87" s="73"/>
      <c r="Z87" s="74"/>
      <c r="AA87" s="72"/>
      <c r="AB87" s="73">
        <f>$B$27*AA87</f>
        <v>0</v>
      </c>
      <c r="AC87" s="73"/>
      <c r="AD87" s="76"/>
      <c r="AE87" s="72"/>
      <c r="AF87" s="73">
        <f>$B$27*AE87</f>
        <v>0</v>
      </c>
      <c r="AG87" s="73"/>
      <c r="AH87" s="76"/>
      <c r="AI87" s="72"/>
      <c r="AJ87" s="73">
        <f>$B$27*AI87</f>
        <v>0</v>
      </c>
      <c r="AK87" s="73"/>
      <c r="AL87" s="77"/>
    </row>
    <row r="88" spans="1:38" ht="19" x14ac:dyDescent="0.2">
      <c r="A88" s="222"/>
      <c r="B88" s="223"/>
      <c r="C88" s="72"/>
      <c r="D88" s="73"/>
      <c r="E88" s="73"/>
      <c r="F88" s="74"/>
      <c r="G88" s="75"/>
      <c r="H88" s="73"/>
      <c r="I88" s="73"/>
      <c r="J88" s="76"/>
      <c r="K88" s="75"/>
      <c r="L88" s="73"/>
      <c r="M88" s="73"/>
      <c r="N88" s="76"/>
      <c r="O88" s="75"/>
      <c r="P88" s="73"/>
      <c r="Q88" s="73"/>
      <c r="R88" s="77"/>
      <c r="S88" s="5"/>
      <c r="T88" s="1"/>
      <c r="U88" s="222"/>
      <c r="V88" s="223"/>
      <c r="W88" s="72"/>
      <c r="X88" s="73"/>
      <c r="Y88" s="73"/>
      <c r="Z88" s="74"/>
      <c r="AA88" s="75"/>
      <c r="AB88" s="73"/>
      <c r="AC88" s="73"/>
      <c r="AD88" s="76"/>
      <c r="AE88" s="75"/>
      <c r="AF88" s="73"/>
      <c r="AG88" s="73"/>
      <c r="AH88" s="76"/>
      <c r="AI88" s="75"/>
      <c r="AJ88" s="73"/>
      <c r="AK88" s="73"/>
      <c r="AL88" s="77"/>
    </row>
    <row r="89" spans="1:38" ht="20" thickBot="1" x14ac:dyDescent="0.25">
      <c r="A89" s="224"/>
      <c r="B89" s="225"/>
      <c r="C89" s="78"/>
      <c r="D89" s="79"/>
      <c r="E89" s="79"/>
      <c r="F89" s="80"/>
      <c r="G89" s="81"/>
      <c r="H89" s="79"/>
      <c r="I89" s="79"/>
      <c r="J89" s="82"/>
      <c r="K89" s="81"/>
      <c r="L89" s="79"/>
      <c r="M89" s="79"/>
      <c r="N89" s="82"/>
      <c r="O89" s="81"/>
      <c r="P89" s="79"/>
      <c r="Q89" s="79"/>
      <c r="R89" s="83"/>
      <c r="S89" s="5"/>
      <c r="T89" s="1"/>
      <c r="U89" s="224"/>
      <c r="V89" s="225"/>
      <c r="W89" s="78"/>
      <c r="X89" s="79"/>
      <c r="Y89" s="79"/>
      <c r="Z89" s="80"/>
      <c r="AA89" s="81"/>
      <c r="AB89" s="79"/>
      <c r="AC89" s="79"/>
      <c r="AD89" s="82"/>
      <c r="AE89" s="81"/>
      <c r="AF89" s="79"/>
      <c r="AG89" s="79"/>
      <c r="AH89" s="82"/>
      <c r="AI89" s="81"/>
      <c r="AJ89" s="79"/>
      <c r="AK89" s="79"/>
      <c r="AL89" s="83"/>
    </row>
    <row r="90" spans="1:38" ht="19" x14ac:dyDescent="0.2">
      <c r="A90" s="218" t="s">
        <v>189</v>
      </c>
      <c r="B90" s="219"/>
      <c r="C90" s="72"/>
      <c r="D90" s="73" t="e">
        <f t="shared" ref="D90:D95" si="40">$B$35*C90</f>
        <v>#N/A</v>
      </c>
      <c r="E90" s="73"/>
      <c r="F90" s="74"/>
      <c r="G90" s="72"/>
      <c r="H90" s="73" t="e">
        <f t="shared" ref="H90:H95" si="41">$B$35*G90</f>
        <v>#N/A</v>
      </c>
      <c r="I90" s="73"/>
      <c r="J90" s="76"/>
      <c r="K90" s="72"/>
      <c r="L90" s="73" t="e">
        <f t="shared" ref="L90:L95" si="42">$B$35*K90</f>
        <v>#N/A</v>
      </c>
      <c r="M90" s="73"/>
      <c r="N90" s="76"/>
      <c r="O90" s="72"/>
      <c r="P90" s="73" t="e">
        <f t="shared" ref="P90:P95" si="43">$B$35*O90</f>
        <v>#N/A</v>
      </c>
      <c r="Q90" s="73"/>
      <c r="R90" s="77"/>
      <c r="S90" s="5"/>
      <c r="T90" s="1"/>
      <c r="U90" s="218" t="s">
        <v>189</v>
      </c>
      <c r="V90" s="219"/>
      <c r="W90" s="72"/>
      <c r="X90" s="73" t="e">
        <f t="shared" ref="X90:X95" si="44">$B$35*W90</f>
        <v>#N/A</v>
      </c>
      <c r="Y90" s="73"/>
      <c r="Z90" s="74"/>
      <c r="AA90" s="72"/>
      <c r="AB90" s="73" t="e">
        <f t="shared" ref="AB90:AB95" si="45">$B$35*AA90</f>
        <v>#N/A</v>
      </c>
      <c r="AC90" s="73"/>
      <c r="AD90" s="76"/>
      <c r="AE90" s="72"/>
      <c r="AF90" s="73" t="e">
        <f t="shared" ref="AF90:AF95" si="46">$B$35*AE90</f>
        <v>#N/A</v>
      </c>
      <c r="AG90" s="73"/>
      <c r="AH90" s="76"/>
      <c r="AI90" s="72"/>
      <c r="AJ90" s="73" t="e">
        <f t="shared" ref="AJ90:AJ95" si="47">$B$35*AI90</f>
        <v>#N/A</v>
      </c>
      <c r="AK90" s="73"/>
      <c r="AL90" s="77"/>
    </row>
    <row r="91" spans="1:38" ht="20" thickBot="1" x14ac:dyDescent="0.25">
      <c r="A91" s="220"/>
      <c r="B91" s="221"/>
      <c r="C91" s="72"/>
      <c r="D91" s="73" t="e">
        <f t="shared" si="40"/>
        <v>#N/A</v>
      </c>
      <c r="E91" s="73"/>
      <c r="F91" s="74"/>
      <c r="G91" s="72"/>
      <c r="H91" s="73" t="e">
        <f t="shared" si="41"/>
        <v>#N/A</v>
      </c>
      <c r="I91" s="73"/>
      <c r="J91" s="76"/>
      <c r="K91" s="72"/>
      <c r="L91" s="73" t="e">
        <f t="shared" si="42"/>
        <v>#N/A</v>
      </c>
      <c r="M91" s="73"/>
      <c r="N91" s="76"/>
      <c r="O91" s="72"/>
      <c r="P91" s="73" t="e">
        <f t="shared" si="43"/>
        <v>#N/A</v>
      </c>
      <c r="Q91" s="73"/>
      <c r="R91" s="77"/>
      <c r="S91" s="5"/>
      <c r="T91" s="1"/>
      <c r="U91" s="220"/>
      <c r="V91" s="221"/>
      <c r="W91" s="72"/>
      <c r="X91" s="73" t="e">
        <f t="shared" si="44"/>
        <v>#N/A</v>
      </c>
      <c r="Y91" s="73"/>
      <c r="Z91" s="74"/>
      <c r="AA91" s="72"/>
      <c r="AB91" s="73" t="e">
        <f t="shared" si="45"/>
        <v>#N/A</v>
      </c>
      <c r="AC91" s="73"/>
      <c r="AD91" s="76"/>
      <c r="AE91" s="72"/>
      <c r="AF91" s="73" t="e">
        <f t="shared" si="46"/>
        <v>#N/A</v>
      </c>
      <c r="AG91" s="73"/>
      <c r="AH91" s="76"/>
      <c r="AI91" s="72"/>
      <c r="AJ91" s="73" t="e">
        <f t="shared" si="47"/>
        <v>#N/A</v>
      </c>
      <c r="AK91" s="73"/>
      <c r="AL91" s="77"/>
    </row>
    <row r="92" spans="1:38" ht="20" thickBot="1" x14ac:dyDescent="0.25">
      <c r="A92" s="19" t="s">
        <v>189</v>
      </c>
      <c r="B92" s="20" t="e">
        <f>VLOOKUP(A92, Tabel2212[], 2, FALSE)</f>
        <v>#N/A</v>
      </c>
      <c r="C92" s="72"/>
      <c r="D92" s="73" t="e">
        <f t="shared" si="40"/>
        <v>#N/A</v>
      </c>
      <c r="E92" s="73"/>
      <c r="F92" s="74"/>
      <c r="G92" s="72"/>
      <c r="H92" s="73" t="e">
        <f t="shared" si="41"/>
        <v>#N/A</v>
      </c>
      <c r="I92" s="73"/>
      <c r="J92" s="76"/>
      <c r="K92" s="72"/>
      <c r="L92" s="73" t="e">
        <f t="shared" si="42"/>
        <v>#N/A</v>
      </c>
      <c r="M92" s="73"/>
      <c r="N92" s="76"/>
      <c r="O92" s="72"/>
      <c r="P92" s="73" t="e">
        <f t="shared" si="43"/>
        <v>#N/A</v>
      </c>
      <c r="Q92" s="73"/>
      <c r="R92" s="77"/>
      <c r="S92" s="5"/>
      <c r="T92" s="1"/>
      <c r="U92" s="19" t="s">
        <v>189</v>
      </c>
      <c r="V92" s="20" t="e">
        <f>VLOOKUP(U92, Tabel2212[], 2, FALSE)</f>
        <v>#N/A</v>
      </c>
      <c r="W92" s="72"/>
      <c r="X92" s="73" t="e">
        <f t="shared" si="44"/>
        <v>#N/A</v>
      </c>
      <c r="Y92" s="73"/>
      <c r="Z92" s="74"/>
      <c r="AA92" s="72"/>
      <c r="AB92" s="73" t="e">
        <f t="shared" si="45"/>
        <v>#N/A</v>
      </c>
      <c r="AC92" s="73"/>
      <c r="AD92" s="76"/>
      <c r="AE92" s="72"/>
      <c r="AF92" s="73" t="e">
        <f t="shared" si="46"/>
        <v>#N/A</v>
      </c>
      <c r="AG92" s="73"/>
      <c r="AH92" s="76"/>
      <c r="AI92" s="72"/>
      <c r="AJ92" s="73" t="e">
        <f t="shared" si="47"/>
        <v>#N/A</v>
      </c>
      <c r="AK92" s="73"/>
      <c r="AL92" s="77"/>
    </row>
    <row r="93" spans="1:38" ht="19" x14ac:dyDescent="0.2">
      <c r="A93" s="36"/>
      <c r="B93" s="32" t="e">
        <f>B92*VLOOKUP(A90, Exercises!A86:G266, 7, FALSE)</f>
        <v>#N/A</v>
      </c>
      <c r="C93" s="72"/>
      <c r="D93" s="73" t="e">
        <f t="shared" si="40"/>
        <v>#N/A</v>
      </c>
      <c r="E93" s="73"/>
      <c r="F93" s="74"/>
      <c r="G93" s="72"/>
      <c r="H93" s="73" t="e">
        <f t="shared" si="41"/>
        <v>#N/A</v>
      </c>
      <c r="I93" s="73"/>
      <c r="J93" s="76"/>
      <c r="K93" s="72"/>
      <c r="L93" s="73" t="e">
        <f t="shared" si="42"/>
        <v>#N/A</v>
      </c>
      <c r="M93" s="73"/>
      <c r="N93" s="76"/>
      <c r="O93" s="72"/>
      <c r="P93" s="73" t="e">
        <f t="shared" si="43"/>
        <v>#N/A</v>
      </c>
      <c r="Q93" s="73"/>
      <c r="R93" s="77"/>
      <c r="S93" s="5"/>
      <c r="T93" s="1"/>
      <c r="U93" s="36"/>
      <c r="V93" s="32" t="e">
        <f>V92*VLOOKUP(U90, Exercises!U67:AA266, 7, FALSE)</f>
        <v>#N/A</v>
      </c>
      <c r="W93" s="72"/>
      <c r="X93" s="73" t="e">
        <f t="shared" si="44"/>
        <v>#N/A</v>
      </c>
      <c r="Y93" s="73"/>
      <c r="Z93" s="74"/>
      <c r="AA93" s="72"/>
      <c r="AB93" s="73" t="e">
        <f t="shared" si="45"/>
        <v>#N/A</v>
      </c>
      <c r="AC93" s="73"/>
      <c r="AD93" s="76"/>
      <c r="AE93" s="72"/>
      <c r="AF93" s="73" t="e">
        <f t="shared" si="46"/>
        <v>#N/A</v>
      </c>
      <c r="AG93" s="73"/>
      <c r="AH93" s="76"/>
      <c r="AI93" s="72"/>
      <c r="AJ93" s="73" t="e">
        <f t="shared" si="47"/>
        <v>#N/A</v>
      </c>
      <c r="AK93" s="73"/>
      <c r="AL93" s="77"/>
    </row>
    <row r="94" spans="1:38" ht="19" x14ac:dyDescent="0.2">
      <c r="A94" s="226"/>
      <c r="B94" s="227"/>
      <c r="C94" s="72"/>
      <c r="D94" s="73" t="e">
        <f t="shared" si="40"/>
        <v>#N/A</v>
      </c>
      <c r="E94" s="73"/>
      <c r="F94" s="74"/>
      <c r="G94" s="72"/>
      <c r="H94" s="73" t="e">
        <f t="shared" si="41"/>
        <v>#N/A</v>
      </c>
      <c r="I94" s="73"/>
      <c r="J94" s="84"/>
      <c r="K94" s="72"/>
      <c r="L94" s="73" t="e">
        <f t="shared" si="42"/>
        <v>#N/A</v>
      </c>
      <c r="M94" s="73"/>
      <c r="N94" s="76"/>
      <c r="O94" s="72"/>
      <c r="P94" s="73" t="e">
        <f t="shared" si="43"/>
        <v>#N/A</v>
      </c>
      <c r="Q94" s="73"/>
      <c r="R94" s="77"/>
      <c r="S94" s="5"/>
      <c r="T94" s="1"/>
      <c r="U94" s="226"/>
      <c r="V94" s="227"/>
      <c r="W94" s="72"/>
      <c r="X94" s="73" t="e">
        <f t="shared" si="44"/>
        <v>#N/A</v>
      </c>
      <c r="Y94" s="73"/>
      <c r="Z94" s="74"/>
      <c r="AA94" s="72"/>
      <c r="AB94" s="73" t="e">
        <f t="shared" si="45"/>
        <v>#N/A</v>
      </c>
      <c r="AC94" s="73"/>
      <c r="AD94" s="84"/>
      <c r="AE94" s="72"/>
      <c r="AF94" s="73" t="e">
        <f t="shared" si="46"/>
        <v>#N/A</v>
      </c>
      <c r="AG94" s="73"/>
      <c r="AH94" s="76"/>
      <c r="AI94" s="72"/>
      <c r="AJ94" s="73" t="e">
        <f t="shared" si="47"/>
        <v>#N/A</v>
      </c>
      <c r="AK94" s="73"/>
      <c r="AL94" s="77"/>
    </row>
    <row r="95" spans="1:38" ht="20" thickBot="1" x14ac:dyDescent="0.25">
      <c r="A95" s="228"/>
      <c r="B95" s="229"/>
      <c r="C95" s="72"/>
      <c r="D95" s="73" t="e">
        <f t="shared" si="40"/>
        <v>#N/A</v>
      </c>
      <c r="E95" s="73"/>
      <c r="F95" s="74"/>
      <c r="G95" s="72"/>
      <c r="H95" s="73" t="e">
        <f t="shared" si="41"/>
        <v>#N/A</v>
      </c>
      <c r="I95" s="73"/>
      <c r="J95" s="76"/>
      <c r="K95" s="72"/>
      <c r="L95" s="73" t="e">
        <f t="shared" si="42"/>
        <v>#N/A</v>
      </c>
      <c r="M95" s="73"/>
      <c r="N95" s="76"/>
      <c r="O95" s="72"/>
      <c r="P95" s="73" t="e">
        <f t="shared" si="43"/>
        <v>#N/A</v>
      </c>
      <c r="Q95" s="73"/>
      <c r="R95" s="77"/>
      <c r="S95" s="5"/>
      <c r="T95" s="1"/>
      <c r="U95" s="228"/>
      <c r="V95" s="229"/>
      <c r="W95" s="72"/>
      <c r="X95" s="73" t="e">
        <f t="shared" si="44"/>
        <v>#N/A</v>
      </c>
      <c r="Y95" s="73"/>
      <c r="Z95" s="74"/>
      <c r="AA95" s="72"/>
      <c r="AB95" s="73" t="e">
        <f t="shared" si="45"/>
        <v>#N/A</v>
      </c>
      <c r="AC95" s="73"/>
      <c r="AD95" s="76"/>
      <c r="AE95" s="72"/>
      <c r="AF95" s="73" t="e">
        <f t="shared" si="46"/>
        <v>#N/A</v>
      </c>
      <c r="AG95" s="73"/>
      <c r="AH95" s="76"/>
      <c r="AI95" s="72"/>
      <c r="AJ95" s="73" t="e">
        <f t="shared" si="47"/>
        <v>#N/A</v>
      </c>
      <c r="AK95" s="73"/>
      <c r="AL95" s="77"/>
    </row>
    <row r="96" spans="1:38" ht="19" x14ac:dyDescent="0.2">
      <c r="A96" s="218" t="s">
        <v>189</v>
      </c>
      <c r="B96" s="219"/>
      <c r="C96" s="72"/>
      <c r="D96" s="73"/>
      <c r="E96" s="73"/>
      <c r="F96" s="74"/>
      <c r="G96" s="75"/>
      <c r="H96" s="73"/>
      <c r="I96" s="73"/>
      <c r="J96" s="76"/>
      <c r="K96" s="75"/>
      <c r="L96" s="73"/>
      <c r="M96" s="73"/>
      <c r="N96" s="76"/>
      <c r="O96" s="75"/>
      <c r="P96" s="73"/>
      <c r="Q96" s="73"/>
      <c r="R96" s="77"/>
      <c r="S96" s="5"/>
      <c r="T96" s="1"/>
      <c r="U96" s="218" t="s">
        <v>189</v>
      </c>
      <c r="V96" s="219"/>
      <c r="W96" s="72"/>
      <c r="X96" s="73"/>
      <c r="Y96" s="73"/>
      <c r="Z96" s="74"/>
      <c r="AA96" s="75"/>
      <c r="AB96" s="73"/>
      <c r="AC96" s="73"/>
      <c r="AD96" s="76"/>
      <c r="AE96" s="75"/>
      <c r="AF96" s="73"/>
      <c r="AG96" s="73"/>
      <c r="AH96" s="76"/>
      <c r="AI96" s="75"/>
      <c r="AJ96" s="73"/>
      <c r="AK96" s="73"/>
      <c r="AL96" s="77"/>
    </row>
    <row r="97" spans="1:38" ht="20" thickBot="1" x14ac:dyDescent="0.25">
      <c r="A97" s="220"/>
      <c r="B97" s="221"/>
      <c r="C97" s="78"/>
      <c r="D97" s="79"/>
      <c r="E97" s="79"/>
      <c r="F97" s="80"/>
      <c r="G97" s="81"/>
      <c r="H97" s="79"/>
      <c r="I97" s="79"/>
      <c r="J97" s="82"/>
      <c r="K97" s="81"/>
      <c r="L97" s="79"/>
      <c r="M97" s="79"/>
      <c r="N97" s="82"/>
      <c r="O97" s="81"/>
      <c r="P97" s="79"/>
      <c r="Q97" s="79"/>
      <c r="R97" s="83"/>
      <c r="S97" s="5"/>
      <c r="T97" s="1"/>
      <c r="U97" s="220"/>
      <c r="V97" s="221"/>
      <c r="W97" s="78"/>
      <c r="X97" s="79"/>
      <c r="Y97" s="79"/>
      <c r="Z97" s="80"/>
      <c r="AA97" s="81"/>
      <c r="AB97" s="79"/>
      <c r="AC97" s="79"/>
      <c r="AD97" s="82"/>
      <c r="AE97" s="81"/>
      <c r="AF97" s="79"/>
      <c r="AG97" s="79"/>
      <c r="AH97" s="82"/>
      <c r="AI97" s="81"/>
      <c r="AJ97" s="79"/>
      <c r="AK97" s="79"/>
      <c r="AL97" s="83"/>
    </row>
    <row r="98" spans="1:38" ht="20" thickBot="1" x14ac:dyDescent="0.25">
      <c r="A98" s="19" t="s">
        <v>189</v>
      </c>
      <c r="B98" s="20" t="e">
        <f>VLOOKUP(A98, Tabel2212[], 2, FALSE)</f>
        <v>#N/A</v>
      </c>
      <c r="C98" s="72"/>
      <c r="D98" s="73" t="e">
        <f t="shared" ref="D98:D103" si="48">$B$41*C98</f>
        <v>#N/A</v>
      </c>
      <c r="E98" s="73"/>
      <c r="F98" s="74"/>
      <c r="G98" s="72"/>
      <c r="H98" s="73" t="e">
        <f t="shared" ref="H98:H103" si="49">$B$41*G98</f>
        <v>#N/A</v>
      </c>
      <c r="I98" s="73"/>
      <c r="J98" s="76"/>
      <c r="K98" s="72"/>
      <c r="L98" s="73" t="e">
        <f t="shared" ref="L98:L103" si="50">$B$41*K98</f>
        <v>#N/A</v>
      </c>
      <c r="M98" s="73"/>
      <c r="N98" s="76"/>
      <c r="O98" s="72"/>
      <c r="P98" s="73" t="e">
        <f t="shared" ref="P98:P103" si="51">$B$41*O98</f>
        <v>#N/A</v>
      </c>
      <c r="Q98" s="73"/>
      <c r="R98" s="77"/>
      <c r="S98" s="5"/>
      <c r="T98" s="1"/>
      <c r="U98" s="19" t="s">
        <v>189</v>
      </c>
      <c r="V98" s="20" t="e">
        <f>VLOOKUP(U98, Tabel2212[], 2, FALSE)</f>
        <v>#N/A</v>
      </c>
      <c r="W98" s="72"/>
      <c r="X98" s="73" t="e">
        <f t="shared" ref="X98:X103" si="52">$B$41*W98</f>
        <v>#N/A</v>
      </c>
      <c r="Y98" s="73"/>
      <c r="Z98" s="74"/>
      <c r="AA98" s="72"/>
      <c r="AB98" s="73" t="e">
        <f t="shared" ref="AB98:AB103" si="53">$B$41*AA98</f>
        <v>#N/A</v>
      </c>
      <c r="AC98" s="73"/>
      <c r="AD98" s="76"/>
      <c r="AE98" s="72"/>
      <c r="AF98" s="73" t="e">
        <f t="shared" ref="AF98:AF103" si="54">$B$41*AE98</f>
        <v>#N/A</v>
      </c>
      <c r="AG98" s="73"/>
      <c r="AH98" s="76"/>
      <c r="AI98" s="72"/>
      <c r="AJ98" s="73" t="e">
        <f t="shared" ref="AJ98:AJ103" si="55">$B$41*AI98</f>
        <v>#N/A</v>
      </c>
      <c r="AK98" s="73"/>
      <c r="AL98" s="77"/>
    </row>
    <row r="99" spans="1:38" ht="19" x14ac:dyDescent="0.2">
      <c r="A99" s="36"/>
      <c r="B99" s="32" t="e">
        <f>B98*VLOOKUP(A96, Exercises!A86:G272, 7, FALSE)</f>
        <v>#N/A</v>
      </c>
      <c r="C99" s="72"/>
      <c r="D99" s="73" t="e">
        <f t="shared" si="48"/>
        <v>#N/A</v>
      </c>
      <c r="E99" s="73"/>
      <c r="F99" s="74"/>
      <c r="G99" s="72"/>
      <c r="H99" s="73" t="e">
        <f t="shared" si="49"/>
        <v>#N/A</v>
      </c>
      <c r="I99" s="73"/>
      <c r="J99" s="76"/>
      <c r="K99" s="72"/>
      <c r="L99" s="73" t="e">
        <f t="shared" si="50"/>
        <v>#N/A</v>
      </c>
      <c r="M99" s="73"/>
      <c r="N99" s="76"/>
      <c r="O99" s="72"/>
      <c r="P99" s="73" t="e">
        <f t="shared" si="51"/>
        <v>#N/A</v>
      </c>
      <c r="Q99" s="73"/>
      <c r="R99" s="77"/>
      <c r="S99" s="5"/>
      <c r="T99" s="1"/>
      <c r="U99" s="36"/>
      <c r="V99" s="32" t="e">
        <f>V98*VLOOKUP(U96, Exercises!U73:AA272, 7, FALSE)</f>
        <v>#N/A</v>
      </c>
      <c r="W99" s="72"/>
      <c r="X99" s="73" t="e">
        <f t="shared" si="52"/>
        <v>#N/A</v>
      </c>
      <c r="Y99" s="73"/>
      <c r="Z99" s="74"/>
      <c r="AA99" s="72"/>
      <c r="AB99" s="73" t="e">
        <f t="shared" si="53"/>
        <v>#N/A</v>
      </c>
      <c r="AC99" s="73"/>
      <c r="AD99" s="76"/>
      <c r="AE99" s="72"/>
      <c r="AF99" s="73" t="e">
        <f t="shared" si="54"/>
        <v>#N/A</v>
      </c>
      <c r="AG99" s="73"/>
      <c r="AH99" s="76"/>
      <c r="AI99" s="72"/>
      <c r="AJ99" s="73" t="e">
        <f t="shared" si="55"/>
        <v>#N/A</v>
      </c>
      <c r="AK99" s="73"/>
      <c r="AL99" s="77"/>
    </row>
    <row r="100" spans="1:38" ht="19" x14ac:dyDescent="0.2">
      <c r="A100" s="226"/>
      <c r="B100" s="227"/>
      <c r="C100" s="72"/>
      <c r="D100" s="73" t="e">
        <f t="shared" si="48"/>
        <v>#N/A</v>
      </c>
      <c r="E100" s="73"/>
      <c r="F100" s="74"/>
      <c r="G100" s="72"/>
      <c r="H100" s="73" t="e">
        <f t="shared" si="49"/>
        <v>#N/A</v>
      </c>
      <c r="I100" s="73"/>
      <c r="J100" s="76"/>
      <c r="K100" s="72"/>
      <c r="L100" s="73" t="e">
        <f t="shared" si="50"/>
        <v>#N/A</v>
      </c>
      <c r="M100" s="73"/>
      <c r="N100" s="76"/>
      <c r="O100" s="72"/>
      <c r="P100" s="73" t="e">
        <f t="shared" si="51"/>
        <v>#N/A</v>
      </c>
      <c r="Q100" s="73"/>
      <c r="R100" s="77"/>
      <c r="S100" s="5"/>
      <c r="T100" s="1"/>
      <c r="U100" s="226"/>
      <c r="V100" s="227"/>
      <c r="W100" s="72"/>
      <c r="X100" s="73" t="e">
        <f t="shared" si="52"/>
        <v>#N/A</v>
      </c>
      <c r="Y100" s="73"/>
      <c r="Z100" s="74"/>
      <c r="AA100" s="72"/>
      <c r="AB100" s="73" t="e">
        <f t="shared" si="53"/>
        <v>#N/A</v>
      </c>
      <c r="AC100" s="73"/>
      <c r="AD100" s="76"/>
      <c r="AE100" s="72"/>
      <c r="AF100" s="73" t="e">
        <f t="shared" si="54"/>
        <v>#N/A</v>
      </c>
      <c r="AG100" s="73"/>
      <c r="AH100" s="76"/>
      <c r="AI100" s="72"/>
      <c r="AJ100" s="73" t="e">
        <f t="shared" si="55"/>
        <v>#N/A</v>
      </c>
      <c r="AK100" s="73"/>
      <c r="AL100" s="77"/>
    </row>
    <row r="101" spans="1:38" ht="20" thickBot="1" x14ac:dyDescent="0.25">
      <c r="A101" s="228"/>
      <c r="B101" s="229"/>
      <c r="C101" s="72"/>
      <c r="D101" s="73" t="e">
        <f t="shared" si="48"/>
        <v>#N/A</v>
      </c>
      <c r="E101" s="73"/>
      <c r="F101" s="74"/>
      <c r="G101" s="72"/>
      <c r="H101" s="73" t="e">
        <f t="shared" si="49"/>
        <v>#N/A</v>
      </c>
      <c r="I101" s="73"/>
      <c r="J101" s="76"/>
      <c r="K101" s="72"/>
      <c r="L101" s="73" t="e">
        <f t="shared" si="50"/>
        <v>#N/A</v>
      </c>
      <c r="M101" s="73"/>
      <c r="N101" s="76"/>
      <c r="O101" s="72"/>
      <c r="P101" s="73" t="e">
        <f t="shared" si="51"/>
        <v>#N/A</v>
      </c>
      <c r="Q101" s="73"/>
      <c r="R101" s="77"/>
      <c r="S101" s="5"/>
      <c r="T101" s="1"/>
      <c r="U101" s="228"/>
      <c r="V101" s="229"/>
      <c r="W101" s="72"/>
      <c r="X101" s="73" t="e">
        <f t="shared" si="52"/>
        <v>#N/A</v>
      </c>
      <c r="Y101" s="73"/>
      <c r="Z101" s="74"/>
      <c r="AA101" s="72"/>
      <c r="AB101" s="73" t="e">
        <f t="shared" si="53"/>
        <v>#N/A</v>
      </c>
      <c r="AC101" s="73"/>
      <c r="AD101" s="76"/>
      <c r="AE101" s="72"/>
      <c r="AF101" s="73" t="e">
        <f t="shared" si="54"/>
        <v>#N/A</v>
      </c>
      <c r="AG101" s="73"/>
      <c r="AH101" s="76"/>
      <c r="AI101" s="72"/>
      <c r="AJ101" s="73" t="e">
        <f t="shared" si="55"/>
        <v>#N/A</v>
      </c>
      <c r="AK101" s="73"/>
      <c r="AL101" s="77"/>
    </row>
    <row r="102" spans="1:38" ht="20" thickBot="1" x14ac:dyDescent="0.25">
      <c r="A102" s="230"/>
      <c r="B102" s="231"/>
      <c r="C102" s="72"/>
      <c r="D102" s="73" t="e">
        <f t="shared" si="48"/>
        <v>#N/A</v>
      </c>
      <c r="E102" s="73"/>
      <c r="F102" s="74"/>
      <c r="G102" s="72"/>
      <c r="H102" s="73" t="e">
        <f t="shared" si="49"/>
        <v>#N/A</v>
      </c>
      <c r="I102" s="73"/>
      <c r="J102" s="84"/>
      <c r="K102" s="72"/>
      <c r="L102" s="73" t="e">
        <f t="shared" si="50"/>
        <v>#N/A</v>
      </c>
      <c r="M102" s="73"/>
      <c r="N102" s="76"/>
      <c r="O102" s="72"/>
      <c r="P102" s="73" t="e">
        <f t="shared" si="51"/>
        <v>#N/A</v>
      </c>
      <c r="Q102" s="73"/>
      <c r="R102" s="77"/>
      <c r="S102" s="5"/>
      <c r="T102" s="1"/>
      <c r="U102" s="230"/>
      <c r="V102" s="231"/>
      <c r="W102" s="72"/>
      <c r="X102" s="73" t="e">
        <f t="shared" si="52"/>
        <v>#N/A</v>
      </c>
      <c r="Y102" s="73"/>
      <c r="Z102" s="74"/>
      <c r="AA102" s="72"/>
      <c r="AB102" s="73" t="e">
        <f t="shared" si="53"/>
        <v>#N/A</v>
      </c>
      <c r="AC102" s="73"/>
      <c r="AD102" s="84"/>
      <c r="AE102" s="72"/>
      <c r="AF102" s="73" t="e">
        <f t="shared" si="54"/>
        <v>#N/A</v>
      </c>
      <c r="AG102" s="73"/>
      <c r="AH102" s="76"/>
      <c r="AI102" s="72"/>
      <c r="AJ102" s="73" t="e">
        <f t="shared" si="55"/>
        <v>#N/A</v>
      </c>
      <c r="AK102" s="73"/>
      <c r="AL102" s="77"/>
    </row>
    <row r="103" spans="1:38" ht="19" x14ac:dyDescent="0.2">
      <c r="A103" s="36"/>
      <c r="B103" s="37"/>
      <c r="C103" s="72"/>
      <c r="D103" s="73" t="e">
        <f t="shared" si="48"/>
        <v>#N/A</v>
      </c>
      <c r="E103" s="73"/>
      <c r="F103" s="74"/>
      <c r="G103" s="72"/>
      <c r="H103" s="73" t="e">
        <f t="shared" si="49"/>
        <v>#N/A</v>
      </c>
      <c r="I103" s="73"/>
      <c r="J103" s="76"/>
      <c r="K103" s="72"/>
      <c r="L103" s="73" t="e">
        <f t="shared" si="50"/>
        <v>#N/A</v>
      </c>
      <c r="M103" s="73"/>
      <c r="N103" s="76"/>
      <c r="O103" s="72"/>
      <c r="P103" s="73" t="e">
        <f t="shared" si="51"/>
        <v>#N/A</v>
      </c>
      <c r="Q103" s="73"/>
      <c r="R103" s="77"/>
      <c r="S103" s="5"/>
      <c r="T103" s="1"/>
      <c r="U103" s="36"/>
      <c r="V103" s="37"/>
      <c r="W103" s="72"/>
      <c r="X103" s="73" t="e">
        <f t="shared" si="52"/>
        <v>#N/A</v>
      </c>
      <c r="Y103" s="73"/>
      <c r="Z103" s="74"/>
      <c r="AA103" s="72"/>
      <c r="AB103" s="73" t="e">
        <f t="shared" si="53"/>
        <v>#N/A</v>
      </c>
      <c r="AC103" s="73"/>
      <c r="AD103" s="76"/>
      <c r="AE103" s="72"/>
      <c r="AF103" s="73" t="e">
        <f t="shared" si="54"/>
        <v>#N/A</v>
      </c>
      <c r="AG103" s="73"/>
      <c r="AH103" s="76"/>
      <c r="AI103" s="72"/>
      <c r="AJ103" s="73" t="e">
        <f t="shared" si="55"/>
        <v>#N/A</v>
      </c>
      <c r="AK103" s="73"/>
      <c r="AL103" s="77"/>
    </row>
    <row r="104" spans="1:38" ht="19" x14ac:dyDescent="0.2">
      <c r="A104" s="226"/>
      <c r="B104" s="227"/>
      <c r="C104" s="72"/>
      <c r="D104" s="73"/>
      <c r="E104" s="73"/>
      <c r="F104" s="74"/>
      <c r="G104" s="75"/>
      <c r="H104" s="73"/>
      <c r="I104" s="73"/>
      <c r="J104" s="76"/>
      <c r="K104" s="75"/>
      <c r="L104" s="73"/>
      <c r="M104" s="73"/>
      <c r="N104" s="76"/>
      <c r="O104" s="75"/>
      <c r="P104" s="73"/>
      <c r="Q104" s="73"/>
      <c r="R104" s="77"/>
      <c r="S104" s="5"/>
      <c r="T104" s="1"/>
      <c r="U104" s="226"/>
      <c r="V104" s="227"/>
      <c r="W104" s="72"/>
      <c r="X104" s="73"/>
      <c r="Y104" s="73"/>
      <c r="Z104" s="74"/>
      <c r="AA104" s="75"/>
      <c r="AB104" s="73"/>
      <c r="AC104" s="73"/>
      <c r="AD104" s="76"/>
      <c r="AE104" s="75"/>
      <c r="AF104" s="73"/>
      <c r="AG104" s="73"/>
      <c r="AH104" s="76"/>
      <c r="AI104" s="75"/>
      <c r="AJ104" s="73"/>
      <c r="AK104" s="73"/>
      <c r="AL104" s="77"/>
    </row>
    <row r="105" spans="1:38" ht="20" thickBot="1" x14ac:dyDescent="0.25">
      <c r="A105" s="228"/>
      <c r="B105" s="229"/>
      <c r="C105" s="78"/>
      <c r="D105" s="79"/>
      <c r="E105" s="79"/>
      <c r="F105" s="80"/>
      <c r="G105" s="81"/>
      <c r="H105" s="79"/>
      <c r="I105" s="79"/>
      <c r="J105" s="82"/>
      <c r="K105" s="81"/>
      <c r="L105" s="79"/>
      <c r="M105" s="79"/>
      <c r="N105" s="82"/>
      <c r="O105" s="81"/>
      <c r="P105" s="79"/>
      <c r="Q105" s="79"/>
      <c r="R105" s="83"/>
      <c r="S105" s="5"/>
      <c r="T105" s="1"/>
      <c r="U105" s="228"/>
      <c r="V105" s="229"/>
      <c r="W105" s="78"/>
      <c r="X105" s="79"/>
      <c r="Y105" s="79"/>
      <c r="Z105" s="80"/>
      <c r="AA105" s="81"/>
      <c r="AB105" s="79"/>
      <c r="AC105" s="79"/>
      <c r="AD105" s="82"/>
      <c r="AE105" s="81"/>
      <c r="AF105" s="79"/>
      <c r="AG105" s="79"/>
      <c r="AH105" s="82"/>
      <c r="AI105" s="81"/>
      <c r="AJ105" s="79"/>
      <c r="AK105" s="79"/>
      <c r="AL105" s="83"/>
    </row>
    <row r="106" spans="1:38" ht="20" thickBot="1" x14ac:dyDescent="0.25">
      <c r="A106" s="230"/>
      <c r="B106" s="231"/>
      <c r="C106" s="72"/>
      <c r="D106" s="73"/>
      <c r="E106" s="73"/>
      <c r="F106" s="74"/>
      <c r="G106" s="75"/>
      <c r="H106" s="73"/>
      <c r="I106" s="73"/>
      <c r="J106" s="76"/>
      <c r="K106" s="75"/>
      <c r="L106" s="73"/>
      <c r="M106" s="73"/>
      <c r="N106" s="76"/>
      <c r="O106" s="75"/>
      <c r="P106" s="73"/>
      <c r="Q106" s="73"/>
      <c r="R106" s="77"/>
      <c r="S106" s="5"/>
      <c r="T106" s="1"/>
      <c r="U106" s="230"/>
      <c r="V106" s="231"/>
      <c r="W106" s="72"/>
      <c r="X106" s="73"/>
      <c r="Y106" s="73"/>
      <c r="Z106" s="74"/>
      <c r="AA106" s="75"/>
      <c r="AB106" s="73"/>
      <c r="AC106" s="73"/>
      <c r="AD106" s="76"/>
      <c r="AE106" s="75"/>
      <c r="AF106" s="73"/>
      <c r="AG106" s="73"/>
      <c r="AH106" s="76"/>
      <c r="AI106" s="75"/>
      <c r="AJ106" s="73"/>
      <c r="AK106" s="73"/>
      <c r="AL106" s="77"/>
    </row>
    <row r="107" spans="1:38" ht="19" x14ac:dyDescent="0.2">
      <c r="A107" s="36"/>
      <c r="B107" s="37"/>
      <c r="C107" s="45"/>
      <c r="D107" s="46"/>
      <c r="E107" s="46"/>
      <c r="F107" s="47"/>
      <c r="G107" s="48"/>
      <c r="H107" s="46"/>
      <c r="I107" s="46"/>
      <c r="J107" s="49"/>
      <c r="K107" s="48"/>
      <c r="L107" s="46"/>
      <c r="M107" s="46"/>
      <c r="N107" s="49"/>
      <c r="O107" s="48"/>
      <c r="P107" s="46"/>
      <c r="Q107" s="46"/>
      <c r="R107" s="50"/>
      <c r="S107" s="5"/>
      <c r="T107" s="1"/>
      <c r="U107" s="36"/>
      <c r="V107" s="37"/>
      <c r="W107" s="45"/>
      <c r="X107" s="46"/>
      <c r="Y107" s="46"/>
      <c r="Z107" s="47"/>
      <c r="AA107" s="48"/>
      <c r="AB107" s="46"/>
      <c r="AC107" s="46"/>
      <c r="AD107" s="49"/>
      <c r="AE107" s="48"/>
      <c r="AF107" s="46"/>
      <c r="AG107" s="46"/>
      <c r="AH107" s="49"/>
      <c r="AI107" s="48"/>
      <c r="AJ107" s="46"/>
      <c r="AK107" s="46"/>
      <c r="AL107" s="50"/>
    </row>
    <row r="108" spans="1:38" ht="19" x14ac:dyDescent="0.2">
      <c r="A108" s="226"/>
      <c r="B108" s="227"/>
      <c r="C108" s="45"/>
      <c r="D108" s="46"/>
      <c r="E108" s="46"/>
      <c r="F108" s="47"/>
      <c r="G108" s="48"/>
      <c r="H108" s="46"/>
      <c r="I108" s="46"/>
      <c r="J108" s="49"/>
      <c r="K108" s="48"/>
      <c r="L108" s="46"/>
      <c r="M108" s="46"/>
      <c r="N108" s="49"/>
      <c r="O108" s="48"/>
      <c r="P108" s="46"/>
      <c r="Q108" s="46"/>
      <c r="R108" s="50"/>
      <c r="S108" s="5"/>
      <c r="T108" s="1"/>
      <c r="U108" s="226"/>
      <c r="V108" s="227"/>
      <c r="W108" s="45"/>
      <c r="X108" s="46"/>
      <c r="Y108" s="46"/>
      <c r="Z108" s="47"/>
      <c r="AA108" s="48"/>
      <c r="AB108" s="46"/>
      <c r="AC108" s="46"/>
      <c r="AD108" s="49"/>
      <c r="AE108" s="48"/>
      <c r="AF108" s="46"/>
      <c r="AG108" s="46"/>
      <c r="AH108" s="49"/>
      <c r="AI108" s="48"/>
      <c r="AJ108" s="46"/>
      <c r="AK108" s="46"/>
      <c r="AL108" s="50"/>
    </row>
    <row r="109" spans="1:38" ht="20" thickBot="1" x14ac:dyDescent="0.25">
      <c r="A109" s="228"/>
      <c r="B109" s="229"/>
      <c r="C109" s="51"/>
      <c r="D109" s="52"/>
      <c r="E109" s="52"/>
      <c r="F109" s="53"/>
      <c r="G109" s="54"/>
      <c r="H109" s="52"/>
      <c r="I109" s="52"/>
      <c r="J109" s="55"/>
      <c r="K109" s="54"/>
      <c r="L109" s="52"/>
      <c r="M109" s="52"/>
      <c r="N109" s="55"/>
      <c r="O109" s="54"/>
      <c r="P109" s="52"/>
      <c r="Q109" s="52"/>
      <c r="R109" s="56"/>
      <c r="S109" s="5"/>
      <c r="T109" s="1"/>
      <c r="U109" s="228"/>
      <c r="V109" s="229"/>
      <c r="W109" s="51"/>
      <c r="X109" s="52"/>
      <c r="Y109" s="52"/>
      <c r="Z109" s="53"/>
      <c r="AA109" s="54"/>
      <c r="AB109" s="52"/>
      <c r="AC109" s="52"/>
      <c r="AD109" s="55"/>
      <c r="AE109" s="54"/>
      <c r="AF109" s="52"/>
      <c r="AG109" s="52"/>
      <c r="AH109" s="55"/>
      <c r="AI109" s="54"/>
      <c r="AJ109" s="52"/>
      <c r="AK109" s="52"/>
      <c r="AL109" s="56"/>
    </row>
    <row r="110" spans="1:38" ht="19" x14ac:dyDescent="0.2">
      <c r="A110" s="234"/>
      <c r="B110" s="219"/>
      <c r="C110" s="57"/>
      <c r="D110" s="58"/>
      <c r="E110" s="58"/>
      <c r="F110" s="59"/>
      <c r="G110" s="60"/>
      <c r="H110" s="58"/>
      <c r="I110" s="58"/>
      <c r="J110" s="59"/>
      <c r="K110" s="60"/>
      <c r="L110" s="58"/>
      <c r="M110" s="58"/>
      <c r="N110" s="59"/>
      <c r="O110" s="60"/>
      <c r="P110" s="58"/>
      <c r="Q110" s="58"/>
      <c r="R110" s="61"/>
      <c r="S110" s="5"/>
      <c r="T110" s="2"/>
      <c r="U110" s="234"/>
      <c r="V110" s="219"/>
      <c r="W110" s="57"/>
      <c r="X110" s="58"/>
      <c r="Y110" s="58"/>
      <c r="Z110" s="59"/>
      <c r="AA110" s="60"/>
      <c r="AB110" s="58"/>
      <c r="AC110" s="58"/>
      <c r="AD110" s="59"/>
      <c r="AE110" s="60"/>
      <c r="AF110" s="58"/>
      <c r="AG110" s="58"/>
      <c r="AH110" s="59"/>
      <c r="AI110" s="60"/>
      <c r="AJ110" s="58"/>
      <c r="AK110" s="58"/>
      <c r="AL110" s="61"/>
    </row>
    <row r="111" spans="1:38" ht="19" x14ac:dyDescent="0.2">
      <c r="A111" s="235"/>
      <c r="B111" s="236"/>
      <c r="C111" s="62"/>
      <c r="D111" s="63"/>
      <c r="E111" s="63"/>
      <c r="F111" s="64"/>
      <c r="G111" s="65"/>
      <c r="H111" s="63"/>
      <c r="I111" s="63"/>
      <c r="J111" s="64"/>
      <c r="K111" s="65"/>
      <c r="L111" s="63"/>
      <c r="M111" s="63"/>
      <c r="N111" s="64"/>
      <c r="O111" s="65"/>
      <c r="P111" s="63"/>
      <c r="Q111" s="63"/>
      <c r="R111" s="66"/>
      <c r="S111" s="5"/>
      <c r="T111" s="2"/>
      <c r="U111" s="235"/>
      <c r="V111" s="236"/>
      <c r="W111" s="62"/>
      <c r="X111" s="63"/>
      <c r="Y111" s="63"/>
      <c r="Z111" s="64"/>
      <c r="AA111" s="65"/>
      <c r="AB111" s="63"/>
      <c r="AC111" s="63"/>
      <c r="AD111" s="64"/>
      <c r="AE111" s="65"/>
      <c r="AF111" s="63"/>
      <c r="AG111" s="63"/>
      <c r="AH111" s="64"/>
      <c r="AI111" s="65"/>
      <c r="AJ111" s="63"/>
      <c r="AK111" s="63"/>
      <c r="AL111" s="66"/>
    </row>
    <row r="112" spans="1:38" ht="20" thickBot="1" x14ac:dyDescent="0.25">
      <c r="A112" s="220"/>
      <c r="B112" s="221"/>
      <c r="C112" s="67"/>
      <c r="D112" s="68"/>
      <c r="E112" s="68"/>
      <c r="F112" s="69"/>
      <c r="G112" s="70"/>
      <c r="H112" s="68"/>
      <c r="I112" s="68"/>
      <c r="J112" s="69"/>
      <c r="K112" s="70"/>
      <c r="L112" s="68"/>
      <c r="M112" s="68"/>
      <c r="N112" s="69"/>
      <c r="O112" s="70"/>
      <c r="P112" s="68"/>
      <c r="Q112" s="68"/>
      <c r="R112" s="71"/>
      <c r="S112" s="5"/>
      <c r="T112" s="2"/>
      <c r="U112" s="220"/>
      <c r="V112" s="221"/>
      <c r="W112" s="67"/>
      <c r="X112" s="68"/>
      <c r="Y112" s="68"/>
      <c r="Z112" s="69"/>
      <c r="AA112" s="70"/>
      <c r="AB112" s="68"/>
      <c r="AC112" s="68"/>
      <c r="AD112" s="69"/>
      <c r="AE112" s="70"/>
      <c r="AF112" s="68"/>
      <c r="AG112" s="68"/>
      <c r="AH112" s="69"/>
      <c r="AI112" s="70"/>
      <c r="AJ112" s="68"/>
      <c r="AK112" s="68"/>
      <c r="AL112" s="71"/>
    </row>
    <row r="113" spans="1:38" ht="19" x14ac:dyDescent="0.2">
      <c r="A113" s="234"/>
      <c r="B113" s="219"/>
      <c r="C113" s="57"/>
      <c r="D113" s="58"/>
      <c r="E113" s="58"/>
      <c r="F113" s="59"/>
      <c r="G113" s="60"/>
      <c r="H113" s="58"/>
      <c r="I113" s="58"/>
      <c r="J113" s="59"/>
      <c r="K113" s="60"/>
      <c r="L113" s="58"/>
      <c r="M113" s="58"/>
      <c r="N113" s="59"/>
      <c r="O113" s="60"/>
      <c r="P113" s="58"/>
      <c r="Q113" s="58"/>
      <c r="R113" s="61"/>
      <c r="S113" s="5"/>
      <c r="T113" s="2"/>
      <c r="U113" s="234"/>
      <c r="V113" s="219"/>
      <c r="W113" s="57"/>
      <c r="X113" s="58"/>
      <c r="Y113" s="58"/>
      <c r="Z113" s="59"/>
      <c r="AA113" s="60"/>
      <c r="AB113" s="58"/>
      <c r="AC113" s="58"/>
      <c r="AD113" s="59"/>
      <c r="AE113" s="60"/>
      <c r="AF113" s="58"/>
      <c r="AG113" s="58"/>
      <c r="AH113" s="59"/>
      <c r="AI113" s="60"/>
      <c r="AJ113" s="58"/>
      <c r="AK113" s="58"/>
      <c r="AL113" s="61"/>
    </row>
    <row r="114" spans="1:38" ht="19" x14ac:dyDescent="0.2">
      <c r="A114" s="235"/>
      <c r="B114" s="236"/>
      <c r="C114" s="62"/>
      <c r="D114" s="63"/>
      <c r="E114" s="63"/>
      <c r="F114" s="64"/>
      <c r="G114" s="65"/>
      <c r="H114" s="63"/>
      <c r="I114" s="63"/>
      <c r="J114" s="64"/>
      <c r="K114" s="65"/>
      <c r="L114" s="63"/>
      <c r="M114" s="63"/>
      <c r="N114" s="64"/>
      <c r="O114" s="65"/>
      <c r="P114" s="63"/>
      <c r="Q114" s="63"/>
      <c r="R114" s="66"/>
      <c r="S114" s="5"/>
      <c r="T114" s="2"/>
      <c r="U114" s="235"/>
      <c r="V114" s="236"/>
      <c r="W114" s="62"/>
      <c r="X114" s="63"/>
      <c r="Y114" s="63"/>
      <c r="Z114" s="64"/>
      <c r="AA114" s="65"/>
      <c r="AB114" s="63"/>
      <c r="AC114" s="63"/>
      <c r="AD114" s="64"/>
      <c r="AE114" s="65"/>
      <c r="AF114" s="63"/>
      <c r="AG114" s="63"/>
      <c r="AH114" s="64"/>
      <c r="AI114" s="65"/>
      <c r="AJ114" s="63"/>
      <c r="AK114" s="63"/>
      <c r="AL114" s="66"/>
    </row>
    <row r="115" spans="1:38" ht="20" thickBot="1" x14ac:dyDescent="0.25">
      <c r="A115" s="237"/>
      <c r="B115" s="238"/>
      <c r="C115" s="62"/>
      <c r="D115" s="63"/>
      <c r="E115" s="63"/>
      <c r="F115" s="64"/>
      <c r="G115" s="65"/>
      <c r="H115" s="63"/>
      <c r="I115" s="63"/>
      <c r="J115" s="64"/>
      <c r="K115" s="65"/>
      <c r="L115" s="63"/>
      <c r="M115" s="63"/>
      <c r="N115" s="64"/>
      <c r="O115" s="65"/>
      <c r="P115" s="63"/>
      <c r="Q115" s="63"/>
      <c r="R115" s="66"/>
      <c r="S115" s="5"/>
      <c r="T115" s="2"/>
      <c r="U115" s="237"/>
      <c r="V115" s="238"/>
      <c r="W115" s="62"/>
      <c r="X115" s="63"/>
      <c r="Y115" s="63"/>
      <c r="Z115" s="64"/>
      <c r="AA115" s="65"/>
      <c r="AB115" s="63"/>
      <c r="AC115" s="63"/>
      <c r="AD115" s="64"/>
      <c r="AE115" s="65"/>
      <c r="AF115" s="63"/>
      <c r="AG115" s="63"/>
      <c r="AH115" s="64"/>
      <c r="AI115" s="65"/>
      <c r="AJ115" s="63"/>
      <c r="AK115" s="63"/>
      <c r="AL115" s="66"/>
    </row>
    <row r="116" spans="1:38" ht="20" thickTop="1" x14ac:dyDescent="0.2">
      <c r="C116" s="62"/>
      <c r="D116" s="63"/>
      <c r="E116" s="63"/>
      <c r="F116" s="63"/>
      <c r="G116" s="65"/>
      <c r="H116" s="63"/>
      <c r="I116" s="63"/>
      <c r="J116" s="63"/>
      <c r="K116" s="65"/>
      <c r="L116" s="63"/>
      <c r="M116" s="63"/>
      <c r="N116" s="63"/>
      <c r="O116" s="65"/>
      <c r="P116" s="63"/>
      <c r="Q116" s="63"/>
      <c r="R116" s="66"/>
      <c r="W116" s="62"/>
      <c r="X116" s="63"/>
      <c r="Y116" s="63"/>
      <c r="Z116" s="63"/>
      <c r="AA116" s="65"/>
      <c r="AB116" s="63"/>
      <c r="AC116" s="63"/>
      <c r="AD116" s="63"/>
      <c r="AE116" s="65"/>
      <c r="AF116" s="63"/>
      <c r="AG116" s="63"/>
      <c r="AH116" s="63"/>
      <c r="AI116" s="65"/>
      <c r="AJ116" s="63"/>
      <c r="AK116" s="63"/>
      <c r="AL116" s="66"/>
    </row>
    <row r="117" spans="1:38" x14ac:dyDescent="0.2">
      <c r="C117" s="32"/>
      <c r="D117" s="32"/>
      <c r="E117" s="32"/>
      <c r="F117" s="32"/>
    </row>
    <row r="118" spans="1:38" x14ac:dyDescent="0.2">
      <c r="C118" s="32"/>
      <c r="D118" s="32"/>
      <c r="E118" s="32"/>
      <c r="F118" s="32"/>
    </row>
    <row r="119" spans="1:38" x14ac:dyDescent="0.2">
      <c r="C119" s="32"/>
      <c r="D119" s="32"/>
      <c r="E119" s="32"/>
      <c r="F119" s="32"/>
    </row>
    <row r="120" spans="1:38" x14ac:dyDescent="0.2">
      <c r="C120" s="32"/>
      <c r="D120" s="32"/>
      <c r="E120" s="32"/>
      <c r="F120" s="32"/>
    </row>
    <row r="121" spans="1:38" x14ac:dyDescent="0.2">
      <c r="C121" s="32"/>
      <c r="D121" s="32"/>
      <c r="E121" s="32"/>
      <c r="F121" s="32"/>
    </row>
    <row r="122" spans="1:38" x14ac:dyDescent="0.2">
      <c r="C122" s="32"/>
      <c r="D122" s="32"/>
      <c r="E122" s="32"/>
      <c r="F122" s="32"/>
    </row>
    <row r="123" spans="1:38" x14ac:dyDescent="0.2">
      <c r="C123" s="32"/>
      <c r="D123" s="32"/>
      <c r="E123" s="32"/>
      <c r="F123" s="32"/>
    </row>
    <row r="124" spans="1:38" x14ac:dyDescent="0.2">
      <c r="C124" s="32"/>
      <c r="D124" s="32"/>
      <c r="E124" s="32"/>
      <c r="F124" s="32"/>
    </row>
    <row r="125" spans="1:38" x14ac:dyDescent="0.2">
      <c r="A125" s="32"/>
      <c r="B125" s="32"/>
      <c r="C125" s="32"/>
      <c r="D125" s="32"/>
      <c r="E125" s="32"/>
      <c r="F125" s="32"/>
    </row>
    <row r="126" spans="1:38" x14ac:dyDescent="0.2">
      <c r="A126" s="32"/>
      <c r="B126" s="32"/>
      <c r="C126" s="32"/>
      <c r="D126" s="32"/>
      <c r="E126" s="32"/>
      <c r="F126" s="32"/>
    </row>
    <row r="127" spans="1:38" x14ac:dyDescent="0.2">
      <c r="A127" s="32"/>
      <c r="B127" s="32"/>
      <c r="C127" s="32"/>
      <c r="D127" s="32"/>
      <c r="E127" s="32"/>
      <c r="F127" s="32"/>
    </row>
    <row r="128" spans="1:38" x14ac:dyDescent="0.2">
      <c r="A128" s="32"/>
      <c r="B128" s="32"/>
      <c r="C128" s="32"/>
      <c r="D128" s="32"/>
      <c r="E128" s="32"/>
      <c r="F128" s="32"/>
    </row>
    <row r="129" spans="1:6" x14ac:dyDescent="0.2">
      <c r="A129" s="32"/>
      <c r="B129" s="32"/>
      <c r="C129" s="32"/>
      <c r="D129" s="32"/>
      <c r="E129" s="32"/>
      <c r="F129" s="32"/>
    </row>
    <row r="130" spans="1:6" x14ac:dyDescent="0.2">
      <c r="A130" s="32"/>
      <c r="B130" s="32"/>
      <c r="C130" s="32"/>
      <c r="D130" s="32"/>
      <c r="E130" s="32"/>
      <c r="F130" s="32"/>
    </row>
    <row r="131" spans="1:6" x14ac:dyDescent="0.2">
      <c r="A131" s="32"/>
      <c r="B131" s="32"/>
      <c r="C131" s="32"/>
      <c r="D131" s="32"/>
      <c r="E131" s="32"/>
      <c r="F131" s="32"/>
    </row>
    <row r="132" spans="1:6" x14ac:dyDescent="0.2">
      <c r="A132" s="32"/>
      <c r="B132" s="32"/>
      <c r="C132" s="32"/>
      <c r="D132" s="32"/>
      <c r="E132" s="32"/>
      <c r="F132" s="32"/>
    </row>
    <row r="133" spans="1:6" x14ac:dyDescent="0.2">
      <c r="A133" s="32"/>
      <c r="B133" s="32"/>
      <c r="C133" s="32"/>
      <c r="D133" s="32"/>
      <c r="E133" s="32"/>
      <c r="F133" s="32"/>
    </row>
    <row r="134" spans="1:6" x14ac:dyDescent="0.2">
      <c r="A134" s="32"/>
      <c r="B134" s="32"/>
    </row>
  </sheetData>
  <mergeCells count="101">
    <mergeCell ref="U14:V14"/>
    <mergeCell ref="W14:Z14"/>
    <mergeCell ref="AA14:AD14"/>
    <mergeCell ref="AE14:AH14"/>
    <mergeCell ref="AI14:AL14"/>
    <mergeCell ref="A15:B15"/>
    <mergeCell ref="U15:V15"/>
    <mergeCell ref="U13:V13"/>
    <mergeCell ref="W13:Z13"/>
    <mergeCell ref="AA13:AD13"/>
    <mergeCell ref="AE13:AH13"/>
    <mergeCell ref="AI13:AL13"/>
    <mergeCell ref="A14:B14"/>
    <mergeCell ref="C14:F14"/>
    <mergeCell ref="G14:J14"/>
    <mergeCell ref="K14:N14"/>
    <mergeCell ref="O14:R14"/>
    <mergeCell ref="A13:B13"/>
    <mergeCell ref="C13:D13"/>
    <mergeCell ref="E13:F13"/>
    <mergeCell ref="I13:J13"/>
    <mergeCell ref="M13:N13"/>
    <mergeCell ref="Q13:R13"/>
    <mergeCell ref="A28:B31"/>
    <mergeCell ref="U28:V31"/>
    <mergeCell ref="A32:B33"/>
    <mergeCell ref="U32:V33"/>
    <mergeCell ref="A36:B37"/>
    <mergeCell ref="U36:V37"/>
    <mergeCell ref="A16:B17"/>
    <mergeCell ref="U16:V17"/>
    <mergeCell ref="A20:B23"/>
    <mergeCell ref="U20:V23"/>
    <mergeCell ref="A24:B25"/>
    <mergeCell ref="U24:V25"/>
    <mergeCell ref="U45:V47"/>
    <mergeCell ref="A46:B47"/>
    <mergeCell ref="A48:B48"/>
    <mergeCell ref="U48:V48"/>
    <mergeCell ref="U49:V51"/>
    <mergeCell ref="A50:B51"/>
    <mergeCell ref="A38:B39"/>
    <mergeCell ref="U38:V39"/>
    <mergeCell ref="A42:B43"/>
    <mergeCell ref="U42:V43"/>
    <mergeCell ref="A44:B44"/>
    <mergeCell ref="U44:V44"/>
    <mergeCell ref="A52:B54"/>
    <mergeCell ref="U52:V54"/>
    <mergeCell ref="A55:B57"/>
    <mergeCell ref="U55:V57"/>
    <mergeCell ref="A71:B71"/>
    <mergeCell ref="C71:F71"/>
    <mergeCell ref="G71:J71"/>
    <mergeCell ref="K71:N71"/>
    <mergeCell ref="O71:R71"/>
    <mergeCell ref="U71:V71"/>
    <mergeCell ref="AI72:AL72"/>
    <mergeCell ref="A73:B73"/>
    <mergeCell ref="U73:V73"/>
    <mergeCell ref="W71:Z71"/>
    <mergeCell ref="AA71:AD71"/>
    <mergeCell ref="AE71:AH71"/>
    <mergeCell ref="AI71:AL71"/>
    <mergeCell ref="A72:B72"/>
    <mergeCell ref="C72:F72"/>
    <mergeCell ref="G72:J72"/>
    <mergeCell ref="K72:N72"/>
    <mergeCell ref="O72:R72"/>
    <mergeCell ref="U72:V72"/>
    <mergeCell ref="A74:B75"/>
    <mergeCell ref="U74:V75"/>
    <mergeCell ref="A78:B81"/>
    <mergeCell ref="U78:V81"/>
    <mergeCell ref="A82:B83"/>
    <mergeCell ref="U82:V83"/>
    <mergeCell ref="W72:Z72"/>
    <mergeCell ref="AA72:AD72"/>
    <mergeCell ref="AE72:AH72"/>
    <mergeCell ref="A96:B97"/>
    <mergeCell ref="U96:V97"/>
    <mergeCell ref="A100:B101"/>
    <mergeCell ref="U100:V101"/>
    <mergeCell ref="A102:B102"/>
    <mergeCell ref="U102:V102"/>
    <mergeCell ref="A86:B89"/>
    <mergeCell ref="U86:V89"/>
    <mergeCell ref="A90:B91"/>
    <mergeCell ref="U90:V91"/>
    <mergeCell ref="A94:B95"/>
    <mergeCell ref="U94:V95"/>
    <mergeCell ref="A110:B112"/>
    <mergeCell ref="U110:V112"/>
    <mergeCell ref="A113:B115"/>
    <mergeCell ref="U113:V115"/>
    <mergeCell ref="A104:B105"/>
    <mergeCell ref="U104:V105"/>
    <mergeCell ref="A106:B106"/>
    <mergeCell ref="U106:V106"/>
    <mergeCell ref="A108:B109"/>
    <mergeCell ref="U108:V109"/>
  </mergeCells>
  <conditionalFormatting sqref="A19:A20">
    <cfRule type="colorScale" priority="42">
      <colorScale>
        <cfvo type="min"/>
        <cfvo type="max"/>
        <color rgb="FF63BE7B"/>
        <color rgb="FFFCFCFF"/>
      </colorScale>
    </cfRule>
    <cfRule type="colorScale" priority="41">
      <colorScale>
        <cfvo type="min"/>
        <cfvo type="percentile" val="50"/>
        <cfvo type="max"/>
        <color rgb="FF63BE7B"/>
        <color rgb="FFFFEB84"/>
        <color rgb="FFF8696B"/>
      </colorScale>
    </cfRule>
  </conditionalFormatting>
  <conditionalFormatting sqref="A77:A78">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27:B27 A28">
    <cfRule type="colorScale" priority="40">
      <colorScale>
        <cfvo type="min"/>
        <cfvo type="max"/>
        <color rgb="FF63BE7B"/>
        <color rgb="FFFCFCFF"/>
      </colorScale>
    </cfRule>
    <cfRule type="colorScale" priority="39">
      <colorScale>
        <cfvo type="min"/>
        <cfvo type="percentile" val="50"/>
        <cfvo type="max"/>
        <color rgb="FF63BE7B"/>
        <color rgb="FFFFEB84"/>
        <color rgb="FFF8696B"/>
      </colorScale>
    </cfRule>
  </conditionalFormatting>
  <conditionalFormatting sqref="A85:B85 A86">
    <cfRule type="colorScale" priority="17">
      <colorScale>
        <cfvo type="min"/>
        <cfvo type="percentile" val="50"/>
        <cfvo type="max"/>
        <color rgb="FF63BE7B"/>
        <color rgb="FFFFEB84"/>
        <color rgb="FFF8696B"/>
      </colorScale>
    </cfRule>
    <cfRule type="colorScale" priority="18">
      <colorScale>
        <cfvo type="min"/>
        <cfvo type="max"/>
        <color rgb="FF63BE7B"/>
        <color rgb="FFFCFCFF"/>
      </colorScale>
    </cfRule>
  </conditionalFormatting>
  <conditionalFormatting sqref="A125:B134 D2:E9 C117:F133">
    <cfRule type="colorScale" priority="45">
      <colorScale>
        <cfvo type="min"/>
        <cfvo type="percentile" val="50"/>
        <cfvo type="max"/>
        <color rgb="FF63BE7B"/>
        <color rgb="FFFFEB84"/>
        <color rgb="FFF8696B"/>
      </colorScale>
    </cfRule>
    <cfRule type="colorScale" priority="46">
      <colorScale>
        <cfvo type="min"/>
        <cfvo type="max"/>
        <color rgb="FF63BE7B"/>
        <color rgb="FFFCFCFF"/>
      </colorScale>
    </cfRule>
  </conditionalFormatting>
  <conditionalFormatting sqref="B19">
    <cfRule type="colorScale" priority="22">
      <colorScale>
        <cfvo type="min"/>
        <cfvo type="max"/>
        <color rgb="FF63BE7B"/>
        <color rgb="FFFCFCFF"/>
      </colorScale>
    </cfRule>
    <cfRule type="colorScale" priority="21">
      <colorScale>
        <cfvo type="min"/>
        <cfvo type="percentile" val="50"/>
        <cfvo type="max"/>
        <color rgb="FF63BE7B"/>
        <color rgb="FFFFEB84"/>
        <color rgb="FFF8696B"/>
      </colorScale>
    </cfRule>
  </conditionalFormatting>
  <conditionalFormatting sqref="B35">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41">
    <cfRule type="colorScale" priority="24">
      <colorScale>
        <cfvo type="min"/>
        <cfvo type="max"/>
        <color rgb="FF63BE7B"/>
        <color rgb="FFFCFCFF"/>
      </colorScale>
    </cfRule>
    <cfRule type="colorScale" priority="23">
      <colorScale>
        <cfvo type="min"/>
        <cfvo type="percentile" val="50"/>
        <cfvo type="max"/>
        <color rgb="FF63BE7B"/>
        <color rgb="FFFFEB84"/>
        <color rgb="FFF8696B"/>
      </colorScale>
    </cfRule>
  </conditionalFormatting>
  <conditionalFormatting sqref="B77">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B93">
    <cfRule type="colorScale" priority="15">
      <colorScale>
        <cfvo type="min"/>
        <cfvo type="percentile" val="50"/>
        <cfvo type="max"/>
        <color rgb="FF63BE7B"/>
        <color rgb="FFFFEB84"/>
        <color rgb="FFF8696B"/>
      </colorScale>
    </cfRule>
    <cfRule type="colorScale" priority="16">
      <colorScale>
        <cfvo type="min"/>
        <cfvo type="max"/>
        <color rgb="FF63BE7B"/>
        <color rgb="FFFCFCFF"/>
      </colorScale>
    </cfRule>
  </conditionalFormatting>
  <conditionalFormatting sqref="B99">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D1:E1">
    <cfRule type="colorScale" priority="44">
      <colorScale>
        <cfvo type="min"/>
        <cfvo type="max"/>
        <color rgb="FF63BE7B"/>
        <color rgb="FFFCFCFF"/>
      </colorScale>
    </cfRule>
    <cfRule type="colorScale" priority="43">
      <colorScale>
        <cfvo type="min"/>
        <cfvo type="percentile" val="50"/>
        <cfvo type="max"/>
        <color rgb="FF63BE7B"/>
        <color rgb="FFFFEB84"/>
        <color rgb="FFF8696B"/>
      </colorScale>
    </cfRule>
  </conditionalFormatting>
  <conditionalFormatting sqref="U19:U20">
    <cfRule type="colorScale" priority="35">
      <colorScale>
        <cfvo type="min"/>
        <cfvo type="percentile" val="50"/>
        <cfvo type="max"/>
        <color rgb="FF63BE7B"/>
        <color rgb="FFFFEB84"/>
        <color rgb="FFF8696B"/>
      </colorScale>
    </cfRule>
    <cfRule type="colorScale" priority="36">
      <colorScale>
        <cfvo type="min"/>
        <cfvo type="max"/>
        <color rgb="FF63BE7B"/>
        <color rgb="FFFCFCFF"/>
      </colorScale>
    </cfRule>
  </conditionalFormatting>
  <conditionalFormatting sqref="U27:U28">
    <cfRule type="colorScale" priority="38">
      <colorScale>
        <cfvo type="min"/>
        <cfvo type="max"/>
        <color rgb="FF63BE7B"/>
        <color rgb="FFFCFCFF"/>
      </colorScale>
    </cfRule>
    <cfRule type="colorScale" priority="37">
      <colorScale>
        <cfvo type="min"/>
        <cfvo type="percentile" val="50"/>
        <cfvo type="max"/>
        <color rgb="FF63BE7B"/>
        <color rgb="FFFFEB84"/>
        <color rgb="FFF8696B"/>
      </colorScale>
    </cfRule>
  </conditionalFormatting>
  <conditionalFormatting sqref="U77:U7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U85:V85 U86">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V19">
    <cfRule type="colorScale" priority="31">
      <colorScale>
        <cfvo type="min"/>
        <cfvo type="percentile" val="50"/>
        <cfvo type="max"/>
        <color rgb="FF63BE7B"/>
        <color rgb="FFFFEB84"/>
        <color rgb="FFF8696B"/>
      </colorScale>
    </cfRule>
    <cfRule type="colorScale" priority="32">
      <colorScale>
        <cfvo type="min"/>
        <cfvo type="max"/>
        <color rgb="FF63BE7B"/>
        <color rgb="FFFCFCFF"/>
      </colorScale>
    </cfRule>
  </conditionalFormatting>
  <conditionalFormatting sqref="V27">
    <cfRule type="colorScale" priority="34">
      <colorScale>
        <cfvo type="min"/>
        <cfvo type="max"/>
        <color rgb="FF63BE7B"/>
        <color rgb="FFFCFCFF"/>
      </colorScale>
    </cfRule>
    <cfRule type="colorScale" priority="33">
      <colorScale>
        <cfvo type="min"/>
        <cfvo type="percentile" val="50"/>
        <cfvo type="max"/>
        <color rgb="FF63BE7B"/>
        <color rgb="FFFFEB84"/>
        <color rgb="FFF8696B"/>
      </colorScale>
    </cfRule>
  </conditionalFormatting>
  <conditionalFormatting sqref="V35">
    <cfRule type="colorScale" priority="30">
      <colorScale>
        <cfvo type="min"/>
        <cfvo type="max"/>
        <color rgb="FF63BE7B"/>
        <color rgb="FFFCFCFF"/>
      </colorScale>
    </cfRule>
    <cfRule type="colorScale" priority="29">
      <colorScale>
        <cfvo type="min"/>
        <cfvo type="percentile" val="50"/>
        <cfvo type="max"/>
        <color rgb="FF63BE7B"/>
        <color rgb="FFFFEB84"/>
        <color rgb="FFF8696B"/>
      </colorScale>
    </cfRule>
  </conditionalFormatting>
  <conditionalFormatting sqref="V41">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V7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conditionalFormatting sqref="V93">
    <cfRule type="colorScale" priority="6">
      <colorScale>
        <cfvo type="min"/>
        <cfvo type="max"/>
        <color rgb="FF63BE7B"/>
        <color rgb="FFFCFCFF"/>
      </colorScale>
    </cfRule>
    <cfRule type="colorScale" priority="5">
      <colorScale>
        <cfvo type="min"/>
        <cfvo type="percentile" val="50"/>
        <cfvo type="max"/>
        <color rgb="FF63BE7B"/>
        <color rgb="FFFFEB84"/>
        <color rgb="FFF8696B"/>
      </colorScale>
    </cfRule>
  </conditionalFormatting>
  <conditionalFormatting sqref="V99">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dataValidations count="4">
    <dataValidation type="list" allowBlank="1" showInputMessage="1" showErrorMessage="1" sqref="E13:F13 I13:J13 M13:N13 Q13:R13" xr:uid="{8FBCAA43-73F1-0047-9FA5-11A340509B9B}">
      <formula1>VerticalPlanningReps</formula1>
    </dataValidation>
    <dataValidation type="list" allowBlank="1" showInputMessage="1" showErrorMessage="1" sqref="A34 A26 A18 A40 U40 U34 U26 U18 A92 A84 A76 A98 U92 U84 U76 U98" xr:uid="{CA29076F-27A0-A942-8955-896046201173}">
      <formula1>RMOefeningen</formula1>
    </dataValidation>
    <dataValidation type="list" allowBlank="1" showInputMessage="1" showErrorMessage="1" sqref="A96:B97 A24:B25 A16:B17 A32:B33 A38:B39 U16:V17 U24:V25 U32:V33 U38:V39 U74:V75 U82:V83 U90:V91 U96:V97 A74:B75 A82:B83 A90:B91" xr:uid="{EC473A42-8744-844C-AE16-23A14F4D528A}">
      <formula1>INDIRECT("Exercises!" &amp; A18)</formula1>
    </dataValidation>
    <dataValidation type="list" allowBlank="1" showInputMessage="1" showErrorMessage="1" sqref="A52:B54 U110:V112 A110:B112 U52:V54" xr:uid="{21C38815-29D4-FC46-AC7C-430322BF53CC}">
      <formula1>$D$2:$D$9</formula1>
    </dataValidation>
  </dataValidations>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17880-6085-A443-98CA-C4C639101738}">
  <sheetPr codeName="Blad1"/>
  <dimension ref="A1:BA134"/>
  <sheetViews>
    <sheetView topLeftCell="A3" workbookViewId="0">
      <selection activeCell="D28" sqref="D28"/>
    </sheetView>
  </sheetViews>
  <sheetFormatPr baseColWidth="10" defaultRowHeight="16" x14ac:dyDescent="0.2"/>
  <cols>
    <col min="16" max="16" width="11.5" customWidth="1"/>
    <col min="36" max="36" width="11.5" customWidth="1"/>
  </cols>
  <sheetData>
    <row r="1" spans="1:53" ht="16" customHeight="1" x14ac:dyDescent="0.2">
      <c r="A1" s="38"/>
      <c r="B1" s="38"/>
      <c r="C1" s="38"/>
      <c r="D1" s="32" t="s">
        <v>14</v>
      </c>
      <c r="E1" s="32" t="s">
        <v>13</v>
      </c>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row>
    <row r="2" spans="1:53" ht="16" customHeight="1" x14ac:dyDescent="0.2">
      <c r="A2" s="38"/>
      <c r="B2" s="38"/>
      <c r="C2" s="38"/>
      <c r="D2" s="32" t="s">
        <v>21</v>
      </c>
      <c r="E2" s="32">
        <v>50</v>
      </c>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row>
    <row r="3" spans="1:53" ht="16" customHeight="1" x14ac:dyDescent="0.2">
      <c r="A3" s="38"/>
      <c r="B3" s="38"/>
      <c r="C3" s="38"/>
      <c r="D3" s="32" t="s">
        <v>174</v>
      </c>
      <c r="E3" s="32" t="s">
        <v>173</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row>
    <row r="4" spans="1:53" ht="16" customHeight="1" x14ac:dyDescent="0.2">
      <c r="A4" s="38"/>
      <c r="B4" s="38"/>
      <c r="C4" s="38"/>
      <c r="D4" s="32" t="s">
        <v>175</v>
      </c>
      <c r="E4" s="32" t="s">
        <v>173</v>
      </c>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row>
    <row r="5" spans="1:53" ht="16" customHeight="1" x14ac:dyDescent="0.2">
      <c r="A5" s="38"/>
      <c r="B5" s="38"/>
      <c r="C5" s="38"/>
      <c r="D5" s="32" t="s">
        <v>116</v>
      </c>
      <c r="E5" s="32" t="s">
        <v>173</v>
      </c>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row>
    <row r="6" spans="1:53" ht="16" customHeight="1" x14ac:dyDescent="0.2">
      <c r="A6" s="44"/>
      <c r="B6" s="44"/>
      <c r="C6" s="44"/>
      <c r="D6" s="32" t="s">
        <v>120</v>
      </c>
      <c r="E6" s="32" t="s">
        <v>173</v>
      </c>
      <c r="F6" s="44"/>
      <c r="G6" s="44"/>
      <c r="H6" s="44"/>
      <c r="I6" s="44"/>
      <c r="J6" s="44"/>
      <c r="K6" s="44"/>
      <c r="L6" s="44"/>
      <c r="M6" s="44"/>
      <c r="N6" s="44"/>
      <c r="O6" s="44"/>
      <c r="P6" s="44"/>
      <c r="Q6" s="44"/>
      <c r="R6" s="44"/>
      <c r="S6" s="44"/>
      <c r="T6" s="44"/>
      <c r="U6" s="44"/>
      <c r="V6" s="44"/>
      <c r="W6" s="44"/>
      <c r="X6" s="44"/>
      <c r="Y6" s="44"/>
      <c r="Z6" s="44"/>
      <c r="AA6" s="44"/>
      <c r="AB6" s="44"/>
      <c r="AC6" s="44"/>
      <c r="AD6" s="44"/>
      <c r="AE6" s="38"/>
      <c r="AF6" s="38"/>
      <c r="AG6" s="38"/>
      <c r="AH6" s="38"/>
      <c r="AI6" s="38"/>
      <c r="AJ6" s="38"/>
      <c r="AK6" s="38"/>
      <c r="AL6" s="38"/>
      <c r="AM6" s="38"/>
      <c r="AN6" s="38"/>
      <c r="AO6" s="38"/>
      <c r="AP6" s="38"/>
      <c r="AQ6" s="38"/>
      <c r="AR6" s="38"/>
      <c r="AS6" s="38"/>
      <c r="AT6" s="38"/>
      <c r="AU6" s="38"/>
      <c r="AV6" s="38"/>
      <c r="AW6" s="38"/>
      <c r="AX6" s="38"/>
      <c r="AY6" s="38"/>
      <c r="AZ6" s="38"/>
      <c r="BA6" s="38"/>
    </row>
    <row r="7" spans="1:53" ht="16" customHeight="1" x14ac:dyDescent="0.2">
      <c r="A7" s="38"/>
      <c r="B7" s="38"/>
      <c r="C7" s="38"/>
      <c r="D7" s="32" t="s">
        <v>12</v>
      </c>
      <c r="E7">
        <v>65</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row>
    <row r="8" spans="1:53" ht="19" customHeight="1" x14ac:dyDescent="0.2">
      <c r="A8" s="38"/>
      <c r="B8" s="38"/>
      <c r="C8" s="38"/>
      <c r="D8" s="32" t="s">
        <v>176</v>
      </c>
      <c r="E8" t="s">
        <v>173</v>
      </c>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row>
    <row r="9" spans="1:53" ht="16" customHeight="1" x14ac:dyDescent="0.2">
      <c r="A9" s="38"/>
      <c r="B9" s="38"/>
      <c r="C9" s="38"/>
      <c r="D9" s="102" t="s">
        <v>189</v>
      </c>
      <c r="E9" s="102">
        <v>0</v>
      </c>
      <c r="F9" s="38"/>
      <c r="G9" s="38"/>
      <c r="H9" s="38"/>
      <c r="I9" s="38"/>
      <c r="J9" s="38"/>
      <c r="K9" s="38"/>
      <c r="L9" s="38"/>
      <c r="M9" s="38"/>
      <c r="N9" s="38"/>
      <c r="O9" s="38"/>
      <c r="P9" s="38"/>
      <c r="Q9" s="38"/>
      <c r="R9" s="38"/>
      <c r="S9" s="38"/>
      <c r="T9" s="40"/>
      <c r="U9" s="41"/>
      <c r="V9" s="41"/>
      <c r="W9" s="41"/>
      <c r="X9" s="41"/>
      <c r="Y9" s="41"/>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row>
    <row r="10" spans="1:53" ht="16" customHeight="1" x14ac:dyDescent="0.2">
      <c r="A10" s="38"/>
      <c r="B10" s="38"/>
      <c r="C10" s="38"/>
      <c r="D10" s="38"/>
      <c r="E10" s="38"/>
      <c r="F10" s="38"/>
      <c r="G10" s="38"/>
      <c r="H10" s="38"/>
      <c r="I10" s="38"/>
      <c r="J10" s="38"/>
      <c r="K10" s="38"/>
      <c r="L10" s="38"/>
      <c r="M10" s="38"/>
      <c r="N10" s="38"/>
      <c r="O10" s="38"/>
      <c r="P10" s="38"/>
      <c r="Q10" s="38"/>
      <c r="R10" s="38"/>
      <c r="S10" s="38"/>
      <c r="T10" s="40"/>
      <c r="U10" s="41"/>
      <c r="V10" s="41"/>
      <c r="W10" s="41"/>
      <c r="X10" s="41"/>
      <c r="Y10" s="41"/>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row>
    <row r="11" spans="1:53"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41"/>
      <c r="AK11" s="41"/>
      <c r="AL11" s="42"/>
      <c r="AM11" s="43"/>
    </row>
    <row r="12" spans="1:53"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53" x14ac:dyDescent="0.2">
      <c r="A13" s="215"/>
      <c r="B13" s="215"/>
      <c r="C13" s="212"/>
      <c r="D13" s="212"/>
      <c r="E13" s="212"/>
      <c r="F13" s="212"/>
      <c r="G13" s="212"/>
      <c r="H13" s="212"/>
      <c r="I13" s="212"/>
      <c r="J13" s="212"/>
      <c r="K13" s="212"/>
      <c r="L13" s="212"/>
      <c r="M13" s="212"/>
      <c r="N13" s="212"/>
      <c r="O13" s="212"/>
      <c r="P13" s="212"/>
      <c r="Q13" s="212"/>
      <c r="R13" s="212"/>
      <c r="S13" s="1"/>
      <c r="T13" s="1"/>
      <c r="U13" s="215"/>
      <c r="V13" s="215"/>
      <c r="W13" s="212"/>
      <c r="X13" s="212"/>
      <c r="Y13" s="212"/>
      <c r="Z13" s="212"/>
      <c r="AA13" s="212"/>
      <c r="AB13" s="212"/>
      <c r="AC13" s="212"/>
      <c r="AD13" s="212"/>
      <c r="AE13" s="212"/>
      <c r="AF13" s="212"/>
      <c r="AG13" s="212"/>
      <c r="AH13" s="212"/>
      <c r="AI13" s="212"/>
      <c r="AJ13" s="212"/>
      <c r="AK13" s="212"/>
      <c r="AL13" s="212"/>
    </row>
    <row r="14" spans="1:53" ht="26" x14ac:dyDescent="0.2">
      <c r="A14" s="213"/>
      <c r="B14" s="213"/>
      <c r="C14" s="214" t="s">
        <v>2</v>
      </c>
      <c r="D14" s="214"/>
      <c r="E14" s="214"/>
      <c r="F14" s="214"/>
      <c r="G14" s="214" t="s">
        <v>3</v>
      </c>
      <c r="H14" s="214"/>
      <c r="I14" s="214"/>
      <c r="J14" s="214"/>
      <c r="K14" s="214" t="s">
        <v>4</v>
      </c>
      <c r="L14" s="214"/>
      <c r="M14" s="214"/>
      <c r="N14" s="214"/>
      <c r="O14" s="214" t="s">
        <v>5</v>
      </c>
      <c r="P14" s="214"/>
      <c r="Q14" s="214"/>
      <c r="R14" s="214"/>
      <c r="S14" s="1"/>
      <c r="T14" s="1"/>
      <c r="U14" s="213"/>
      <c r="V14" s="213"/>
      <c r="W14" s="214" t="s">
        <v>2</v>
      </c>
      <c r="X14" s="214"/>
      <c r="Y14" s="214"/>
      <c r="Z14" s="214"/>
      <c r="AA14" s="214" t="s">
        <v>3</v>
      </c>
      <c r="AB14" s="214"/>
      <c r="AC14" s="214"/>
      <c r="AD14" s="214"/>
      <c r="AE14" s="214" t="s">
        <v>4</v>
      </c>
      <c r="AF14" s="214"/>
      <c r="AG14" s="214"/>
      <c r="AH14" s="214"/>
      <c r="AI14" s="214" t="s">
        <v>5</v>
      </c>
      <c r="AJ14" s="214"/>
      <c r="AK14" s="214"/>
      <c r="AL14" s="214"/>
    </row>
    <row r="15" spans="1:53" ht="20" thickBot="1" x14ac:dyDescent="0.25">
      <c r="A15" s="216"/>
      <c r="B15" s="217"/>
      <c r="C15" s="85" t="s">
        <v>6</v>
      </c>
      <c r="D15" s="85" t="s">
        <v>7</v>
      </c>
      <c r="E15" s="85" t="s">
        <v>8</v>
      </c>
      <c r="F15" s="85" t="s">
        <v>9</v>
      </c>
      <c r="G15" s="85" t="s">
        <v>177</v>
      </c>
      <c r="H15" s="85" t="s">
        <v>178</v>
      </c>
      <c r="I15" s="85" t="s">
        <v>179</v>
      </c>
      <c r="J15" s="85" t="s">
        <v>180</v>
      </c>
      <c r="K15" s="85" t="s">
        <v>181</v>
      </c>
      <c r="L15" s="85" t="s">
        <v>182</v>
      </c>
      <c r="M15" s="85" t="s">
        <v>183</v>
      </c>
      <c r="N15" s="85" t="s">
        <v>184</v>
      </c>
      <c r="O15" s="85" t="s">
        <v>185</v>
      </c>
      <c r="P15" s="85" t="s">
        <v>186</v>
      </c>
      <c r="Q15" s="85" t="s">
        <v>187</v>
      </c>
      <c r="R15" s="85" t="s">
        <v>188</v>
      </c>
      <c r="S15" s="1"/>
      <c r="T15" s="1"/>
      <c r="U15" s="216"/>
      <c r="V15" s="217"/>
      <c r="W15" s="86" t="s">
        <v>6</v>
      </c>
      <c r="X15" s="86" t="s">
        <v>7</v>
      </c>
      <c r="Y15" s="86" t="s">
        <v>8</v>
      </c>
      <c r="Z15" s="86" t="s">
        <v>9</v>
      </c>
      <c r="AA15" s="86" t="s">
        <v>177</v>
      </c>
      <c r="AB15" s="86" t="s">
        <v>178</v>
      </c>
      <c r="AC15" s="86" t="s">
        <v>179</v>
      </c>
      <c r="AD15" s="86" t="s">
        <v>180</v>
      </c>
      <c r="AE15" s="86" t="s">
        <v>181</v>
      </c>
      <c r="AF15" s="86" t="s">
        <v>182</v>
      </c>
      <c r="AG15" s="86" t="s">
        <v>183</v>
      </c>
      <c r="AH15" s="86" t="s">
        <v>184</v>
      </c>
      <c r="AI15" s="86" t="s">
        <v>185</v>
      </c>
      <c r="AJ15" s="86" t="s">
        <v>186</v>
      </c>
      <c r="AK15" s="86" t="s">
        <v>187</v>
      </c>
      <c r="AL15" s="86" t="s">
        <v>188</v>
      </c>
    </row>
    <row r="16" spans="1:53" ht="20" customHeight="1" thickTop="1" x14ac:dyDescent="0.2">
      <c r="A16" s="218" t="s">
        <v>147</v>
      </c>
      <c r="B16" s="219"/>
      <c r="C16" s="72">
        <v>0.49</v>
      </c>
      <c r="D16" s="73">
        <f t="shared" ref="D16:D21" si="0">$B$19*C16</f>
        <v>24.5</v>
      </c>
      <c r="E16" s="73">
        <v>5</v>
      </c>
      <c r="F16" s="74">
        <v>5</v>
      </c>
      <c r="G16" s="72">
        <v>0.49</v>
      </c>
      <c r="H16" s="73">
        <f t="shared" ref="H16:H21" si="1">G16*$B$19</f>
        <v>24.5</v>
      </c>
      <c r="I16" s="73">
        <v>5</v>
      </c>
      <c r="J16" s="76">
        <v>10</v>
      </c>
      <c r="K16" s="72">
        <v>0.49</v>
      </c>
      <c r="L16" s="73">
        <f t="shared" ref="L16:L21" si="2">$B$19*K16</f>
        <v>24.5</v>
      </c>
      <c r="M16" s="73">
        <v>5</v>
      </c>
      <c r="N16" s="76">
        <v>5</v>
      </c>
      <c r="O16" s="72">
        <v>0.49</v>
      </c>
      <c r="P16" s="73">
        <f t="shared" ref="P16:P21" si="3">O16*$B$19</f>
        <v>24.5</v>
      </c>
      <c r="Q16" s="73">
        <v>5</v>
      </c>
      <c r="R16" s="77">
        <v>5</v>
      </c>
      <c r="S16" s="1"/>
      <c r="T16" s="1"/>
      <c r="U16" s="218" t="s">
        <v>189</v>
      </c>
      <c r="V16" s="219"/>
      <c r="W16" s="72"/>
      <c r="X16" s="73" t="e">
        <f>$V$19*W16</f>
        <v>#N/A</v>
      </c>
      <c r="Y16" s="73"/>
      <c r="Z16" s="74"/>
      <c r="AA16" s="72"/>
      <c r="AB16" s="73" t="e">
        <f>$V$19*AA16</f>
        <v>#N/A</v>
      </c>
      <c r="AC16" s="73"/>
      <c r="AD16" s="76"/>
      <c r="AE16" s="72"/>
      <c r="AF16" s="73" t="e">
        <f>$V$19*AE16</f>
        <v>#N/A</v>
      </c>
      <c r="AG16" s="73"/>
      <c r="AH16" s="76"/>
      <c r="AI16" s="72"/>
      <c r="AJ16" s="73" t="e">
        <f>$V$19*AI16</f>
        <v>#N/A</v>
      </c>
      <c r="AK16" s="73"/>
      <c r="AL16" s="77"/>
    </row>
    <row r="17" spans="1:38" ht="20" thickBot="1" x14ac:dyDescent="0.25">
      <c r="A17" s="220"/>
      <c r="B17" s="221"/>
      <c r="C17" s="72">
        <v>0.52</v>
      </c>
      <c r="D17" s="73">
        <f t="shared" si="0"/>
        <v>26</v>
      </c>
      <c r="E17" s="73">
        <v>5</v>
      </c>
      <c r="F17" s="74">
        <v>5</v>
      </c>
      <c r="G17" s="72">
        <v>0.52</v>
      </c>
      <c r="H17" s="73">
        <f t="shared" si="1"/>
        <v>26</v>
      </c>
      <c r="I17" s="73">
        <v>5</v>
      </c>
      <c r="J17" s="76">
        <v>10</v>
      </c>
      <c r="K17" s="72">
        <v>0.52</v>
      </c>
      <c r="L17" s="73">
        <f t="shared" si="2"/>
        <v>26</v>
      </c>
      <c r="M17" s="73">
        <v>5</v>
      </c>
      <c r="N17" s="76">
        <v>5</v>
      </c>
      <c r="O17" s="72">
        <v>0.52</v>
      </c>
      <c r="P17" s="73">
        <f t="shared" si="3"/>
        <v>26</v>
      </c>
      <c r="Q17" s="73">
        <v>5</v>
      </c>
      <c r="R17" s="77">
        <v>5</v>
      </c>
      <c r="S17" s="1"/>
      <c r="T17" s="1"/>
      <c r="U17" s="220"/>
      <c r="V17" s="221"/>
      <c r="W17" s="72"/>
      <c r="X17" s="73" t="e">
        <f t="shared" ref="X17:X21" si="4">$V$19*W17</f>
        <v>#N/A</v>
      </c>
      <c r="Y17" s="73"/>
      <c r="Z17" s="74"/>
      <c r="AA17" s="72"/>
      <c r="AB17" s="73" t="e">
        <f t="shared" ref="AB17:AB21" si="5">$V$19*AA17</f>
        <v>#N/A</v>
      </c>
      <c r="AC17" s="73"/>
      <c r="AD17" s="76"/>
      <c r="AE17" s="72"/>
      <c r="AF17" s="73" t="e">
        <f t="shared" ref="AF17:AF21" si="6">$V$19*AE17</f>
        <v>#N/A</v>
      </c>
      <c r="AG17" s="73"/>
      <c r="AH17" s="76"/>
      <c r="AI17" s="72"/>
      <c r="AJ17" s="73" t="e">
        <f t="shared" ref="AJ17:AJ21" si="7">$V$19*AI17</f>
        <v>#N/A</v>
      </c>
      <c r="AK17" s="73"/>
      <c r="AL17" s="77"/>
    </row>
    <row r="18" spans="1:38" ht="20" thickBot="1" x14ac:dyDescent="0.25">
      <c r="A18" s="19" t="s">
        <v>21</v>
      </c>
      <c r="B18" s="20">
        <f>VLOOKUP(A18, Tabel2[], 2, FALSE)</f>
        <v>50</v>
      </c>
      <c r="C18" s="72">
        <v>0.55000000000000004</v>
      </c>
      <c r="D18" s="73">
        <f t="shared" si="0"/>
        <v>27.500000000000004</v>
      </c>
      <c r="E18" s="73">
        <v>5</v>
      </c>
      <c r="F18" s="74">
        <v>5</v>
      </c>
      <c r="G18" s="72">
        <v>0.55000000000000004</v>
      </c>
      <c r="H18" s="73">
        <f t="shared" si="1"/>
        <v>27.500000000000004</v>
      </c>
      <c r="I18" s="73">
        <v>5</v>
      </c>
      <c r="J18" s="76">
        <v>10</v>
      </c>
      <c r="K18" s="72">
        <v>0.55000000000000004</v>
      </c>
      <c r="L18" s="73">
        <f t="shared" si="2"/>
        <v>27.500000000000004</v>
      </c>
      <c r="M18" s="73">
        <v>5</v>
      </c>
      <c r="N18" s="76">
        <v>5</v>
      </c>
      <c r="O18" s="72">
        <v>0.55000000000000004</v>
      </c>
      <c r="P18" s="73">
        <f t="shared" si="3"/>
        <v>27.500000000000004</v>
      </c>
      <c r="Q18" s="73">
        <v>5</v>
      </c>
      <c r="R18" s="77">
        <v>5</v>
      </c>
      <c r="S18" s="1"/>
      <c r="T18" s="1"/>
      <c r="U18" s="19" t="s">
        <v>189</v>
      </c>
      <c r="V18" s="20">
        <f>VLOOKUP(U18, Tabel2[], 2, FALSE)</f>
        <v>0</v>
      </c>
      <c r="W18" s="72"/>
      <c r="X18" s="73" t="e">
        <f t="shared" si="4"/>
        <v>#N/A</v>
      </c>
      <c r="Y18" s="73"/>
      <c r="Z18" s="74"/>
      <c r="AA18" s="72"/>
      <c r="AB18" s="73" t="e">
        <f t="shared" si="5"/>
        <v>#N/A</v>
      </c>
      <c r="AC18" s="73"/>
      <c r="AD18" s="76"/>
      <c r="AE18" s="72"/>
      <c r="AF18" s="73" t="e">
        <f t="shared" si="6"/>
        <v>#N/A</v>
      </c>
      <c r="AG18" s="73"/>
      <c r="AH18" s="76"/>
      <c r="AI18" s="72"/>
      <c r="AJ18" s="73" t="e">
        <f t="shared" si="7"/>
        <v>#N/A</v>
      </c>
      <c r="AK18" s="73"/>
      <c r="AL18" s="77"/>
    </row>
    <row r="19" spans="1:38" ht="19" x14ac:dyDescent="0.2">
      <c r="A19" s="32"/>
      <c r="B19" s="32">
        <f>B18*VLOOKUP(A16, Exercises!A1:H300, 7, FALSE)</f>
        <v>50</v>
      </c>
      <c r="C19" s="72">
        <v>0.57999999999999996</v>
      </c>
      <c r="D19" s="73">
        <f t="shared" si="0"/>
        <v>28.999999999999996</v>
      </c>
      <c r="E19" s="73">
        <v>10</v>
      </c>
      <c r="F19" s="74">
        <v>10</v>
      </c>
      <c r="G19" s="72">
        <v>0.66</v>
      </c>
      <c r="H19" s="73">
        <f t="shared" si="1"/>
        <v>33</v>
      </c>
      <c r="I19" s="73">
        <v>8</v>
      </c>
      <c r="J19" s="76">
        <v>8</v>
      </c>
      <c r="K19" s="72">
        <v>0.75</v>
      </c>
      <c r="L19" s="73">
        <f t="shared" si="2"/>
        <v>37.5</v>
      </c>
      <c r="M19" s="73">
        <v>6</v>
      </c>
      <c r="N19" s="76">
        <v>6</v>
      </c>
      <c r="O19" s="72">
        <v>0.84</v>
      </c>
      <c r="P19" s="73">
        <f t="shared" si="3"/>
        <v>42</v>
      </c>
      <c r="Q19" s="73">
        <v>4</v>
      </c>
      <c r="R19" s="77">
        <v>4</v>
      </c>
      <c r="S19" s="1"/>
      <c r="T19" s="1"/>
      <c r="U19" s="32"/>
      <c r="V19" s="32" t="e">
        <f>V18*VLOOKUP(U16, Exercises!A1:G159, 7, FALSE)</f>
        <v>#N/A</v>
      </c>
      <c r="W19" s="72"/>
      <c r="X19" s="73" t="e">
        <f t="shared" si="4"/>
        <v>#N/A</v>
      </c>
      <c r="Y19" s="73"/>
      <c r="Z19" s="74"/>
      <c r="AA19" s="72"/>
      <c r="AB19" s="73" t="e">
        <f t="shared" si="5"/>
        <v>#N/A</v>
      </c>
      <c r="AC19" s="73"/>
      <c r="AD19" s="76"/>
      <c r="AE19" s="72"/>
      <c r="AF19" s="73" t="e">
        <f t="shared" si="6"/>
        <v>#N/A</v>
      </c>
      <c r="AG19" s="73"/>
      <c r="AH19" s="76"/>
      <c r="AI19" s="72"/>
      <c r="AJ19" s="73" t="e">
        <f t="shared" si="7"/>
        <v>#N/A</v>
      </c>
      <c r="AK19" s="73"/>
      <c r="AL19" s="77"/>
    </row>
    <row r="20" spans="1:38" ht="19" x14ac:dyDescent="0.2">
      <c r="A20" s="222"/>
      <c r="B20" s="223"/>
      <c r="C20" s="72">
        <v>0.61</v>
      </c>
      <c r="D20" s="73">
        <f t="shared" si="0"/>
        <v>30.5</v>
      </c>
      <c r="E20" s="73">
        <v>10</v>
      </c>
      <c r="F20" s="74">
        <v>10</v>
      </c>
      <c r="G20" s="72">
        <v>0.7</v>
      </c>
      <c r="H20" s="73">
        <f t="shared" si="1"/>
        <v>35</v>
      </c>
      <c r="I20" s="73">
        <v>8</v>
      </c>
      <c r="J20" s="76">
        <v>8</v>
      </c>
      <c r="K20" s="72">
        <v>0.78</v>
      </c>
      <c r="L20" s="73">
        <f t="shared" si="2"/>
        <v>39</v>
      </c>
      <c r="M20" s="73">
        <v>6</v>
      </c>
      <c r="N20" s="76">
        <v>6</v>
      </c>
      <c r="O20" s="72">
        <v>0.87</v>
      </c>
      <c r="P20" s="73">
        <f t="shared" si="3"/>
        <v>43.5</v>
      </c>
      <c r="Q20" s="73">
        <v>4</v>
      </c>
      <c r="R20" s="77">
        <v>4</v>
      </c>
      <c r="S20" s="1"/>
      <c r="T20" s="1"/>
      <c r="U20" s="222"/>
      <c r="V20" s="223"/>
      <c r="W20" s="72"/>
      <c r="X20" s="73" t="e">
        <f t="shared" si="4"/>
        <v>#N/A</v>
      </c>
      <c r="Y20" s="73"/>
      <c r="Z20" s="74"/>
      <c r="AA20" s="72"/>
      <c r="AB20" s="73" t="e">
        <f t="shared" si="5"/>
        <v>#N/A</v>
      </c>
      <c r="AC20" s="73"/>
      <c r="AD20" s="84"/>
      <c r="AE20" s="72"/>
      <c r="AF20" s="73" t="e">
        <f t="shared" si="6"/>
        <v>#N/A</v>
      </c>
      <c r="AG20" s="73"/>
      <c r="AH20" s="76"/>
      <c r="AI20" s="72"/>
      <c r="AJ20" s="73" t="e">
        <f t="shared" si="7"/>
        <v>#N/A</v>
      </c>
      <c r="AK20" s="73"/>
      <c r="AL20" s="77"/>
    </row>
    <row r="21" spans="1:38" ht="19" x14ac:dyDescent="0.2">
      <c r="A21" s="222"/>
      <c r="B21" s="223"/>
      <c r="C21" s="72">
        <v>0.64</v>
      </c>
      <c r="D21" s="73">
        <f t="shared" si="0"/>
        <v>32</v>
      </c>
      <c r="E21" s="73">
        <v>10</v>
      </c>
      <c r="F21" s="74">
        <v>10</v>
      </c>
      <c r="G21" s="72">
        <v>0.72</v>
      </c>
      <c r="H21" s="73">
        <f t="shared" si="1"/>
        <v>36</v>
      </c>
      <c r="I21" s="73">
        <v>8</v>
      </c>
      <c r="J21" s="76">
        <v>8</v>
      </c>
      <c r="K21" s="72">
        <v>0.81</v>
      </c>
      <c r="L21" s="73">
        <f t="shared" si="2"/>
        <v>40.5</v>
      </c>
      <c r="M21" s="73">
        <v>6</v>
      </c>
      <c r="N21" s="76">
        <v>6</v>
      </c>
      <c r="O21" s="72">
        <v>1</v>
      </c>
      <c r="P21" s="73">
        <f t="shared" si="3"/>
        <v>50</v>
      </c>
      <c r="Q21" s="73">
        <v>4</v>
      </c>
      <c r="R21" s="77">
        <v>4</v>
      </c>
      <c r="S21" s="1"/>
      <c r="T21" s="1"/>
      <c r="U21" s="222"/>
      <c r="V21" s="223"/>
      <c r="W21" s="72"/>
      <c r="X21" s="73" t="e">
        <f t="shared" si="4"/>
        <v>#N/A</v>
      </c>
      <c r="Y21" s="73"/>
      <c r="Z21" s="74"/>
      <c r="AA21" s="72"/>
      <c r="AB21" s="73" t="e">
        <f t="shared" si="5"/>
        <v>#N/A</v>
      </c>
      <c r="AC21" s="73"/>
      <c r="AD21" s="76"/>
      <c r="AE21" s="72"/>
      <c r="AF21" s="73" t="e">
        <f t="shared" si="6"/>
        <v>#N/A</v>
      </c>
      <c r="AG21" s="73"/>
      <c r="AH21" s="76"/>
      <c r="AI21" s="72"/>
      <c r="AJ21" s="73" t="e">
        <f t="shared" si="7"/>
        <v>#N/A</v>
      </c>
      <c r="AK21" s="73"/>
      <c r="AL21" s="77"/>
    </row>
    <row r="22" spans="1:38" ht="19" x14ac:dyDescent="0.2">
      <c r="A22" s="222"/>
      <c r="B22" s="223"/>
      <c r="C22" s="72"/>
      <c r="D22" s="73"/>
      <c r="E22" s="73"/>
      <c r="F22" s="74"/>
      <c r="G22" s="75"/>
      <c r="H22" s="73"/>
      <c r="I22" s="73"/>
      <c r="J22" s="76"/>
      <c r="K22" s="75"/>
      <c r="L22" s="73"/>
      <c r="M22" s="73"/>
      <c r="N22" s="76"/>
      <c r="O22" s="75">
        <v>1.05</v>
      </c>
      <c r="P22" s="73">
        <v>55</v>
      </c>
      <c r="Q22" s="73">
        <v>2</v>
      </c>
      <c r="R22" s="77">
        <v>2</v>
      </c>
      <c r="S22" s="1"/>
      <c r="T22" s="1"/>
      <c r="U22" s="222"/>
      <c r="V22" s="223"/>
      <c r="W22" s="72"/>
      <c r="X22" s="73"/>
      <c r="Y22" s="73"/>
      <c r="Z22" s="74"/>
      <c r="AA22" s="75"/>
      <c r="AB22" s="73"/>
      <c r="AC22" s="73"/>
      <c r="AD22" s="76"/>
      <c r="AE22" s="75"/>
      <c r="AF22" s="73"/>
      <c r="AG22" s="73"/>
      <c r="AH22" s="76"/>
      <c r="AI22" s="75"/>
      <c r="AJ22" s="73"/>
      <c r="AK22" s="73"/>
      <c r="AL22" s="77"/>
    </row>
    <row r="23" spans="1:38" ht="20" thickBot="1" x14ac:dyDescent="0.25">
      <c r="A23" s="224"/>
      <c r="B23" s="225"/>
      <c r="C23" s="78"/>
      <c r="D23" s="79"/>
      <c r="E23" s="79"/>
      <c r="F23" s="80"/>
      <c r="G23" s="81"/>
      <c r="H23" s="79"/>
      <c r="I23" s="79"/>
      <c r="J23" s="82"/>
      <c r="K23" s="81"/>
      <c r="L23" s="79"/>
      <c r="M23" s="79"/>
      <c r="N23" s="82"/>
      <c r="O23" s="81"/>
      <c r="P23" s="79"/>
      <c r="Q23" s="79"/>
      <c r="R23" s="83"/>
      <c r="S23" s="1"/>
      <c r="T23" s="1"/>
      <c r="U23" s="224"/>
      <c r="V23" s="225"/>
      <c r="W23" s="78"/>
      <c r="X23" s="79"/>
      <c r="Y23" s="79"/>
      <c r="Z23" s="80"/>
      <c r="AA23" s="81"/>
      <c r="AB23" s="79"/>
      <c r="AC23" s="79"/>
      <c r="AD23" s="82"/>
      <c r="AE23" s="81"/>
      <c r="AF23" s="79"/>
      <c r="AG23" s="79"/>
      <c r="AH23" s="82"/>
      <c r="AI23" s="81"/>
      <c r="AJ23" s="79"/>
      <c r="AK23" s="79"/>
      <c r="AL23" s="83"/>
    </row>
    <row r="24" spans="1:38" ht="19" customHeight="1" x14ac:dyDescent="0.2">
      <c r="A24" s="218" t="s">
        <v>134</v>
      </c>
      <c r="B24" s="219"/>
      <c r="C24" s="72">
        <v>0.4</v>
      </c>
      <c r="D24" s="73">
        <f>B27*C24</f>
        <v>26</v>
      </c>
      <c r="E24" s="73">
        <v>12</v>
      </c>
      <c r="F24" s="74">
        <v>12</v>
      </c>
      <c r="G24" s="72">
        <v>0.4</v>
      </c>
      <c r="H24" s="73">
        <f>B27*G24</f>
        <v>26</v>
      </c>
      <c r="I24" s="73">
        <v>12</v>
      </c>
      <c r="J24" s="76">
        <v>0</v>
      </c>
      <c r="K24" s="72">
        <v>0.4</v>
      </c>
      <c r="L24" s="73">
        <f>B27*K24</f>
        <v>26</v>
      </c>
      <c r="M24" s="73">
        <v>12</v>
      </c>
      <c r="N24" s="76">
        <v>12</v>
      </c>
      <c r="O24" s="72">
        <v>0.4</v>
      </c>
      <c r="P24" s="73">
        <f>B27*O24</f>
        <v>26</v>
      </c>
      <c r="Q24" s="73">
        <v>12</v>
      </c>
      <c r="R24" s="77">
        <v>12</v>
      </c>
      <c r="S24" s="1"/>
      <c r="T24" s="1"/>
      <c r="U24" s="218" t="s">
        <v>189</v>
      </c>
      <c r="V24" s="219"/>
      <c r="W24" s="72"/>
      <c r="X24" s="73" t="e">
        <f>$V$27*W24</f>
        <v>#N/A</v>
      </c>
      <c r="Y24" s="73"/>
      <c r="Z24" s="74"/>
      <c r="AA24" s="72"/>
      <c r="AB24" s="73" t="e">
        <f>$V$27*AA24</f>
        <v>#N/A</v>
      </c>
      <c r="AC24" s="73"/>
      <c r="AD24" s="76"/>
      <c r="AE24" s="72"/>
      <c r="AF24" s="73" t="e">
        <f>$V$27*AE24</f>
        <v>#N/A</v>
      </c>
      <c r="AG24" s="73"/>
      <c r="AH24" s="76"/>
      <c r="AI24" s="72"/>
      <c r="AJ24" s="73" t="e">
        <f>$V$27*AI24</f>
        <v>#N/A</v>
      </c>
      <c r="AK24" s="73"/>
      <c r="AL24" s="77"/>
    </row>
    <row r="25" spans="1:38" ht="20" thickBot="1" x14ac:dyDescent="0.25">
      <c r="A25" s="220"/>
      <c r="B25" s="221"/>
      <c r="C25" s="72">
        <v>0.45</v>
      </c>
      <c r="D25" s="73">
        <f>$B$27*C25</f>
        <v>29.25</v>
      </c>
      <c r="E25" s="73">
        <v>10</v>
      </c>
      <c r="F25" s="74">
        <v>10</v>
      </c>
      <c r="G25" s="72">
        <v>0.45</v>
      </c>
      <c r="H25" s="73">
        <f>$B$27*G25</f>
        <v>29.25</v>
      </c>
      <c r="I25" s="73">
        <v>10</v>
      </c>
      <c r="J25" s="76">
        <v>10</v>
      </c>
      <c r="K25" s="72">
        <v>0.45</v>
      </c>
      <c r="L25" s="73">
        <f>$B$27*K25</f>
        <v>29.25</v>
      </c>
      <c r="M25" s="73">
        <v>10</v>
      </c>
      <c r="N25" s="76">
        <v>10</v>
      </c>
      <c r="O25" s="72">
        <v>0.45</v>
      </c>
      <c r="P25" s="73">
        <f>$B$27*O25</f>
        <v>29.25</v>
      </c>
      <c r="Q25" s="73">
        <v>10</v>
      </c>
      <c r="R25" s="77">
        <v>10</v>
      </c>
      <c r="S25" s="1"/>
      <c r="T25" s="1"/>
      <c r="U25" s="220"/>
      <c r="V25" s="221"/>
      <c r="W25" s="72"/>
      <c r="X25" s="73" t="e">
        <f t="shared" ref="X25:X29" si="8">$V$27*W25</f>
        <v>#N/A</v>
      </c>
      <c r="Y25" s="73"/>
      <c r="Z25" s="74"/>
      <c r="AA25" s="72"/>
      <c r="AB25" s="73" t="e">
        <f t="shared" ref="AB25:AB29" si="9">$V$27*AA25</f>
        <v>#N/A</v>
      </c>
      <c r="AC25" s="73"/>
      <c r="AD25" s="76"/>
      <c r="AE25" s="72"/>
      <c r="AF25" s="73" t="e">
        <f t="shared" ref="AF25:AF29" si="10">$V$27*AE25</f>
        <v>#N/A</v>
      </c>
      <c r="AG25" s="73"/>
      <c r="AH25" s="76"/>
      <c r="AI25" s="72"/>
      <c r="AJ25" s="73" t="e">
        <f t="shared" ref="AJ25:AJ29" si="11">$V$27*AI25</f>
        <v>#N/A</v>
      </c>
      <c r="AK25" s="73"/>
      <c r="AL25" s="77"/>
    </row>
    <row r="26" spans="1:38" ht="20" thickBot="1" x14ac:dyDescent="0.25">
      <c r="A26" s="19" t="s">
        <v>12</v>
      </c>
      <c r="B26" s="20">
        <f>VLOOKUP(A26, Tabel2[], 2, FALSE)</f>
        <v>65</v>
      </c>
      <c r="C26" s="72">
        <v>0.5</v>
      </c>
      <c r="D26" s="73">
        <f>$B$27*C26</f>
        <v>32.5</v>
      </c>
      <c r="E26" s="73">
        <v>8</v>
      </c>
      <c r="F26" s="104">
        <v>8</v>
      </c>
      <c r="G26" s="72">
        <v>0.5</v>
      </c>
      <c r="H26" s="73">
        <f>$B$27*G26</f>
        <v>32.5</v>
      </c>
      <c r="I26" s="73">
        <v>8</v>
      </c>
      <c r="J26" s="76">
        <v>8</v>
      </c>
      <c r="K26" s="72">
        <v>0.5</v>
      </c>
      <c r="L26" s="73">
        <f>$B$27*K26</f>
        <v>32.5</v>
      </c>
      <c r="M26" s="73">
        <v>8</v>
      </c>
      <c r="N26" s="76">
        <v>8</v>
      </c>
      <c r="O26" s="72">
        <v>0.5</v>
      </c>
      <c r="P26" s="73">
        <f>$B$27*O26</f>
        <v>32.5</v>
      </c>
      <c r="Q26" s="73">
        <v>8</v>
      </c>
      <c r="R26" s="77">
        <v>8</v>
      </c>
      <c r="S26" s="1"/>
      <c r="T26" s="1"/>
      <c r="U26" s="19" t="s">
        <v>189</v>
      </c>
      <c r="V26" s="20">
        <f>VLOOKUP(U26, Tabel2[], 2, FALSE)</f>
        <v>0</v>
      </c>
      <c r="W26" s="72"/>
      <c r="X26" s="73" t="e">
        <f t="shared" si="8"/>
        <v>#N/A</v>
      </c>
      <c r="Y26" s="73"/>
      <c r="Z26" s="74"/>
      <c r="AA26" s="72"/>
      <c r="AB26" s="73" t="e">
        <f t="shared" si="9"/>
        <v>#N/A</v>
      </c>
      <c r="AC26" s="73"/>
      <c r="AD26" s="76"/>
      <c r="AE26" s="72"/>
      <c r="AF26" s="73" t="e">
        <f t="shared" si="10"/>
        <v>#N/A</v>
      </c>
      <c r="AG26" s="73"/>
      <c r="AH26" s="76"/>
      <c r="AI26" s="72"/>
      <c r="AJ26" s="73" t="e">
        <f t="shared" si="11"/>
        <v>#N/A</v>
      </c>
      <c r="AK26" s="73"/>
      <c r="AL26" s="77"/>
    </row>
    <row r="27" spans="1:38" ht="19" x14ac:dyDescent="0.2">
      <c r="A27" s="32"/>
      <c r="B27" s="32">
        <f>B26*VLOOKUP(A24, Exercises!A1:G159, 7, FALSE)</f>
        <v>65</v>
      </c>
      <c r="C27" s="72">
        <v>0.57999999999999996</v>
      </c>
      <c r="D27" s="73">
        <f>$B$27*C27</f>
        <v>37.699999999999996</v>
      </c>
      <c r="E27" s="73">
        <v>12</v>
      </c>
      <c r="F27" s="74">
        <v>10</v>
      </c>
      <c r="G27" s="72">
        <v>0.57999999999999996</v>
      </c>
      <c r="H27" s="73">
        <f>$B$27*G27</f>
        <v>37.699999999999996</v>
      </c>
      <c r="I27" s="73">
        <v>12</v>
      </c>
      <c r="J27" s="76">
        <v>12</v>
      </c>
      <c r="K27" s="72">
        <v>0.64</v>
      </c>
      <c r="L27" s="73">
        <f>$B$27*K27</f>
        <v>41.6</v>
      </c>
      <c r="M27" s="73">
        <v>10</v>
      </c>
      <c r="N27" s="76">
        <v>10</v>
      </c>
      <c r="O27" s="72">
        <v>0.66</v>
      </c>
      <c r="P27" s="73">
        <f>$B$27*O27</f>
        <v>42.9</v>
      </c>
      <c r="Q27" s="73">
        <v>10</v>
      </c>
      <c r="R27" s="77"/>
      <c r="S27" s="1"/>
      <c r="T27" s="1"/>
      <c r="U27" s="32"/>
      <c r="V27" s="32" t="e">
        <f>V26*VLOOKUP(U24, Exercises!A1:G159, 7, FALSE)</f>
        <v>#N/A</v>
      </c>
      <c r="W27" s="72"/>
      <c r="X27" s="73" t="e">
        <f t="shared" si="8"/>
        <v>#N/A</v>
      </c>
      <c r="Y27" s="73"/>
      <c r="Z27" s="74"/>
      <c r="AA27" s="72"/>
      <c r="AB27" s="73" t="e">
        <f t="shared" si="9"/>
        <v>#N/A</v>
      </c>
      <c r="AC27" s="73"/>
      <c r="AD27" s="76"/>
      <c r="AE27" s="72"/>
      <c r="AF27" s="73" t="e">
        <f t="shared" si="10"/>
        <v>#N/A</v>
      </c>
      <c r="AG27" s="73"/>
      <c r="AH27" s="76"/>
      <c r="AI27" s="72"/>
      <c r="AJ27" s="73" t="e">
        <f t="shared" si="11"/>
        <v>#N/A</v>
      </c>
      <c r="AK27" s="73"/>
      <c r="AL27" s="77"/>
    </row>
    <row r="28" spans="1:38" ht="19" x14ac:dyDescent="0.2">
      <c r="A28" s="222"/>
      <c r="B28" s="223"/>
      <c r="C28" s="72">
        <v>0.61</v>
      </c>
      <c r="D28" s="73">
        <f>$B$27*C28</f>
        <v>39.65</v>
      </c>
      <c r="E28" s="73">
        <v>12</v>
      </c>
      <c r="F28" s="74">
        <v>8</v>
      </c>
      <c r="G28" s="72">
        <v>0.61</v>
      </c>
      <c r="H28" s="73">
        <f>$B$27*G28</f>
        <v>39.65</v>
      </c>
      <c r="I28" s="73">
        <v>12</v>
      </c>
      <c r="J28" s="76">
        <v>10</v>
      </c>
      <c r="K28" s="72">
        <v>0.66</v>
      </c>
      <c r="L28" s="73">
        <f>$B$27*K28</f>
        <v>42.9</v>
      </c>
      <c r="M28" s="73">
        <v>8</v>
      </c>
      <c r="N28" s="76">
        <v>8</v>
      </c>
      <c r="O28" s="72">
        <v>0.7</v>
      </c>
      <c r="P28" s="73">
        <v>45</v>
      </c>
      <c r="Q28" s="73">
        <v>10</v>
      </c>
      <c r="R28" s="77">
        <v>10</v>
      </c>
      <c r="S28" s="1"/>
      <c r="T28" s="1"/>
      <c r="U28" s="222"/>
      <c r="V28" s="223"/>
      <c r="W28" s="72"/>
      <c r="X28" s="73" t="e">
        <f t="shared" si="8"/>
        <v>#N/A</v>
      </c>
      <c r="Y28" s="73"/>
      <c r="Z28" s="74"/>
      <c r="AA28" s="72"/>
      <c r="AB28" s="73" t="e">
        <f t="shared" si="9"/>
        <v>#N/A</v>
      </c>
      <c r="AC28" s="73"/>
      <c r="AD28" s="84"/>
      <c r="AE28" s="72"/>
      <c r="AF28" s="73" t="e">
        <f t="shared" si="10"/>
        <v>#N/A</v>
      </c>
      <c r="AG28" s="73"/>
      <c r="AH28" s="76"/>
      <c r="AI28" s="72"/>
      <c r="AJ28" s="73" t="e">
        <f t="shared" si="11"/>
        <v>#N/A</v>
      </c>
      <c r="AK28" s="73"/>
      <c r="AL28" s="77"/>
    </row>
    <row r="29" spans="1:38" ht="19" x14ac:dyDescent="0.2">
      <c r="A29" s="222"/>
      <c r="B29" s="223"/>
      <c r="C29" s="72">
        <v>0.66</v>
      </c>
      <c r="D29" s="73">
        <f>$B$27*C29</f>
        <v>42.9</v>
      </c>
      <c r="E29" s="73">
        <v>12</v>
      </c>
      <c r="F29" s="74">
        <v>8</v>
      </c>
      <c r="G29" s="72">
        <v>0.66</v>
      </c>
      <c r="H29" s="73">
        <f>$B$27*G29</f>
        <v>42.9</v>
      </c>
      <c r="I29" s="73">
        <v>12</v>
      </c>
      <c r="J29" s="76">
        <v>8</v>
      </c>
      <c r="K29" s="72">
        <v>0.69</v>
      </c>
      <c r="L29" s="73">
        <f>$B$27*K29</f>
        <v>44.849999999999994</v>
      </c>
      <c r="M29" s="73">
        <v>6</v>
      </c>
      <c r="N29" s="76">
        <v>8</v>
      </c>
      <c r="O29" s="72">
        <v>0.7</v>
      </c>
      <c r="P29" s="73">
        <v>45</v>
      </c>
      <c r="Q29" s="73">
        <v>10</v>
      </c>
      <c r="R29" s="77">
        <v>10</v>
      </c>
      <c r="S29" s="1"/>
      <c r="T29" s="1"/>
      <c r="U29" s="222"/>
      <c r="V29" s="223"/>
      <c r="W29" s="72"/>
      <c r="X29" s="73" t="e">
        <f t="shared" si="8"/>
        <v>#N/A</v>
      </c>
      <c r="Y29" s="73"/>
      <c r="Z29" s="74"/>
      <c r="AA29" s="72"/>
      <c r="AB29" s="73" t="e">
        <f t="shared" si="9"/>
        <v>#N/A</v>
      </c>
      <c r="AC29" s="73"/>
      <c r="AD29" s="76"/>
      <c r="AE29" s="72"/>
      <c r="AF29" s="73" t="e">
        <f t="shared" si="10"/>
        <v>#N/A</v>
      </c>
      <c r="AG29" s="73"/>
      <c r="AH29" s="76"/>
      <c r="AI29" s="72"/>
      <c r="AJ29" s="73" t="e">
        <f t="shared" si="11"/>
        <v>#N/A</v>
      </c>
      <c r="AK29" s="73"/>
      <c r="AL29" s="77"/>
    </row>
    <row r="30" spans="1:38" ht="19" x14ac:dyDescent="0.2">
      <c r="A30" s="222"/>
      <c r="B30" s="223"/>
      <c r="C30" s="72"/>
      <c r="D30" s="73"/>
      <c r="E30" s="73"/>
      <c r="F30" s="74"/>
      <c r="G30" s="75"/>
      <c r="H30" s="73"/>
      <c r="I30" s="73"/>
      <c r="J30" s="76"/>
      <c r="K30" s="75"/>
      <c r="L30" s="73"/>
      <c r="M30" s="73"/>
      <c r="N30" s="76"/>
      <c r="O30" s="75"/>
      <c r="P30" s="73"/>
      <c r="Q30" s="73"/>
      <c r="R30" s="77"/>
      <c r="S30" s="1"/>
      <c r="T30" s="1"/>
      <c r="U30" s="222"/>
      <c r="V30" s="223"/>
      <c r="W30" s="72"/>
      <c r="X30" s="73"/>
      <c r="Y30" s="73"/>
      <c r="Z30" s="74"/>
      <c r="AA30" s="75"/>
      <c r="AB30" s="73"/>
      <c r="AC30" s="73"/>
      <c r="AD30" s="76"/>
      <c r="AE30" s="75"/>
      <c r="AF30" s="73"/>
      <c r="AG30" s="73"/>
      <c r="AH30" s="76"/>
      <c r="AI30" s="75"/>
      <c r="AJ30" s="73"/>
      <c r="AK30" s="73"/>
      <c r="AL30" s="77"/>
    </row>
    <row r="31" spans="1:38" ht="20" thickBot="1" x14ac:dyDescent="0.25">
      <c r="A31" s="224"/>
      <c r="B31" s="225"/>
      <c r="C31" s="78"/>
      <c r="D31" s="79"/>
      <c r="E31" s="79"/>
      <c r="F31" s="80"/>
      <c r="G31" s="81"/>
      <c r="H31" s="79"/>
      <c r="I31" s="79"/>
      <c r="J31" s="82"/>
      <c r="K31" s="81"/>
      <c r="L31" s="79"/>
      <c r="M31" s="79"/>
      <c r="N31" s="82"/>
      <c r="O31" s="81"/>
      <c r="P31" s="79"/>
      <c r="Q31" s="79"/>
      <c r="R31" s="83"/>
      <c r="S31" s="1"/>
      <c r="T31" s="1"/>
      <c r="U31" s="224"/>
      <c r="V31" s="225"/>
      <c r="W31" s="78"/>
      <c r="X31" s="79"/>
      <c r="Y31" s="79"/>
      <c r="Z31" s="80"/>
      <c r="AA31" s="81"/>
      <c r="AB31" s="79"/>
      <c r="AC31" s="79"/>
      <c r="AD31" s="82"/>
      <c r="AE31" s="81"/>
      <c r="AF31" s="79"/>
      <c r="AG31" s="79"/>
      <c r="AH31" s="82"/>
      <c r="AI31" s="81"/>
      <c r="AJ31" s="79"/>
      <c r="AK31" s="79"/>
      <c r="AL31" s="83"/>
    </row>
    <row r="32" spans="1:38" ht="19" customHeight="1" x14ac:dyDescent="0.2">
      <c r="A32" s="218" t="s">
        <v>131</v>
      </c>
      <c r="B32" s="219"/>
      <c r="C32" s="72"/>
      <c r="D32" s="73">
        <f t="shared" ref="D32:D37" si="12">$B$35*C32</f>
        <v>0</v>
      </c>
      <c r="E32" s="73"/>
      <c r="F32" s="74"/>
      <c r="G32" s="72"/>
      <c r="H32" s="73">
        <f t="shared" ref="H32:H37" si="13">$B$35*G32</f>
        <v>0</v>
      </c>
      <c r="I32" s="73"/>
      <c r="J32" s="76"/>
      <c r="K32" s="72"/>
      <c r="L32" s="73">
        <f t="shared" ref="L32:L37" si="14">$B$35*K32</f>
        <v>0</v>
      </c>
      <c r="M32" s="73"/>
      <c r="N32" s="76"/>
      <c r="O32" s="72"/>
      <c r="P32" s="73">
        <f t="shared" ref="P32:P37" si="15">$B$35*O32</f>
        <v>0</v>
      </c>
      <c r="Q32" s="73"/>
      <c r="R32" s="77"/>
      <c r="S32" s="1"/>
      <c r="T32" s="1"/>
      <c r="U32" s="218" t="s">
        <v>189</v>
      </c>
      <c r="V32" s="219"/>
      <c r="W32" s="72"/>
      <c r="X32" s="73" t="e">
        <f>$V$35*W32</f>
        <v>#N/A</v>
      </c>
      <c r="Y32" s="73"/>
      <c r="Z32" s="74"/>
      <c r="AA32" s="72"/>
      <c r="AB32" s="73" t="e">
        <f>$V$35*AA32</f>
        <v>#N/A</v>
      </c>
      <c r="AC32" s="73"/>
      <c r="AD32" s="76"/>
      <c r="AE32" s="72"/>
      <c r="AF32" s="73" t="e">
        <f>$V$35*AE32</f>
        <v>#N/A</v>
      </c>
      <c r="AG32" s="73"/>
      <c r="AH32" s="76"/>
      <c r="AI32" s="72"/>
      <c r="AJ32" s="73" t="e">
        <f>$V$35*AI32</f>
        <v>#N/A</v>
      </c>
      <c r="AK32" s="73"/>
      <c r="AL32" s="77"/>
    </row>
    <row r="33" spans="1:38" ht="20" thickBot="1" x14ac:dyDescent="0.25">
      <c r="A33" s="220"/>
      <c r="B33" s="221"/>
      <c r="C33" s="72"/>
      <c r="D33" s="73">
        <f t="shared" si="12"/>
        <v>0</v>
      </c>
      <c r="E33" s="73"/>
      <c r="F33" s="74"/>
      <c r="G33" s="72"/>
      <c r="H33" s="73">
        <f t="shared" si="13"/>
        <v>0</v>
      </c>
      <c r="I33" s="73"/>
      <c r="J33" s="76"/>
      <c r="K33" s="72"/>
      <c r="L33" s="73">
        <f t="shared" si="14"/>
        <v>0</v>
      </c>
      <c r="M33" s="73"/>
      <c r="N33" s="76"/>
      <c r="O33" s="72"/>
      <c r="P33" s="73">
        <f t="shared" si="15"/>
        <v>0</v>
      </c>
      <c r="Q33" s="73"/>
      <c r="R33" s="77"/>
      <c r="S33" s="1"/>
      <c r="T33" s="1"/>
      <c r="U33" s="220"/>
      <c r="V33" s="221"/>
      <c r="W33" s="72"/>
      <c r="X33" s="73" t="e">
        <f t="shared" ref="X33:X37" si="16">$V$35*W33</f>
        <v>#N/A</v>
      </c>
      <c r="Y33" s="73"/>
      <c r="Z33" s="74"/>
      <c r="AA33" s="72"/>
      <c r="AB33" s="73" t="e">
        <f t="shared" ref="AB33:AB37" si="17">$V$35*AA33</f>
        <v>#N/A</v>
      </c>
      <c r="AC33" s="73"/>
      <c r="AD33" s="76"/>
      <c r="AE33" s="72"/>
      <c r="AF33" s="73" t="e">
        <f t="shared" ref="AF33:AF37" si="18">$V$35*AE33</f>
        <v>#N/A</v>
      </c>
      <c r="AG33" s="73"/>
      <c r="AH33" s="76"/>
      <c r="AI33" s="72"/>
      <c r="AJ33" s="73" t="e">
        <f t="shared" ref="AJ33:AJ37" si="19">$V$35*AI33</f>
        <v>#N/A</v>
      </c>
      <c r="AK33" s="73"/>
      <c r="AL33" s="77"/>
    </row>
    <row r="34" spans="1:38" ht="20" thickBot="1" x14ac:dyDescent="0.25">
      <c r="A34" s="19" t="s">
        <v>12</v>
      </c>
      <c r="B34" s="20">
        <f>VLOOKUP(A34, Tabel2[], 2, FALSE)</f>
        <v>65</v>
      </c>
      <c r="C34" s="72"/>
      <c r="D34" s="73">
        <f t="shared" si="12"/>
        <v>0</v>
      </c>
      <c r="E34" s="73"/>
      <c r="F34" s="74"/>
      <c r="G34" s="72"/>
      <c r="H34" s="73">
        <f t="shared" si="13"/>
        <v>0</v>
      </c>
      <c r="I34" s="73"/>
      <c r="J34" s="76"/>
      <c r="K34" s="72"/>
      <c r="L34" s="73">
        <f t="shared" si="14"/>
        <v>0</v>
      </c>
      <c r="M34" s="73"/>
      <c r="N34" s="76"/>
      <c r="O34" s="72"/>
      <c r="P34" s="73">
        <f t="shared" si="15"/>
        <v>0</v>
      </c>
      <c r="Q34" s="73"/>
      <c r="R34" s="77"/>
      <c r="S34" s="1"/>
      <c r="T34" s="1"/>
      <c r="U34" s="19" t="s">
        <v>189</v>
      </c>
      <c r="V34" s="20">
        <f>VLOOKUP(U34, Tabel2[], 2, FALSE)</f>
        <v>0</v>
      </c>
      <c r="W34" s="72"/>
      <c r="X34" s="73" t="e">
        <f t="shared" si="16"/>
        <v>#N/A</v>
      </c>
      <c r="Y34" s="73"/>
      <c r="Z34" s="74"/>
      <c r="AA34" s="72"/>
      <c r="AB34" s="73" t="e">
        <f t="shared" si="17"/>
        <v>#N/A</v>
      </c>
      <c r="AC34" s="73"/>
      <c r="AD34" s="76"/>
      <c r="AE34" s="72"/>
      <c r="AF34" s="73" t="e">
        <f t="shared" si="18"/>
        <v>#N/A</v>
      </c>
      <c r="AG34" s="73"/>
      <c r="AH34" s="76"/>
      <c r="AI34" s="72"/>
      <c r="AJ34" s="73" t="e">
        <f t="shared" si="19"/>
        <v>#N/A</v>
      </c>
      <c r="AK34" s="73"/>
      <c r="AL34" s="77"/>
    </row>
    <row r="35" spans="1:38" ht="19" x14ac:dyDescent="0.2">
      <c r="A35" s="36"/>
      <c r="B35" s="32">
        <f>B34*VLOOKUP(A32, Exercises!A9:G208, 7, FALSE)</f>
        <v>22.75</v>
      </c>
      <c r="C35" s="72"/>
      <c r="D35" s="73">
        <f t="shared" si="12"/>
        <v>0</v>
      </c>
      <c r="E35" s="73"/>
      <c r="F35" s="74"/>
      <c r="G35" s="72"/>
      <c r="H35" s="73">
        <f t="shared" si="13"/>
        <v>0</v>
      </c>
      <c r="I35" s="73"/>
      <c r="J35" s="76"/>
      <c r="K35" s="72"/>
      <c r="L35" s="73">
        <f t="shared" si="14"/>
        <v>0</v>
      </c>
      <c r="M35" s="73"/>
      <c r="N35" s="76"/>
      <c r="O35" s="72"/>
      <c r="P35" s="73">
        <f t="shared" si="15"/>
        <v>0</v>
      </c>
      <c r="Q35" s="73"/>
      <c r="R35" s="77"/>
      <c r="S35" s="1"/>
      <c r="T35" s="1"/>
      <c r="U35" s="36"/>
      <c r="V35" s="32" t="e">
        <f>V34*VLOOKUP(U32, Exercises!A9:G208, 7, FALSE)</f>
        <v>#N/A</v>
      </c>
      <c r="W35" s="72"/>
      <c r="X35" s="73" t="e">
        <f t="shared" si="16"/>
        <v>#N/A</v>
      </c>
      <c r="Y35" s="73"/>
      <c r="Z35" s="74"/>
      <c r="AA35" s="72"/>
      <c r="AB35" s="73" t="e">
        <f t="shared" si="17"/>
        <v>#N/A</v>
      </c>
      <c r="AC35" s="73"/>
      <c r="AD35" s="76"/>
      <c r="AE35" s="72"/>
      <c r="AF35" s="73" t="e">
        <f t="shared" si="18"/>
        <v>#N/A</v>
      </c>
      <c r="AG35" s="73"/>
      <c r="AH35" s="76"/>
      <c r="AI35" s="72"/>
      <c r="AJ35" s="73" t="e">
        <f t="shared" si="19"/>
        <v>#N/A</v>
      </c>
      <c r="AK35" s="73"/>
      <c r="AL35" s="77"/>
    </row>
    <row r="36" spans="1:38" ht="19" x14ac:dyDescent="0.2">
      <c r="A36" s="226"/>
      <c r="B36" s="227"/>
      <c r="C36" s="72"/>
      <c r="D36" s="73">
        <f t="shared" si="12"/>
        <v>0</v>
      </c>
      <c r="E36" s="73"/>
      <c r="F36" s="74"/>
      <c r="G36" s="72"/>
      <c r="H36" s="73">
        <f t="shared" si="13"/>
        <v>0</v>
      </c>
      <c r="I36" s="73"/>
      <c r="J36" s="84"/>
      <c r="K36" s="72"/>
      <c r="L36" s="73">
        <f t="shared" si="14"/>
        <v>0</v>
      </c>
      <c r="M36" s="73"/>
      <c r="N36" s="76"/>
      <c r="O36" s="72"/>
      <c r="P36" s="73">
        <f t="shared" si="15"/>
        <v>0</v>
      </c>
      <c r="Q36" s="73"/>
      <c r="R36" s="77"/>
      <c r="S36" s="1"/>
      <c r="T36" s="1"/>
      <c r="U36" s="226"/>
      <c r="V36" s="227"/>
      <c r="W36" s="72"/>
      <c r="X36" s="73" t="e">
        <f t="shared" si="16"/>
        <v>#N/A</v>
      </c>
      <c r="Y36" s="73"/>
      <c r="Z36" s="74"/>
      <c r="AA36" s="72"/>
      <c r="AB36" s="73" t="e">
        <f t="shared" si="17"/>
        <v>#N/A</v>
      </c>
      <c r="AC36" s="73"/>
      <c r="AD36" s="84"/>
      <c r="AE36" s="72"/>
      <c r="AF36" s="73" t="e">
        <f t="shared" si="18"/>
        <v>#N/A</v>
      </c>
      <c r="AG36" s="73"/>
      <c r="AH36" s="76"/>
      <c r="AI36" s="72"/>
      <c r="AJ36" s="73" t="e">
        <f t="shared" si="19"/>
        <v>#N/A</v>
      </c>
      <c r="AK36" s="73"/>
      <c r="AL36" s="77"/>
    </row>
    <row r="37" spans="1:38" ht="20" thickBot="1" x14ac:dyDescent="0.25">
      <c r="A37" s="228"/>
      <c r="B37" s="229"/>
      <c r="C37" s="72"/>
      <c r="D37" s="73">
        <f t="shared" si="12"/>
        <v>0</v>
      </c>
      <c r="E37" s="73"/>
      <c r="F37" s="74"/>
      <c r="G37" s="72"/>
      <c r="H37" s="73">
        <f t="shared" si="13"/>
        <v>0</v>
      </c>
      <c r="I37" s="73"/>
      <c r="J37" s="76"/>
      <c r="K37" s="72"/>
      <c r="L37" s="73">
        <f t="shared" si="14"/>
        <v>0</v>
      </c>
      <c r="M37" s="73"/>
      <c r="N37" s="76"/>
      <c r="O37" s="72"/>
      <c r="P37" s="73">
        <f t="shared" si="15"/>
        <v>0</v>
      </c>
      <c r="Q37" s="73"/>
      <c r="R37" s="77"/>
      <c r="S37" s="1"/>
      <c r="T37" s="1"/>
      <c r="U37" s="228"/>
      <c r="V37" s="229"/>
      <c r="W37" s="72"/>
      <c r="X37" s="73" t="e">
        <f t="shared" si="16"/>
        <v>#N/A</v>
      </c>
      <c r="Y37" s="73"/>
      <c r="Z37" s="74"/>
      <c r="AA37" s="72"/>
      <c r="AB37" s="73" t="e">
        <f t="shared" si="17"/>
        <v>#N/A</v>
      </c>
      <c r="AC37" s="73"/>
      <c r="AD37" s="76"/>
      <c r="AE37" s="72"/>
      <c r="AF37" s="73" t="e">
        <f t="shared" si="18"/>
        <v>#N/A</v>
      </c>
      <c r="AG37" s="73"/>
      <c r="AH37" s="76"/>
      <c r="AI37" s="72"/>
      <c r="AJ37" s="73" t="e">
        <f t="shared" si="19"/>
        <v>#N/A</v>
      </c>
      <c r="AK37" s="73"/>
      <c r="AL37" s="77"/>
    </row>
    <row r="38" spans="1:38" ht="19" customHeight="1" x14ac:dyDescent="0.2">
      <c r="A38" s="218" t="s">
        <v>189</v>
      </c>
      <c r="B38" s="219"/>
      <c r="C38" s="72"/>
      <c r="D38" s="73"/>
      <c r="E38" s="73"/>
      <c r="F38" s="74"/>
      <c r="G38" s="75"/>
      <c r="H38" s="73"/>
      <c r="I38" s="73"/>
      <c r="J38" s="76"/>
      <c r="K38" s="75"/>
      <c r="L38" s="73"/>
      <c r="M38" s="73"/>
      <c r="N38" s="76"/>
      <c r="O38" s="75"/>
      <c r="P38" s="73"/>
      <c r="Q38" s="73"/>
      <c r="R38" s="77"/>
      <c r="S38" s="1"/>
      <c r="T38" s="1"/>
      <c r="U38" s="218" t="s">
        <v>189</v>
      </c>
      <c r="V38" s="219"/>
      <c r="W38" s="72"/>
      <c r="X38" s="73"/>
      <c r="Y38" s="73"/>
      <c r="Z38" s="74"/>
      <c r="AA38" s="75"/>
      <c r="AB38" s="73"/>
      <c r="AC38" s="73"/>
      <c r="AD38" s="76"/>
      <c r="AE38" s="75"/>
      <c r="AF38" s="73"/>
      <c r="AG38" s="73"/>
      <c r="AH38" s="76"/>
      <c r="AI38" s="75"/>
      <c r="AJ38" s="73"/>
      <c r="AK38" s="73"/>
      <c r="AL38" s="77"/>
    </row>
    <row r="39" spans="1:38" ht="20" thickBot="1" x14ac:dyDescent="0.25">
      <c r="A39" s="220"/>
      <c r="B39" s="221"/>
      <c r="C39" s="78"/>
      <c r="D39" s="79"/>
      <c r="E39" s="79"/>
      <c r="F39" s="80"/>
      <c r="G39" s="81"/>
      <c r="H39" s="79"/>
      <c r="I39" s="79"/>
      <c r="J39" s="82"/>
      <c r="K39" s="81"/>
      <c r="L39" s="79"/>
      <c r="M39" s="79"/>
      <c r="N39" s="82"/>
      <c r="O39" s="81"/>
      <c r="P39" s="79"/>
      <c r="Q39" s="79"/>
      <c r="R39" s="83"/>
      <c r="S39" s="1"/>
      <c r="T39" s="1"/>
      <c r="U39" s="220"/>
      <c r="V39" s="221"/>
      <c r="W39" s="78"/>
      <c r="X39" s="79"/>
      <c r="Y39" s="79"/>
      <c r="Z39" s="80"/>
      <c r="AA39" s="81"/>
      <c r="AB39" s="79"/>
      <c r="AC39" s="79"/>
      <c r="AD39" s="82"/>
      <c r="AE39" s="81"/>
      <c r="AF39" s="79"/>
      <c r="AG39" s="79"/>
      <c r="AH39" s="82"/>
      <c r="AI39" s="81"/>
      <c r="AJ39" s="79"/>
      <c r="AK39" s="79"/>
      <c r="AL39" s="83"/>
    </row>
    <row r="40" spans="1:38" ht="20" thickBot="1" x14ac:dyDescent="0.25">
      <c r="A40" s="19" t="s">
        <v>189</v>
      </c>
      <c r="B40" s="20">
        <f>VLOOKUP(A40, Tabel2[], 2, FALSE)</f>
        <v>0</v>
      </c>
      <c r="C40" s="72"/>
      <c r="D40" s="73" t="e">
        <f t="shared" ref="D40:D45" si="20">$B$41*C40</f>
        <v>#N/A</v>
      </c>
      <c r="E40" s="73"/>
      <c r="F40" s="74"/>
      <c r="G40" s="72"/>
      <c r="H40" s="73" t="e">
        <f t="shared" ref="H40:H45" si="21">$B$41*G40</f>
        <v>#N/A</v>
      </c>
      <c r="I40" s="73"/>
      <c r="J40" s="76"/>
      <c r="K40" s="72"/>
      <c r="L40" s="73" t="e">
        <f t="shared" ref="L40:L45" si="22">$B$41*K40</f>
        <v>#N/A</v>
      </c>
      <c r="M40" s="73"/>
      <c r="N40" s="76"/>
      <c r="O40" s="72"/>
      <c r="P40" s="73" t="e">
        <f t="shared" ref="P40:P45" si="23">$B$41*O40</f>
        <v>#N/A</v>
      </c>
      <c r="Q40" s="73"/>
      <c r="R40" s="77"/>
      <c r="S40" s="1"/>
      <c r="T40" s="1"/>
      <c r="U40" s="19" t="s">
        <v>189</v>
      </c>
      <c r="V40" s="20">
        <f>VLOOKUP(U40, Tabel2[], 2, FALSE)</f>
        <v>0</v>
      </c>
      <c r="W40" s="72"/>
      <c r="X40" s="73" t="e">
        <f>$V$41*W40</f>
        <v>#N/A</v>
      </c>
      <c r="Y40" s="73"/>
      <c r="Z40" s="74"/>
      <c r="AA40" s="72"/>
      <c r="AB40" s="73" t="e">
        <f>$V$41*AA40</f>
        <v>#N/A</v>
      </c>
      <c r="AC40" s="73"/>
      <c r="AD40" s="76"/>
      <c r="AE40" s="72"/>
      <c r="AF40" s="73" t="e">
        <f>$V$41*AE40</f>
        <v>#N/A</v>
      </c>
      <c r="AG40" s="73"/>
      <c r="AH40" s="76"/>
      <c r="AI40" s="72"/>
      <c r="AJ40" s="73" t="e">
        <f>$V$41*AI40</f>
        <v>#N/A</v>
      </c>
      <c r="AK40" s="73"/>
      <c r="AL40" s="77"/>
    </row>
    <row r="41" spans="1:38" ht="19" x14ac:dyDescent="0.2">
      <c r="A41" s="36"/>
      <c r="B41" s="32" t="e">
        <f>B40*VLOOKUP(A38, Exercises!A15:G214, 7, FALSE)</f>
        <v>#N/A</v>
      </c>
      <c r="C41" s="72"/>
      <c r="D41" s="73" t="e">
        <f t="shared" si="20"/>
        <v>#N/A</v>
      </c>
      <c r="E41" s="73"/>
      <c r="F41" s="74"/>
      <c r="G41" s="72"/>
      <c r="H41" s="73" t="e">
        <f t="shared" si="21"/>
        <v>#N/A</v>
      </c>
      <c r="I41" s="73"/>
      <c r="J41" s="76"/>
      <c r="K41" s="72"/>
      <c r="L41" s="73" t="e">
        <f t="shared" si="22"/>
        <v>#N/A</v>
      </c>
      <c r="M41" s="73"/>
      <c r="N41" s="76"/>
      <c r="O41" s="72"/>
      <c r="P41" s="73" t="e">
        <f t="shared" si="23"/>
        <v>#N/A</v>
      </c>
      <c r="Q41" s="73"/>
      <c r="R41" s="77"/>
      <c r="S41" s="1"/>
      <c r="T41" s="1"/>
      <c r="U41" s="36"/>
      <c r="V41" s="32" t="e">
        <f>V40*VLOOKUP(U38, Exercises!A15:G214, 7, FALSE)</f>
        <v>#N/A</v>
      </c>
      <c r="W41" s="72"/>
      <c r="X41" s="73" t="e">
        <f t="shared" ref="X41:X45" si="24">$V$41*W41</f>
        <v>#N/A</v>
      </c>
      <c r="Y41" s="73"/>
      <c r="Z41" s="74"/>
      <c r="AA41" s="72"/>
      <c r="AB41" s="73" t="e">
        <f t="shared" ref="AB41:AB45" si="25">$V$41*AA41</f>
        <v>#N/A</v>
      </c>
      <c r="AC41" s="73"/>
      <c r="AD41" s="76"/>
      <c r="AE41" s="72"/>
      <c r="AF41" s="73" t="e">
        <f t="shared" ref="AF41:AF45" si="26">$V$41*AE41</f>
        <v>#N/A</v>
      </c>
      <c r="AG41" s="73"/>
      <c r="AH41" s="76"/>
      <c r="AI41" s="72"/>
      <c r="AJ41" s="73" t="e">
        <f t="shared" ref="AJ41:AJ45" si="27">$V$41*AI41</f>
        <v>#N/A</v>
      </c>
      <c r="AK41" s="73"/>
      <c r="AL41" s="77"/>
    </row>
    <row r="42" spans="1:38" ht="19" x14ac:dyDescent="0.2">
      <c r="A42" s="226"/>
      <c r="B42" s="227"/>
      <c r="C42" s="72"/>
      <c r="D42" s="73" t="e">
        <f t="shared" si="20"/>
        <v>#N/A</v>
      </c>
      <c r="E42" s="73"/>
      <c r="F42" s="74"/>
      <c r="G42" s="72"/>
      <c r="H42" s="73" t="e">
        <f t="shared" si="21"/>
        <v>#N/A</v>
      </c>
      <c r="I42" s="73"/>
      <c r="J42" s="76"/>
      <c r="K42" s="72"/>
      <c r="L42" s="73" t="e">
        <f t="shared" si="22"/>
        <v>#N/A</v>
      </c>
      <c r="M42" s="73"/>
      <c r="N42" s="76"/>
      <c r="O42" s="72"/>
      <c r="P42" s="73" t="e">
        <f t="shared" si="23"/>
        <v>#N/A</v>
      </c>
      <c r="Q42" s="73"/>
      <c r="R42" s="77"/>
      <c r="S42" s="1"/>
      <c r="T42" s="1"/>
      <c r="U42" s="226"/>
      <c r="V42" s="227"/>
      <c r="W42" s="72"/>
      <c r="X42" s="73" t="e">
        <f t="shared" si="24"/>
        <v>#N/A</v>
      </c>
      <c r="Y42" s="73"/>
      <c r="Z42" s="74"/>
      <c r="AA42" s="72"/>
      <c r="AB42" s="73" t="e">
        <f t="shared" si="25"/>
        <v>#N/A</v>
      </c>
      <c r="AC42" s="73"/>
      <c r="AD42" s="76"/>
      <c r="AE42" s="72"/>
      <c r="AF42" s="73" t="e">
        <f t="shared" si="26"/>
        <v>#N/A</v>
      </c>
      <c r="AG42" s="73"/>
      <c r="AH42" s="76"/>
      <c r="AI42" s="72"/>
      <c r="AJ42" s="73" t="e">
        <f t="shared" si="27"/>
        <v>#N/A</v>
      </c>
      <c r="AK42" s="73"/>
      <c r="AL42" s="77"/>
    </row>
    <row r="43" spans="1:38" ht="20" thickBot="1" x14ac:dyDescent="0.25">
      <c r="A43" s="228"/>
      <c r="B43" s="229"/>
      <c r="C43" s="72"/>
      <c r="D43" s="73" t="e">
        <f t="shared" si="20"/>
        <v>#N/A</v>
      </c>
      <c r="E43" s="73"/>
      <c r="F43" s="74"/>
      <c r="G43" s="72"/>
      <c r="H43" s="73" t="e">
        <f t="shared" si="21"/>
        <v>#N/A</v>
      </c>
      <c r="I43" s="73"/>
      <c r="J43" s="76"/>
      <c r="K43" s="72"/>
      <c r="L43" s="73" t="e">
        <f t="shared" si="22"/>
        <v>#N/A</v>
      </c>
      <c r="M43" s="73"/>
      <c r="N43" s="76"/>
      <c r="O43" s="72"/>
      <c r="P43" s="73" t="e">
        <f t="shared" si="23"/>
        <v>#N/A</v>
      </c>
      <c r="Q43" s="73"/>
      <c r="R43" s="77"/>
      <c r="S43" s="1"/>
      <c r="T43" s="1"/>
      <c r="U43" s="228"/>
      <c r="V43" s="229"/>
      <c r="W43" s="72"/>
      <c r="X43" s="73" t="e">
        <f t="shared" si="24"/>
        <v>#N/A</v>
      </c>
      <c r="Y43" s="73"/>
      <c r="Z43" s="74"/>
      <c r="AA43" s="72"/>
      <c r="AB43" s="73" t="e">
        <f t="shared" si="25"/>
        <v>#N/A</v>
      </c>
      <c r="AC43" s="73"/>
      <c r="AD43" s="76"/>
      <c r="AE43" s="72"/>
      <c r="AF43" s="73" t="e">
        <f t="shared" si="26"/>
        <v>#N/A</v>
      </c>
      <c r="AG43" s="73"/>
      <c r="AH43" s="76"/>
      <c r="AI43" s="72"/>
      <c r="AJ43" s="73" t="e">
        <f t="shared" si="27"/>
        <v>#N/A</v>
      </c>
      <c r="AK43" s="73"/>
      <c r="AL43" s="77"/>
    </row>
    <row r="44" spans="1:38" ht="20" customHeight="1" thickBot="1" x14ac:dyDescent="0.25">
      <c r="A44" s="230"/>
      <c r="B44" s="231"/>
      <c r="C44" s="72"/>
      <c r="D44" s="73" t="e">
        <f t="shared" si="20"/>
        <v>#N/A</v>
      </c>
      <c r="E44" s="73"/>
      <c r="F44" s="74"/>
      <c r="G44" s="72"/>
      <c r="H44" s="73" t="e">
        <f t="shared" si="21"/>
        <v>#N/A</v>
      </c>
      <c r="I44" s="73"/>
      <c r="J44" s="84"/>
      <c r="K44" s="72"/>
      <c r="L44" s="73" t="e">
        <f t="shared" si="22"/>
        <v>#N/A</v>
      </c>
      <c r="M44" s="73"/>
      <c r="N44" s="76"/>
      <c r="O44" s="72"/>
      <c r="P44" s="73" t="e">
        <f t="shared" si="23"/>
        <v>#N/A</v>
      </c>
      <c r="Q44" s="73"/>
      <c r="R44" s="77"/>
      <c r="S44" s="1"/>
      <c r="T44" s="1"/>
      <c r="U44" s="230"/>
      <c r="V44" s="231"/>
      <c r="W44" s="72"/>
      <c r="X44" s="73" t="e">
        <f t="shared" si="24"/>
        <v>#N/A</v>
      </c>
      <c r="Y44" s="73"/>
      <c r="Z44" s="74"/>
      <c r="AA44" s="72"/>
      <c r="AB44" s="73" t="e">
        <f t="shared" si="25"/>
        <v>#N/A</v>
      </c>
      <c r="AC44" s="73"/>
      <c r="AD44" s="84"/>
      <c r="AE44" s="72"/>
      <c r="AF44" s="73" t="e">
        <f t="shared" si="26"/>
        <v>#N/A</v>
      </c>
      <c r="AG44" s="73"/>
      <c r="AH44" s="76"/>
      <c r="AI44" s="72"/>
      <c r="AJ44" s="73" t="e">
        <f t="shared" si="27"/>
        <v>#N/A</v>
      </c>
      <c r="AK44" s="73"/>
      <c r="AL44" s="77"/>
    </row>
    <row r="45" spans="1:38" ht="19" x14ac:dyDescent="0.2">
      <c r="A45" s="36"/>
      <c r="B45" s="37"/>
      <c r="C45" s="72"/>
      <c r="D45" s="73" t="e">
        <f t="shared" si="20"/>
        <v>#N/A</v>
      </c>
      <c r="E45" s="73"/>
      <c r="F45" s="74"/>
      <c r="G45" s="72"/>
      <c r="H45" s="73" t="e">
        <f t="shared" si="21"/>
        <v>#N/A</v>
      </c>
      <c r="I45" s="73"/>
      <c r="J45" s="76"/>
      <c r="K45" s="72"/>
      <c r="L45" s="73" t="e">
        <f t="shared" si="22"/>
        <v>#N/A</v>
      </c>
      <c r="M45" s="73"/>
      <c r="N45" s="76"/>
      <c r="O45" s="72"/>
      <c r="P45" s="73" t="e">
        <f t="shared" si="23"/>
        <v>#N/A</v>
      </c>
      <c r="Q45" s="73"/>
      <c r="R45" s="77"/>
      <c r="S45" s="1"/>
      <c r="T45" s="1"/>
      <c r="U45" s="232"/>
      <c r="V45" s="233"/>
      <c r="W45" s="72"/>
      <c r="X45" s="73" t="e">
        <f t="shared" si="24"/>
        <v>#N/A</v>
      </c>
      <c r="Y45" s="73"/>
      <c r="Z45" s="74"/>
      <c r="AA45" s="72"/>
      <c r="AB45" s="73" t="e">
        <f t="shared" si="25"/>
        <v>#N/A</v>
      </c>
      <c r="AC45" s="73"/>
      <c r="AD45" s="76"/>
      <c r="AE45" s="72"/>
      <c r="AF45" s="73" t="e">
        <f t="shared" si="26"/>
        <v>#N/A</v>
      </c>
      <c r="AG45" s="73"/>
      <c r="AH45" s="76"/>
      <c r="AI45" s="72"/>
      <c r="AJ45" s="73" t="e">
        <f t="shared" si="27"/>
        <v>#N/A</v>
      </c>
      <c r="AK45" s="73"/>
      <c r="AL45" s="77"/>
    </row>
    <row r="46" spans="1:38" ht="19" x14ac:dyDescent="0.2">
      <c r="A46" s="226"/>
      <c r="B46" s="227"/>
      <c r="C46" s="72"/>
      <c r="D46" s="73"/>
      <c r="E46" s="73"/>
      <c r="F46" s="74"/>
      <c r="G46" s="75"/>
      <c r="H46" s="73"/>
      <c r="I46" s="73"/>
      <c r="J46" s="76"/>
      <c r="K46" s="75"/>
      <c r="L46" s="73"/>
      <c r="M46" s="73"/>
      <c r="N46" s="76"/>
      <c r="O46" s="75"/>
      <c r="P46" s="73"/>
      <c r="Q46" s="73"/>
      <c r="R46" s="77"/>
      <c r="S46" s="1"/>
      <c r="T46" s="1"/>
      <c r="U46" s="226"/>
      <c r="V46" s="227"/>
      <c r="W46" s="72"/>
      <c r="X46" s="73"/>
      <c r="Y46" s="73"/>
      <c r="Z46" s="74"/>
      <c r="AA46" s="75"/>
      <c r="AB46" s="73"/>
      <c r="AC46" s="73"/>
      <c r="AD46" s="76"/>
      <c r="AE46" s="75"/>
      <c r="AF46" s="73"/>
      <c r="AG46" s="73"/>
      <c r="AH46" s="76"/>
      <c r="AI46" s="75"/>
      <c r="AJ46" s="73"/>
      <c r="AK46" s="73"/>
      <c r="AL46" s="77"/>
    </row>
    <row r="47" spans="1:38" ht="20" thickBot="1" x14ac:dyDescent="0.25">
      <c r="A47" s="228"/>
      <c r="B47" s="229"/>
      <c r="C47" s="78"/>
      <c r="D47" s="79"/>
      <c r="E47" s="79"/>
      <c r="F47" s="80"/>
      <c r="G47" s="81"/>
      <c r="H47" s="79"/>
      <c r="I47" s="79"/>
      <c r="J47" s="82"/>
      <c r="K47" s="81"/>
      <c r="L47" s="79"/>
      <c r="M47" s="79"/>
      <c r="N47" s="82"/>
      <c r="O47" s="81"/>
      <c r="P47" s="79"/>
      <c r="Q47" s="79"/>
      <c r="R47" s="83"/>
      <c r="S47" s="1"/>
      <c r="T47" s="1"/>
      <c r="U47" s="228"/>
      <c r="V47" s="229"/>
      <c r="W47" s="78"/>
      <c r="X47" s="79"/>
      <c r="Y47" s="79"/>
      <c r="Z47" s="80"/>
      <c r="AA47" s="81"/>
      <c r="AB47" s="79"/>
      <c r="AC47" s="79"/>
      <c r="AD47" s="82"/>
      <c r="AE47" s="81"/>
      <c r="AF47" s="79"/>
      <c r="AG47" s="79"/>
      <c r="AH47" s="82"/>
      <c r="AI47" s="81"/>
      <c r="AJ47" s="79"/>
      <c r="AK47" s="79"/>
      <c r="AL47" s="83"/>
    </row>
    <row r="48" spans="1:38" ht="20" customHeight="1" thickBot="1" x14ac:dyDescent="0.25">
      <c r="A48" s="230"/>
      <c r="B48" s="231"/>
      <c r="C48" s="72"/>
      <c r="D48" s="73"/>
      <c r="E48" s="73"/>
      <c r="F48" s="74"/>
      <c r="G48" s="75"/>
      <c r="H48" s="73"/>
      <c r="I48" s="73"/>
      <c r="J48" s="76"/>
      <c r="K48" s="75"/>
      <c r="L48" s="73"/>
      <c r="M48" s="73"/>
      <c r="N48" s="76"/>
      <c r="O48" s="75"/>
      <c r="P48" s="73"/>
      <c r="Q48" s="73"/>
      <c r="R48" s="77"/>
      <c r="S48" s="1"/>
      <c r="T48" s="1"/>
      <c r="U48" s="230"/>
      <c r="V48" s="231"/>
      <c r="W48" s="72"/>
      <c r="X48" s="73"/>
      <c r="Y48" s="73"/>
      <c r="Z48" s="74"/>
      <c r="AA48" s="75"/>
      <c r="AB48" s="73"/>
      <c r="AC48" s="73"/>
      <c r="AD48" s="76"/>
      <c r="AE48" s="75"/>
      <c r="AF48" s="73"/>
      <c r="AG48" s="73"/>
      <c r="AH48" s="76"/>
      <c r="AI48" s="75"/>
      <c r="AJ48" s="73"/>
      <c r="AK48" s="73"/>
      <c r="AL48" s="77"/>
    </row>
    <row r="49" spans="1:38" ht="19" x14ac:dyDescent="0.2">
      <c r="A49" s="36"/>
      <c r="B49" s="37"/>
      <c r="C49" s="45"/>
      <c r="D49" s="46"/>
      <c r="E49" s="46"/>
      <c r="F49" s="47"/>
      <c r="G49" s="48"/>
      <c r="H49" s="46"/>
      <c r="I49" s="46"/>
      <c r="J49" s="49"/>
      <c r="K49" s="48"/>
      <c r="L49" s="46"/>
      <c r="M49" s="46"/>
      <c r="N49" s="49"/>
      <c r="O49" s="48"/>
      <c r="P49" s="46"/>
      <c r="Q49" s="46"/>
      <c r="R49" s="50"/>
      <c r="S49" s="1"/>
      <c r="T49" s="1"/>
      <c r="U49" s="226"/>
      <c r="V49" s="227"/>
      <c r="W49" s="72"/>
      <c r="X49" s="73"/>
      <c r="Y49" s="73"/>
      <c r="Z49" s="74"/>
      <c r="AA49" s="75"/>
      <c r="AB49" s="73"/>
      <c r="AC49" s="73"/>
      <c r="AD49" s="76"/>
      <c r="AE49" s="75"/>
      <c r="AF49" s="73"/>
      <c r="AG49" s="73"/>
      <c r="AH49" s="76"/>
      <c r="AI49" s="75"/>
      <c r="AJ49" s="73"/>
      <c r="AK49" s="73"/>
      <c r="AL49" s="77"/>
    </row>
    <row r="50" spans="1:38" ht="19" x14ac:dyDescent="0.2">
      <c r="A50" s="226"/>
      <c r="B50" s="227"/>
      <c r="C50" s="45"/>
      <c r="D50" s="46"/>
      <c r="E50" s="46"/>
      <c r="F50" s="47"/>
      <c r="G50" s="48"/>
      <c r="H50" s="46"/>
      <c r="I50" s="46"/>
      <c r="J50" s="49"/>
      <c r="K50" s="48"/>
      <c r="L50" s="46"/>
      <c r="M50" s="46"/>
      <c r="N50" s="49"/>
      <c r="O50" s="48"/>
      <c r="P50" s="46"/>
      <c r="Q50" s="46"/>
      <c r="R50" s="50"/>
      <c r="S50" s="1"/>
      <c r="T50" s="1"/>
      <c r="U50" s="226"/>
      <c r="V50" s="227"/>
      <c r="W50" s="72"/>
      <c r="X50" s="73"/>
      <c r="Y50" s="73"/>
      <c r="Z50" s="74"/>
      <c r="AA50" s="75"/>
      <c r="AB50" s="73"/>
      <c r="AC50" s="73"/>
      <c r="AD50" s="76"/>
      <c r="AE50" s="75"/>
      <c r="AF50" s="73"/>
      <c r="AG50" s="73"/>
      <c r="AH50" s="76"/>
      <c r="AI50" s="75"/>
      <c r="AJ50" s="73"/>
      <c r="AK50" s="73"/>
      <c r="AL50" s="77"/>
    </row>
    <row r="51" spans="1:38" ht="20" thickBot="1" x14ac:dyDescent="0.25">
      <c r="A51" s="228"/>
      <c r="B51" s="229"/>
      <c r="C51" s="51"/>
      <c r="D51" s="52"/>
      <c r="E51" s="52"/>
      <c r="F51" s="53"/>
      <c r="G51" s="54"/>
      <c r="H51" s="52"/>
      <c r="I51" s="52"/>
      <c r="J51" s="55"/>
      <c r="K51" s="54"/>
      <c r="L51" s="52"/>
      <c r="M51" s="52"/>
      <c r="N51" s="55"/>
      <c r="O51" s="54"/>
      <c r="P51" s="52"/>
      <c r="Q51" s="52"/>
      <c r="R51" s="56"/>
      <c r="S51" s="1"/>
      <c r="T51" s="1"/>
      <c r="U51" s="228"/>
      <c r="V51" s="229"/>
      <c r="W51" s="78"/>
      <c r="X51" s="79"/>
      <c r="Y51" s="79"/>
      <c r="Z51" s="80"/>
      <c r="AA51" s="81"/>
      <c r="AB51" s="79"/>
      <c r="AC51" s="79"/>
      <c r="AD51" s="82"/>
      <c r="AE51" s="81"/>
      <c r="AF51" s="79"/>
      <c r="AG51" s="79"/>
      <c r="AH51" s="82"/>
      <c r="AI51" s="81"/>
      <c r="AJ51" s="79"/>
      <c r="AK51" s="79"/>
      <c r="AL51" s="83"/>
    </row>
    <row r="52" spans="1:38" ht="16" customHeight="1" x14ac:dyDescent="0.2">
      <c r="A52" s="234"/>
      <c r="B52" s="219"/>
      <c r="C52" s="57"/>
      <c r="D52" s="58"/>
      <c r="E52" s="58"/>
      <c r="F52" s="59"/>
      <c r="G52" s="60"/>
      <c r="H52" s="58"/>
      <c r="I52" s="58"/>
      <c r="J52" s="59"/>
      <c r="K52" s="60"/>
      <c r="L52" s="58"/>
      <c r="M52" s="58"/>
      <c r="N52" s="59"/>
      <c r="O52" s="60"/>
      <c r="P52" s="58"/>
      <c r="Q52" s="58"/>
      <c r="R52" s="61"/>
      <c r="S52" s="1"/>
      <c r="T52" s="2"/>
      <c r="U52" s="234"/>
      <c r="V52" s="219"/>
      <c r="W52" s="87"/>
      <c r="X52" s="88"/>
      <c r="Y52" s="88"/>
      <c r="Z52" s="89"/>
      <c r="AA52" s="90"/>
      <c r="AB52" s="88"/>
      <c r="AC52" s="88"/>
      <c r="AD52" s="89"/>
      <c r="AE52" s="90"/>
      <c r="AF52" s="88"/>
      <c r="AG52" s="88"/>
      <c r="AH52" s="89"/>
      <c r="AI52" s="90"/>
      <c r="AJ52" s="88"/>
      <c r="AK52" s="88"/>
      <c r="AL52" s="91"/>
    </row>
    <row r="53" spans="1:38" ht="16" customHeight="1" x14ac:dyDescent="0.2">
      <c r="A53" s="235"/>
      <c r="B53" s="236"/>
      <c r="C53" s="62"/>
      <c r="D53" s="63"/>
      <c r="E53" s="63"/>
      <c r="F53" s="64"/>
      <c r="G53" s="65"/>
      <c r="H53" s="63"/>
      <c r="I53" s="63"/>
      <c r="J53" s="64"/>
      <c r="K53" s="65"/>
      <c r="L53" s="63"/>
      <c r="M53" s="63"/>
      <c r="N53" s="64"/>
      <c r="O53" s="65"/>
      <c r="P53" s="63"/>
      <c r="Q53" s="63"/>
      <c r="R53" s="66"/>
      <c r="S53" s="1"/>
      <c r="T53" s="2"/>
      <c r="U53" s="235"/>
      <c r="V53" s="236"/>
      <c r="W53" s="92"/>
      <c r="X53" s="93"/>
      <c r="Y53" s="93"/>
      <c r="Z53" s="94"/>
      <c r="AA53" s="95"/>
      <c r="AB53" s="93"/>
      <c r="AC53" s="93"/>
      <c r="AD53" s="94"/>
      <c r="AE53" s="95"/>
      <c r="AF53" s="93"/>
      <c r="AG53" s="93"/>
      <c r="AH53" s="94"/>
      <c r="AI53" s="95"/>
      <c r="AJ53" s="93"/>
      <c r="AK53" s="93"/>
      <c r="AL53" s="96"/>
    </row>
    <row r="54" spans="1:38" ht="17" customHeight="1" thickBot="1" x14ac:dyDescent="0.25">
      <c r="A54" s="220"/>
      <c r="B54" s="221"/>
      <c r="C54" s="67"/>
      <c r="D54" s="68"/>
      <c r="E54" s="68"/>
      <c r="F54" s="69"/>
      <c r="G54" s="70"/>
      <c r="H54" s="68"/>
      <c r="I54" s="68"/>
      <c r="J54" s="69"/>
      <c r="K54" s="70"/>
      <c r="L54" s="68"/>
      <c r="M54" s="68"/>
      <c r="N54" s="69"/>
      <c r="O54" s="70"/>
      <c r="P54" s="68"/>
      <c r="Q54" s="68"/>
      <c r="R54" s="71"/>
      <c r="S54" s="1"/>
      <c r="T54" s="2"/>
      <c r="U54" s="220"/>
      <c r="V54" s="221"/>
      <c r="W54" s="97"/>
      <c r="X54" s="98"/>
      <c r="Y54" s="98"/>
      <c r="Z54" s="99"/>
      <c r="AA54" s="100"/>
      <c r="AB54" s="98"/>
      <c r="AC54" s="98"/>
      <c r="AD54" s="99"/>
      <c r="AE54" s="100"/>
      <c r="AF54" s="98"/>
      <c r="AG54" s="98"/>
      <c r="AH54" s="99"/>
      <c r="AI54" s="100"/>
      <c r="AJ54" s="98"/>
      <c r="AK54" s="98"/>
      <c r="AL54" s="101"/>
    </row>
    <row r="55" spans="1:38" ht="16" customHeight="1" x14ac:dyDescent="0.2">
      <c r="A55" s="234"/>
      <c r="B55" s="219"/>
      <c r="C55" s="57"/>
      <c r="D55" s="58"/>
      <c r="E55" s="58"/>
      <c r="F55" s="59"/>
      <c r="G55" s="60"/>
      <c r="H55" s="58"/>
      <c r="I55" s="58"/>
      <c r="J55" s="59"/>
      <c r="K55" s="60"/>
      <c r="L55" s="58"/>
      <c r="M55" s="58"/>
      <c r="N55" s="59"/>
      <c r="O55" s="60"/>
      <c r="P55" s="58"/>
      <c r="Q55" s="58"/>
      <c r="R55" s="61"/>
      <c r="S55" s="1"/>
      <c r="T55" s="1"/>
      <c r="U55" s="234"/>
      <c r="V55" s="219"/>
      <c r="W55" s="87"/>
      <c r="X55" s="88"/>
      <c r="Y55" s="88"/>
      <c r="Z55" s="89"/>
      <c r="AA55" s="90"/>
      <c r="AB55" s="88"/>
      <c r="AC55" s="88"/>
      <c r="AD55" s="89"/>
      <c r="AE55" s="90"/>
      <c r="AF55" s="88"/>
      <c r="AG55" s="88"/>
      <c r="AH55" s="89"/>
      <c r="AI55" s="90"/>
      <c r="AJ55" s="88"/>
      <c r="AK55" s="88"/>
      <c r="AL55" s="91"/>
    </row>
    <row r="56" spans="1:38" ht="16" customHeight="1" x14ac:dyDescent="0.2">
      <c r="A56" s="235"/>
      <c r="B56" s="236"/>
      <c r="C56" s="62"/>
      <c r="D56" s="63"/>
      <c r="E56" s="63"/>
      <c r="F56" s="64"/>
      <c r="G56" s="65"/>
      <c r="H56" s="63"/>
      <c r="I56" s="63"/>
      <c r="J56" s="64"/>
      <c r="K56" s="65"/>
      <c r="L56" s="63"/>
      <c r="M56" s="63"/>
      <c r="N56" s="64"/>
      <c r="O56" s="65"/>
      <c r="P56" s="63"/>
      <c r="Q56" s="63"/>
      <c r="R56" s="66"/>
      <c r="S56" s="1"/>
      <c r="T56" s="1"/>
      <c r="U56" s="235"/>
      <c r="V56" s="236"/>
      <c r="W56" s="92"/>
      <c r="X56" s="93"/>
      <c r="Y56" s="93"/>
      <c r="Z56" s="94"/>
      <c r="AA56" s="95"/>
      <c r="AB56" s="93"/>
      <c r="AC56" s="93"/>
      <c r="AD56" s="94"/>
      <c r="AE56" s="95"/>
      <c r="AF56" s="93"/>
      <c r="AG56" s="93"/>
      <c r="AH56" s="94"/>
      <c r="AI56" s="95"/>
      <c r="AJ56" s="93"/>
      <c r="AK56" s="93"/>
      <c r="AL56" s="96"/>
    </row>
    <row r="57" spans="1:38" ht="17" customHeight="1" thickBot="1" x14ac:dyDescent="0.25">
      <c r="A57" s="237"/>
      <c r="B57" s="238"/>
      <c r="C57" s="62"/>
      <c r="D57" s="63"/>
      <c r="E57" s="63"/>
      <c r="F57" s="64"/>
      <c r="G57" s="65"/>
      <c r="H57" s="63"/>
      <c r="I57" s="63"/>
      <c r="J57" s="64"/>
      <c r="K57" s="65"/>
      <c r="L57" s="63"/>
      <c r="M57" s="63"/>
      <c r="N57" s="64"/>
      <c r="O57" s="65"/>
      <c r="P57" s="63"/>
      <c r="Q57" s="63"/>
      <c r="R57" s="66"/>
      <c r="S57" s="1"/>
      <c r="T57" s="1"/>
      <c r="U57" s="237"/>
      <c r="V57" s="238"/>
      <c r="W57" s="92"/>
      <c r="X57" s="93"/>
      <c r="Y57" s="93"/>
      <c r="Z57" s="94"/>
      <c r="AA57" s="95"/>
      <c r="AB57" s="93"/>
      <c r="AC57" s="93"/>
      <c r="AD57" s="94"/>
      <c r="AE57" s="95"/>
      <c r="AF57" s="93"/>
      <c r="AG57" s="93"/>
      <c r="AH57" s="94"/>
      <c r="AI57" s="95"/>
      <c r="AJ57" s="93"/>
      <c r="AK57" s="93"/>
      <c r="AL57" s="96"/>
    </row>
    <row r="58" spans="1:38" ht="16" customHeight="1" thickTop="1" x14ac:dyDescent="0.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row>
    <row r="59" spans="1:38" ht="16" customHeight="1" x14ac:dyDescent="0.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row>
    <row r="60" spans="1:38" ht="16" customHeight="1"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row>
    <row r="61" spans="1:38" ht="16" customHeight="1" x14ac:dyDescent="0.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row>
    <row r="62" spans="1:38" ht="16" customHeight="1" x14ac:dyDescent="0.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row>
    <row r="63" spans="1:38" ht="16" customHeight="1" x14ac:dyDescent="0.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38"/>
      <c r="AF63" s="38"/>
      <c r="AG63" s="38"/>
      <c r="AH63" s="38"/>
      <c r="AI63" s="38"/>
      <c r="AJ63" s="38"/>
      <c r="AK63" s="38"/>
      <c r="AL63" s="38"/>
    </row>
    <row r="64" spans="1:38" ht="16" customHeight="1" x14ac:dyDescent="0.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row>
    <row r="65" spans="1:38" ht="16" customHeight="1" x14ac:dyDescent="0.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row>
    <row r="66" spans="1:38" ht="16" customHeight="1" x14ac:dyDescent="0.2">
      <c r="A66" s="38"/>
      <c r="B66" s="38"/>
      <c r="C66" s="38"/>
      <c r="D66" s="38"/>
      <c r="E66" s="38"/>
      <c r="F66" s="38"/>
      <c r="G66" s="38"/>
      <c r="H66" s="38"/>
      <c r="I66" s="38"/>
      <c r="J66" s="38"/>
      <c r="K66" s="38"/>
      <c r="L66" s="38"/>
      <c r="M66" s="38"/>
      <c r="N66" s="38"/>
      <c r="O66" s="38"/>
      <c r="P66" s="38"/>
      <c r="Q66" s="38"/>
      <c r="R66" s="38"/>
      <c r="S66" s="38"/>
      <c r="T66" s="40"/>
      <c r="U66" s="41"/>
      <c r="V66" s="41"/>
      <c r="W66" s="41"/>
      <c r="X66" s="41"/>
      <c r="Y66" s="41"/>
      <c r="Z66" s="38"/>
      <c r="AA66" s="38"/>
      <c r="AB66" s="38"/>
      <c r="AC66" s="38"/>
      <c r="AD66" s="38"/>
      <c r="AE66" s="38"/>
      <c r="AF66" s="38"/>
      <c r="AG66" s="38"/>
      <c r="AH66" s="38"/>
      <c r="AI66" s="38"/>
      <c r="AJ66" s="38"/>
      <c r="AK66" s="38"/>
      <c r="AL66" s="38"/>
    </row>
    <row r="67" spans="1:38" ht="16" customHeight="1" x14ac:dyDescent="0.2">
      <c r="A67" s="38"/>
      <c r="B67" s="38"/>
      <c r="C67" s="38"/>
      <c r="D67" s="38"/>
      <c r="E67" s="38"/>
      <c r="F67" s="38"/>
      <c r="G67" s="38"/>
      <c r="H67" s="38"/>
      <c r="I67" s="38"/>
      <c r="J67" s="38"/>
      <c r="K67" s="38"/>
      <c r="L67" s="38"/>
      <c r="M67" s="38"/>
      <c r="N67" s="38"/>
      <c r="O67" s="38"/>
      <c r="P67" s="38"/>
      <c r="Q67" s="38"/>
      <c r="R67" s="38"/>
      <c r="S67" s="38"/>
      <c r="T67" s="40"/>
      <c r="U67" s="41"/>
      <c r="V67" s="41"/>
      <c r="W67" s="41"/>
      <c r="X67" s="41"/>
      <c r="Y67" s="41"/>
      <c r="Z67" s="38"/>
      <c r="AA67" s="38"/>
      <c r="AB67" s="38"/>
      <c r="AC67" s="38"/>
      <c r="AD67" s="38"/>
      <c r="AE67" s="38"/>
      <c r="AF67" s="38"/>
      <c r="AG67" s="38"/>
      <c r="AH67" s="38"/>
      <c r="AI67" s="38"/>
      <c r="AJ67" s="38"/>
      <c r="AK67" s="38"/>
      <c r="AL67" s="38"/>
    </row>
    <row r="68" spans="1:38" ht="19" x14ac:dyDescent="0.2">
      <c r="A68" s="39"/>
      <c r="B68" s="40"/>
      <c r="C68" s="40"/>
      <c r="D68" s="40"/>
      <c r="E68" s="40"/>
      <c r="F68" s="40"/>
      <c r="G68" s="40"/>
      <c r="H68" s="40"/>
      <c r="I68" s="40"/>
      <c r="J68" s="40"/>
      <c r="K68" s="40"/>
      <c r="L68" s="40"/>
      <c r="M68" s="40"/>
      <c r="N68" s="40"/>
      <c r="O68" s="40"/>
      <c r="P68" s="40"/>
      <c r="Q68" s="40"/>
      <c r="R68" s="40"/>
      <c r="S68" s="40"/>
      <c r="T68" s="40"/>
      <c r="U68" s="41"/>
      <c r="V68" s="41"/>
      <c r="W68" s="41"/>
      <c r="X68" s="41"/>
      <c r="Y68" s="41"/>
      <c r="Z68" s="41"/>
      <c r="AA68" s="41"/>
      <c r="AB68" s="41"/>
      <c r="AC68" s="41"/>
      <c r="AD68" s="41"/>
      <c r="AE68" s="41"/>
      <c r="AF68" s="41"/>
      <c r="AG68" s="41"/>
      <c r="AH68" s="41"/>
      <c r="AI68" s="41"/>
      <c r="AJ68" s="41"/>
      <c r="AK68" s="41"/>
      <c r="AL68" s="42"/>
    </row>
    <row r="69" spans="1:3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
      <c r="A71" s="215"/>
      <c r="B71" s="215"/>
      <c r="C71" s="212"/>
      <c r="D71" s="212"/>
      <c r="E71" s="212"/>
      <c r="F71" s="212"/>
      <c r="G71" s="212"/>
      <c r="H71" s="212"/>
      <c r="I71" s="212"/>
      <c r="J71" s="212"/>
      <c r="K71" s="212"/>
      <c r="L71" s="212"/>
      <c r="M71" s="212"/>
      <c r="N71" s="212"/>
      <c r="O71" s="212"/>
      <c r="P71" s="212"/>
      <c r="Q71" s="212"/>
      <c r="R71" s="212"/>
      <c r="S71" s="1"/>
      <c r="T71" s="1"/>
      <c r="U71" s="215"/>
      <c r="V71" s="215"/>
      <c r="W71" s="212"/>
      <c r="X71" s="212"/>
      <c r="Y71" s="212"/>
      <c r="Z71" s="212"/>
      <c r="AA71" s="212"/>
      <c r="AB71" s="212"/>
      <c r="AC71" s="212"/>
      <c r="AD71" s="212"/>
      <c r="AE71" s="212"/>
      <c r="AF71" s="212"/>
      <c r="AG71" s="212"/>
      <c r="AH71" s="212"/>
      <c r="AI71" s="212"/>
      <c r="AJ71" s="212"/>
      <c r="AK71" s="212"/>
      <c r="AL71" s="212"/>
    </row>
    <row r="72" spans="1:38" ht="26" x14ac:dyDescent="0.2">
      <c r="A72" s="213"/>
      <c r="B72" s="213"/>
      <c r="C72" s="214" t="s">
        <v>2</v>
      </c>
      <c r="D72" s="214"/>
      <c r="E72" s="214"/>
      <c r="F72" s="214"/>
      <c r="G72" s="214" t="s">
        <v>3</v>
      </c>
      <c r="H72" s="214"/>
      <c r="I72" s="214"/>
      <c r="J72" s="214"/>
      <c r="K72" s="214" t="s">
        <v>4</v>
      </c>
      <c r="L72" s="214"/>
      <c r="M72" s="214"/>
      <c r="N72" s="214"/>
      <c r="O72" s="214" t="s">
        <v>5</v>
      </c>
      <c r="P72" s="214"/>
      <c r="Q72" s="214"/>
      <c r="R72" s="214"/>
      <c r="S72" s="1"/>
      <c r="T72" s="1"/>
      <c r="U72" s="213"/>
      <c r="V72" s="213"/>
      <c r="W72" s="214" t="s">
        <v>2</v>
      </c>
      <c r="X72" s="214"/>
      <c r="Y72" s="214"/>
      <c r="Z72" s="214"/>
      <c r="AA72" s="214" t="s">
        <v>3</v>
      </c>
      <c r="AB72" s="214"/>
      <c r="AC72" s="214"/>
      <c r="AD72" s="214"/>
      <c r="AE72" s="214" t="s">
        <v>4</v>
      </c>
      <c r="AF72" s="214"/>
      <c r="AG72" s="214"/>
      <c r="AH72" s="214"/>
      <c r="AI72" s="214" t="s">
        <v>5</v>
      </c>
      <c r="AJ72" s="214"/>
      <c r="AK72" s="214"/>
      <c r="AL72" s="214"/>
    </row>
    <row r="73" spans="1:38" ht="20" thickBot="1" x14ac:dyDescent="0.25">
      <c r="A73" s="216"/>
      <c r="B73" s="217"/>
      <c r="C73" s="85" t="s">
        <v>6</v>
      </c>
      <c r="D73" s="85" t="s">
        <v>7</v>
      </c>
      <c r="E73" s="85" t="s">
        <v>8</v>
      </c>
      <c r="F73" s="85" t="s">
        <v>9</v>
      </c>
      <c r="G73" s="85" t="s">
        <v>177</v>
      </c>
      <c r="H73" s="85" t="s">
        <v>178</v>
      </c>
      <c r="I73" s="85" t="s">
        <v>179</v>
      </c>
      <c r="J73" s="85" t="s">
        <v>180</v>
      </c>
      <c r="K73" s="85" t="s">
        <v>181</v>
      </c>
      <c r="L73" s="85" t="s">
        <v>182</v>
      </c>
      <c r="M73" s="85" t="s">
        <v>183</v>
      </c>
      <c r="N73" s="85" t="s">
        <v>184</v>
      </c>
      <c r="O73" s="85" t="s">
        <v>185</v>
      </c>
      <c r="P73" s="85" t="s">
        <v>186</v>
      </c>
      <c r="Q73" s="85" t="s">
        <v>187</v>
      </c>
      <c r="R73" s="85" t="s">
        <v>188</v>
      </c>
      <c r="S73" s="5"/>
      <c r="T73" s="1"/>
      <c r="U73" s="216"/>
      <c r="V73" s="217"/>
      <c r="W73" s="85" t="s">
        <v>6</v>
      </c>
      <c r="X73" s="85" t="s">
        <v>7</v>
      </c>
      <c r="Y73" s="85" t="s">
        <v>8</v>
      </c>
      <c r="Z73" s="85" t="s">
        <v>9</v>
      </c>
      <c r="AA73" s="85" t="s">
        <v>177</v>
      </c>
      <c r="AB73" s="85" t="s">
        <v>178</v>
      </c>
      <c r="AC73" s="85" t="s">
        <v>179</v>
      </c>
      <c r="AD73" s="85" t="s">
        <v>180</v>
      </c>
      <c r="AE73" s="85" t="s">
        <v>181</v>
      </c>
      <c r="AF73" s="85" t="s">
        <v>182</v>
      </c>
      <c r="AG73" s="85" t="s">
        <v>183</v>
      </c>
      <c r="AH73" s="85" t="s">
        <v>184</v>
      </c>
      <c r="AI73" s="85" t="s">
        <v>185</v>
      </c>
      <c r="AJ73" s="85" t="s">
        <v>186</v>
      </c>
      <c r="AK73" s="85" t="s">
        <v>187</v>
      </c>
      <c r="AL73" s="85" t="s">
        <v>188</v>
      </c>
    </row>
    <row r="74" spans="1:38" ht="20" thickTop="1" x14ac:dyDescent="0.2">
      <c r="A74" s="218" t="s">
        <v>189</v>
      </c>
      <c r="B74" s="219"/>
      <c r="C74" s="72"/>
      <c r="D74" s="73">
        <f t="shared" ref="D74:D79" si="28">$B$19*C74</f>
        <v>0</v>
      </c>
      <c r="E74" s="73"/>
      <c r="F74" s="74"/>
      <c r="G74" s="75"/>
      <c r="H74" s="73">
        <f t="shared" ref="H74:H79" si="29">G74*$B$19</f>
        <v>0</v>
      </c>
      <c r="I74" s="73"/>
      <c r="J74" s="76"/>
      <c r="K74" s="75"/>
      <c r="L74" s="73">
        <f t="shared" ref="L74:L79" si="30">$B$19*K74</f>
        <v>0</v>
      </c>
      <c r="M74" s="73"/>
      <c r="N74" s="76"/>
      <c r="O74" s="75"/>
      <c r="P74" s="73">
        <f t="shared" ref="P74:P79" si="31">O74*$B$19</f>
        <v>0</v>
      </c>
      <c r="Q74" s="73"/>
      <c r="R74" s="77"/>
      <c r="S74" s="5"/>
      <c r="T74" s="1"/>
      <c r="U74" s="218" t="s">
        <v>189</v>
      </c>
      <c r="V74" s="219"/>
      <c r="W74" s="72"/>
      <c r="X74" s="73">
        <f t="shared" ref="X74:X79" si="32">$B$19*W74</f>
        <v>0</v>
      </c>
      <c r="Y74" s="73"/>
      <c r="Z74" s="74"/>
      <c r="AA74" s="75"/>
      <c r="AB74" s="73">
        <f t="shared" ref="AB74:AB79" si="33">AA74*$B$19</f>
        <v>0</v>
      </c>
      <c r="AC74" s="73"/>
      <c r="AD74" s="76"/>
      <c r="AE74" s="75"/>
      <c r="AF74" s="73">
        <f t="shared" ref="AF74:AF79" si="34">$B$19*AE74</f>
        <v>0</v>
      </c>
      <c r="AG74" s="73"/>
      <c r="AH74" s="76"/>
      <c r="AI74" s="75"/>
      <c r="AJ74" s="73">
        <f t="shared" ref="AJ74:AJ79" si="35">AI74*$B$19</f>
        <v>0</v>
      </c>
      <c r="AK74" s="73"/>
      <c r="AL74" s="77"/>
    </row>
    <row r="75" spans="1:38" ht="20" thickBot="1" x14ac:dyDescent="0.25">
      <c r="A75" s="220"/>
      <c r="B75" s="221"/>
      <c r="C75" s="72"/>
      <c r="D75" s="73">
        <f t="shared" si="28"/>
        <v>0</v>
      </c>
      <c r="E75" s="73"/>
      <c r="F75" s="74"/>
      <c r="G75" s="75"/>
      <c r="H75" s="73">
        <f t="shared" si="29"/>
        <v>0</v>
      </c>
      <c r="I75" s="73"/>
      <c r="J75" s="76"/>
      <c r="K75" s="75"/>
      <c r="L75" s="73">
        <f t="shared" si="30"/>
        <v>0</v>
      </c>
      <c r="M75" s="73"/>
      <c r="N75" s="76"/>
      <c r="O75" s="75"/>
      <c r="P75" s="73">
        <f t="shared" si="31"/>
        <v>0</v>
      </c>
      <c r="Q75" s="73"/>
      <c r="R75" s="77"/>
      <c r="S75" s="5"/>
      <c r="T75" s="1"/>
      <c r="U75" s="220"/>
      <c r="V75" s="221"/>
      <c r="W75" s="72"/>
      <c r="X75" s="73">
        <f t="shared" si="32"/>
        <v>0</v>
      </c>
      <c r="Y75" s="73"/>
      <c r="Z75" s="74"/>
      <c r="AA75" s="75"/>
      <c r="AB75" s="73">
        <f t="shared" si="33"/>
        <v>0</v>
      </c>
      <c r="AC75" s="73"/>
      <c r="AD75" s="76"/>
      <c r="AE75" s="75"/>
      <c r="AF75" s="73">
        <f t="shared" si="34"/>
        <v>0</v>
      </c>
      <c r="AG75" s="73"/>
      <c r="AH75" s="76"/>
      <c r="AI75" s="75"/>
      <c r="AJ75" s="73">
        <f t="shared" si="35"/>
        <v>0</v>
      </c>
      <c r="AK75" s="73"/>
      <c r="AL75" s="77"/>
    </row>
    <row r="76" spans="1:38" ht="20" thickBot="1" x14ac:dyDescent="0.25">
      <c r="A76" s="19" t="s">
        <v>189</v>
      </c>
      <c r="B76" s="20">
        <f>VLOOKUP(A76, Tabel2[], 2, FALSE)</f>
        <v>0</v>
      </c>
      <c r="C76" s="72"/>
      <c r="D76" s="73">
        <f t="shared" si="28"/>
        <v>0</v>
      </c>
      <c r="E76" s="73"/>
      <c r="F76" s="74"/>
      <c r="G76" s="75"/>
      <c r="H76" s="73">
        <f t="shared" si="29"/>
        <v>0</v>
      </c>
      <c r="I76" s="73"/>
      <c r="J76" s="76"/>
      <c r="K76" s="75"/>
      <c r="L76" s="73">
        <f t="shared" si="30"/>
        <v>0</v>
      </c>
      <c r="M76" s="73"/>
      <c r="N76" s="76"/>
      <c r="O76" s="75"/>
      <c r="P76" s="73">
        <f t="shared" si="31"/>
        <v>0</v>
      </c>
      <c r="Q76" s="73"/>
      <c r="R76" s="77"/>
      <c r="S76" s="5"/>
      <c r="T76" s="1"/>
      <c r="U76" s="19" t="s">
        <v>189</v>
      </c>
      <c r="V76" s="20">
        <f>VLOOKUP(U76, Tabel2[], 2, FALSE)</f>
        <v>0</v>
      </c>
      <c r="W76" s="72"/>
      <c r="X76" s="73">
        <f t="shared" si="32"/>
        <v>0</v>
      </c>
      <c r="Y76" s="73"/>
      <c r="Z76" s="74"/>
      <c r="AA76" s="75"/>
      <c r="AB76" s="73">
        <f t="shared" si="33"/>
        <v>0</v>
      </c>
      <c r="AC76" s="73"/>
      <c r="AD76" s="76"/>
      <c r="AE76" s="75"/>
      <c r="AF76" s="73">
        <f t="shared" si="34"/>
        <v>0</v>
      </c>
      <c r="AG76" s="73"/>
      <c r="AH76" s="76"/>
      <c r="AI76" s="75"/>
      <c r="AJ76" s="73">
        <f t="shared" si="35"/>
        <v>0</v>
      </c>
      <c r="AK76" s="73"/>
      <c r="AL76" s="77"/>
    </row>
    <row r="77" spans="1:38" ht="19" x14ac:dyDescent="0.2">
      <c r="A77" s="32"/>
      <c r="B77" s="32">
        <f>B76*VLOOKUP(A74, Exercises!A86:G258, 7, FALSE)</f>
        <v>0</v>
      </c>
      <c r="C77" s="72"/>
      <c r="D77" s="73">
        <f t="shared" si="28"/>
        <v>0</v>
      </c>
      <c r="E77" s="73"/>
      <c r="F77" s="74"/>
      <c r="G77" s="75"/>
      <c r="H77" s="73">
        <f t="shared" si="29"/>
        <v>0</v>
      </c>
      <c r="I77" s="73"/>
      <c r="J77" s="76"/>
      <c r="K77" s="75"/>
      <c r="L77" s="73">
        <f t="shared" si="30"/>
        <v>0</v>
      </c>
      <c r="M77" s="73"/>
      <c r="N77" s="76"/>
      <c r="O77" s="75"/>
      <c r="P77" s="73">
        <f t="shared" si="31"/>
        <v>0</v>
      </c>
      <c r="Q77" s="73"/>
      <c r="R77" s="77"/>
      <c r="S77" s="5"/>
      <c r="T77" s="1"/>
      <c r="U77" s="32"/>
      <c r="V77" s="32" t="e">
        <f>V76*VLOOKUP(U74, Exercises!U59:AA258, 7, FALSE)</f>
        <v>#N/A</v>
      </c>
      <c r="W77" s="72"/>
      <c r="X77" s="73">
        <f t="shared" si="32"/>
        <v>0</v>
      </c>
      <c r="Y77" s="73"/>
      <c r="Z77" s="74"/>
      <c r="AA77" s="75"/>
      <c r="AB77" s="73">
        <f t="shared" si="33"/>
        <v>0</v>
      </c>
      <c r="AC77" s="73"/>
      <c r="AD77" s="76"/>
      <c r="AE77" s="75"/>
      <c r="AF77" s="73">
        <f t="shared" si="34"/>
        <v>0</v>
      </c>
      <c r="AG77" s="73"/>
      <c r="AH77" s="76"/>
      <c r="AI77" s="75"/>
      <c r="AJ77" s="73">
        <f t="shared" si="35"/>
        <v>0</v>
      </c>
      <c r="AK77" s="73"/>
      <c r="AL77" s="77"/>
    </row>
    <row r="78" spans="1:38" ht="19" x14ac:dyDescent="0.2">
      <c r="A78" s="222"/>
      <c r="B78" s="223"/>
      <c r="C78" s="72"/>
      <c r="D78" s="73">
        <f t="shared" si="28"/>
        <v>0</v>
      </c>
      <c r="E78" s="73"/>
      <c r="F78" s="74"/>
      <c r="G78" s="75"/>
      <c r="H78" s="73">
        <f t="shared" si="29"/>
        <v>0</v>
      </c>
      <c r="I78" s="73"/>
      <c r="J78" s="76"/>
      <c r="K78" s="75"/>
      <c r="L78" s="73">
        <f t="shared" si="30"/>
        <v>0</v>
      </c>
      <c r="M78" s="73"/>
      <c r="N78" s="76"/>
      <c r="O78" s="75"/>
      <c r="P78" s="73">
        <f t="shared" si="31"/>
        <v>0</v>
      </c>
      <c r="Q78" s="73"/>
      <c r="R78" s="77"/>
      <c r="S78" s="5"/>
      <c r="T78" s="1"/>
      <c r="U78" s="222"/>
      <c r="V78" s="223"/>
      <c r="W78" s="72"/>
      <c r="X78" s="73">
        <f t="shared" si="32"/>
        <v>0</v>
      </c>
      <c r="Y78" s="73"/>
      <c r="Z78" s="74"/>
      <c r="AA78" s="75"/>
      <c r="AB78" s="73">
        <f t="shared" si="33"/>
        <v>0</v>
      </c>
      <c r="AC78" s="73"/>
      <c r="AD78" s="76"/>
      <c r="AE78" s="75"/>
      <c r="AF78" s="73">
        <f t="shared" si="34"/>
        <v>0</v>
      </c>
      <c r="AG78" s="73"/>
      <c r="AH78" s="76"/>
      <c r="AI78" s="75"/>
      <c r="AJ78" s="73">
        <f t="shared" si="35"/>
        <v>0</v>
      </c>
      <c r="AK78" s="73"/>
      <c r="AL78" s="77"/>
    </row>
    <row r="79" spans="1:38" ht="19" x14ac:dyDescent="0.2">
      <c r="A79" s="222"/>
      <c r="B79" s="223"/>
      <c r="C79" s="72"/>
      <c r="D79" s="73">
        <f t="shared" si="28"/>
        <v>0</v>
      </c>
      <c r="E79" s="73"/>
      <c r="F79" s="74"/>
      <c r="G79" s="75"/>
      <c r="H79" s="73">
        <f t="shared" si="29"/>
        <v>0</v>
      </c>
      <c r="I79" s="73"/>
      <c r="J79" s="76"/>
      <c r="K79" s="75"/>
      <c r="L79" s="73">
        <f t="shared" si="30"/>
        <v>0</v>
      </c>
      <c r="M79" s="73"/>
      <c r="N79" s="76"/>
      <c r="O79" s="75"/>
      <c r="P79" s="73">
        <f t="shared" si="31"/>
        <v>0</v>
      </c>
      <c r="Q79" s="73"/>
      <c r="R79" s="77"/>
      <c r="S79" s="5"/>
      <c r="T79" s="1"/>
      <c r="U79" s="222"/>
      <c r="V79" s="223"/>
      <c r="W79" s="72"/>
      <c r="X79" s="73">
        <f t="shared" si="32"/>
        <v>0</v>
      </c>
      <c r="Y79" s="73"/>
      <c r="Z79" s="74"/>
      <c r="AA79" s="75"/>
      <c r="AB79" s="73">
        <f t="shared" si="33"/>
        <v>0</v>
      </c>
      <c r="AC79" s="73"/>
      <c r="AD79" s="76"/>
      <c r="AE79" s="75"/>
      <c r="AF79" s="73">
        <f t="shared" si="34"/>
        <v>0</v>
      </c>
      <c r="AG79" s="73"/>
      <c r="AH79" s="76"/>
      <c r="AI79" s="75"/>
      <c r="AJ79" s="73">
        <f t="shared" si="35"/>
        <v>0</v>
      </c>
      <c r="AK79" s="73"/>
      <c r="AL79" s="77"/>
    </row>
    <row r="80" spans="1:38" ht="19" x14ac:dyDescent="0.2">
      <c r="A80" s="222"/>
      <c r="B80" s="223"/>
      <c r="C80" s="72"/>
      <c r="D80" s="73"/>
      <c r="E80" s="73"/>
      <c r="F80" s="74"/>
      <c r="G80" s="75"/>
      <c r="H80" s="73"/>
      <c r="I80" s="73"/>
      <c r="J80" s="76"/>
      <c r="K80" s="75"/>
      <c r="L80" s="73"/>
      <c r="M80" s="73"/>
      <c r="N80" s="76"/>
      <c r="O80" s="75"/>
      <c r="P80" s="73"/>
      <c r="Q80" s="73"/>
      <c r="R80" s="77"/>
      <c r="S80" s="5"/>
      <c r="T80" s="1"/>
      <c r="U80" s="222"/>
      <c r="V80" s="223"/>
      <c r="W80" s="72"/>
      <c r="X80" s="73"/>
      <c r="Y80" s="73"/>
      <c r="Z80" s="74"/>
      <c r="AA80" s="75"/>
      <c r="AB80" s="73"/>
      <c r="AC80" s="73"/>
      <c r="AD80" s="76"/>
      <c r="AE80" s="75"/>
      <c r="AF80" s="73"/>
      <c r="AG80" s="73"/>
      <c r="AH80" s="76"/>
      <c r="AI80" s="75"/>
      <c r="AJ80" s="73"/>
      <c r="AK80" s="73"/>
      <c r="AL80" s="77"/>
    </row>
    <row r="81" spans="1:38" ht="20" thickBot="1" x14ac:dyDescent="0.25">
      <c r="A81" s="224"/>
      <c r="B81" s="225"/>
      <c r="C81" s="78"/>
      <c r="D81" s="79"/>
      <c r="E81" s="79"/>
      <c r="F81" s="80"/>
      <c r="G81" s="81"/>
      <c r="H81" s="79"/>
      <c r="I81" s="79"/>
      <c r="J81" s="82"/>
      <c r="K81" s="81"/>
      <c r="L81" s="79"/>
      <c r="M81" s="79"/>
      <c r="N81" s="82"/>
      <c r="O81" s="81"/>
      <c r="P81" s="79"/>
      <c r="Q81" s="79"/>
      <c r="R81" s="83"/>
      <c r="S81" s="5"/>
      <c r="T81" s="1"/>
      <c r="U81" s="224"/>
      <c r="V81" s="225"/>
      <c r="W81" s="78"/>
      <c r="X81" s="79"/>
      <c r="Y81" s="79"/>
      <c r="Z81" s="80"/>
      <c r="AA81" s="81"/>
      <c r="AB81" s="79"/>
      <c r="AC81" s="79"/>
      <c r="AD81" s="82"/>
      <c r="AE81" s="81"/>
      <c r="AF81" s="79"/>
      <c r="AG81" s="79"/>
      <c r="AH81" s="82"/>
      <c r="AI81" s="81"/>
      <c r="AJ81" s="79"/>
      <c r="AK81" s="79"/>
      <c r="AL81" s="83"/>
    </row>
    <row r="82" spans="1:38" ht="19" x14ac:dyDescent="0.2">
      <c r="A82" s="218" t="s">
        <v>189</v>
      </c>
      <c r="B82" s="219"/>
      <c r="C82" s="72"/>
      <c r="D82" s="73">
        <f>B85*C82</f>
        <v>0</v>
      </c>
      <c r="E82" s="73"/>
      <c r="F82" s="74"/>
      <c r="G82" s="72"/>
      <c r="H82" s="73">
        <f>B85*G82</f>
        <v>0</v>
      </c>
      <c r="I82" s="73"/>
      <c r="J82" s="76"/>
      <c r="K82" s="72"/>
      <c r="L82" s="73">
        <f>B85*K82</f>
        <v>0</v>
      </c>
      <c r="M82" s="73"/>
      <c r="N82" s="76"/>
      <c r="O82" s="72"/>
      <c r="P82" s="73">
        <f>B85*O82</f>
        <v>0</v>
      </c>
      <c r="Q82" s="73"/>
      <c r="R82" s="77"/>
      <c r="S82" s="5"/>
      <c r="T82" s="1"/>
      <c r="U82" s="218" t="s">
        <v>189</v>
      </c>
      <c r="V82" s="219"/>
      <c r="W82" s="72"/>
      <c r="X82" s="73" t="e">
        <f>V85*W82</f>
        <v>#N/A</v>
      </c>
      <c r="Y82" s="73"/>
      <c r="Z82" s="74"/>
      <c r="AA82" s="72"/>
      <c r="AB82" s="73" t="e">
        <f>V85*AA82</f>
        <v>#N/A</v>
      </c>
      <c r="AC82" s="73"/>
      <c r="AD82" s="76"/>
      <c r="AE82" s="72"/>
      <c r="AF82" s="73" t="e">
        <f>V85*AE82</f>
        <v>#N/A</v>
      </c>
      <c r="AG82" s="73"/>
      <c r="AH82" s="76"/>
      <c r="AI82" s="72"/>
      <c r="AJ82" s="73" t="e">
        <f>V85*AI82</f>
        <v>#N/A</v>
      </c>
      <c r="AK82" s="73"/>
      <c r="AL82" s="77"/>
    </row>
    <row r="83" spans="1:38" ht="20" thickBot="1" x14ac:dyDescent="0.25">
      <c r="A83" s="220"/>
      <c r="B83" s="221"/>
      <c r="C83" s="72"/>
      <c r="D83" s="73">
        <f>$B$27*C83</f>
        <v>0</v>
      </c>
      <c r="E83" s="73"/>
      <c r="F83" s="74"/>
      <c r="G83" s="72"/>
      <c r="H83" s="73">
        <f>$B$27*G83</f>
        <v>0</v>
      </c>
      <c r="I83" s="73"/>
      <c r="J83" s="76"/>
      <c r="K83" s="72"/>
      <c r="L83" s="73">
        <f>$B$27*K83</f>
        <v>0</v>
      </c>
      <c r="M83" s="73"/>
      <c r="N83" s="76"/>
      <c r="O83" s="72"/>
      <c r="P83" s="73">
        <f>$B$27*O83</f>
        <v>0</v>
      </c>
      <c r="Q83" s="73"/>
      <c r="R83" s="77"/>
      <c r="S83" s="5"/>
      <c r="T83" s="1"/>
      <c r="U83" s="220"/>
      <c r="V83" s="221"/>
      <c r="W83" s="72"/>
      <c r="X83" s="73">
        <f>$B$27*W83</f>
        <v>0</v>
      </c>
      <c r="Y83" s="73"/>
      <c r="Z83" s="74"/>
      <c r="AA83" s="72"/>
      <c r="AB83" s="73">
        <f>$B$27*AA83</f>
        <v>0</v>
      </c>
      <c r="AC83" s="73"/>
      <c r="AD83" s="76"/>
      <c r="AE83" s="72"/>
      <c r="AF83" s="73">
        <f>$B$27*AE83</f>
        <v>0</v>
      </c>
      <c r="AG83" s="73"/>
      <c r="AH83" s="76"/>
      <c r="AI83" s="72"/>
      <c r="AJ83" s="73">
        <f>$B$27*AI83</f>
        <v>0</v>
      </c>
      <c r="AK83" s="73"/>
      <c r="AL83" s="77"/>
    </row>
    <row r="84" spans="1:38" ht="20" thickBot="1" x14ac:dyDescent="0.25">
      <c r="A84" s="19" t="s">
        <v>189</v>
      </c>
      <c r="B84" s="20">
        <f>VLOOKUP(A84, Tabel2[], 2, FALSE)</f>
        <v>0</v>
      </c>
      <c r="C84" s="72"/>
      <c r="D84" s="73">
        <f>$B$27*C84</f>
        <v>0</v>
      </c>
      <c r="E84" s="73"/>
      <c r="F84" s="74"/>
      <c r="G84" s="72"/>
      <c r="H84" s="73">
        <f>$B$27*G84</f>
        <v>0</v>
      </c>
      <c r="I84" s="73"/>
      <c r="J84" s="76"/>
      <c r="K84" s="72"/>
      <c r="L84" s="73">
        <f>$B$27*K84</f>
        <v>0</v>
      </c>
      <c r="M84" s="73"/>
      <c r="N84" s="76"/>
      <c r="O84" s="72"/>
      <c r="P84" s="73">
        <f>$B$27*O84</f>
        <v>0</v>
      </c>
      <c r="Q84" s="73"/>
      <c r="R84" s="77"/>
      <c r="S84" s="5"/>
      <c r="T84" s="1"/>
      <c r="U84" s="19" t="s">
        <v>189</v>
      </c>
      <c r="V84" s="20">
        <f>VLOOKUP(U84, Tabel2[], 2, FALSE)</f>
        <v>0</v>
      </c>
      <c r="W84" s="72"/>
      <c r="X84" s="73">
        <f>$B$27*W84</f>
        <v>0</v>
      </c>
      <c r="Y84" s="73"/>
      <c r="Z84" s="74"/>
      <c r="AA84" s="72"/>
      <c r="AB84" s="73">
        <f>$B$27*AA84</f>
        <v>0</v>
      </c>
      <c r="AC84" s="73"/>
      <c r="AD84" s="76"/>
      <c r="AE84" s="72"/>
      <c r="AF84" s="73">
        <f>$B$27*AE84</f>
        <v>0</v>
      </c>
      <c r="AG84" s="73"/>
      <c r="AH84" s="76"/>
      <c r="AI84" s="72"/>
      <c r="AJ84" s="73">
        <f>$B$27*AI84</f>
        <v>0</v>
      </c>
      <c r="AK84" s="73"/>
      <c r="AL84" s="77"/>
    </row>
    <row r="85" spans="1:38" ht="19" x14ac:dyDescent="0.2">
      <c r="A85" s="32"/>
      <c r="B85" s="32">
        <f>B84*VLOOKUP(A82, Exercises!A86:G258, 7, FALSE)</f>
        <v>0</v>
      </c>
      <c r="C85" s="72"/>
      <c r="D85" s="73">
        <f>$B$27*C85</f>
        <v>0</v>
      </c>
      <c r="E85" s="73"/>
      <c r="F85" s="74"/>
      <c r="G85" s="72"/>
      <c r="H85" s="73">
        <f>$B$27*G85</f>
        <v>0</v>
      </c>
      <c r="I85" s="73"/>
      <c r="J85" s="76"/>
      <c r="K85" s="72"/>
      <c r="L85" s="73">
        <f>$B$27*K85</f>
        <v>0</v>
      </c>
      <c r="M85" s="73"/>
      <c r="N85" s="76"/>
      <c r="O85" s="72"/>
      <c r="P85" s="73">
        <f>$B$27*O85</f>
        <v>0</v>
      </c>
      <c r="Q85" s="73"/>
      <c r="R85" s="77"/>
      <c r="S85" s="5"/>
      <c r="T85" s="1"/>
      <c r="U85" s="32"/>
      <c r="V85" s="32" t="e">
        <f>V84*VLOOKUP(U82, Exercises!U59:AA258, 7, FALSE)</f>
        <v>#N/A</v>
      </c>
      <c r="W85" s="72"/>
      <c r="X85" s="73">
        <f>$B$27*W85</f>
        <v>0</v>
      </c>
      <c r="Y85" s="73"/>
      <c r="Z85" s="74"/>
      <c r="AA85" s="72"/>
      <c r="AB85" s="73">
        <f>$B$27*AA85</f>
        <v>0</v>
      </c>
      <c r="AC85" s="73"/>
      <c r="AD85" s="76"/>
      <c r="AE85" s="72"/>
      <c r="AF85" s="73">
        <f>$B$27*AE85</f>
        <v>0</v>
      </c>
      <c r="AG85" s="73"/>
      <c r="AH85" s="76"/>
      <c r="AI85" s="72"/>
      <c r="AJ85" s="73">
        <f>$B$27*AI85</f>
        <v>0</v>
      </c>
      <c r="AK85" s="73"/>
      <c r="AL85" s="77"/>
    </row>
    <row r="86" spans="1:38" ht="19" x14ac:dyDescent="0.2">
      <c r="A86" s="222"/>
      <c r="B86" s="223"/>
      <c r="C86" s="72"/>
      <c r="D86" s="73">
        <f>$B$27*C86</f>
        <v>0</v>
      </c>
      <c r="E86" s="73"/>
      <c r="F86" s="74"/>
      <c r="G86" s="72"/>
      <c r="H86" s="73">
        <f>$B$27*G86</f>
        <v>0</v>
      </c>
      <c r="I86" s="73"/>
      <c r="J86" s="84"/>
      <c r="K86" s="72"/>
      <c r="L86" s="73">
        <f>$B$27*K86</f>
        <v>0</v>
      </c>
      <c r="M86" s="73"/>
      <c r="N86" s="76"/>
      <c r="O86" s="72"/>
      <c r="P86" s="73">
        <f>$B$27*O86</f>
        <v>0</v>
      </c>
      <c r="Q86" s="73"/>
      <c r="R86" s="77"/>
      <c r="S86" s="5"/>
      <c r="T86" s="1"/>
      <c r="U86" s="222"/>
      <c r="V86" s="223"/>
      <c r="W86" s="72"/>
      <c r="X86" s="73">
        <f>$B$27*W86</f>
        <v>0</v>
      </c>
      <c r="Y86" s="73"/>
      <c r="Z86" s="74"/>
      <c r="AA86" s="72"/>
      <c r="AB86" s="73">
        <f>$B$27*AA86</f>
        <v>0</v>
      </c>
      <c r="AC86" s="73"/>
      <c r="AD86" s="84"/>
      <c r="AE86" s="72"/>
      <c r="AF86" s="73">
        <f>$B$27*AE86</f>
        <v>0</v>
      </c>
      <c r="AG86" s="73"/>
      <c r="AH86" s="76"/>
      <c r="AI86" s="72"/>
      <c r="AJ86" s="73">
        <f>$B$27*AI86</f>
        <v>0</v>
      </c>
      <c r="AK86" s="73"/>
      <c r="AL86" s="77"/>
    </row>
    <row r="87" spans="1:38" ht="19" x14ac:dyDescent="0.2">
      <c r="A87" s="222"/>
      <c r="B87" s="223"/>
      <c r="C87" s="72"/>
      <c r="D87" s="73">
        <f>$B$27*C87</f>
        <v>0</v>
      </c>
      <c r="E87" s="73"/>
      <c r="F87" s="74"/>
      <c r="G87" s="72"/>
      <c r="H87" s="73">
        <f>$B$27*G87</f>
        <v>0</v>
      </c>
      <c r="I87" s="73"/>
      <c r="J87" s="76"/>
      <c r="K87" s="72"/>
      <c r="L87" s="73">
        <f>$B$27*K87</f>
        <v>0</v>
      </c>
      <c r="M87" s="73"/>
      <c r="N87" s="76"/>
      <c r="O87" s="72"/>
      <c r="P87" s="73">
        <f>$B$27*O87</f>
        <v>0</v>
      </c>
      <c r="Q87" s="73"/>
      <c r="R87" s="77"/>
      <c r="S87" s="5"/>
      <c r="T87" s="1"/>
      <c r="U87" s="222"/>
      <c r="V87" s="223"/>
      <c r="W87" s="72"/>
      <c r="X87" s="73">
        <f>$B$27*W87</f>
        <v>0</v>
      </c>
      <c r="Y87" s="73"/>
      <c r="Z87" s="74"/>
      <c r="AA87" s="72"/>
      <c r="AB87" s="73">
        <f>$B$27*AA87</f>
        <v>0</v>
      </c>
      <c r="AC87" s="73"/>
      <c r="AD87" s="76"/>
      <c r="AE87" s="72"/>
      <c r="AF87" s="73">
        <f>$B$27*AE87</f>
        <v>0</v>
      </c>
      <c r="AG87" s="73"/>
      <c r="AH87" s="76"/>
      <c r="AI87" s="72"/>
      <c r="AJ87" s="73">
        <f>$B$27*AI87</f>
        <v>0</v>
      </c>
      <c r="AK87" s="73"/>
      <c r="AL87" s="77"/>
    </row>
    <row r="88" spans="1:38" ht="19" x14ac:dyDescent="0.2">
      <c r="A88" s="222"/>
      <c r="B88" s="223"/>
      <c r="C88" s="72"/>
      <c r="D88" s="73"/>
      <c r="E88" s="73"/>
      <c r="F88" s="74"/>
      <c r="G88" s="75"/>
      <c r="H88" s="73"/>
      <c r="I88" s="73"/>
      <c r="J88" s="76"/>
      <c r="K88" s="75"/>
      <c r="L88" s="73"/>
      <c r="M88" s="73"/>
      <c r="N88" s="76"/>
      <c r="O88" s="75"/>
      <c r="P88" s="73"/>
      <c r="Q88" s="73"/>
      <c r="R88" s="77"/>
      <c r="S88" s="5"/>
      <c r="T88" s="1"/>
      <c r="U88" s="222"/>
      <c r="V88" s="223"/>
      <c r="W88" s="72"/>
      <c r="X88" s="73"/>
      <c r="Y88" s="73"/>
      <c r="Z88" s="74"/>
      <c r="AA88" s="75"/>
      <c r="AB88" s="73"/>
      <c r="AC88" s="73"/>
      <c r="AD88" s="76"/>
      <c r="AE88" s="75"/>
      <c r="AF88" s="73"/>
      <c r="AG88" s="73"/>
      <c r="AH88" s="76"/>
      <c r="AI88" s="75"/>
      <c r="AJ88" s="73"/>
      <c r="AK88" s="73"/>
      <c r="AL88" s="77"/>
    </row>
    <row r="89" spans="1:38" ht="20" thickBot="1" x14ac:dyDescent="0.25">
      <c r="A89" s="224"/>
      <c r="B89" s="225"/>
      <c r="C89" s="78"/>
      <c r="D89" s="79"/>
      <c r="E89" s="79"/>
      <c r="F89" s="80"/>
      <c r="G89" s="81"/>
      <c r="H89" s="79"/>
      <c r="I89" s="79"/>
      <c r="J89" s="82"/>
      <c r="K89" s="81"/>
      <c r="L89" s="79"/>
      <c r="M89" s="79"/>
      <c r="N89" s="82"/>
      <c r="O89" s="81"/>
      <c r="P89" s="79"/>
      <c r="Q89" s="79"/>
      <c r="R89" s="83"/>
      <c r="S89" s="5"/>
      <c r="T89" s="1"/>
      <c r="U89" s="224"/>
      <c r="V89" s="225"/>
      <c r="W89" s="78"/>
      <c r="X89" s="79"/>
      <c r="Y89" s="79"/>
      <c r="Z89" s="80"/>
      <c r="AA89" s="81"/>
      <c r="AB89" s="79"/>
      <c r="AC89" s="79"/>
      <c r="AD89" s="82"/>
      <c r="AE89" s="81"/>
      <c r="AF89" s="79"/>
      <c r="AG89" s="79"/>
      <c r="AH89" s="82"/>
      <c r="AI89" s="81"/>
      <c r="AJ89" s="79"/>
      <c r="AK89" s="79"/>
      <c r="AL89" s="83"/>
    </row>
    <row r="90" spans="1:38" ht="19" x14ac:dyDescent="0.2">
      <c r="A90" s="218" t="s">
        <v>189</v>
      </c>
      <c r="B90" s="219"/>
      <c r="C90" s="72"/>
      <c r="D90" s="73">
        <f t="shared" ref="D90:D95" si="36">$B$35*C90</f>
        <v>0</v>
      </c>
      <c r="E90" s="73"/>
      <c r="F90" s="74"/>
      <c r="G90" s="72"/>
      <c r="H90" s="73">
        <f t="shared" ref="H90:H95" si="37">$B$35*G90</f>
        <v>0</v>
      </c>
      <c r="I90" s="73"/>
      <c r="J90" s="76"/>
      <c r="K90" s="72"/>
      <c r="L90" s="73">
        <f t="shared" ref="L90:L95" si="38">$B$35*K90</f>
        <v>0</v>
      </c>
      <c r="M90" s="73"/>
      <c r="N90" s="76"/>
      <c r="O90" s="72"/>
      <c r="P90" s="73">
        <f t="shared" ref="P90:P95" si="39">$B$35*O90</f>
        <v>0</v>
      </c>
      <c r="Q90" s="73"/>
      <c r="R90" s="77"/>
      <c r="S90" s="5"/>
      <c r="T90" s="1"/>
      <c r="U90" s="218" t="s">
        <v>189</v>
      </c>
      <c r="V90" s="219"/>
      <c r="W90" s="72"/>
      <c r="X90" s="73">
        <f t="shared" ref="X90:X95" si="40">$B$35*W90</f>
        <v>0</v>
      </c>
      <c r="Y90" s="73"/>
      <c r="Z90" s="74"/>
      <c r="AA90" s="72"/>
      <c r="AB90" s="73">
        <f t="shared" ref="AB90:AB95" si="41">$B$35*AA90</f>
        <v>0</v>
      </c>
      <c r="AC90" s="73"/>
      <c r="AD90" s="76"/>
      <c r="AE90" s="72"/>
      <c r="AF90" s="73">
        <f t="shared" ref="AF90:AF95" si="42">$B$35*AE90</f>
        <v>0</v>
      </c>
      <c r="AG90" s="73"/>
      <c r="AH90" s="76"/>
      <c r="AI90" s="72"/>
      <c r="AJ90" s="73">
        <f t="shared" ref="AJ90:AJ95" si="43">$B$35*AI90</f>
        <v>0</v>
      </c>
      <c r="AK90" s="73"/>
      <c r="AL90" s="77"/>
    </row>
    <row r="91" spans="1:38" ht="20" thickBot="1" x14ac:dyDescent="0.25">
      <c r="A91" s="220"/>
      <c r="B91" s="221"/>
      <c r="C91" s="72"/>
      <c r="D91" s="73">
        <f t="shared" si="36"/>
        <v>0</v>
      </c>
      <c r="E91" s="73"/>
      <c r="F91" s="74"/>
      <c r="G91" s="72"/>
      <c r="H91" s="73">
        <f t="shared" si="37"/>
        <v>0</v>
      </c>
      <c r="I91" s="73"/>
      <c r="J91" s="76"/>
      <c r="K91" s="72"/>
      <c r="L91" s="73">
        <f t="shared" si="38"/>
        <v>0</v>
      </c>
      <c r="M91" s="73"/>
      <c r="N91" s="76"/>
      <c r="O91" s="72"/>
      <c r="P91" s="73">
        <f t="shared" si="39"/>
        <v>0</v>
      </c>
      <c r="Q91" s="73"/>
      <c r="R91" s="77"/>
      <c r="S91" s="5"/>
      <c r="T91" s="1"/>
      <c r="U91" s="220"/>
      <c r="V91" s="221"/>
      <c r="W91" s="72"/>
      <c r="X91" s="73">
        <f t="shared" si="40"/>
        <v>0</v>
      </c>
      <c r="Y91" s="73"/>
      <c r="Z91" s="74"/>
      <c r="AA91" s="72"/>
      <c r="AB91" s="73">
        <f t="shared" si="41"/>
        <v>0</v>
      </c>
      <c r="AC91" s="73"/>
      <c r="AD91" s="76"/>
      <c r="AE91" s="72"/>
      <c r="AF91" s="73">
        <f t="shared" si="42"/>
        <v>0</v>
      </c>
      <c r="AG91" s="73"/>
      <c r="AH91" s="76"/>
      <c r="AI91" s="72"/>
      <c r="AJ91" s="73">
        <f t="shared" si="43"/>
        <v>0</v>
      </c>
      <c r="AK91" s="73"/>
      <c r="AL91" s="77"/>
    </row>
    <row r="92" spans="1:38" ht="20" thickBot="1" x14ac:dyDescent="0.25">
      <c r="A92" s="19" t="s">
        <v>189</v>
      </c>
      <c r="B92" s="20">
        <f>VLOOKUP(A92, Tabel2[], 2, FALSE)</f>
        <v>0</v>
      </c>
      <c r="C92" s="72"/>
      <c r="D92" s="73">
        <f t="shared" si="36"/>
        <v>0</v>
      </c>
      <c r="E92" s="73"/>
      <c r="F92" s="74"/>
      <c r="G92" s="72"/>
      <c r="H92" s="73">
        <f t="shared" si="37"/>
        <v>0</v>
      </c>
      <c r="I92" s="73"/>
      <c r="J92" s="76"/>
      <c r="K92" s="72"/>
      <c r="L92" s="73">
        <f t="shared" si="38"/>
        <v>0</v>
      </c>
      <c r="M92" s="73"/>
      <c r="N92" s="76"/>
      <c r="O92" s="72"/>
      <c r="P92" s="73">
        <f t="shared" si="39"/>
        <v>0</v>
      </c>
      <c r="Q92" s="73"/>
      <c r="R92" s="77"/>
      <c r="S92" s="5"/>
      <c r="T92" s="1"/>
      <c r="U92" s="19" t="s">
        <v>189</v>
      </c>
      <c r="V92" s="20">
        <f>VLOOKUP(U92, Tabel2[], 2, FALSE)</f>
        <v>0</v>
      </c>
      <c r="W92" s="72"/>
      <c r="X92" s="73">
        <f t="shared" si="40"/>
        <v>0</v>
      </c>
      <c r="Y92" s="73"/>
      <c r="Z92" s="74"/>
      <c r="AA92" s="72"/>
      <c r="AB92" s="73">
        <f t="shared" si="41"/>
        <v>0</v>
      </c>
      <c r="AC92" s="73"/>
      <c r="AD92" s="76"/>
      <c r="AE92" s="72"/>
      <c r="AF92" s="73">
        <f t="shared" si="42"/>
        <v>0</v>
      </c>
      <c r="AG92" s="73"/>
      <c r="AH92" s="76"/>
      <c r="AI92" s="72"/>
      <c r="AJ92" s="73">
        <f t="shared" si="43"/>
        <v>0</v>
      </c>
      <c r="AK92" s="73"/>
      <c r="AL92" s="77"/>
    </row>
    <row r="93" spans="1:38" ht="19" x14ac:dyDescent="0.2">
      <c r="A93" s="36"/>
      <c r="B93" s="32">
        <f>B92*VLOOKUP(A90, Exercises!A86:G266, 7, FALSE)</f>
        <v>0</v>
      </c>
      <c r="C93" s="72"/>
      <c r="D93" s="73">
        <f t="shared" si="36"/>
        <v>0</v>
      </c>
      <c r="E93" s="73"/>
      <c r="F93" s="74"/>
      <c r="G93" s="72"/>
      <c r="H93" s="73">
        <f t="shared" si="37"/>
        <v>0</v>
      </c>
      <c r="I93" s="73"/>
      <c r="J93" s="76"/>
      <c r="K93" s="72"/>
      <c r="L93" s="73">
        <f t="shared" si="38"/>
        <v>0</v>
      </c>
      <c r="M93" s="73"/>
      <c r="N93" s="76"/>
      <c r="O93" s="72"/>
      <c r="P93" s="73">
        <f t="shared" si="39"/>
        <v>0</v>
      </c>
      <c r="Q93" s="73"/>
      <c r="R93" s="77"/>
      <c r="S93" s="5"/>
      <c r="T93" s="1"/>
      <c r="U93" s="36"/>
      <c r="V93" s="32" t="e">
        <f>V92*VLOOKUP(U90, Exercises!U67:AA266, 7, FALSE)</f>
        <v>#N/A</v>
      </c>
      <c r="W93" s="72"/>
      <c r="X93" s="73">
        <f t="shared" si="40"/>
        <v>0</v>
      </c>
      <c r="Y93" s="73"/>
      <c r="Z93" s="74"/>
      <c r="AA93" s="72"/>
      <c r="AB93" s="73">
        <f t="shared" si="41"/>
        <v>0</v>
      </c>
      <c r="AC93" s="73"/>
      <c r="AD93" s="76"/>
      <c r="AE93" s="72"/>
      <c r="AF93" s="73">
        <f t="shared" si="42"/>
        <v>0</v>
      </c>
      <c r="AG93" s="73"/>
      <c r="AH93" s="76"/>
      <c r="AI93" s="72"/>
      <c r="AJ93" s="73">
        <f t="shared" si="43"/>
        <v>0</v>
      </c>
      <c r="AK93" s="73"/>
      <c r="AL93" s="77"/>
    </row>
    <row r="94" spans="1:38" ht="19" x14ac:dyDescent="0.2">
      <c r="A94" s="226"/>
      <c r="B94" s="227"/>
      <c r="C94" s="72"/>
      <c r="D94" s="73">
        <f t="shared" si="36"/>
        <v>0</v>
      </c>
      <c r="E94" s="73"/>
      <c r="F94" s="74"/>
      <c r="G94" s="72"/>
      <c r="H94" s="73">
        <f t="shared" si="37"/>
        <v>0</v>
      </c>
      <c r="I94" s="73"/>
      <c r="J94" s="84"/>
      <c r="K94" s="72"/>
      <c r="L94" s="73">
        <f t="shared" si="38"/>
        <v>0</v>
      </c>
      <c r="M94" s="73"/>
      <c r="N94" s="76"/>
      <c r="O94" s="72"/>
      <c r="P94" s="73">
        <f t="shared" si="39"/>
        <v>0</v>
      </c>
      <c r="Q94" s="73"/>
      <c r="R94" s="77"/>
      <c r="S94" s="5"/>
      <c r="T94" s="1"/>
      <c r="U94" s="226"/>
      <c r="V94" s="227"/>
      <c r="W94" s="72"/>
      <c r="X94" s="73">
        <f t="shared" si="40"/>
        <v>0</v>
      </c>
      <c r="Y94" s="73"/>
      <c r="Z94" s="74"/>
      <c r="AA94" s="72"/>
      <c r="AB94" s="73">
        <f t="shared" si="41"/>
        <v>0</v>
      </c>
      <c r="AC94" s="73"/>
      <c r="AD94" s="84"/>
      <c r="AE94" s="72"/>
      <c r="AF94" s="73">
        <f t="shared" si="42"/>
        <v>0</v>
      </c>
      <c r="AG94" s="73"/>
      <c r="AH94" s="76"/>
      <c r="AI94" s="72"/>
      <c r="AJ94" s="73">
        <f t="shared" si="43"/>
        <v>0</v>
      </c>
      <c r="AK94" s="73"/>
      <c r="AL94" s="77"/>
    </row>
    <row r="95" spans="1:38" ht="20" thickBot="1" x14ac:dyDescent="0.25">
      <c r="A95" s="228"/>
      <c r="B95" s="229"/>
      <c r="C95" s="72"/>
      <c r="D95" s="73">
        <f t="shared" si="36"/>
        <v>0</v>
      </c>
      <c r="E95" s="73"/>
      <c r="F95" s="74"/>
      <c r="G95" s="72"/>
      <c r="H95" s="73">
        <f t="shared" si="37"/>
        <v>0</v>
      </c>
      <c r="I95" s="73"/>
      <c r="J95" s="76"/>
      <c r="K95" s="72"/>
      <c r="L95" s="73">
        <f t="shared" si="38"/>
        <v>0</v>
      </c>
      <c r="M95" s="73"/>
      <c r="N95" s="76"/>
      <c r="O95" s="72"/>
      <c r="P95" s="73">
        <f t="shared" si="39"/>
        <v>0</v>
      </c>
      <c r="Q95" s="73"/>
      <c r="R95" s="77"/>
      <c r="S95" s="5"/>
      <c r="T95" s="1"/>
      <c r="U95" s="228"/>
      <c r="V95" s="229"/>
      <c r="W95" s="72"/>
      <c r="X95" s="73">
        <f t="shared" si="40"/>
        <v>0</v>
      </c>
      <c r="Y95" s="73"/>
      <c r="Z95" s="74"/>
      <c r="AA95" s="72"/>
      <c r="AB95" s="73">
        <f t="shared" si="41"/>
        <v>0</v>
      </c>
      <c r="AC95" s="73"/>
      <c r="AD95" s="76"/>
      <c r="AE95" s="72"/>
      <c r="AF95" s="73">
        <f t="shared" si="42"/>
        <v>0</v>
      </c>
      <c r="AG95" s="73"/>
      <c r="AH95" s="76"/>
      <c r="AI95" s="72"/>
      <c r="AJ95" s="73">
        <f t="shared" si="43"/>
        <v>0</v>
      </c>
      <c r="AK95" s="73"/>
      <c r="AL95" s="77"/>
    </row>
    <row r="96" spans="1:38" ht="19" x14ac:dyDescent="0.2">
      <c r="A96" s="218" t="s">
        <v>189</v>
      </c>
      <c r="B96" s="219"/>
      <c r="C96" s="72"/>
      <c r="D96" s="73"/>
      <c r="E96" s="73"/>
      <c r="F96" s="74"/>
      <c r="G96" s="75"/>
      <c r="H96" s="73"/>
      <c r="I96" s="73"/>
      <c r="J96" s="76"/>
      <c r="K96" s="75"/>
      <c r="L96" s="73"/>
      <c r="M96" s="73"/>
      <c r="N96" s="76"/>
      <c r="O96" s="75"/>
      <c r="P96" s="73"/>
      <c r="Q96" s="73"/>
      <c r="R96" s="77"/>
      <c r="S96" s="5"/>
      <c r="T96" s="1"/>
      <c r="U96" s="218" t="s">
        <v>189</v>
      </c>
      <c r="V96" s="219"/>
      <c r="W96" s="72"/>
      <c r="X96" s="73"/>
      <c r="Y96" s="73"/>
      <c r="Z96" s="74"/>
      <c r="AA96" s="75"/>
      <c r="AB96" s="73"/>
      <c r="AC96" s="73"/>
      <c r="AD96" s="76"/>
      <c r="AE96" s="75"/>
      <c r="AF96" s="73"/>
      <c r="AG96" s="73"/>
      <c r="AH96" s="76"/>
      <c r="AI96" s="75"/>
      <c r="AJ96" s="73"/>
      <c r="AK96" s="73"/>
      <c r="AL96" s="77"/>
    </row>
    <row r="97" spans="1:38" ht="20" thickBot="1" x14ac:dyDescent="0.25">
      <c r="A97" s="220"/>
      <c r="B97" s="221"/>
      <c r="C97" s="78"/>
      <c r="D97" s="79"/>
      <c r="E97" s="79"/>
      <c r="F97" s="80"/>
      <c r="G97" s="81"/>
      <c r="H97" s="79"/>
      <c r="I97" s="79"/>
      <c r="J97" s="82"/>
      <c r="K97" s="81"/>
      <c r="L97" s="79"/>
      <c r="M97" s="79"/>
      <c r="N97" s="82"/>
      <c r="O97" s="81"/>
      <c r="P97" s="79"/>
      <c r="Q97" s="79"/>
      <c r="R97" s="83"/>
      <c r="S97" s="5"/>
      <c r="T97" s="1"/>
      <c r="U97" s="220"/>
      <c r="V97" s="221"/>
      <c r="W97" s="78"/>
      <c r="X97" s="79"/>
      <c r="Y97" s="79"/>
      <c r="Z97" s="80"/>
      <c r="AA97" s="81"/>
      <c r="AB97" s="79"/>
      <c r="AC97" s="79"/>
      <c r="AD97" s="82"/>
      <c r="AE97" s="81"/>
      <c r="AF97" s="79"/>
      <c r="AG97" s="79"/>
      <c r="AH97" s="82"/>
      <c r="AI97" s="81"/>
      <c r="AJ97" s="79"/>
      <c r="AK97" s="79"/>
      <c r="AL97" s="83"/>
    </row>
    <row r="98" spans="1:38" ht="20" thickBot="1" x14ac:dyDescent="0.25">
      <c r="A98" s="19" t="s">
        <v>189</v>
      </c>
      <c r="B98" s="20">
        <f>VLOOKUP(A98, Tabel2[], 2, FALSE)</f>
        <v>0</v>
      </c>
      <c r="C98" s="72"/>
      <c r="D98" s="73" t="e">
        <f t="shared" ref="D98:D103" si="44">$B$41*C98</f>
        <v>#N/A</v>
      </c>
      <c r="E98" s="73"/>
      <c r="F98" s="74"/>
      <c r="G98" s="72"/>
      <c r="H98" s="73" t="e">
        <f t="shared" ref="H98:H103" si="45">$B$41*G98</f>
        <v>#N/A</v>
      </c>
      <c r="I98" s="73"/>
      <c r="J98" s="76"/>
      <c r="K98" s="72"/>
      <c r="L98" s="73" t="e">
        <f t="shared" ref="L98:L103" si="46">$B$41*K98</f>
        <v>#N/A</v>
      </c>
      <c r="M98" s="73"/>
      <c r="N98" s="76"/>
      <c r="O98" s="72"/>
      <c r="P98" s="73" t="e">
        <f t="shared" ref="P98:P103" si="47">$B$41*O98</f>
        <v>#N/A</v>
      </c>
      <c r="Q98" s="73"/>
      <c r="R98" s="77"/>
      <c r="S98" s="5"/>
      <c r="T98" s="1"/>
      <c r="U98" s="19" t="s">
        <v>189</v>
      </c>
      <c r="V98" s="20">
        <f>VLOOKUP(U98, Tabel2[], 2, FALSE)</f>
        <v>0</v>
      </c>
      <c r="W98" s="72"/>
      <c r="X98" s="73" t="e">
        <f t="shared" ref="X98:X103" si="48">$B$41*W98</f>
        <v>#N/A</v>
      </c>
      <c r="Y98" s="73"/>
      <c r="Z98" s="74"/>
      <c r="AA98" s="72"/>
      <c r="AB98" s="73" t="e">
        <f t="shared" ref="AB98:AB103" si="49">$B$41*AA98</f>
        <v>#N/A</v>
      </c>
      <c r="AC98" s="73"/>
      <c r="AD98" s="76"/>
      <c r="AE98" s="72"/>
      <c r="AF98" s="73" t="e">
        <f t="shared" ref="AF98:AF103" si="50">$B$41*AE98</f>
        <v>#N/A</v>
      </c>
      <c r="AG98" s="73"/>
      <c r="AH98" s="76"/>
      <c r="AI98" s="72"/>
      <c r="AJ98" s="73" t="e">
        <f t="shared" ref="AJ98:AJ103" si="51">$B$41*AI98</f>
        <v>#N/A</v>
      </c>
      <c r="AK98" s="73"/>
      <c r="AL98" s="77"/>
    </row>
    <row r="99" spans="1:38" ht="19" x14ac:dyDescent="0.2">
      <c r="A99" s="36"/>
      <c r="B99" s="32">
        <f>B98*VLOOKUP(A96, Exercises!A86:G272, 7, FALSE)</f>
        <v>0</v>
      </c>
      <c r="C99" s="72"/>
      <c r="D99" s="73" t="e">
        <f t="shared" si="44"/>
        <v>#N/A</v>
      </c>
      <c r="E99" s="73"/>
      <c r="F99" s="74"/>
      <c r="G99" s="72"/>
      <c r="H99" s="73" t="e">
        <f t="shared" si="45"/>
        <v>#N/A</v>
      </c>
      <c r="I99" s="73"/>
      <c r="J99" s="76"/>
      <c r="K99" s="72"/>
      <c r="L99" s="73" t="e">
        <f t="shared" si="46"/>
        <v>#N/A</v>
      </c>
      <c r="M99" s="73"/>
      <c r="N99" s="76"/>
      <c r="O99" s="72"/>
      <c r="P99" s="73" t="e">
        <f t="shared" si="47"/>
        <v>#N/A</v>
      </c>
      <c r="Q99" s="73"/>
      <c r="R99" s="77"/>
      <c r="S99" s="5"/>
      <c r="T99" s="1"/>
      <c r="U99" s="36"/>
      <c r="V99" s="32" t="e">
        <f>V98*VLOOKUP(U96, Exercises!U73:AA272, 7, FALSE)</f>
        <v>#N/A</v>
      </c>
      <c r="W99" s="72"/>
      <c r="X99" s="73" t="e">
        <f t="shared" si="48"/>
        <v>#N/A</v>
      </c>
      <c r="Y99" s="73"/>
      <c r="Z99" s="74"/>
      <c r="AA99" s="72"/>
      <c r="AB99" s="73" t="e">
        <f t="shared" si="49"/>
        <v>#N/A</v>
      </c>
      <c r="AC99" s="73"/>
      <c r="AD99" s="76"/>
      <c r="AE99" s="72"/>
      <c r="AF99" s="73" t="e">
        <f t="shared" si="50"/>
        <v>#N/A</v>
      </c>
      <c r="AG99" s="73"/>
      <c r="AH99" s="76"/>
      <c r="AI99" s="72"/>
      <c r="AJ99" s="73" t="e">
        <f t="shared" si="51"/>
        <v>#N/A</v>
      </c>
      <c r="AK99" s="73"/>
      <c r="AL99" s="77"/>
    </row>
    <row r="100" spans="1:38" ht="19" x14ac:dyDescent="0.2">
      <c r="A100" s="226"/>
      <c r="B100" s="227"/>
      <c r="C100" s="72"/>
      <c r="D100" s="73" t="e">
        <f t="shared" si="44"/>
        <v>#N/A</v>
      </c>
      <c r="E100" s="73"/>
      <c r="F100" s="74"/>
      <c r="G100" s="72"/>
      <c r="H100" s="73" t="e">
        <f t="shared" si="45"/>
        <v>#N/A</v>
      </c>
      <c r="I100" s="73"/>
      <c r="J100" s="76"/>
      <c r="K100" s="72"/>
      <c r="L100" s="73" t="e">
        <f t="shared" si="46"/>
        <v>#N/A</v>
      </c>
      <c r="M100" s="73"/>
      <c r="N100" s="76"/>
      <c r="O100" s="72"/>
      <c r="P100" s="73" t="e">
        <f t="shared" si="47"/>
        <v>#N/A</v>
      </c>
      <c r="Q100" s="73"/>
      <c r="R100" s="77"/>
      <c r="S100" s="5"/>
      <c r="T100" s="1"/>
      <c r="U100" s="226"/>
      <c r="V100" s="227"/>
      <c r="W100" s="72"/>
      <c r="X100" s="73" t="e">
        <f t="shared" si="48"/>
        <v>#N/A</v>
      </c>
      <c r="Y100" s="73"/>
      <c r="Z100" s="74"/>
      <c r="AA100" s="72"/>
      <c r="AB100" s="73" t="e">
        <f t="shared" si="49"/>
        <v>#N/A</v>
      </c>
      <c r="AC100" s="73"/>
      <c r="AD100" s="76"/>
      <c r="AE100" s="72"/>
      <c r="AF100" s="73" t="e">
        <f t="shared" si="50"/>
        <v>#N/A</v>
      </c>
      <c r="AG100" s="73"/>
      <c r="AH100" s="76"/>
      <c r="AI100" s="72"/>
      <c r="AJ100" s="73" t="e">
        <f t="shared" si="51"/>
        <v>#N/A</v>
      </c>
      <c r="AK100" s="73"/>
      <c r="AL100" s="77"/>
    </row>
    <row r="101" spans="1:38" ht="20" thickBot="1" x14ac:dyDescent="0.25">
      <c r="A101" s="228"/>
      <c r="B101" s="229"/>
      <c r="C101" s="72"/>
      <c r="D101" s="73" t="e">
        <f t="shared" si="44"/>
        <v>#N/A</v>
      </c>
      <c r="E101" s="73"/>
      <c r="F101" s="74"/>
      <c r="G101" s="72"/>
      <c r="H101" s="73" t="e">
        <f t="shared" si="45"/>
        <v>#N/A</v>
      </c>
      <c r="I101" s="73"/>
      <c r="J101" s="76"/>
      <c r="K101" s="72"/>
      <c r="L101" s="73" t="e">
        <f t="shared" si="46"/>
        <v>#N/A</v>
      </c>
      <c r="M101" s="73"/>
      <c r="N101" s="76"/>
      <c r="O101" s="72"/>
      <c r="P101" s="73" t="e">
        <f t="shared" si="47"/>
        <v>#N/A</v>
      </c>
      <c r="Q101" s="73"/>
      <c r="R101" s="77"/>
      <c r="S101" s="5"/>
      <c r="T101" s="1"/>
      <c r="U101" s="228"/>
      <c r="V101" s="229"/>
      <c r="W101" s="72"/>
      <c r="X101" s="73" t="e">
        <f t="shared" si="48"/>
        <v>#N/A</v>
      </c>
      <c r="Y101" s="73"/>
      <c r="Z101" s="74"/>
      <c r="AA101" s="72"/>
      <c r="AB101" s="73" t="e">
        <f t="shared" si="49"/>
        <v>#N/A</v>
      </c>
      <c r="AC101" s="73"/>
      <c r="AD101" s="76"/>
      <c r="AE101" s="72"/>
      <c r="AF101" s="73" t="e">
        <f t="shared" si="50"/>
        <v>#N/A</v>
      </c>
      <c r="AG101" s="73"/>
      <c r="AH101" s="76"/>
      <c r="AI101" s="72"/>
      <c r="AJ101" s="73" t="e">
        <f t="shared" si="51"/>
        <v>#N/A</v>
      </c>
      <c r="AK101" s="73"/>
      <c r="AL101" s="77"/>
    </row>
    <row r="102" spans="1:38" ht="20" thickBot="1" x14ac:dyDescent="0.25">
      <c r="A102" s="230"/>
      <c r="B102" s="231"/>
      <c r="C102" s="72"/>
      <c r="D102" s="73" t="e">
        <f t="shared" si="44"/>
        <v>#N/A</v>
      </c>
      <c r="E102" s="73"/>
      <c r="F102" s="74"/>
      <c r="G102" s="72"/>
      <c r="H102" s="73" t="e">
        <f t="shared" si="45"/>
        <v>#N/A</v>
      </c>
      <c r="I102" s="73"/>
      <c r="J102" s="84"/>
      <c r="K102" s="72"/>
      <c r="L102" s="73" t="e">
        <f t="shared" si="46"/>
        <v>#N/A</v>
      </c>
      <c r="M102" s="73"/>
      <c r="N102" s="76"/>
      <c r="O102" s="72"/>
      <c r="P102" s="73" t="e">
        <f t="shared" si="47"/>
        <v>#N/A</v>
      </c>
      <c r="Q102" s="73"/>
      <c r="R102" s="77"/>
      <c r="S102" s="5"/>
      <c r="T102" s="1"/>
      <c r="U102" s="230"/>
      <c r="V102" s="231"/>
      <c r="W102" s="72"/>
      <c r="X102" s="73" t="e">
        <f t="shared" si="48"/>
        <v>#N/A</v>
      </c>
      <c r="Y102" s="73"/>
      <c r="Z102" s="74"/>
      <c r="AA102" s="72"/>
      <c r="AB102" s="73" t="e">
        <f t="shared" si="49"/>
        <v>#N/A</v>
      </c>
      <c r="AC102" s="73"/>
      <c r="AD102" s="84"/>
      <c r="AE102" s="72"/>
      <c r="AF102" s="73" t="e">
        <f t="shared" si="50"/>
        <v>#N/A</v>
      </c>
      <c r="AG102" s="73"/>
      <c r="AH102" s="76"/>
      <c r="AI102" s="72"/>
      <c r="AJ102" s="73" t="e">
        <f t="shared" si="51"/>
        <v>#N/A</v>
      </c>
      <c r="AK102" s="73"/>
      <c r="AL102" s="77"/>
    </row>
    <row r="103" spans="1:38" ht="19" x14ac:dyDescent="0.2">
      <c r="A103" s="36"/>
      <c r="B103" s="37"/>
      <c r="C103" s="72"/>
      <c r="D103" s="73" t="e">
        <f t="shared" si="44"/>
        <v>#N/A</v>
      </c>
      <c r="E103" s="73"/>
      <c r="F103" s="74"/>
      <c r="G103" s="72"/>
      <c r="H103" s="73" t="e">
        <f t="shared" si="45"/>
        <v>#N/A</v>
      </c>
      <c r="I103" s="73"/>
      <c r="J103" s="76"/>
      <c r="K103" s="72"/>
      <c r="L103" s="73" t="e">
        <f t="shared" si="46"/>
        <v>#N/A</v>
      </c>
      <c r="M103" s="73"/>
      <c r="N103" s="76"/>
      <c r="O103" s="72"/>
      <c r="P103" s="73" t="e">
        <f t="shared" si="47"/>
        <v>#N/A</v>
      </c>
      <c r="Q103" s="73"/>
      <c r="R103" s="77"/>
      <c r="S103" s="5"/>
      <c r="T103" s="1"/>
      <c r="U103" s="36"/>
      <c r="V103" s="37"/>
      <c r="W103" s="72"/>
      <c r="X103" s="73" t="e">
        <f t="shared" si="48"/>
        <v>#N/A</v>
      </c>
      <c r="Y103" s="73"/>
      <c r="Z103" s="74"/>
      <c r="AA103" s="72"/>
      <c r="AB103" s="73" t="e">
        <f t="shared" si="49"/>
        <v>#N/A</v>
      </c>
      <c r="AC103" s="73"/>
      <c r="AD103" s="76"/>
      <c r="AE103" s="72"/>
      <c r="AF103" s="73" t="e">
        <f t="shared" si="50"/>
        <v>#N/A</v>
      </c>
      <c r="AG103" s="73"/>
      <c r="AH103" s="76"/>
      <c r="AI103" s="72"/>
      <c r="AJ103" s="73" t="e">
        <f t="shared" si="51"/>
        <v>#N/A</v>
      </c>
      <c r="AK103" s="73"/>
      <c r="AL103" s="77"/>
    </row>
    <row r="104" spans="1:38" ht="19" x14ac:dyDescent="0.2">
      <c r="A104" s="226"/>
      <c r="B104" s="227"/>
      <c r="C104" s="72"/>
      <c r="D104" s="73"/>
      <c r="E104" s="73"/>
      <c r="F104" s="74"/>
      <c r="G104" s="75"/>
      <c r="H104" s="73"/>
      <c r="I104" s="73"/>
      <c r="J104" s="76"/>
      <c r="K104" s="75"/>
      <c r="L104" s="73"/>
      <c r="M104" s="73"/>
      <c r="N104" s="76"/>
      <c r="O104" s="75"/>
      <c r="P104" s="73"/>
      <c r="Q104" s="73"/>
      <c r="R104" s="77"/>
      <c r="S104" s="5"/>
      <c r="T104" s="1"/>
      <c r="U104" s="226"/>
      <c r="V104" s="227"/>
      <c r="W104" s="72"/>
      <c r="X104" s="73"/>
      <c r="Y104" s="73"/>
      <c r="Z104" s="74"/>
      <c r="AA104" s="75"/>
      <c r="AB104" s="73"/>
      <c r="AC104" s="73"/>
      <c r="AD104" s="76"/>
      <c r="AE104" s="75"/>
      <c r="AF104" s="73"/>
      <c r="AG104" s="73"/>
      <c r="AH104" s="76"/>
      <c r="AI104" s="75"/>
      <c r="AJ104" s="73"/>
      <c r="AK104" s="73"/>
      <c r="AL104" s="77"/>
    </row>
    <row r="105" spans="1:38" ht="20" thickBot="1" x14ac:dyDescent="0.25">
      <c r="A105" s="228"/>
      <c r="B105" s="229"/>
      <c r="C105" s="78"/>
      <c r="D105" s="79"/>
      <c r="E105" s="79"/>
      <c r="F105" s="80"/>
      <c r="G105" s="81"/>
      <c r="H105" s="79"/>
      <c r="I105" s="79"/>
      <c r="J105" s="82"/>
      <c r="K105" s="81"/>
      <c r="L105" s="79"/>
      <c r="M105" s="79"/>
      <c r="N105" s="82"/>
      <c r="O105" s="81"/>
      <c r="P105" s="79"/>
      <c r="Q105" s="79"/>
      <c r="R105" s="83"/>
      <c r="S105" s="5"/>
      <c r="T105" s="1"/>
      <c r="U105" s="228"/>
      <c r="V105" s="229"/>
      <c r="W105" s="78"/>
      <c r="X105" s="79"/>
      <c r="Y105" s="79"/>
      <c r="Z105" s="80"/>
      <c r="AA105" s="81"/>
      <c r="AB105" s="79"/>
      <c r="AC105" s="79"/>
      <c r="AD105" s="82"/>
      <c r="AE105" s="81"/>
      <c r="AF105" s="79"/>
      <c r="AG105" s="79"/>
      <c r="AH105" s="82"/>
      <c r="AI105" s="81"/>
      <c r="AJ105" s="79"/>
      <c r="AK105" s="79"/>
      <c r="AL105" s="83"/>
    </row>
    <row r="106" spans="1:38" ht="20" thickBot="1" x14ac:dyDescent="0.25">
      <c r="A106" s="230"/>
      <c r="B106" s="231"/>
      <c r="C106" s="72"/>
      <c r="D106" s="73"/>
      <c r="E106" s="73"/>
      <c r="F106" s="74"/>
      <c r="G106" s="75"/>
      <c r="H106" s="73"/>
      <c r="I106" s="73"/>
      <c r="J106" s="76"/>
      <c r="K106" s="75"/>
      <c r="L106" s="73"/>
      <c r="M106" s="73"/>
      <c r="N106" s="76"/>
      <c r="O106" s="75"/>
      <c r="P106" s="73"/>
      <c r="Q106" s="73"/>
      <c r="R106" s="77"/>
      <c r="S106" s="5"/>
      <c r="T106" s="1"/>
      <c r="U106" s="230"/>
      <c r="V106" s="231"/>
      <c r="W106" s="72"/>
      <c r="X106" s="73"/>
      <c r="Y106" s="73"/>
      <c r="Z106" s="74"/>
      <c r="AA106" s="75"/>
      <c r="AB106" s="73"/>
      <c r="AC106" s="73"/>
      <c r="AD106" s="76"/>
      <c r="AE106" s="75"/>
      <c r="AF106" s="73"/>
      <c r="AG106" s="73"/>
      <c r="AH106" s="76"/>
      <c r="AI106" s="75"/>
      <c r="AJ106" s="73"/>
      <c r="AK106" s="73"/>
      <c r="AL106" s="77"/>
    </row>
    <row r="107" spans="1:38" ht="19" x14ac:dyDescent="0.2">
      <c r="A107" s="36"/>
      <c r="B107" s="37"/>
      <c r="C107" s="45"/>
      <c r="D107" s="46"/>
      <c r="E107" s="46"/>
      <c r="F107" s="47"/>
      <c r="G107" s="48"/>
      <c r="H107" s="46"/>
      <c r="I107" s="46"/>
      <c r="J107" s="49"/>
      <c r="K107" s="48"/>
      <c r="L107" s="46"/>
      <c r="M107" s="46"/>
      <c r="N107" s="49"/>
      <c r="O107" s="48"/>
      <c r="P107" s="46"/>
      <c r="Q107" s="46"/>
      <c r="R107" s="50"/>
      <c r="S107" s="5"/>
      <c r="T107" s="1"/>
      <c r="U107" s="36"/>
      <c r="V107" s="37"/>
      <c r="W107" s="45"/>
      <c r="X107" s="46"/>
      <c r="Y107" s="46"/>
      <c r="Z107" s="47"/>
      <c r="AA107" s="48"/>
      <c r="AB107" s="46"/>
      <c r="AC107" s="46"/>
      <c r="AD107" s="49"/>
      <c r="AE107" s="48"/>
      <c r="AF107" s="46"/>
      <c r="AG107" s="46"/>
      <c r="AH107" s="49"/>
      <c r="AI107" s="48"/>
      <c r="AJ107" s="46"/>
      <c r="AK107" s="46"/>
      <c r="AL107" s="50"/>
    </row>
    <row r="108" spans="1:38" ht="19" x14ac:dyDescent="0.2">
      <c r="A108" s="226"/>
      <c r="B108" s="227"/>
      <c r="C108" s="45"/>
      <c r="D108" s="46"/>
      <c r="E108" s="46"/>
      <c r="F108" s="47"/>
      <c r="G108" s="48"/>
      <c r="H108" s="46"/>
      <c r="I108" s="46"/>
      <c r="J108" s="49"/>
      <c r="K108" s="48"/>
      <c r="L108" s="46"/>
      <c r="M108" s="46"/>
      <c r="N108" s="49"/>
      <c r="O108" s="48"/>
      <c r="P108" s="46"/>
      <c r="Q108" s="46"/>
      <c r="R108" s="50"/>
      <c r="S108" s="5"/>
      <c r="T108" s="1"/>
      <c r="U108" s="226"/>
      <c r="V108" s="227"/>
      <c r="W108" s="45"/>
      <c r="X108" s="46"/>
      <c r="Y108" s="46"/>
      <c r="Z108" s="47"/>
      <c r="AA108" s="48"/>
      <c r="AB108" s="46"/>
      <c r="AC108" s="46"/>
      <c r="AD108" s="49"/>
      <c r="AE108" s="48"/>
      <c r="AF108" s="46"/>
      <c r="AG108" s="46"/>
      <c r="AH108" s="49"/>
      <c r="AI108" s="48"/>
      <c r="AJ108" s="46"/>
      <c r="AK108" s="46"/>
      <c r="AL108" s="50"/>
    </row>
    <row r="109" spans="1:38" ht="20" thickBot="1" x14ac:dyDescent="0.25">
      <c r="A109" s="228"/>
      <c r="B109" s="229"/>
      <c r="C109" s="51"/>
      <c r="D109" s="52"/>
      <c r="E109" s="52"/>
      <c r="F109" s="53"/>
      <c r="G109" s="54"/>
      <c r="H109" s="52"/>
      <c r="I109" s="52"/>
      <c r="J109" s="55"/>
      <c r="K109" s="54"/>
      <c r="L109" s="52"/>
      <c r="M109" s="52"/>
      <c r="N109" s="55"/>
      <c r="O109" s="54"/>
      <c r="P109" s="52"/>
      <c r="Q109" s="52"/>
      <c r="R109" s="56"/>
      <c r="S109" s="5"/>
      <c r="T109" s="1"/>
      <c r="U109" s="228"/>
      <c r="V109" s="229"/>
      <c r="W109" s="51"/>
      <c r="X109" s="52"/>
      <c r="Y109" s="52"/>
      <c r="Z109" s="53"/>
      <c r="AA109" s="54"/>
      <c r="AB109" s="52"/>
      <c r="AC109" s="52"/>
      <c r="AD109" s="55"/>
      <c r="AE109" s="54"/>
      <c r="AF109" s="52"/>
      <c r="AG109" s="52"/>
      <c r="AH109" s="55"/>
      <c r="AI109" s="54"/>
      <c r="AJ109" s="52"/>
      <c r="AK109" s="52"/>
      <c r="AL109" s="56"/>
    </row>
    <row r="110" spans="1:38" ht="19" x14ac:dyDescent="0.2">
      <c r="A110" s="234"/>
      <c r="B110" s="219"/>
      <c r="C110" s="57"/>
      <c r="D110" s="58"/>
      <c r="E110" s="58"/>
      <c r="F110" s="59"/>
      <c r="G110" s="60"/>
      <c r="H110" s="58"/>
      <c r="I110" s="58"/>
      <c r="J110" s="59"/>
      <c r="K110" s="60"/>
      <c r="L110" s="58"/>
      <c r="M110" s="58"/>
      <c r="N110" s="59"/>
      <c r="O110" s="60"/>
      <c r="P110" s="58"/>
      <c r="Q110" s="58"/>
      <c r="R110" s="61"/>
      <c r="S110" s="5"/>
      <c r="T110" s="2"/>
      <c r="U110" s="234"/>
      <c r="V110" s="219"/>
      <c r="W110" s="57"/>
      <c r="X110" s="58"/>
      <c r="Y110" s="58"/>
      <c r="Z110" s="59"/>
      <c r="AA110" s="60"/>
      <c r="AB110" s="58"/>
      <c r="AC110" s="58"/>
      <c r="AD110" s="59"/>
      <c r="AE110" s="60"/>
      <c r="AF110" s="58"/>
      <c r="AG110" s="58"/>
      <c r="AH110" s="59"/>
      <c r="AI110" s="60"/>
      <c r="AJ110" s="58"/>
      <c r="AK110" s="58"/>
      <c r="AL110" s="61"/>
    </row>
    <row r="111" spans="1:38" ht="19" x14ac:dyDescent="0.2">
      <c r="A111" s="235"/>
      <c r="B111" s="236"/>
      <c r="C111" s="62"/>
      <c r="D111" s="63"/>
      <c r="E111" s="63"/>
      <c r="F111" s="64"/>
      <c r="G111" s="65"/>
      <c r="H111" s="63"/>
      <c r="I111" s="63"/>
      <c r="J111" s="64"/>
      <c r="K111" s="65"/>
      <c r="L111" s="63"/>
      <c r="M111" s="63"/>
      <c r="N111" s="64"/>
      <c r="O111" s="65"/>
      <c r="P111" s="63"/>
      <c r="Q111" s="63"/>
      <c r="R111" s="66"/>
      <c r="S111" s="5"/>
      <c r="T111" s="2"/>
      <c r="U111" s="235"/>
      <c r="V111" s="236"/>
      <c r="W111" s="62"/>
      <c r="X111" s="63"/>
      <c r="Y111" s="63"/>
      <c r="Z111" s="64"/>
      <c r="AA111" s="65"/>
      <c r="AB111" s="63"/>
      <c r="AC111" s="63"/>
      <c r="AD111" s="64"/>
      <c r="AE111" s="65"/>
      <c r="AF111" s="63"/>
      <c r="AG111" s="63"/>
      <c r="AH111" s="64"/>
      <c r="AI111" s="65"/>
      <c r="AJ111" s="63"/>
      <c r="AK111" s="63"/>
      <c r="AL111" s="66"/>
    </row>
    <row r="112" spans="1:38" ht="20" thickBot="1" x14ac:dyDescent="0.25">
      <c r="A112" s="220"/>
      <c r="B112" s="221"/>
      <c r="C112" s="67"/>
      <c r="D112" s="68"/>
      <c r="E112" s="68"/>
      <c r="F112" s="69"/>
      <c r="G112" s="70"/>
      <c r="H112" s="68"/>
      <c r="I112" s="68"/>
      <c r="J112" s="69"/>
      <c r="K112" s="70"/>
      <c r="L112" s="68"/>
      <c r="M112" s="68"/>
      <c r="N112" s="69"/>
      <c r="O112" s="70"/>
      <c r="P112" s="68"/>
      <c r="Q112" s="68"/>
      <c r="R112" s="71"/>
      <c r="S112" s="5"/>
      <c r="T112" s="2"/>
      <c r="U112" s="220"/>
      <c r="V112" s="221"/>
      <c r="W112" s="67"/>
      <c r="X112" s="68"/>
      <c r="Y112" s="68"/>
      <c r="Z112" s="69"/>
      <c r="AA112" s="70"/>
      <c r="AB112" s="68"/>
      <c r="AC112" s="68"/>
      <c r="AD112" s="69"/>
      <c r="AE112" s="70"/>
      <c r="AF112" s="68"/>
      <c r="AG112" s="68"/>
      <c r="AH112" s="69"/>
      <c r="AI112" s="70"/>
      <c r="AJ112" s="68"/>
      <c r="AK112" s="68"/>
      <c r="AL112" s="71"/>
    </row>
    <row r="113" spans="1:38" ht="19" x14ac:dyDescent="0.2">
      <c r="A113" s="234"/>
      <c r="B113" s="219"/>
      <c r="C113" s="57"/>
      <c r="D113" s="58"/>
      <c r="E113" s="58"/>
      <c r="F113" s="59"/>
      <c r="G113" s="60"/>
      <c r="H113" s="58"/>
      <c r="I113" s="58"/>
      <c r="J113" s="59"/>
      <c r="K113" s="60"/>
      <c r="L113" s="58"/>
      <c r="M113" s="58"/>
      <c r="N113" s="59"/>
      <c r="O113" s="60"/>
      <c r="P113" s="58"/>
      <c r="Q113" s="58"/>
      <c r="R113" s="61"/>
      <c r="S113" s="5"/>
      <c r="T113" s="2"/>
      <c r="U113" s="234"/>
      <c r="V113" s="219"/>
      <c r="W113" s="57"/>
      <c r="X113" s="58"/>
      <c r="Y113" s="58"/>
      <c r="Z113" s="59"/>
      <c r="AA113" s="60"/>
      <c r="AB113" s="58"/>
      <c r="AC113" s="58"/>
      <c r="AD113" s="59"/>
      <c r="AE113" s="60"/>
      <c r="AF113" s="58"/>
      <c r="AG113" s="58"/>
      <c r="AH113" s="59"/>
      <c r="AI113" s="60"/>
      <c r="AJ113" s="58"/>
      <c r="AK113" s="58"/>
      <c r="AL113" s="61"/>
    </row>
    <row r="114" spans="1:38" ht="19" x14ac:dyDescent="0.2">
      <c r="A114" s="235"/>
      <c r="B114" s="236"/>
      <c r="C114" s="62"/>
      <c r="D114" s="63"/>
      <c r="E114" s="63"/>
      <c r="F114" s="64"/>
      <c r="G114" s="65"/>
      <c r="H114" s="63"/>
      <c r="I114" s="63"/>
      <c r="J114" s="64"/>
      <c r="K114" s="65"/>
      <c r="L114" s="63"/>
      <c r="M114" s="63"/>
      <c r="N114" s="64"/>
      <c r="O114" s="65"/>
      <c r="P114" s="63"/>
      <c r="Q114" s="63"/>
      <c r="R114" s="66"/>
      <c r="S114" s="5"/>
      <c r="T114" s="2"/>
      <c r="U114" s="235"/>
      <c r="V114" s="236"/>
      <c r="W114" s="62"/>
      <c r="X114" s="63"/>
      <c r="Y114" s="63"/>
      <c r="Z114" s="64"/>
      <c r="AA114" s="65"/>
      <c r="AB114" s="63"/>
      <c r="AC114" s="63"/>
      <c r="AD114" s="64"/>
      <c r="AE114" s="65"/>
      <c r="AF114" s="63"/>
      <c r="AG114" s="63"/>
      <c r="AH114" s="64"/>
      <c r="AI114" s="65"/>
      <c r="AJ114" s="63"/>
      <c r="AK114" s="63"/>
      <c r="AL114" s="66"/>
    </row>
    <row r="115" spans="1:38" ht="20" thickBot="1" x14ac:dyDescent="0.25">
      <c r="A115" s="237"/>
      <c r="B115" s="238"/>
      <c r="C115" s="62"/>
      <c r="D115" s="63"/>
      <c r="E115" s="63"/>
      <c r="F115" s="64"/>
      <c r="G115" s="65"/>
      <c r="H115" s="63"/>
      <c r="I115" s="63"/>
      <c r="J115" s="64"/>
      <c r="K115" s="65"/>
      <c r="L115" s="63"/>
      <c r="M115" s="63"/>
      <c r="N115" s="64"/>
      <c r="O115" s="65"/>
      <c r="P115" s="63"/>
      <c r="Q115" s="63"/>
      <c r="R115" s="66"/>
      <c r="S115" s="5"/>
      <c r="T115" s="2"/>
      <c r="U115" s="237"/>
      <c r="V115" s="238"/>
      <c r="W115" s="62"/>
      <c r="X115" s="63"/>
      <c r="Y115" s="63"/>
      <c r="Z115" s="64"/>
      <c r="AA115" s="65"/>
      <c r="AB115" s="63"/>
      <c r="AC115" s="63"/>
      <c r="AD115" s="64"/>
      <c r="AE115" s="65"/>
      <c r="AF115" s="63"/>
      <c r="AG115" s="63"/>
      <c r="AH115" s="64"/>
      <c r="AI115" s="65"/>
      <c r="AJ115" s="63"/>
      <c r="AK115" s="63"/>
      <c r="AL115" s="66"/>
    </row>
    <row r="116" spans="1:38" ht="20" thickTop="1" x14ac:dyDescent="0.2">
      <c r="C116" s="62"/>
      <c r="D116" s="63"/>
      <c r="E116" s="63"/>
      <c r="F116" s="63"/>
      <c r="G116" s="65"/>
      <c r="H116" s="63"/>
      <c r="I116" s="63"/>
      <c r="J116" s="63"/>
      <c r="K116" s="65"/>
      <c r="L116" s="63"/>
      <c r="M116" s="63"/>
      <c r="N116" s="63"/>
      <c r="O116" s="65"/>
      <c r="P116" s="63"/>
      <c r="Q116" s="63"/>
      <c r="R116" s="66"/>
      <c r="W116" s="62"/>
      <c r="X116" s="63"/>
      <c r="Y116" s="63"/>
      <c r="Z116" s="63"/>
      <c r="AA116" s="65"/>
      <c r="AB116" s="63"/>
      <c r="AC116" s="63"/>
      <c r="AD116" s="63"/>
      <c r="AE116" s="65"/>
      <c r="AF116" s="63"/>
      <c r="AG116" s="63"/>
      <c r="AH116" s="63"/>
      <c r="AI116" s="65"/>
      <c r="AJ116" s="63"/>
      <c r="AK116" s="63"/>
      <c r="AL116" s="66"/>
    </row>
    <row r="117" spans="1:38" x14ac:dyDescent="0.2">
      <c r="C117" s="32"/>
      <c r="D117" s="32"/>
      <c r="E117" s="32"/>
      <c r="F117" s="32"/>
    </row>
    <row r="118" spans="1:38" x14ac:dyDescent="0.2">
      <c r="C118" s="32"/>
      <c r="D118" s="32"/>
      <c r="E118" s="32"/>
      <c r="F118" s="32"/>
    </row>
    <row r="119" spans="1:38" x14ac:dyDescent="0.2">
      <c r="C119" s="32"/>
      <c r="D119" s="32"/>
      <c r="E119" s="32"/>
      <c r="F119" s="32"/>
    </row>
    <row r="120" spans="1:38" x14ac:dyDescent="0.2">
      <c r="C120" s="32"/>
      <c r="D120" s="32"/>
      <c r="E120" s="32"/>
      <c r="F120" s="32"/>
    </row>
    <row r="121" spans="1:38" x14ac:dyDescent="0.2">
      <c r="C121" s="32"/>
      <c r="D121" s="32"/>
      <c r="E121" s="32"/>
      <c r="F121" s="32"/>
    </row>
    <row r="122" spans="1:38" x14ac:dyDescent="0.2">
      <c r="C122" s="32"/>
      <c r="D122" s="32"/>
      <c r="E122" s="32"/>
      <c r="F122" s="32"/>
    </row>
    <row r="123" spans="1:38" x14ac:dyDescent="0.2">
      <c r="C123" s="32"/>
      <c r="D123" s="32"/>
      <c r="E123" s="32"/>
      <c r="F123" s="32"/>
    </row>
    <row r="124" spans="1:38" x14ac:dyDescent="0.2">
      <c r="C124" s="32"/>
      <c r="D124" s="32"/>
      <c r="E124" s="32"/>
      <c r="F124" s="32"/>
    </row>
    <row r="125" spans="1:38" x14ac:dyDescent="0.2">
      <c r="A125" s="32"/>
      <c r="B125" s="32"/>
      <c r="C125" s="32"/>
      <c r="D125" s="32"/>
      <c r="E125" s="32"/>
      <c r="F125" s="32"/>
    </row>
    <row r="126" spans="1:38" x14ac:dyDescent="0.2">
      <c r="A126" s="32"/>
      <c r="B126" s="32"/>
      <c r="C126" s="32"/>
      <c r="D126" s="32"/>
      <c r="E126" s="32"/>
      <c r="F126" s="32"/>
    </row>
    <row r="127" spans="1:38" x14ac:dyDescent="0.2">
      <c r="A127" s="32"/>
      <c r="B127" s="32"/>
      <c r="C127" s="32"/>
      <c r="D127" s="32"/>
      <c r="E127" s="32"/>
      <c r="F127" s="32"/>
    </row>
    <row r="128" spans="1:38" x14ac:dyDescent="0.2">
      <c r="A128" s="32"/>
      <c r="B128" s="32"/>
      <c r="C128" s="32"/>
      <c r="D128" s="32"/>
      <c r="E128" s="32"/>
      <c r="F128" s="32"/>
    </row>
    <row r="129" spans="1:6" x14ac:dyDescent="0.2">
      <c r="A129" s="32"/>
      <c r="B129" s="32"/>
      <c r="C129" s="32"/>
      <c r="D129" s="32"/>
      <c r="E129" s="32"/>
      <c r="F129" s="32"/>
    </row>
    <row r="130" spans="1:6" x14ac:dyDescent="0.2">
      <c r="A130" s="32"/>
      <c r="B130" s="32"/>
      <c r="C130" s="32"/>
      <c r="D130" s="32"/>
      <c r="E130" s="32"/>
      <c r="F130" s="32"/>
    </row>
    <row r="131" spans="1:6" x14ac:dyDescent="0.2">
      <c r="A131" s="32"/>
      <c r="B131" s="32"/>
      <c r="C131" s="32"/>
      <c r="D131" s="32"/>
      <c r="E131" s="32"/>
      <c r="F131" s="32"/>
    </row>
    <row r="132" spans="1:6" x14ac:dyDescent="0.2">
      <c r="A132" s="32"/>
      <c r="B132" s="32"/>
      <c r="C132" s="32"/>
      <c r="D132" s="32"/>
      <c r="E132" s="32"/>
      <c r="F132" s="32"/>
    </row>
    <row r="133" spans="1:6" x14ac:dyDescent="0.2">
      <c r="A133" s="32"/>
      <c r="B133" s="32"/>
      <c r="C133" s="32"/>
      <c r="D133" s="32"/>
      <c r="E133" s="32"/>
      <c r="F133" s="32"/>
    </row>
    <row r="134" spans="1:6" x14ac:dyDescent="0.2">
      <c r="A134" s="32"/>
      <c r="B134" s="32"/>
    </row>
  </sheetData>
  <mergeCells count="100">
    <mergeCell ref="W13:Z13"/>
    <mergeCell ref="AA13:AD13"/>
    <mergeCell ref="AE13:AH13"/>
    <mergeCell ref="AI13:AL13"/>
    <mergeCell ref="A14:B14"/>
    <mergeCell ref="C14:F14"/>
    <mergeCell ref="G14:J14"/>
    <mergeCell ref="K14:N14"/>
    <mergeCell ref="O14:R14"/>
    <mergeCell ref="U14:V14"/>
    <mergeCell ref="A13:B13"/>
    <mergeCell ref="C13:F13"/>
    <mergeCell ref="G13:J13"/>
    <mergeCell ref="K13:N13"/>
    <mergeCell ref="O13:R13"/>
    <mergeCell ref="U13:V13"/>
    <mergeCell ref="W14:Z14"/>
    <mergeCell ref="AA14:AD14"/>
    <mergeCell ref="AE14:AH14"/>
    <mergeCell ref="AI14:AL14"/>
    <mergeCell ref="A15:B15"/>
    <mergeCell ref="U15:V15"/>
    <mergeCell ref="A32:B33"/>
    <mergeCell ref="U32:V33"/>
    <mergeCell ref="U36:V37"/>
    <mergeCell ref="U28:V31"/>
    <mergeCell ref="A16:B17"/>
    <mergeCell ref="U16:V17"/>
    <mergeCell ref="A24:B25"/>
    <mergeCell ref="U24:V25"/>
    <mergeCell ref="U20:V23"/>
    <mergeCell ref="A38:B39"/>
    <mergeCell ref="U38:V39"/>
    <mergeCell ref="A44:B44"/>
    <mergeCell ref="U44:V44"/>
    <mergeCell ref="U42:V43"/>
    <mergeCell ref="A52:B54"/>
    <mergeCell ref="U52:V54"/>
    <mergeCell ref="U45:V47"/>
    <mergeCell ref="A48:B48"/>
    <mergeCell ref="U48:V48"/>
    <mergeCell ref="U49:V51"/>
    <mergeCell ref="A46:B47"/>
    <mergeCell ref="A50:B51"/>
    <mergeCell ref="W71:Z71"/>
    <mergeCell ref="AA71:AD71"/>
    <mergeCell ref="AE71:AH71"/>
    <mergeCell ref="AI71:AL71"/>
    <mergeCell ref="A72:B72"/>
    <mergeCell ref="C72:F72"/>
    <mergeCell ref="G72:J72"/>
    <mergeCell ref="K72:N72"/>
    <mergeCell ref="O72:R72"/>
    <mergeCell ref="U72:V72"/>
    <mergeCell ref="A71:B71"/>
    <mergeCell ref="C71:F71"/>
    <mergeCell ref="G71:J71"/>
    <mergeCell ref="K71:N71"/>
    <mergeCell ref="O71:R71"/>
    <mergeCell ref="U71:V71"/>
    <mergeCell ref="W72:Z72"/>
    <mergeCell ref="AA72:AD72"/>
    <mergeCell ref="AE72:AH72"/>
    <mergeCell ref="AI72:AL72"/>
    <mergeCell ref="A73:B73"/>
    <mergeCell ref="U73:V73"/>
    <mergeCell ref="U104:V105"/>
    <mergeCell ref="U108:V109"/>
    <mergeCell ref="A96:B97"/>
    <mergeCell ref="U96:V97"/>
    <mergeCell ref="A102:B102"/>
    <mergeCell ref="U102:V102"/>
    <mergeCell ref="A113:B115"/>
    <mergeCell ref="U113:V115"/>
    <mergeCell ref="A110:B112"/>
    <mergeCell ref="U110:V112"/>
    <mergeCell ref="A106:B106"/>
    <mergeCell ref="U106:V106"/>
    <mergeCell ref="A108:B109"/>
    <mergeCell ref="U78:V81"/>
    <mergeCell ref="U86:V89"/>
    <mergeCell ref="U94:V95"/>
    <mergeCell ref="U100:V101"/>
    <mergeCell ref="A20:B23"/>
    <mergeCell ref="A28:B31"/>
    <mergeCell ref="A36:B37"/>
    <mergeCell ref="A42:B43"/>
    <mergeCell ref="A90:B91"/>
    <mergeCell ref="U90:V91"/>
    <mergeCell ref="A74:B75"/>
    <mergeCell ref="U74:V75"/>
    <mergeCell ref="A82:B83"/>
    <mergeCell ref="U82:V83"/>
    <mergeCell ref="A55:B57"/>
    <mergeCell ref="U55:V57"/>
    <mergeCell ref="A78:B81"/>
    <mergeCell ref="A86:B89"/>
    <mergeCell ref="A94:B95"/>
    <mergeCell ref="A100:B101"/>
    <mergeCell ref="A104:B105"/>
  </mergeCells>
  <conditionalFormatting sqref="A19:A20">
    <cfRule type="colorScale" priority="54">
      <colorScale>
        <cfvo type="min"/>
        <cfvo type="max"/>
        <color rgb="FF63BE7B"/>
        <color rgb="FFFCFCFF"/>
      </colorScale>
    </cfRule>
    <cfRule type="colorScale" priority="53">
      <colorScale>
        <cfvo type="min"/>
        <cfvo type="percentile" val="50"/>
        <cfvo type="max"/>
        <color rgb="FF63BE7B"/>
        <color rgb="FFFFEB84"/>
        <color rgb="FFF8696B"/>
      </colorScale>
    </cfRule>
  </conditionalFormatting>
  <conditionalFormatting sqref="A77:A78">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27:B27 A28">
    <cfRule type="colorScale" priority="52">
      <colorScale>
        <cfvo type="min"/>
        <cfvo type="max"/>
        <color rgb="FF63BE7B"/>
        <color rgb="FFFCFCFF"/>
      </colorScale>
    </cfRule>
    <cfRule type="colorScale" priority="51">
      <colorScale>
        <cfvo type="min"/>
        <cfvo type="percentile" val="50"/>
        <cfvo type="max"/>
        <color rgb="FF63BE7B"/>
        <color rgb="FFFFEB84"/>
        <color rgb="FFF8696B"/>
      </colorScale>
    </cfRule>
  </conditionalFormatting>
  <conditionalFormatting sqref="A85:B85 A86">
    <cfRule type="colorScale" priority="17">
      <colorScale>
        <cfvo type="min"/>
        <cfvo type="percentile" val="50"/>
        <cfvo type="max"/>
        <color rgb="FF63BE7B"/>
        <color rgb="FFFFEB84"/>
        <color rgb="FFF8696B"/>
      </colorScale>
    </cfRule>
    <cfRule type="colorScale" priority="18">
      <colorScale>
        <cfvo type="min"/>
        <cfvo type="max"/>
        <color rgb="FF63BE7B"/>
        <color rgb="FFFCFCFF"/>
      </colorScale>
    </cfRule>
  </conditionalFormatting>
  <conditionalFormatting sqref="A125:B134 D2:E9 C117:F133">
    <cfRule type="colorScale" priority="57">
      <colorScale>
        <cfvo type="min"/>
        <cfvo type="percentile" val="50"/>
        <cfvo type="max"/>
        <color rgb="FF63BE7B"/>
        <color rgb="FFFFEB84"/>
        <color rgb="FFF8696B"/>
      </colorScale>
    </cfRule>
    <cfRule type="colorScale" priority="58">
      <colorScale>
        <cfvo type="min"/>
        <cfvo type="max"/>
        <color rgb="FF63BE7B"/>
        <color rgb="FFFCFCFF"/>
      </colorScale>
    </cfRule>
  </conditionalFormatting>
  <conditionalFormatting sqref="B19">
    <cfRule type="colorScale" priority="22">
      <colorScale>
        <cfvo type="min"/>
        <cfvo type="max"/>
        <color rgb="FF63BE7B"/>
        <color rgb="FFFCFCFF"/>
      </colorScale>
    </cfRule>
    <cfRule type="colorScale" priority="21">
      <colorScale>
        <cfvo type="min"/>
        <cfvo type="percentile" val="50"/>
        <cfvo type="max"/>
        <color rgb="FF63BE7B"/>
        <color rgb="FFFFEB84"/>
        <color rgb="FFF8696B"/>
      </colorScale>
    </cfRule>
  </conditionalFormatting>
  <conditionalFormatting sqref="B35">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41">
    <cfRule type="colorScale" priority="24">
      <colorScale>
        <cfvo type="min"/>
        <cfvo type="max"/>
        <color rgb="FF63BE7B"/>
        <color rgb="FFFCFCFF"/>
      </colorScale>
    </cfRule>
    <cfRule type="colorScale" priority="23">
      <colorScale>
        <cfvo type="min"/>
        <cfvo type="percentile" val="50"/>
        <cfvo type="max"/>
        <color rgb="FF63BE7B"/>
        <color rgb="FFFFEB84"/>
        <color rgb="FFF8696B"/>
      </colorScale>
    </cfRule>
  </conditionalFormatting>
  <conditionalFormatting sqref="B77">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B93">
    <cfRule type="colorScale" priority="15">
      <colorScale>
        <cfvo type="min"/>
        <cfvo type="percentile" val="50"/>
        <cfvo type="max"/>
        <color rgb="FF63BE7B"/>
        <color rgb="FFFFEB84"/>
        <color rgb="FFF8696B"/>
      </colorScale>
    </cfRule>
    <cfRule type="colorScale" priority="16">
      <colorScale>
        <cfvo type="min"/>
        <cfvo type="max"/>
        <color rgb="FF63BE7B"/>
        <color rgb="FFFCFCFF"/>
      </colorScale>
    </cfRule>
  </conditionalFormatting>
  <conditionalFormatting sqref="B99">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D1:E1">
    <cfRule type="colorScale" priority="56">
      <colorScale>
        <cfvo type="min"/>
        <cfvo type="max"/>
        <color rgb="FF63BE7B"/>
        <color rgb="FFFCFCFF"/>
      </colorScale>
    </cfRule>
    <cfRule type="colorScale" priority="55">
      <colorScale>
        <cfvo type="min"/>
        <cfvo type="percentile" val="50"/>
        <cfvo type="max"/>
        <color rgb="FF63BE7B"/>
        <color rgb="FFFFEB84"/>
        <color rgb="FFF8696B"/>
      </colorScale>
    </cfRule>
  </conditionalFormatting>
  <conditionalFormatting sqref="U19:U20">
    <cfRule type="colorScale" priority="47">
      <colorScale>
        <cfvo type="min"/>
        <cfvo type="percentile" val="50"/>
        <cfvo type="max"/>
        <color rgb="FF63BE7B"/>
        <color rgb="FFFFEB84"/>
        <color rgb="FFF8696B"/>
      </colorScale>
    </cfRule>
    <cfRule type="colorScale" priority="48">
      <colorScale>
        <cfvo type="min"/>
        <cfvo type="max"/>
        <color rgb="FF63BE7B"/>
        <color rgb="FFFCFCFF"/>
      </colorScale>
    </cfRule>
  </conditionalFormatting>
  <conditionalFormatting sqref="U27:U28">
    <cfRule type="colorScale" priority="50">
      <colorScale>
        <cfvo type="min"/>
        <cfvo type="max"/>
        <color rgb="FF63BE7B"/>
        <color rgb="FFFCFCFF"/>
      </colorScale>
    </cfRule>
    <cfRule type="colorScale" priority="49">
      <colorScale>
        <cfvo type="min"/>
        <cfvo type="percentile" val="50"/>
        <cfvo type="max"/>
        <color rgb="FF63BE7B"/>
        <color rgb="FFFFEB84"/>
        <color rgb="FFF8696B"/>
      </colorScale>
    </cfRule>
  </conditionalFormatting>
  <conditionalFormatting sqref="U77:U7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U85:V85 U86">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V19">
    <cfRule type="colorScale" priority="31">
      <colorScale>
        <cfvo type="min"/>
        <cfvo type="percentile" val="50"/>
        <cfvo type="max"/>
        <color rgb="FF63BE7B"/>
        <color rgb="FFFFEB84"/>
        <color rgb="FFF8696B"/>
      </colorScale>
    </cfRule>
    <cfRule type="colorScale" priority="32">
      <colorScale>
        <cfvo type="min"/>
        <cfvo type="max"/>
        <color rgb="FF63BE7B"/>
        <color rgb="FFFCFCFF"/>
      </colorScale>
    </cfRule>
  </conditionalFormatting>
  <conditionalFormatting sqref="V27">
    <cfRule type="colorScale" priority="36">
      <colorScale>
        <cfvo type="min"/>
        <cfvo type="max"/>
        <color rgb="FF63BE7B"/>
        <color rgb="FFFCFCFF"/>
      </colorScale>
    </cfRule>
    <cfRule type="colorScale" priority="35">
      <colorScale>
        <cfvo type="min"/>
        <cfvo type="percentile" val="50"/>
        <cfvo type="max"/>
        <color rgb="FF63BE7B"/>
        <color rgb="FFFFEB84"/>
        <color rgb="FFF8696B"/>
      </colorScale>
    </cfRule>
  </conditionalFormatting>
  <conditionalFormatting sqref="V35">
    <cfRule type="colorScale" priority="30">
      <colorScale>
        <cfvo type="min"/>
        <cfvo type="max"/>
        <color rgb="FF63BE7B"/>
        <color rgb="FFFCFCFF"/>
      </colorScale>
    </cfRule>
    <cfRule type="colorScale" priority="29">
      <colorScale>
        <cfvo type="min"/>
        <cfvo type="percentile" val="50"/>
        <cfvo type="max"/>
        <color rgb="FF63BE7B"/>
        <color rgb="FFFFEB84"/>
        <color rgb="FFF8696B"/>
      </colorScale>
    </cfRule>
  </conditionalFormatting>
  <conditionalFormatting sqref="V41">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V7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conditionalFormatting sqref="V93">
    <cfRule type="colorScale" priority="6">
      <colorScale>
        <cfvo type="min"/>
        <cfvo type="max"/>
        <color rgb="FF63BE7B"/>
        <color rgb="FFFCFCFF"/>
      </colorScale>
    </cfRule>
    <cfRule type="colorScale" priority="5">
      <colorScale>
        <cfvo type="min"/>
        <cfvo type="percentile" val="50"/>
        <cfvo type="max"/>
        <color rgb="FF63BE7B"/>
        <color rgb="FFFFEB84"/>
        <color rgb="FFF8696B"/>
      </colorScale>
    </cfRule>
  </conditionalFormatting>
  <conditionalFormatting sqref="V99">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dataValidations count="3">
    <dataValidation type="list" allowBlank="1" showInputMessage="1" showErrorMessage="1" sqref="A34 A26 A18 A40 U40 U34 U26 U18 A92 A84 A76 A98 U92 U84 U76 U98" xr:uid="{98DFB09C-A28B-F54F-9C29-30D112FB7E50}">
      <formula1>RMOefeningen</formula1>
    </dataValidation>
    <dataValidation type="list" allowBlank="1" showInputMessage="1" showErrorMessage="1" sqref="A96:B97 A24:B25 A16:B17 A32:B33 A38:B39 U16:V17 U24:V25 U32:V33 U38:V39 U74:V75 U82:V83 U90:V91 U96:V97 A74:B75 A82:B83 A90:B91" xr:uid="{36CEFA82-ED31-504C-BC08-C4160C73790E}">
      <formula1>INDIRECT("Exercises!" &amp; A18)</formula1>
    </dataValidation>
    <dataValidation type="list" allowBlank="1" showInputMessage="1" showErrorMessage="1" sqref="A52:B54 U110:V112 A110:B112 U52:V54" xr:uid="{E0A0947E-B3AC-1348-9200-0D7EC32841AC}">
      <formula1>$D$2:$D$9</formula1>
    </dataValidation>
  </dataValidation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6594-35D0-0341-9DCA-0A85760D07E9}">
  <dimension ref="A1:BM373"/>
  <sheetViews>
    <sheetView tabSelected="1" topLeftCell="A12" zoomScale="75" zoomScaleNormal="73" workbookViewId="0">
      <selection activeCell="N29" sqref="N29"/>
    </sheetView>
  </sheetViews>
  <sheetFormatPr baseColWidth="10" defaultRowHeight="16" x14ac:dyDescent="0.2"/>
  <cols>
    <col min="3" max="3" width="12.83203125" bestFit="1" customWidth="1"/>
    <col min="5" max="5" width="12" bestFit="1" customWidth="1"/>
    <col min="11" max="11" width="12.83203125" bestFit="1" customWidth="1"/>
    <col min="16" max="16" width="11.5" customWidth="1"/>
    <col min="36" max="36" width="11.5" customWidth="1"/>
    <col min="47" max="47" width="12.83203125" bestFit="1" customWidth="1"/>
  </cols>
  <sheetData>
    <row r="1" spans="1:65" ht="16" customHeight="1" x14ac:dyDescent="0.2">
      <c r="A1" s="206" t="s">
        <v>14</v>
      </c>
      <c r="B1" s="207" t="s">
        <v>13</v>
      </c>
      <c r="C1" s="38"/>
      <c r="D1" s="111" t="s">
        <v>233</v>
      </c>
      <c r="E1" s="112"/>
      <c r="F1" s="299" t="s">
        <v>229</v>
      </c>
      <c r="G1" s="299"/>
      <c r="H1" s="299"/>
      <c r="J1" s="112"/>
      <c r="K1" s="112"/>
      <c r="L1" s="112"/>
      <c r="M1" s="213" t="s">
        <v>228</v>
      </c>
      <c r="N1" s="213"/>
      <c r="O1" s="213"/>
      <c r="P1" s="213" t="s">
        <v>235</v>
      </c>
      <c r="Q1" s="213"/>
      <c r="R1" s="213"/>
      <c r="S1" s="213"/>
      <c r="T1" s="213" t="s">
        <v>253</v>
      </c>
      <c r="U1" s="213"/>
      <c r="V1" s="213"/>
      <c r="W1" s="300" t="s">
        <v>254</v>
      </c>
      <c r="X1" s="300"/>
      <c r="Y1" s="300"/>
      <c r="Z1" s="38"/>
      <c r="AA1" s="38"/>
      <c r="AB1" s="38"/>
      <c r="AC1" s="38"/>
      <c r="AD1" s="38"/>
      <c r="AE1" s="38"/>
      <c r="AF1" s="38"/>
      <c r="AG1" s="38"/>
      <c r="AH1" s="38"/>
      <c r="AI1" s="38"/>
      <c r="AJ1" s="112"/>
      <c r="AK1" s="112"/>
      <c r="AL1" s="113"/>
      <c r="AM1" s="301" t="s">
        <v>255</v>
      </c>
      <c r="AN1" s="302"/>
      <c r="AO1" s="302"/>
      <c r="AP1" s="302"/>
      <c r="AQ1" s="112"/>
      <c r="AR1" s="112"/>
      <c r="AS1" s="112"/>
      <c r="AT1" s="112"/>
      <c r="AU1" s="112"/>
      <c r="AV1" s="112"/>
      <c r="AW1" s="112"/>
      <c r="AX1" s="301" t="s">
        <v>257</v>
      </c>
      <c r="AY1" s="302"/>
      <c r="AZ1" s="302"/>
      <c r="BA1" s="302"/>
      <c r="BB1" s="112"/>
      <c r="BC1" s="112"/>
      <c r="BD1" s="112"/>
    </row>
    <row r="2" spans="1:65" ht="16" customHeight="1" x14ac:dyDescent="0.2">
      <c r="A2" s="208" t="s">
        <v>21</v>
      </c>
      <c r="B2" s="209">
        <v>55</v>
      </c>
      <c r="C2" s="38"/>
      <c r="D2" s="38"/>
      <c r="E2" s="38"/>
      <c r="F2" s="299"/>
      <c r="G2" s="299"/>
      <c r="H2" s="299"/>
      <c r="J2" s="112"/>
      <c r="K2" s="112"/>
      <c r="L2" s="112"/>
      <c r="M2" s="213"/>
      <c r="N2" s="213"/>
      <c r="O2" s="213"/>
      <c r="P2" s="213"/>
      <c r="Q2" s="213"/>
      <c r="R2" s="213"/>
      <c r="S2" s="213"/>
      <c r="T2" s="213"/>
      <c r="U2" s="213"/>
      <c r="V2" s="213"/>
      <c r="W2" s="300"/>
      <c r="X2" s="300"/>
      <c r="Y2" s="300"/>
      <c r="Z2" s="38"/>
      <c r="AA2" s="38"/>
      <c r="AB2" s="38"/>
      <c r="AC2" s="38"/>
      <c r="AD2" s="38"/>
      <c r="AE2" s="38"/>
      <c r="AF2" s="38"/>
      <c r="AG2" s="38"/>
      <c r="AH2" s="38"/>
      <c r="AI2" s="38"/>
      <c r="AJ2" s="112"/>
      <c r="AK2" s="112"/>
      <c r="AL2" s="113"/>
      <c r="AM2" s="302"/>
      <c r="AN2" s="302"/>
      <c r="AO2" s="302"/>
      <c r="AP2" s="302"/>
      <c r="AQ2" s="112"/>
      <c r="AR2" s="112"/>
      <c r="AS2" s="112"/>
      <c r="AT2" s="112"/>
      <c r="AU2" s="112"/>
      <c r="AV2" s="112"/>
      <c r="AW2" s="112"/>
      <c r="AX2" s="302"/>
      <c r="AY2" s="302"/>
      <c r="AZ2" s="302"/>
      <c r="BA2" s="302"/>
      <c r="BB2" s="112"/>
      <c r="BC2" s="112"/>
      <c r="BD2" s="112"/>
    </row>
    <row r="3" spans="1:65" ht="16" customHeight="1" x14ac:dyDescent="0.2">
      <c r="A3" s="208" t="s">
        <v>174</v>
      </c>
      <c r="B3" s="209" t="s">
        <v>173</v>
      </c>
      <c r="C3" s="38"/>
      <c r="D3" s="112"/>
      <c r="E3" s="112"/>
      <c r="F3" s="112"/>
      <c r="G3" s="112"/>
      <c r="H3" s="112"/>
      <c r="I3" s="112"/>
      <c r="J3" s="112"/>
      <c r="K3" s="111" t="s">
        <v>225</v>
      </c>
      <c r="L3" s="112"/>
      <c r="M3" s="303" t="s">
        <v>215</v>
      </c>
      <c r="N3" s="303"/>
      <c r="O3" s="303"/>
      <c r="P3" s="304" t="s">
        <v>240</v>
      </c>
      <c r="Q3" s="304"/>
      <c r="R3" s="304"/>
      <c r="S3" s="304"/>
      <c r="T3" s="301">
        <v>-2</v>
      </c>
      <c r="U3" s="301"/>
      <c r="V3" s="301"/>
      <c r="W3" s="305">
        <v>0.1</v>
      </c>
      <c r="X3" s="305"/>
      <c r="Y3" s="305"/>
      <c r="Z3" s="38"/>
      <c r="AA3" s="38"/>
      <c r="AB3" s="38"/>
      <c r="AC3" s="38"/>
      <c r="AD3" s="38"/>
      <c r="AE3" s="38"/>
      <c r="AF3" s="38"/>
      <c r="AG3" s="38"/>
      <c r="AH3" s="38"/>
      <c r="AI3" s="38"/>
      <c r="AJ3" s="112" t="s">
        <v>236</v>
      </c>
      <c r="AK3" s="112"/>
      <c r="AL3" s="112" t="s">
        <v>228</v>
      </c>
      <c r="AM3" s="112"/>
      <c r="AN3" s="112" t="s">
        <v>234</v>
      </c>
      <c r="AO3" s="113"/>
      <c r="AP3" s="112" t="s">
        <v>250</v>
      </c>
      <c r="AQ3" s="112"/>
      <c r="AR3" s="112" t="s">
        <v>251</v>
      </c>
      <c r="AS3" s="112" t="s">
        <v>252</v>
      </c>
      <c r="AT3" s="112"/>
      <c r="AU3" s="112" t="s">
        <v>236</v>
      </c>
      <c r="AV3" s="112"/>
      <c r="AW3" s="112" t="s">
        <v>228</v>
      </c>
      <c r="AX3" s="112"/>
      <c r="AY3" s="112" t="s">
        <v>234</v>
      </c>
      <c r="AZ3" s="113"/>
      <c r="BA3" s="112" t="s">
        <v>250</v>
      </c>
      <c r="BB3" s="112"/>
      <c r="BC3" s="112" t="s">
        <v>251</v>
      </c>
      <c r="BD3" s="112" t="s">
        <v>252</v>
      </c>
    </row>
    <row r="4" spans="1:65" ht="16" customHeight="1" x14ac:dyDescent="0.2">
      <c r="A4" s="208" t="s">
        <v>175</v>
      </c>
      <c r="B4" s="209" t="s">
        <v>173</v>
      </c>
      <c r="C4" s="38"/>
      <c r="D4" s="112"/>
      <c r="E4" s="112"/>
      <c r="F4" s="112"/>
      <c r="G4" s="112"/>
      <c r="H4" s="112"/>
      <c r="I4" s="112"/>
      <c r="J4" s="112"/>
      <c r="K4" s="112"/>
      <c r="L4" s="112"/>
      <c r="M4" s="303"/>
      <c r="N4" s="303"/>
      <c r="O4" s="303"/>
      <c r="P4" s="304"/>
      <c r="Q4" s="304"/>
      <c r="R4" s="304"/>
      <c r="S4" s="304"/>
      <c r="T4" s="301"/>
      <c r="U4" s="301"/>
      <c r="V4" s="301"/>
      <c r="W4" s="305"/>
      <c r="X4" s="305"/>
      <c r="Y4" s="305"/>
      <c r="Z4" s="38"/>
      <c r="AA4" s="38"/>
      <c r="AB4" s="38"/>
      <c r="AC4" s="38"/>
      <c r="AD4" s="38"/>
      <c r="AE4" s="38"/>
      <c r="AF4" s="38"/>
      <c r="AG4" s="38"/>
      <c r="AH4" s="38"/>
      <c r="AI4" s="38"/>
      <c r="AJ4" s="110">
        <f>HLOOKUP($M$3,VerticalPlanning!$I$13:$AF$21,2,FALSE)</f>
        <v>0.6</v>
      </c>
      <c r="AK4" s="112"/>
      <c r="AL4" s="106">
        <f>HLOOKUP($M$3,VerticalPlanning!$I$1:$AF$9,2,FALSE)</f>
        <v>10</v>
      </c>
      <c r="AM4" s="112"/>
      <c r="AN4" s="108">
        <f>VLOOKUP($F$1,ClientLevels!$A$1:$B$4,2,FALSE)</f>
        <v>4</v>
      </c>
      <c r="AO4" s="113"/>
      <c r="AP4" s="117">
        <f>VLOOKUP($F$1,ClientLevels!$A$1:$C$4,3,FALSE)</f>
        <v>-0.13</v>
      </c>
      <c r="AQ4" s="112"/>
      <c r="AR4" s="112">
        <f>$T$3</f>
        <v>-2</v>
      </c>
      <c r="AS4" s="120">
        <f>$W$3</f>
        <v>0.1</v>
      </c>
      <c r="AT4" s="112"/>
      <c r="AU4" s="110">
        <f>HLOOKUP($M$7,VerticalPlanning!$I$13:$AF$21,2,FALSE)</f>
        <v>0</v>
      </c>
      <c r="AV4" s="112"/>
      <c r="AW4" s="106">
        <f>HLOOKUP($M$7,VerticalPlanning!$I$1:$AF$9,2,FALSE)</f>
        <v>0</v>
      </c>
      <c r="AX4" s="112"/>
      <c r="AY4" s="108">
        <f>VLOOKUP($F$1,ClientLevels!$A$1:$B$4,2,FALSE)</f>
        <v>4</v>
      </c>
      <c r="AZ4" s="113"/>
      <c r="BA4" s="117">
        <f>VLOOKUP($F$1,ClientLevels!$A$1:$C$4,3,FALSE)</f>
        <v>-0.13</v>
      </c>
      <c r="BB4" s="112"/>
      <c r="BC4" s="112">
        <f>$T$7</f>
        <v>0</v>
      </c>
      <c r="BD4" s="120">
        <f>$W$7</f>
        <v>0</v>
      </c>
    </row>
    <row r="5" spans="1:65" ht="16" customHeight="1" x14ac:dyDescent="0.2">
      <c r="A5" s="208" t="s">
        <v>116</v>
      </c>
      <c r="B5" s="209" t="s">
        <v>173</v>
      </c>
      <c r="C5" s="38"/>
      <c r="D5" s="112"/>
      <c r="E5" s="112"/>
      <c r="F5" s="112"/>
      <c r="G5" s="112"/>
      <c r="H5" s="112"/>
      <c r="I5" s="112"/>
      <c r="J5" s="112"/>
      <c r="K5" s="111" t="s">
        <v>224</v>
      </c>
      <c r="L5" s="112"/>
      <c r="M5" s="303" t="s">
        <v>196</v>
      </c>
      <c r="N5" s="303"/>
      <c r="O5" s="303"/>
      <c r="P5" s="304" t="s">
        <v>240</v>
      </c>
      <c r="Q5" s="304"/>
      <c r="R5" s="304"/>
      <c r="S5" s="304"/>
      <c r="T5" s="301">
        <v>0</v>
      </c>
      <c r="U5" s="301"/>
      <c r="V5" s="301"/>
      <c r="W5" s="305">
        <v>0</v>
      </c>
      <c r="X5" s="305"/>
      <c r="Y5" s="305"/>
      <c r="Z5" s="38"/>
      <c r="AA5" s="38"/>
      <c r="AB5" s="38"/>
      <c r="AC5" s="38"/>
      <c r="AD5" s="38"/>
      <c r="AE5" s="38"/>
      <c r="AF5" s="38"/>
      <c r="AG5" s="38"/>
      <c r="AH5" s="38"/>
      <c r="AI5" s="38"/>
      <c r="AJ5" s="110">
        <f>HLOOKUP($M$3,VerticalPlanning!$I$13:$AF$21,3,FALSE)</f>
        <v>0.67500000000000004</v>
      </c>
      <c r="AK5" s="112"/>
      <c r="AL5" s="106">
        <f>HLOOKUP($M$3,VerticalPlanning!$I$1:$AF$9,3,FALSE)</f>
        <v>10</v>
      </c>
      <c r="AM5" s="112"/>
      <c r="AN5" s="108">
        <f>VLOOKUP($F$1,ClientLevels!$A$1:$B$4,2,FALSE)</f>
        <v>4</v>
      </c>
      <c r="AO5" s="113"/>
      <c r="AP5" s="117">
        <f>VLOOKUP($F$1,ClientLevels!$A$1:$C$4,3,FALSE)</f>
        <v>-0.13</v>
      </c>
      <c r="AQ5" s="112"/>
      <c r="AR5" s="112">
        <f t="shared" ref="AR5:AR11" si="0">$T$3</f>
        <v>-2</v>
      </c>
      <c r="AS5" s="120">
        <f t="shared" ref="AS5:AS11" si="1">$W$3</f>
        <v>0.1</v>
      </c>
      <c r="AT5" s="112"/>
      <c r="AU5" s="110">
        <f>HLOOKUP($M$7,VerticalPlanning!$I$13:$AF$21,3,FALSE)</f>
        <v>0</v>
      </c>
      <c r="AV5" s="112"/>
      <c r="AW5" s="106">
        <f>HLOOKUP($M$7,VerticalPlanning!$I$1:$AF$9,3,FALSE)</f>
        <v>0</v>
      </c>
      <c r="AX5" s="112"/>
      <c r="AY5" s="108">
        <f>VLOOKUP($F$1,ClientLevels!$A$1:$B$4,2,FALSE)</f>
        <v>4</v>
      </c>
      <c r="AZ5" s="113"/>
      <c r="BA5" s="117">
        <f>VLOOKUP($F$1,ClientLevels!$A$1:$C$4,3,FALSE)</f>
        <v>-0.13</v>
      </c>
      <c r="BB5" s="112"/>
      <c r="BC5" s="112">
        <f t="shared" ref="BC5:BC11" si="2">$T$7</f>
        <v>0</v>
      </c>
      <c r="BD5" s="120">
        <f t="shared" ref="BD5:BD11" si="3">$W$7</f>
        <v>0</v>
      </c>
      <c r="BI5" s="123"/>
      <c r="BJ5" s="123"/>
      <c r="BK5" s="123"/>
      <c r="BL5" s="123"/>
      <c r="BM5" s="123"/>
    </row>
    <row r="6" spans="1:65" ht="16" customHeight="1" x14ac:dyDescent="0.2">
      <c r="A6" s="208" t="s">
        <v>120</v>
      </c>
      <c r="B6" s="209" t="s">
        <v>173</v>
      </c>
      <c r="C6" s="44"/>
      <c r="D6" s="112"/>
      <c r="E6" s="112"/>
      <c r="F6" s="112"/>
      <c r="G6" s="112"/>
      <c r="H6" s="112"/>
      <c r="I6" s="112"/>
      <c r="J6" s="112"/>
      <c r="K6" s="112"/>
      <c r="L6" s="112"/>
      <c r="M6" s="303"/>
      <c r="N6" s="303"/>
      <c r="O6" s="303"/>
      <c r="P6" s="304"/>
      <c r="Q6" s="304"/>
      <c r="R6" s="304"/>
      <c r="S6" s="304"/>
      <c r="T6" s="301"/>
      <c r="U6" s="301"/>
      <c r="V6" s="301"/>
      <c r="W6" s="305"/>
      <c r="X6" s="305"/>
      <c r="Y6" s="305"/>
      <c r="Z6" s="44"/>
      <c r="AA6" s="44"/>
      <c r="AB6" s="44"/>
      <c r="AC6" s="44"/>
      <c r="AD6" s="44"/>
      <c r="AE6" s="38"/>
      <c r="AF6" s="38"/>
      <c r="AG6" s="38"/>
      <c r="AH6" s="38"/>
      <c r="AI6" s="38"/>
      <c r="AJ6" s="110">
        <f>HLOOKUP($M$3,VerticalPlanning!$I$13:$AF$21,4,FALSE)</f>
        <v>0.65</v>
      </c>
      <c r="AK6" s="112"/>
      <c r="AL6" s="106">
        <f>HLOOKUP($M$3,VerticalPlanning!$I$1:$AF$9,4,FALSE)</f>
        <v>10</v>
      </c>
      <c r="AM6" s="112"/>
      <c r="AN6" s="108">
        <f>VLOOKUP($F$1,ClientLevels!$A$1:$B$4,2,FALSE)</f>
        <v>4</v>
      </c>
      <c r="AO6" s="113"/>
      <c r="AP6" s="117">
        <f>VLOOKUP($F$1,ClientLevels!$A$1:$C$4,3,FALSE)</f>
        <v>-0.13</v>
      </c>
      <c r="AQ6" s="112"/>
      <c r="AR6" s="112">
        <f t="shared" si="0"/>
        <v>-2</v>
      </c>
      <c r="AS6" s="120">
        <f t="shared" si="1"/>
        <v>0.1</v>
      </c>
      <c r="AT6" s="112"/>
      <c r="AU6" s="110">
        <f>HLOOKUP($M$7,VerticalPlanning!$I$13:$AF$21,4,FALSE)</f>
        <v>0</v>
      </c>
      <c r="AV6" s="112"/>
      <c r="AW6" s="106">
        <f>HLOOKUP($M$7,VerticalPlanning!$I$1:$AF$9,4,FALSE)</f>
        <v>0</v>
      </c>
      <c r="AX6" s="112"/>
      <c r="AY6" s="108">
        <f>VLOOKUP($F$1,ClientLevels!$A$1:$B$4,2,FALSE)</f>
        <v>4</v>
      </c>
      <c r="AZ6" s="113"/>
      <c r="BA6" s="117">
        <f>VLOOKUP($F$1,ClientLevels!$A$1:$C$4,3,FALSE)</f>
        <v>-0.13</v>
      </c>
      <c r="BB6" s="112"/>
      <c r="BC6" s="112">
        <f t="shared" si="2"/>
        <v>0</v>
      </c>
      <c r="BD6" s="120">
        <f t="shared" si="3"/>
        <v>0</v>
      </c>
      <c r="BI6" s="123"/>
      <c r="BJ6" s="123"/>
      <c r="BK6" s="123"/>
      <c r="BL6" s="123"/>
      <c r="BM6" s="123"/>
    </row>
    <row r="7" spans="1:65" ht="16" customHeight="1" x14ac:dyDescent="0.2">
      <c r="A7" s="208" t="s">
        <v>12</v>
      </c>
      <c r="B7" s="209">
        <v>65</v>
      </c>
      <c r="C7" s="38"/>
      <c r="D7" s="112"/>
      <c r="E7" s="112"/>
      <c r="F7" s="112"/>
      <c r="G7" s="112"/>
      <c r="H7" s="112"/>
      <c r="I7" s="112"/>
      <c r="J7" s="112"/>
      <c r="K7" s="111" t="s">
        <v>226</v>
      </c>
      <c r="L7" s="112"/>
      <c r="M7" s="303" t="s">
        <v>189</v>
      </c>
      <c r="N7" s="303"/>
      <c r="O7" s="303"/>
      <c r="P7" s="304" t="s">
        <v>189</v>
      </c>
      <c r="Q7" s="304"/>
      <c r="R7" s="304"/>
      <c r="S7" s="304"/>
      <c r="T7" s="301">
        <v>0</v>
      </c>
      <c r="U7" s="301"/>
      <c r="V7" s="301"/>
      <c r="W7" s="305">
        <v>0</v>
      </c>
      <c r="X7" s="305"/>
      <c r="Y7" s="305"/>
      <c r="Z7" s="38"/>
      <c r="AA7" s="38"/>
      <c r="AB7" s="38"/>
      <c r="AC7" s="38"/>
      <c r="AD7" s="38"/>
      <c r="AE7" s="38"/>
      <c r="AF7" s="38"/>
      <c r="AG7" s="38"/>
      <c r="AH7" s="38"/>
      <c r="AI7" s="38"/>
      <c r="AJ7" s="110">
        <f>HLOOKUP($M$3,VerticalPlanning!$I$13:$AF$21,5,FALSE)</f>
        <v>0.72499999999999998</v>
      </c>
      <c r="AK7" s="112"/>
      <c r="AL7" s="106">
        <f>HLOOKUP($M$3,VerticalPlanning!$I$1:$AF$9,5,FALSE)</f>
        <v>10</v>
      </c>
      <c r="AM7" s="112"/>
      <c r="AN7" s="108">
        <f>VLOOKUP($F$1,ClientLevels!$A$1:$B$4,2,FALSE)</f>
        <v>4</v>
      </c>
      <c r="AO7" s="113"/>
      <c r="AP7" s="117">
        <f>VLOOKUP($F$1,ClientLevels!$A$1:$C$4,3,FALSE)</f>
        <v>-0.13</v>
      </c>
      <c r="AQ7" s="112"/>
      <c r="AR7" s="112">
        <f t="shared" si="0"/>
        <v>-2</v>
      </c>
      <c r="AS7" s="120">
        <f t="shared" si="1"/>
        <v>0.1</v>
      </c>
      <c r="AT7" s="112"/>
      <c r="AU7" s="110">
        <f>HLOOKUP($M$7,VerticalPlanning!$I$13:$AF$21,5,FALSE)</f>
        <v>0</v>
      </c>
      <c r="AV7" s="112"/>
      <c r="AW7" s="106">
        <f>HLOOKUP($M$7,VerticalPlanning!$I$1:$AF$9,5,FALSE)</f>
        <v>0</v>
      </c>
      <c r="AX7" s="112"/>
      <c r="AY7" s="108">
        <f>VLOOKUP($F$1,ClientLevels!$A$1:$B$4,2,FALSE)</f>
        <v>4</v>
      </c>
      <c r="AZ7" s="113"/>
      <c r="BA7" s="117">
        <f>VLOOKUP($F$1,ClientLevels!$A$1:$C$4,3,FALSE)</f>
        <v>-0.13</v>
      </c>
      <c r="BB7" s="112"/>
      <c r="BC7" s="112">
        <f t="shared" si="2"/>
        <v>0</v>
      </c>
      <c r="BD7" s="120">
        <f t="shared" si="3"/>
        <v>0</v>
      </c>
      <c r="BI7" s="123"/>
      <c r="BJ7" s="123"/>
      <c r="BK7" s="123"/>
      <c r="BL7" s="123"/>
      <c r="BM7" s="123"/>
    </row>
    <row r="8" spans="1:65" ht="19" customHeight="1" x14ac:dyDescent="0.2">
      <c r="A8" s="208" t="s">
        <v>176</v>
      </c>
      <c r="B8" s="209" t="s">
        <v>173</v>
      </c>
      <c r="C8" s="38"/>
      <c r="D8" s="112"/>
      <c r="E8" s="112"/>
      <c r="F8" s="112"/>
      <c r="G8" s="112"/>
      <c r="H8" s="112"/>
      <c r="I8" s="112"/>
      <c r="J8" s="112"/>
      <c r="K8" s="112"/>
      <c r="L8" s="112"/>
      <c r="M8" s="303"/>
      <c r="N8" s="303"/>
      <c r="O8" s="303"/>
      <c r="P8" s="304"/>
      <c r="Q8" s="304"/>
      <c r="R8" s="304"/>
      <c r="S8" s="304"/>
      <c r="T8" s="301"/>
      <c r="U8" s="301"/>
      <c r="V8" s="301"/>
      <c r="W8" s="305"/>
      <c r="X8" s="305"/>
      <c r="Y8" s="305"/>
      <c r="Z8" s="38"/>
      <c r="AA8" s="38"/>
      <c r="AB8" s="38"/>
      <c r="AC8" s="38"/>
      <c r="AD8" s="38"/>
      <c r="AE8" s="38"/>
      <c r="AF8" s="38"/>
      <c r="AG8" s="38"/>
      <c r="AH8" s="38"/>
      <c r="AI8" s="38"/>
      <c r="AJ8" s="110">
        <f>HLOOKUP($M$3,VerticalPlanning!$I$13:$AF$21,6,FALSE)</f>
        <v>0</v>
      </c>
      <c r="AK8" s="112"/>
      <c r="AL8" s="106">
        <f>HLOOKUP($M$3,VerticalPlanning!$I$1:$AF$9,6,FALSE)</f>
        <v>0</v>
      </c>
      <c r="AM8" s="112"/>
      <c r="AN8" s="108">
        <f>VLOOKUP($F$1,ClientLevels!$A$1:$B$4,2,FALSE)</f>
        <v>4</v>
      </c>
      <c r="AO8" s="113"/>
      <c r="AP8" s="117">
        <f>VLOOKUP($F$1,ClientLevels!$A$1:$C$4,3,FALSE)</f>
        <v>-0.13</v>
      </c>
      <c r="AQ8" s="112"/>
      <c r="AR8" s="112">
        <f t="shared" si="0"/>
        <v>-2</v>
      </c>
      <c r="AS8" s="120">
        <f t="shared" si="1"/>
        <v>0.1</v>
      </c>
      <c r="AT8" s="112"/>
      <c r="AU8" s="110">
        <f>HLOOKUP($M$7,VerticalPlanning!$I$13:$AF$21,6,FALSE)</f>
        <v>0</v>
      </c>
      <c r="AV8" s="112"/>
      <c r="AW8" s="106">
        <f>HLOOKUP($M$7,VerticalPlanning!$I$1:$AF$9,6,FALSE)</f>
        <v>0</v>
      </c>
      <c r="AX8" s="112"/>
      <c r="AY8" s="108">
        <f>VLOOKUP($F$1,ClientLevels!$A$1:$B$4,2,FALSE)</f>
        <v>4</v>
      </c>
      <c r="AZ8" s="113"/>
      <c r="BA8" s="117">
        <f>VLOOKUP($F$1,ClientLevels!$A$1:$C$4,3,FALSE)</f>
        <v>-0.13</v>
      </c>
      <c r="BB8" s="112"/>
      <c r="BC8" s="112">
        <f t="shared" si="2"/>
        <v>0</v>
      </c>
      <c r="BD8" s="120">
        <f t="shared" si="3"/>
        <v>0</v>
      </c>
      <c r="BK8" s="123"/>
      <c r="BL8" s="123"/>
      <c r="BM8" s="123"/>
    </row>
    <row r="9" spans="1:65" ht="16" customHeight="1" x14ac:dyDescent="0.2">
      <c r="A9" s="210" t="s">
        <v>189</v>
      </c>
      <c r="B9" s="211">
        <v>0</v>
      </c>
      <c r="C9" s="38"/>
      <c r="D9" s="112"/>
      <c r="E9" s="112"/>
      <c r="F9" s="112"/>
      <c r="G9" s="112"/>
      <c r="H9" s="112"/>
      <c r="I9" s="112"/>
      <c r="J9" s="112"/>
      <c r="K9" s="111" t="s">
        <v>227</v>
      </c>
      <c r="L9" s="112"/>
      <c r="M9" s="303" t="s">
        <v>189</v>
      </c>
      <c r="N9" s="303"/>
      <c r="O9" s="303"/>
      <c r="P9" s="304" t="s">
        <v>189</v>
      </c>
      <c r="Q9" s="304"/>
      <c r="R9" s="304"/>
      <c r="S9" s="304"/>
      <c r="T9" s="301">
        <v>0</v>
      </c>
      <c r="U9" s="301"/>
      <c r="V9" s="301"/>
      <c r="W9" s="305">
        <v>0</v>
      </c>
      <c r="X9" s="305"/>
      <c r="Y9" s="305"/>
      <c r="Z9" s="38"/>
      <c r="AA9" s="38"/>
      <c r="AB9" s="38"/>
      <c r="AC9" s="38"/>
      <c r="AD9" s="38"/>
      <c r="AE9" s="38"/>
      <c r="AF9" s="38"/>
      <c r="AG9" s="38"/>
      <c r="AH9" s="38"/>
      <c r="AI9" s="38"/>
      <c r="AJ9" s="110">
        <f>HLOOKUP($M$3,VerticalPlanning!$I$13:$AF$21,7,FALSE)</f>
        <v>0</v>
      </c>
      <c r="AK9" s="112"/>
      <c r="AL9" s="106">
        <f>HLOOKUP($M$3,VerticalPlanning!$I$1:$AF$9,7,FALSE)</f>
        <v>0</v>
      </c>
      <c r="AM9" s="112"/>
      <c r="AN9" s="108">
        <f>VLOOKUP($F$1,ClientLevels!$A$1:$B$4,2,FALSE)</f>
        <v>4</v>
      </c>
      <c r="AO9" s="113"/>
      <c r="AP9" s="117">
        <f>VLOOKUP($F$1,ClientLevels!$A$1:$C$4,3,FALSE)</f>
        <v>-0.13</v>
      </c>
      <c r="AQ9" s="112"/>
      <c r="AR9" s="112">
        <f t="shared" si="0"/>
        <v>-2</v>
      </c>
      <c r="AS9" s="120">
        <f t="shared" si="1"/>
        <v>0.1</v>
      </c>
      <c r="AT9" s="112"/>
      <c r="AU9" s="110">
        <f>HLOOKUP($M$7,VerticalPlanning!$I$13:$AF$21,7,FALSE)</f>
        <v>0</v>
      </c>
      <c r="AV9" s="112"/>
      <c r="AW9" s="106">
        <f>HLOOKUP($M$7,VerticalPlanning!$I$1:$AF$9,7,FALSE)</f>
        <v>0</v>
      </c>
      <c r="AX9" s="112"/>
      <c r="AY9" s="108">
        <f>VLOOKUP($F$1,ClientLevels!$A$1:$B$4,2,FALSE)</f>
        <v>4</v>
      </c>
      <c r="AZ9" s="113"/>
      <c r="BA9" s="117">
        <f>VLOOKUP($F$1,ClientLevels!$A$1:$C$4,3,FALSE)</f>
        <v>-0.13</v>
      </c>
      <c r="BB9" s="112"/>
      <c r="BC9" s="112">
        <f t="shared" si="2"/>
        <v>0</v>
      </c>
      <c r="BD9" s="120">
        <f t="shared" si="3"/>
        <v>0</v>
      </c>
      <c r="BK9" s="123"/>
      <c r="BL9" s="123"/>
      <c r="BM9" s="123"/>
    </row>
    <row r="10" spans="1:65" ht="16" customHeight="1" x14ac:dyDescent="0.2">
      <c r="A10" s="38"/>
      <c r="B10" s="38"/>
      <c r="C10" s="38"/>
      <c r="D10" s="112"/>
      <c r="E10" s="112"/>
      <c r="F10" s="112"/>
      <c r="G10" s="112"/>
      <c r="H10" s="112"/>
      <c r="I10" s="112"/>
      <c r="J10" s="112"/>
      <c r="K10" s="107"/>
      <c r="L10" s="112"/>
      <c r="M10" s="303"/>
      <c r="N10" s="303"/>
      <c r="O10" s="303"/>
      <c r="P10" s="304"/>
      <c r="Q10" s="304"/>
      <c r="R10" s="304"/>
      <c r="S10" s="304"/>
      <c r="T10" s="301"/>
      <c r="U10" s="301"/>
      <c r="V10" s="301"/>
      <c r="W10" s="305"/>
      <c r="X10" s="305"/>
      <c r="Y10" s="305"/>
      <c r="Z10" s="38"/>
      <c r="AA10" s="38"/>
      <c r="AB10" s="38"/>
      <c r="AC10" s="38"/>
      <c r="AD10" s="38"/>
      <c r="AE10" s="38"/>
      <c r="AF10" s="38"/>
      <c r="AG10" s="38"/>
      <c r="AH10" s="38"/>
      <c r="AI10" s="38"/>
      <c r="AJ10" s="110">
        <f>HLOOKUP($M$3,VerticalPlanning!$I$13:$AF$21,8,FALSE)</f>
        <v>0</v>
      </c>
      <c r="AK10" s="112"/>
      <c r="AL10" s="106">
        <f>HLOOKUP($M$3,VerticalPlanning!$I$1:$AF$9,8,FALSE)</f>
        <v>0</v>
      </c>
      <c r="AM10" s="112"/>
      <c r="AN10" s="108">
        <f>VLOOKUP($F$1,ClientLevels!$A$1:$B$4,2,FALSE)</f>
        <v>4</v>
      </c>
      <c r="AO10" s="113"/>
      <c r="AP10" s="117">
        <f>VLOOKUP($F$1,ClientLevels!$A$1:$C$4,3,FALSE)</f>
        <v>-0.13</v>
      </c>
      <c r="AQ10" s="112"/>
      <c r="AR10" s="112">
        <f t="shared" si="0"/>
        <v>-2</v>
      </c>
      <c r="AS10" s="120">
        <f t="shared" si="1"/>
        <v>0.1</v>
      </c>
      <c r="AT10" s="112"/>
      <c r="AU10" s="110">
        <f>HLOOKUP($M$7,VerticalPlanning!$I$13:$AF$21,8,FALSE)</f>
        <v>0</v>
      </c>
      <c r="AV10" s="112"/>
      <c r="AW10" s="106">
        <f>HLOOKUP($M$7,VerticalPlanning!$I$1:$AF$9,8,FALSE)</f>
        <v>0</v>
      </c>
      <c r="AX10" s="112"/>
      <c r="AY10" s="108">
        <f>VLOOKUP($F$1,ClientLevels!$A$1:$B$4,2,FALSE)</f>
        <v>4</v>
      </c>
      <c r="AZ10" s="113"/>
      <c r="BA10" s="117">
        <f>VLOOKUP($F$1,ClientLevels!$A$1:$C$4,3,FALSE)</f>
        <v>-0.13</v>
      </c>
      <c r="BB10" s="112"/>
      <c r="BC10" s="112">
        <f t="shared" si="2"/>
        <v>0</v>
      </c>
      <c r="BD10" s="120">
        <f t="shared" si="3"/>
        <v>0</v>
      </c>
      <c r="BK10" s="123"/>
      <c r="BL10" s="123"/>
      <c r="BM10" s="123"/>
    </row>
    <row r="11" spans="1:65" ht="16" customHeight="1" x14ac:dyDescent="0.2">
      <c r="A11" s="39"/>
      <c r="B11" s="40"/>
      <c r="C11" s="40"/>
      <c r="D11" s="40"/>
      <c r="E11" s="40"/>
      <c r="F11" s="40"/>
      <c r="G11" s="40"/>
      <c r="H11" s="40"/>
      <c r="I11" s="40"/>
      <c r="J11" s="40"/>
      <c r="K11" s="40"/>
      <c r="L11" s="40"/>
      <c r="M11" s="40"/>
      <c r="N11" s="40"/>
      <c r="O11" s="40"/>
      <c r="P11" s="40"/>
      <c r="Q11" s="40"/>
      <c r="R11" s="40"/>
      <c r="S11" s="40"/>
      <c r="T11" s="40"/>
      <c r="U11" s="41"/>
      <c r="V11" s="41"/>
      <c r="W11" s="41"/>
      <c r="X11" s="41"/>
      <c r="Y11" s="41"/>
      <c r="Z11" s="41"/>
      <c r="AA11" s="41"/>
      <c r="AB11" s="41"/>
      <c r="AC11" s="41"/>
      <c r="AD11" s="41"/>
      <c r="AE11" s="41"/>
      <c r="AF11" s="41"/>
      <c r="AG11" s="41"/>
      <c r="AH11" s="41"/>
      <c r="AI11" s="41"/>
      <c r="AJ11" s="110">
        <f>HLOOKUP($M$3,VerticalPlanning!$I$13:$AF$21,9,FALSE)</f>
        <v>0</v>
      </c>
      <c r="AK11" s="112"/>
      <c r="AL11" s="106">
        <f>HLOOKUP($M$3,VerticalPlanning!$I$1:$AF$9,9,FALSE)</f>
        <v>0</v>
      </c>
      <c r="AM11" s="112"/>
      <c r="AN11" s="108">
        <f>VLOOKUP($F$1,ClientLevels!$A$1:$B$4,2,FALSE)</f>
        <v>4</v>
      </c>
      <c r="AO11" s="113"/>
      <c r="AP11" s="117">
        <f>VLOOKUP($F$1,ClientLevels!$A$1:$C$4,3,FALSE)</f>
        <v>-0.13</v>
      </c>
      <c r="AQ11" s="112"/>
      <c r="AR11" s="112">
        <f t="shared" si="0"/>
        <v>-2</v>
      </c>
      <c r="AS11" s="120">
        <f t="shared" si="1"/>
        <v>0.1</v>
      </c>
      <c r="AT11" s="112"/>
      <c r="AU11" s="110">
        <f>HLOOKUP($M$7,VerticalPlanning!$I$13:$AF$21,9,FALSE)</f>
        <v>0</v>
      </c>
      <c r="AV11" s="112"/>
      <c r="AW11" s="106">
        <f>HLOOKUP($M$7,VerticalPlanning!$I$1:$AF$9,9,FALSE)</f>
        <v>0</v>
      </c>
      <c r="AX11" s="112"/>
      <c r="AY11" s="108">
        <f>VLOOKUP($F$1,ClientLevels!$A$1:$B$4,2,FALSE)</f>
        <v>4</v>
      </c>
      <c r="AZ11" s="113"/>
      <c r="BA11" s="117">
        <f>VLOOKUP($F$1,ClientLevels!$A$1:$C$4,3,FALSE)</f>
        <v>-0.13</v>
      </c>
      <c r="BB11" s="112"/>
      <c r="BC11" s="112">
        <f t="shared" si="2"/>
        <v>0</v>
      </c>
      <c r="BD11" s="120">
        <f t="shared" si="3"/>
        <v>0</v>
      </c>
    </row>
    <row r="12" spans="1:65" ht="16" customHeight="1" x14ac:dyDescent="0.2">
      <c r="A12" s="1"/>
      <c r="B12" s="1"/>
      <c r="AI12" s="1"/>
      <c r="AJ12" s="113"/>
      <c r="AK12" s="113"/>
      <c r="AL12" s="113"/>
      <c r="AM12" s="113"/>
      <c r="AN12" s="113"/>
      <c r="AO12" s="113"/>
      <c r="AP12" s="112"/>
      <c r="AQ12" s="112"/>
      <c r="AR12" s="112"/>
      <c r="AS12" s="112"/>
      <c r="AT12" s="112"/>
      <c r="AU12" s="113"/>
      <c r="AV12" s="113"/>
      <c r="AW12" s="113"/>
      <c r="AX12" s="113"/>
      <c r="AY12" s="113"/>
      <c r="AZ12" s="113"/>
      <c r="BA12" s="112"/>
      <c r="BB12" s="112"/>
      <c r="BC12" s="112"/>
      <c r="BD12" s="112"/>
    </row>
    <row r="13" spans="1:65" ht="19" customHeight="1" thickBot="1" x14ac:dyDescent="0.25">
      <c r="A13" s="215"/>
      <c r="B13" s="215"/>
      <c r="C13" s="214" t="s">
        <v>2</v>
      </c>
      <c r="D13" s="214"/>
      <c r="E13" s="214"/>
      <c r="F13" s="214"/>
      <c r="G13" s="214" t="s">
        <v>3</v>
      </c>
      <c r="H13" s="214"/>
      <c r="I13" s="214"/>
      <c r="J13" s="214"/>
      <c r="K13" s="214" t="s">
        <v>4</v>
      </c>
      <c r="L13" s="214"/>
      <c r="M13" s="214"/>
      <c r="N13" s="214"/>
      <c r="O13" s="214" t="s">
        <v>5</v>
      </c>
      <c r="P13" s="214"/>
      <c r="Q13" s="214"/>
      <c r="R13" s="214"/>
      <c r="S13" s="214" t="s">
        <v>259</v>
      </c>
      <c r="T13" s="214"/>
      <c r="U13" s="214"/>
      <c r="V13" s="214"/>
      <c r="W13" s="214" t="s">
        <v>260</v>
      </c>
      <c r="X13" s="214"/>
      <c r="Y13" s="214"/>
      <c r="Z13" s="214"/>
      <c r="AA13" s="214" t="s">
        <v>261</v>
      </c>
      <c r="AB13" s="214"/>
      <c r="AC13" s="214"/>
      <c r="AD13" s="214"/>
      <c r="AE13" s="214" t="s">
        <v>262</v>
      </c>
      <c r="AF13" s="214"/>
      <c r="AG13" s="214"/>
      <c r="AH13" s="214"/>
      <c r="AI13" s="1"/>
      <c r="AJ13" s="113"/>
      <c r="AK13" s="113"/>
      <c r="AL13" s="113"/>
      <c r="AM13" s="113"/>
      <c r="AN13" s="113"/>
      <c r="AO13" s="113"/>
      <c r="AP13" s="112"/>
      <c r="AQ13" s="112"/>
      <c r="AR13" s="112"/>
      <c r="AS13" s="112"/>
      <c r="AT13" s="112"/>
      <c r="AU13" s="113"/>
      <c r="AV13" s="113"/>
      <c r="AW13" s="113"/>
      <c r="AX13" s="113"/>
      <c r="AY13" s="113"/>
      <c r="AZ13" s="113"/>
      <c r="BA13" s="112"/>
      <c r="BB13" s="112"/>
      <c r="BC13" s="112"/>
      <c r="BD13" s="112"/>
    </row>
    <row r="14" spans="1:65" ht="16" customHeight="1" thickBot="1" x14ac:dyDescent="0.25">
      <c r="A14" s="213"/>
      <c r="B14" s="213"/>
      <c r="C14" s="316" t="s">
        <v>192</v>
      </c>
      <c r="D14" s="306"/>
      <c r="E14" s="306"/>
      <c r="F14" s="317"/>
      <c r="G14" s="316" t="s">
        <v>192</v>
      </c>
      <c r="H14" s="306"/>
      <c r="I14" s="306"/>
      <c r="J14" s="317"/>
      <c r="K14" s="316" t="s">
        <v>191</v>
      </c>
      <c r="L14" s="306"/>
      <c r="M14" s="306"/>
      <c r="N14" s="307"/>
      <c r="O14" s="308" t="s">
        <v>191</v>
      </c>
      <c r="P14" s="306"/>
      <c r="Q14" s="306"/>
      <c r="R14" s="307"/>
      <c r="S14" s="308" t="s">
        <v>191</v>
      </c>
      <c r="T14" s="306"/>
      <c r="U14" s="306"/>
      <c r="V14" s="317"/>
      <c r="W14" s="316" t="s">
        <v>191</v>
      </c>
      <c r="X14" s="306"/>
      <c r="Y14" s="306"/>
      <c r="Z14" s="306"/>
      <c r="AA14" s="306" t="s">
        <v>194</v>
      </c>
      <c r="AB14" s="306"/>
      <c r="AC14" s="306"/>
      <c r="AD14" s="307"/>
      <c r="AE14" s="308" t="s">
        <v>194</v>
      </c>
      <c r="AF14" s="306"/>
      <c r="AG14" s="306"/>
      <c r="AH14" s="307"/>
      <c r="AI14" s="122"/>
      <c r="AJ14" s="114" t="s">
        <v>249</v>
      </c>
      <c r="AK14" s="113"/>
      <c r="AL14" s="116">
        <f>VLOOKUP($P$3,HorizontalPlanning!$A$2:$K$14,4,FALSE)</f>
        <v>-7.0000000000000007E-2</v>
      </c>
      <c r="AM14" s="116">
        <f>VLOOKUP($P$3,HorizontalPlanning!$A$2:$K$14,5,FALSE)</f>
        <v>-0.05</v>
      </c>
      <c r="AN14" s="116">
        <f>VLOOKUP($P$3,HorizontalPlanning!$A$2:$K$14,6,FALSE)</f>
        <v>-0.03</v>
      </c>
      <c r="AO14" s="116">
        <f>VLOOKUP($P$3,HorizontalPlanning!$A$2:$K$14,7,FALSE)</f>
        <v>0</v>
      </c>
      <c r="AP14" s="116">
        <f>VLOOKUP($P$3,HorizontalPlanning!$A$2:$K$14,8,FALSE)</f>
        <v>-7.0000000000000007E-2</v>
      </c>
      <c r="AQ14" s="116">
        <f>VLOOKUP($P$3,HorizontalPlanning!$A$2:$K$14,9,FALSE)</f>
        <v>-0.05</v>
      </c>
      <c r="AR14" s="116">
        <f>VLOOKUP($P$3,HorizontalPlanning!$A$2:$K$14,10,FALSE)</f>
        <v>-0.03</v>
      </c>
      <c r="AS14" s="116">
        <f>VLOOKUP($P$3,HorizontalPlanning!$A$2:$K$14,11,FALSE)</f>
        <v>0</v>
      </c>
      <c r="AT14" s="115"/>
      <c r="AU14" s="114" t="s">
        <v>249</v>
      </c>
      <c r="AV14" s="113"/>
      <c r="AW14" s="116">
        <f>VLOOKUP($P$7,HorizontalPlanning!$A$2:$K$14,4,FALSE)</f>
        <v>0</v>
      </c>
      <c r="AX14" s="116">
        <f>VLOOKUP($P$7,HorizontalPlanning!$A$2:$K$14,5,FALSE)</f>
        <v>0</v>
      </c>
      <c r="AY14" s="116">
        <f>VLOOKUP($P$7,HorizontalPlanning!$A$2:$K$14,6,FALSE)</f>
        <v>0</v>
      </c>
      <c r="AZ14" s="116">
        <f>VLOOKUP($P$7,HorizontalPlanning!$A$2:$K$14,7,FALSE)</f>
        <v>0</v>
      </c>
      <c r="BA14" s="116">
        <f>VLOOKUP($P$7,HorizontalPlanning!$A$2:$K$14,8,FALSE)</f>
        <v>0</v>
      </c>
      <c r="BB14" s="116">
        <f>VLOOKUP($P$7,HorizontalPlanning!$A$2:$K$14,9,FALSE)</f>
        <v>0</v>
      </c>
      <c r="BC14" s="116">
        <f>VLOOKUP($P$7,HorizontalPlanning!$A$2:$K$14,10,FALSE)</f>
        <v>0</v>
      </c>
      <c r="BD14" s="116">
        <f>VLOOKUP($P$7,HorizontalPlanning!$A$2:$K$14,11,FALSE)</f>
        <v>0</v>
      </c>
      <c r="BK14" s="123"/>
      <c r="BL14" s="123"/>
    </row>
    <row r="15" spans="1:65" ht="17" customHeight="1" thickBot="1" x14ac:dyDescent="0.25">
      <c r="A15" s="216"/>
      <c r="B15" s="216"/>
      <c r="C15" s="196" t="s">
        <v>265</v>
      </c>
      <c r="D15" s="197">
        <v>0</v>
      </c>
      <c r="E15" s="198" t="s">
        <v>264</v>
      </c>
      <c r="F15" s="201">
        <v>0</v>
      </c>
      <c r="G15" s="196" t="s">
        <v>265</v>
      </c>
      <c r="H15" s="200">
        <v>0</v>
      </c>
      <c r="I15" s="202" t="s">
        <v>264</v>
      </c>
      <c r="J15" s="201">
        <v>0</v>
      </c>
      <c r="K15" s="196" t="s">
        <v>265</v>
      </c>
      <c r="L15" s="200">
        <v>0</v>
      </c>
      <c r="M15" s="202" t="s">
        <v>264</v>
      </c>
      <c r="N15" s="201">
        <v>0</v>
      </c>
      <c r="O15" s="196" t="s">
        <v>265</v>
      </c>
      <c r="P15" s="200">
        <v>0</v>
      </c>
      <c r="Q15" s="202" t="s">
        <v>264</v>
      </c>
      <c r="R15" s="199">
        <v>0</v>
      </c>
      <c r="S15" s="196" t="s">
        <v>265</v>
      </c>
      <c r="T15" s="197">
        <v>0</v>
      </c>
      <c r="U15" s="198" t="s">
        <v>264</v>
      </c>
      <c r="V15" s="201">
        <v>0</v>
      </c>
      <c r="W15" s="196" t="s">
        <v>265</v>
      </c>
      <c r="X15" s="200">
        <v>0</v>
      </c>
      <c r="Y15" s="202" t="s">
        <v>264</v>
      </c>
      <c r="Z15" s="201">
        <v>0</v>
      </c>
      <c r="AA15" s="196" t="s">
        <v>265</v>
      </c>
      <c r="AB15" s="200">
        <v>0</v>
      </c>
      <c r="AC15" s="202" t="s">
        <v>264</v>
      </c>
      <c r="AD15" s="201">
        <v>0</v>
      </c>
      <c r="AE15" s="196" t="s">
        <v>265</v>
      </c>
      <c r="AF15" s="200">
        <v>0</v>
      </c>
      <c r="AG15" s="202" t="s">
        <v>264</v>
      </c>
      <c r="AH15" s="199">
        <v>0</v>
      </c>
      <c r="AJ15" s="113"/>
      <c r="AK15" s="113"/>
      <c r="AL15" s="116">
        <f>VLOOKUP($P$3,HorizontalPlanning!$A$2:$K$14,4,FALSE)</f>
        <v>-7.0000000000000007E-2</v>
      </c>
      <c r="AM15" s="116">
        <f>VLOOKUP($P$3,HorizontalPlanning!$A$2:$K$14,5,FALSE)</f>
        <v>-0.05</v>
      </c>
      <c r="AN15" s="116">
        <f>VLOOKUP($P$3,HorizontalPlanning!$A$2:$K$14,6,FALSE)</f>
        <v>-0.03</v>
      </c>
      <c r="AO15" s="116">
        <f>VLOOKUP($P$3,HorizontalPlanning!$A$2:$K$14,7,FALSE)</f>
        <v>0</v>
      </c>
      <c r="AP15" s="116">
        <f>VLOOKUP($P$3,HorizontalPlanning!$A$2:$K$14,8,FALSE)</f>
        <v>-7.0000000000000007E-2</v>
      </c>
      <c r="AQ15" s="116">
        <f>VLOOKUP($P$3,HorizontalPlanning!$A$2:$K$14,9,FALSE)</f>
        <v>-0.05</v>
      </c>
      <c r="AR15" s="116">
        <f>VLOOKUP($P$3,HorizontalPlanning!$A$2:$K$14,10,FALSE)</f>
        <v>-0.03</v>
      </c>
      <c r="AS15" s="116">
        <f>VLOOKUP($P$3,HorizontalPlanning!$A$2:$K$14,11,FALSE)</f>
        <v>0</v>
      </c>
      <c r="AT15" s="115"/>
      <c r="AU15" s="113"/>
      <c r="AV15" s="113"/>
      <c r="AW15" s="116">
        <f>VLOOKUP($P$7,HorizontalPlanning!$A$2:$K$14,4,FALSE)</f>
        <v>0</v>
      </c>
      <c r="AX15" s="116">
        <f>VLOOKUP($P$7,HorizontalPlanning!$A$2:$K$14,5,FALSE)</f>
        <v>0</v>
      </c>
      <c r="AY15" s="116">
        <f>VLOOKUP($P$7,HorizontalPlanning!$A$2:$K$14,6,FALSE)</f>
        <v>0</v>
      </c>
      <c r="AZ15" s="116">
        <f>VLOOKUP($P$7,HorizontalPlanning!$A$2:$K$14,7,FALSE)</f>
        <v>0</v>
      </c>
      <c r="BA15" s="116">
        <f>VLOOKUP($P$7,HorizontalPlanning!$A$2:$K$14,8,FALSE)</f>
        <v>0</v>
      </c>
      <c r="BB15" s="116">
        <f>VLOOKUP($P$7,HorizontalPlanning!$A$2:$K$14,9,FALSE)</f>
        <v>0</v>
      </c>
      <c r="BC15" s="116">
        <f>VLOOKUP($P$7,HorizontalPlanning!$A$2:$K$14,10,FALSE)</f>
        <v>0</v>
      </c>
      <c r="BD15" s="116">
        <f>VLOOKUP($P$7,HorizontalPlanning!$A$2:$K$14,11,FALSE)</f>
        <v>0</v>
      </c>
      <c r="BK15" s="123"/>
      <c r="BL15" s="123"/>
    </row>
    <row r="16" spans="1:65" ht="20" customHeight="1" thickTop="1" x14ac:dyDescent="0.2">
      <c r="A16" s="309" t="s">
        <v>147</v>
      </c>
      <c r="B16" s="310"/>
      <c r="C16" s="72">
        <f t="shared" ref="C16:C23" si="4">IF(AJ4=0,0,AJ4+AL14+AP4+AS4+$D$15)</f>
        <v>0.5</v>
      </c>
      <c r="D16" s="121">
        <f t="shared" ref="D16:D23" si="5">$B$19*C16</f>
        <v>27.5</v>
      </c>
      <c r="E16" s="73">
        <f t="shared" ref="E16:E23" si="6">IF(AL4=0,0,AL4+AN4+AL24+AR4+$F$15)</f>
        <v>12</v>
      </c>
      <c r="F16" s="76">
        <v>12</v>
      </c>
      <c r="G16" s="72">
        <f t="shared" ref="G16:G23" si="7">IF(AJ4=0,0,AJ4+AM14+AP4+AS4+$H$15)</f>
        <v>0.51999999999999991</v>
      </c>
      <c r="H16" s="121">
        <f t="shared" ref="H16:H23" si="8">$B$19*G16</f>
        <v>28.599999999999994</v>
      </c>
      <c r="I16" s="73">
        <f t="shared" ref="I16:I23" si="9">IF(AL4=0,0,AL4+AN4+AM24+AR4+$J$15)</f>
        <v>11</v>
      </c>
      <c r="J16" s="76">
        <v>11</v>
      </c>
      <c r="K16" s="72">
        <f t="shared" ref="K16:K23" si="10">IF(AJ4=0,0,AJ4+AN14+AP4+AS4+$L$15)</f>
        <v>0.53999999999999992</v>
      </c>
      <c r="L16" s="121">
        <f t="shared" ref="L16:L23" si="11">$B$19*K16</f>
        <v>29.699999999999996</v>
      </c>
      <c r="M16" s="73">
        <f t="shared" ref="M16:M23" si="12">IF(AL4=0,0,AL4+AN4+AN24+AR4+$N$15)</f>
        <v>10</v>
      </c>
      <c r="N16" s="76">
        <v>10</v>
      </c>
      <c r="O16" s="72">
        <f t="shared" ref="O16:O23" si="13">IF(AJ4=0,0,AJ4+AO14+AP4+AS4+$P$15)</f>
        <v>0.56999999999999995</v>
      </c>
      <c r="P16" s="121">
        <f t="shared" ref="P16:P23" si="14">$B$19*O16</f>
        <v>31.349999999999998</v>
      </c>
      <c r="Q16" s="73">
        <f t="shared" ref="Q16:Q23" si="15">IF(AL4=0,0,AL4+AN4+AO24+AR4+$R$15)</f>
        <v>9</v>
      </c>
      <c r="R16" s="76"/>
      <c r="S16" s="72">
        <f t="shared" ref="S16:S23" si="16">IF(AJ4=0,0,AJ4+AP14+AP4+AS4+$T$15)</f>
        <v>0.5</v>
      </c>
      <c r="T16" s="121">
        <f t="shared" ref="T16:T23" si="17">$B$19*S16</f>
        <v>27.5</v>
      </c>
      <c r="U16" s="73">
        <f t="shared" ref="U16:U23" si="18">IF(AL4=0,0,AL4+AN4+AP24+AR4+$V$15)</f>
        <v>12</v>
      </c>
      <c r="V16" s="76"/>
      <c r="W16" s="72">
        <f t="shared" ref="W16:W23" si="19">IF(AJ4=0,0,AJ4+AQ14+AP4+AS4+$X$15)</f>
        <v>0.51999999999999991</v>
      </c>
      <c r="X16" s="121">
        <f t="shared" ref="X16:X23" si="20">$B$19*W16</f>
        <v>28.599999999999994</v>
      </c>
      <c r="Y16" s="73">
        <f t="shared" ref="Y16:Y23" si="21">IF(AL4=0,0,AL4+AN4+AQ24+AR4+$Z$15)</f>
        <v>11</v>
      </c>
      <c r="Z16" s="76"/>
      <c r="AA16" s="72">
        <f t="shared" ref="AA16:AA23" si="22">IF(AJ4=0,0,AJ4+AR14+AP4+AS4+$AB$15)</f>
        <v>0.53999999999999992</v>
      </c>
      <c r="AB16" s="121">
        <f t="shared" ref="AB16:AB23" si="23">$B$19*AA16</f>
        <v>29.699999999999996</v>
      </c>
      <c r="AC16" s="73">
        <f t="shared" ref="AC16:AC23" si="24">IF(AL4=0,0,AL4+AN4+AR24+AR4+$AD$15)</f>
        <v>10</v>
      </c>
      <c r="AD16" s="76"/>
      <c r="AE16" s="72">
        <f t="shared" ref="AE16:AE23" si="25">IF(AJ4=0,0,AJ4+AS14+AP4+AS4+$AF$15)</f>
        <v>0.56999999999999995</v>
      </c>
      <c r="AF16" s="121">
        <f t="shared" ref="AF16:AF23" si="26">$B$19*AE16</f>
        <v>31.349999999999998</v>
      </c>
      <c r="AG16" s="73">
        <f t="shared" ref="AG16:AG23" si="27">IF(AL4=0,0,AL4+AN4+AS24+AR4+$AH$15)</f>
        <v>9</v>
      </c>
      <c r="AH16" s="150"/>
      <c r="AJ16" s="113"/>
      <c r="AK16" s="113"/>
      <c r="AL16" s="116">
        <f>VLOOKUP($P$3,HorizontalPlanning!$A$2:$K$14,4,FALSE)</f>
        <v>-7.0000000000000007E-2</v>
      </c>
      <c r="AM16" s="116">
        <f>VLOOKUP($P$3,HorizontalPlanning!$A$2:$K$14,5,FALSE)</f>
        <v>-0.05</v>
      </c>
      <c r="AN16" s="116">
        <f>VLOOKUP($P$3,HorizontalPlanning!$A$2:$K$14,6,FALSE)</f>
        <v>-0.03</v>
      </c>
      <c r="AO16" s="116">
        <f>VLOOKUP($P$3,HorizontalPlanning!$A$2:$K$14,7,FALSE)</f>
        <v>0</v>
      </c>
      <c r="AP16" s="116">
        <f>VLOOKUP($P$3,HorizontalPlanning!$A$2:$K$14,8,FALSE)</f>
        <v>-7.0000000000000007E-2</v>
      </c>
      <c r="AQ16" s="116">
        <f>VLOOKUP($P$3,HorizontalPlanning!$A$2:$K$14,9,FALSE)</f>
        <v>-0.05</v>
      </c>
      <c r="AR16" s="116">
        <f>VLOOKUP($P$3,HorizontalPlanning!$A$2:$K$14,10,FALSE)</f>
        <v>-0.03</v>
      </c>
      <c r="AS16" s="116">
        <f>VLOOKUP($P$3,HorizontalPlanning!$A$2:$K$14,11,FALSE)</f>
        <v>0</v>
      </c>
      <c r="AT16" s="115"/>
      <c r="AU16" s="113"/>
      <c r="AV16" s="113"/>
      <c r="AW16" s="116">
        <f>VLOOKUP($P$7,HorizontalPlanning!$A$2:$K$14,4,FALSE)</f>
        <v>0</v>
      </c>
      <c r="AX16" s="116">
        <f>VLOOKUP($P$7,HorizontalPlanning!$A$2:$K$14,5,FALSE)</f>
        <v>0</v>
      </c>
      <c r="AY16" s="116">
        <f>VLOOKUP($P$7,HorizontalPlanning!$A$2:$K$14,6,FALSE)</f>
        <v>0</v>
      </c>
      <c r="AZ16" s="116">
        <f>VLOOKUP($P$7,HorizontalPlanning!$A$2:$K$14,7,FALSE)</f>
        <v>0</v>
      </c>
      <c r="BA16" s="116">
        <f>VLOOKUP($P$7,HorizontalPlanning!$A$2:$K$14,8,FALSE)</f>
        <v>0</v>
      </c>
      <c r="BB16" s="116">
        <f>VLOOKUP($P$7,HorizontalPlanning!$A$2:$K$14,9,FALSE)</f>
        <v>0</v>
      </c>
      <c r="BC16" s="116">
        <f>VLOOKUP($P$7,HorizontalPlanning!$A$2:$K$14,10,FALSE)</f>
        <v>0</v>
      </c>
      <c r="BD16" s="116">
        <f>VLOOKUP($P$7,HorizontalPlanning!$A$2:$K$14,11,FALSE)</f>
        <v>0</v>
      </c>
      <c r="BK16" s="123"/>
      <c r="BL16" s="123"/>
      <c r="BM16" s="123"/>
    </row>
    <row r="17" spans="1:56" ht="20" thickBot="1" x14ac:dyDescent="0.25">
      <c r="A17" s="311"/>
      <c r="B17" s="312"/>
      <c r="C17" s="72">
        <f t="shared" si="4"/>
        <v>0.57499999999999996</v>
      </c>
      <c r="D17" s="121">
        <f t="shared" si="5"/>
        <v>31.624999999999996</v>
      </c>
      <c r="E17" s="73">
        <f t="shared" si="6"/>
        <v>12</v>
      </c>
      <c r="F17" s="76">
        <v>12</v>
      </c>
      <c r="G17" s="72">
        <f t="shared" si="7"/>
        <v>0.59499999999999997</v>
      </c>
      <c r="H17" s="121">
        <f t="shared" si="8"/>
        <v>32.725000000000001</v>
      </c>
      <c r="I17" s="73">
        <f t="shared" si="9"/>
        <v>11</v>
      </c>
      <c r="J17" s="76">
        <v>11</v>
      </c>
      <c r="K17" s="72">
        <f t="shared" si="10"/>
        <v>0.61499999999999999</v>
      </c>
      <c r="L17" s="121">
        <f t="shared" si="11"/>
        <v>33.825000000000003</v>
      </c>
      <c r="M17" s="73">
        <f t="shared" si="12"/>
        <v>10</v>
      </c>
      <c r="N17" s="76">
        <v>10</v>
      </c>
      <c r="O17" s="72">
        <f t="shared" si="13"/>
        <v>0.64500000000000002</v>
      </c>
      <c r="P17" s="121">
        <f t="shared" si="14"/>
        <v>35.475000000000001</v>
      </c>
      <c r="Q17" s="73">
        <f t="shared" si="15"/>
        <v>9</v>
      </c>
      <c r="R17" s="76"/>
      <c r="S17" s="72">
        <f t="shared" si="16"/>
        <v>0.57499999999999996</v>
      </c>
      <c r="T17" s="121">
        <f t="shared" si="17"/>
        <v>31.624999999999996</v>
      </c>
      <c r="U17" s="73">
        <f t="shared" si="18"/>
        <v>12</v>
      </c>
      <c r="V17" s="76"/>
      <c r="W17" s="72">
        <f t="shared" si="19"/>
        <v>0.59499999999999997</v>
      </c>
      <c r="X17" s="121">
        <f t="shared" si="20"/>
        <v>32.725000000000001</v>
      </c>
      <c r="Y17" s="73">
        <f t="shared" si="21"/>
        <v>11</v>
      </c>
      <c r="Z17" s="76"/>
      <c r="AA17" s="72">
        <f t="shared" si="22"/>
        <v>0.61499999999999999</v>
      </c>
      <c r="AB17" s="121">
        <f t="shared" si="23"/>
        <v>33.825000000000003</v>
      </c>
      <c r="AC17" s="73">
        <f t="shared" si="24"/>
        <v>10</v>
      </c>
      <c r="AD17" s="76"/>
      <c r="AE17" s="72">
        <f t="shared" si="25"/>
        <v>0.64500000000000002</v>
      </c>
      <c r="AF17" s="121">
        <f t="shared" si="26"/>
        <v>35.475000000000001</v>
      </c>
      <c r="AG17" s="73">
        <f t="shared" si="27"/>
        <v>9</v>
      </c>
      <c r="AH17" s="150"/>
      <c r="AJ17" s="113"/>
      <c r="AK17" s="113"/>
      <c r="AL17" s="116">
        <f>VLOOKUP($P$3,HorizontalPlanning!$A$2:$K$14,4,FALSE)</f>
        <v>-7.0000000000000007E-2</v>
      </c>
      <c r="AM17" s="116">
        <f>VLOOKUP($P$3,HorizontalPlanning!$A$2:$K$14,5,FALSE)</f>
        <v>-0.05</v>
      </c>
      <c r="AN17" s="116">
        <f>VLOOKUP($P$3,HorizontalPlanning!$A$2:$K$14,6,FALSE)</f>
        <v>-0.03</v>
      </c>
      <c r="AO17" s="116">
        <f>VLOOKUP($P$3,HorizontalPlanning!$A$2:$K$14,7,FALSE)</f>
        <v>0</v>
      </c>
      <c r="AP17" s="116">
        <f>VLOOKUP($P$3,HorizontalPlanning!$A$2:$K$14,8,FALSE)</f>
        <v>-7.0000000000000007E-2</v>
      </c>
      <c r="AQ17" s="116">
        <f>VLOOKUP($P$3,HorizontalPlanning!$A$2:$K$14,9,FALSE)</f>
        <v>-0.05</v>
      </c>
      <c r="AR17" s="116">
        <f>VLOOKUP($P$3,HorizontalPlanning!$A$2:$K$14,10,FALSE)</f>
        <v>-0.03</v>
      </c>
      <c r="AS17" s="116">
        <f>VLOOKUP($P$3,HorizontalPlanning!$A$2:$K$14,11,FALSE)</f>
        <v>0</v>
      </c>
      <c r="AT17" s="115"/>
      <c r="AU17" s="113"/>
      <c r="AV17" s="113"/>
      <c r="AW17" s="116">
        <f>VLOOKUP($P$7,HorizontalPlanning!$A$2:$K$14,4,FALSE)</f>
        <v>0</v>
      </c>
      <c r="AX17" s="116">
        <f>VLOOKUP($P$7,HorizontalPlanning!$A$2:$K$14,5,FALSE)</f>
        <v>0</v>
      </c>
      <c r="AY17" s="116">
        <f>VLOOKUP($P$7,HorizontalPlanning!$A$2:$K$14,6,FALSE)</f>
        <v>0</v>
      </c>
      <c r="AZ17" s="116">
        <f>VLOOKUP($P$7,HorizontalPlanning!$A$2:$K$14,7,FALSE)</f>
        <v>0</v>
      </c>
      <c r="BA17" s="116">
        <f>VLOOKUP($P$7,HorizontalPlanning!$A$2:$K$14,8,FALSE)</f>
        <v>0</v>
      </c>
      <c r="BB17" s="116">
        <f>VLOOKUP($P$7,HorizontalPlanning!$A$2:$K$14,9,FALSE)</f>
        <v>0</v>
      </c>
      <c r="BC17" s="116">
        <f>VLOOKUP($P$7,HorizontalPlanning!$A$2:$K$14,10,FALSE)</f>
        <v>0</v>
      </c>
      <c r="BD17" s="116">
        <f>VLOOKUP($P$7,HorizontalPlanning!$A$2:$K$14,11,FALSE)</f>
        <v>0</v>
      </c>
    </row>
    <row r="18" spans="1:56" ht="20" thickBot="1" x14ac:dyDescent="0.25">
      <c r="A18" s="19" t="s">
        <v>21</v>
      </c>
      <c r="B18" s="131">
        <f>VLOOKUP(A18, Tabel22222734[], 2, FALSE)</f>
        <v>55</v>
      </c>
      <c r="C18" s="72">
        <f t="shared" si="4"/>
        <v>0.55000000000000004</v>
      </c>
      <c r="D18" s="121">
        <f t="shared" si="5"/>
        <v>30.250000000000004</v>
      </c>
      <c r="E18" s="73">
        <f t="shared" si="6"/>
        <v>12</v>
      </c>
      <c r="F18" s="76">
        <v>12</v>
      </c>
      <c r="G18" s="72">
        <f t="shared" si="7"/>
        <v>0.56999999999999995</v>
      </c>
      <c r="H18" s="121">
        <f t="shared" si="8"/>
        <v>31.349999999999998</v>
      </c>
      <c r="I18" s="73">
        <f t="shared" si="9"/>
        <v>11</v>
      </c>
      <c r="J18" s="76">
        <v>11</v>
      </c>
      <c r="K18" s="72">
        <f t="shared" si="10"/>
        <v>0.59</v>
      </c>
      <c r="L18" s="121">
        <f t="shared" si="11"/>
        <v>32.449999999999996</v>
      </c>
      <c r="M18" s="73">
        <f t="shared" si="12"/>
        <v>10</v>
      </c>
      <c r="N18" s="76">
        <v>10</v>
      </c>
      <c r="O18" s="72">
        <f t="shared" si="13"/>
        <v>0.62</v>
      </c>
      <c r="P18" s="121">
        <f t="shared" si="14"/>
        <v>34.1</v>
      </c>
      <c r="Q18" s="73">
        <f t="shared" si="15"/>
        <v>9</v>
      </c>
      <c r="R18" s="76"/>
      <c r="S18" s="72">
        <f t="shared" si="16"/>
        <v>0.55000000000000004</v>
      </c>
      <c r="T18" s="121">
        <f t="shared" si="17"/>
        <v>30.250000000000004</v>
      </c>
      <c r="U18" s="73">
        <f t="shared" si="18"/>
        <v>12</v>
      </c>
      <c r="V18" s="76"/>
      <c r="W18" s="72">
        <f t="shared" si="19"/>
        <v>0.56999999999999995</v>
      </c>
      <c r="X18" s="121">
        <f t="shared" si="20"/>
        <v>31.349999999999998</v>
      </c>
      <c r="Y18" s="73">
        <f t="shared" si="21"/>
        <v>11</v>
      </c>
      <c r="Z18" s="76"/>
      <c r="AA18" s="72">
        <f t="shared" si="22"/>
        <v>0.59</v>
      </c>
      <c r="AB18" s="121">
        <f t="shared" si="23"/>
        <v>32.449999999999996</v>
      </c>
      <c r="AC18" s="73">
        <f t="shared" si="24"/>
        <v>10</v>
      </c>
      <c r="AD18" s="76"/>
      <c r="AE18" s="72">
        <f t="shared" si="25"/>
        <v>0.62</v>
      </c>
      <c r="AF18" s="121">
        <f t="shared" si="26"/>
        <v>34.1</v>
      </c>
      <c r="AG18" s="73">
        <f t="shared" si="27"/>
        <v>9</v>
      </c>
      <c r="AH18" s="150"/>
      <c r="AJ18" s="112"/>
      <c r="AK18" s="112"/>
      <c r="AL18" s="116">
        <f>VLOOKUP($P$3,HorizontalPlanning!$A$2:$K$14,4,FALSE)</f>
        <v>-7.0000000000000007E-2</v>
      </c>
      <c r="AM18" s="116">
        <f>VLOOKUP($P$3,HorizontalPlanning!$A$2:$K$14,5,FALSE)</f>
        <v>-0.05</v>
      </c>
      <c r="AN18" s="116">
        <f>VLOOKUP($P$3,HorizontalPlanning!$A$2:$K$14,6,FALSE)</f>
        <v>-0.03</v>
      </c>
      <c r="AO18" s="116">
        <f>VLOOKUP($P$3,HorizontalPlanning!$A$2:$K$14,7,FALSE)</f>
        <v>0</v>
      </c>
      <c r="AP18" s="116">
        <f>VLOOKUP($P$3,HorizontalPlanning!$A$2:$K$14,8,FALSE)</f>
        <v>-7.0000000000000007E-2</v>
      </c>
      <c r="AQ18" s="116">
        <f>VLOOKUP($P$3,HorizontalPlanning!$A$2:$K$14,9,FALSE)</f>
        <v>-0.05</v>
      </c>
      <c r="AR18" s="116">
        <f>VLOOKUP($P$3,HorizontalPlanning!$A$2:$K$14,10,FALSE)</f>
        <v>-0.03</v>
      </c>
      <c r="AS18" s="116">
        <f>VLOOKUP($P$3,HorizontalPlanning!$A$2:$K$14,11,FALSE)</f>
        <v>0</v>
      </c>
      <c r="AT18" s="115"/>
      <c r="AU18" s="112"/>
      <c r="AV18" s="112"/>
      <c r="AW18" s="116">
        <f>VLOOKUP($P$7,HorizontalPlanning!$A$2:$K$14,4,FALSE)</f>
        <v>0</v>
      </c>
      <c r="AX18" s="116">
        <f>VLOOKUP($P$7,HorizontalPlanning!$A$2:$K$14,5,FALSE)</f>
        <v>0</v>
      </c>
      <c r="AY18" s="116">
        <f>VLOOKUP($P$7,HorizontalPlanning!$A$2:$K$14,6,FALSE)</f>
        <v>0</v>
      </c>
      <c r="AZ18" s="116">
        <f>VLOOKUP($P$7,HorizontalPlanning!$A$2:$K$14,7,FALSE)</f>
        <v>0</v>
      </c>
      <c r="BA18" s="116">
        <f>VLOOKUP($P$7,HorizontalPlanning!$A$2:$K$14,8,FALSE)</f>
        <v>0</v>
      </c>
      <c r="BB18" s="116">
        <f>VLOOKUP($P$7,HorizontalPlanning!$A$2:$K$14,9,FALSE)</f>
        <v>0</v>
      </c>
      <c r="BC18" s="116">
        <f>VLOOKUP($P$7,HorizontalPlanning!$A$2:$K$14,10,FALSE)</f>
        <v>0</v>
      </c>
      <c r="BD18" s="116">
        <f>VLOOKUP($P$7,HorizontalPlanning!$A$2:$K$14,11,FALSE)</f>
        <v>0</v>
      </c>
    </row>
    <row r="19" spans="1:56" ht="19" x14ac:dyDescent="0.2">
      <c r="A19" s="113"/>
      <c r="B19" s="112">
        <f>B18*VLOOKUP(A16, Exercises!$A$1:$H$221, 7, FALSE)</f>
        <v>55</v>
      </c>
      <c r="C19" s="72">
        <f t="shared" si="4"/>
        <v>0.625</v>
      </c>
      <c r="D19" s="121">
        <f t="shared" si="5"/>
        <v>34.375</v>
      </c>
      <c r="E19" s="73">
        <f t="shared" si="6"/>
        <v>12</v>
      </c>
      <c r="F19" s="76">
        <v>12</v>
      </c>
      <c r="G19" s="72">
        <f t="shared" si="7"/>
        <v>0.64499999999999991</v>
      </c>
      <c r="H19" s="121">
        <f t="shared" si="8"/>
        <v>35.474999999999994</v>
      </c>
      <c r="I19" s="73">
        <f t="shared" si="9"/>
        <v>11</v>
      </c>
      <c r="J19" s="76">
        <v>11</v>
      </c>
      <c r="K19" s="72">
        <f t="shared" si="10"/>
        <v>0.66499999999999992</v>
      </c>
      <c r="L19" s="121">
        <f t="shared" si="11"/>
        <v>36.574999999999996</v>
      </c>
      <c r="M19" s="73">
        <f t="shared" si="12"/>
        <v>10</v>
      </c>
      <c r="N19" s="76" t="s">
        <v>266</v>
      </c>
      <c r="O19" s="72">
        <f t="shared" si="13"/>
        <v>0.69499999999999995</v>
      </c>
      <c r="P19" s="121">
        <f t="shared" si="14"/>
        <v>38.224999999999994</v>
      </c>
      <c r="Q19" s="73">
        <f t="shared" si="15"/>
        <v>9</v>
      </c>
      <c r="R19" s="76"/>
      <c r="S19" s="72">
        <f t="shared" si="16"/>
        <v>0.625</v>
      </c>
      <c r="T19" s="121">
        <f t="shared" si="17"/>
        <v>34.375</v>
      </c>
      <c r="U19" s="73">
        <f t="shared" si="18"/>
        <v>12</v>
      </c>
      <c r="V19" s="76"/>
      <c r="W19" s="72">
        <f t="shared" si="19"/>
        <v>0.64499999999999991</v>
      </c>
      <c r="X19" s="121">
        <f t="shared" si="20"/>
        <v>35.474999999999994</v>
      </c>
      <c r="Y19" s="73">
        <f t="shared" si="21"/>
        <v>11</v>
      </c>
      <c r="Z19" s="76"/>
      <c r="AA19" s="72">
        <f t="shared" si="22"/>
        <v>0.66499999999999992</v>
      </c>
      <c r="AB19" s="121">
        <f t="shared" si="23"/>
        <v>36.574999999999996</v>
      </c>
      <c r="AC19" s="73">
        <f t="shared" si="24"/>
        <v>10</v>
      </c>
      <c r="AD19" s="76"/>
      <c r="AE19" s="72">
        <f t="shared" si="25"/>
        <v>0.69499999999999995</v>
      </c>
      <c r="AF19" s="121">
        <f t="shared" si="26"/>
        <v>38.224999999999994</v>
      </c>
      <c r="AG19" s="73">
        <f t="shared" si="27"/>
        <v>9</v>
      </c>
      <c r="AH19" s="150"/>
      <c r="AJ19" s="112"/>
      <c r="AK19" s="112"/>
      <c r="AL19" s="116">
        <f>VLOOKUP($P$3,HorizontalPlanning!$A$2:$K$14,4,FALSE)</f>
        <v>-7.0000000000000007E-2</v>
      </c>
      <c r="AM19" s="116">
        <f>VLOOKUP($P$3,HorizontalPlanning!$A$2:$K$14,5,FALSE)</f>
        <v>-0.05</v>
      </c>
      <c r="AN19" s="116">
        <f>VLOOKUP($P$3,HorizontalPlanning!$A$2:$K$14,6,FALSE)</f>
        <v>-0.03</v>
      </c>
      <c r="AO19" s="116">
        <f>VLOOKUP($P$3,HorizontalPlanning!$A$2:$K$14,7,FALSE)</f>
        <v>0</v>
      </c>
      <c r="AP19" s="116">
        <f>VLOOKUP($P$3,HorizontalPlanning!$A$2:$K$14,8,FALSE)</f>
        <v>-7.0000000000000007E-2</v>
      </c>
      <c r="AQ19" s="116">
        <f>VLOOKUP($P$3,HorizontalPlanning!$A$2:$K$14,9,FALSE)</f>
        <v>-0.05</v>
      </c>
      <c r="AR19" s="116">
        <f>VLOOKUP($P$3,HorizontalPlanning!$A$2:$K$14,10,FALSE)</f>
        <v>-0.03</v>
      </c>
      <c r="AS19" s="116">
        <f>VLOOKUP($P$3,HorizontalPlanning!$A$2:$K$14,11,FALSE)</f>
        <v>0</v>
      </c>
      <c r="AT19" s="115"/>
      <c r="AU19" s="112"/>
      <c r="AV19" s="112"/>
      <c r="AW19" s="116">
        <f>VLOOKUP($P$7,HorizontalPlanning!$A$2:$K$14,4,FALSE)</f>
        <v>0</v>
      </c>
      <c r="AX19" s="116">
        <f>VLOOKUP($P$7,HorizontalPlanning!$A$2:$K$14,5,FALSE)</f>
        <v>0</v>
      </c>
      <c r="AY19" s="116">
        <f>VLOOKUP($P$7,HorizontalPlanning!$A$2:$K$14,6,FALSE)</f>
        <v>0</v>
      </c>
      <c r="AZ19" s="116">
        <f>VLOOKUP($P$7,HorizontalPlanning!$A$2:$K$14,7,FALSE)</f>
        <v>0</v>
      </c>
      <c r="BA19" s="116">
        <f>VLOOKUP($P$7,HorizontalPlanning!$A$2:$K$14,8,FALSE)</f>
        <v>0</v>
      </c>
      <c r="BB19" s="116">
        <f>VLOOKUP($P$7,HorizontalPlanning!$A$2:$K$14,9,FALSE)</f>
        <v>0</v>
      </c>
      <c r="BC19" s="116">
        <f>VLOOKUP($P$7,HorizontalPlanning!$A$2:$K$14,10,FALSE)</f>
        <v>0</v>
      </c>
      <c r="BD19" s="116">
        <f>VLOOKUP($P$7,HorizontalPlanning!$A$2:$K$14,11,FALSE)</f>
        <v>0</v>
      </c>
    </row>
    <row r="20" spans="1:56" ht="19" x14ac:dyDescent="0.2">
      <c r="A20" s="313"/>
      <c r="B20" s="313"/>
      <c r="C20" s="72">
        <f t="shared" si="4"/>
        <v>0</v>
      </c>
      <c r="D20" s="121">
        <f t="shared" si="5"/>
        <v>0</v>
      </c>
      <c r="E20" s="73">
        <f t="shared" si="6"/>
        <v>0</v>
      </c>
      <c r="F20" s="76"/>
      <c r="G20" s="72">
        <f t="shared" si="7"/>
        <v>0</v>
      </c>
      <c r="H20" s="121">
        <f t="shared" si="8"/>
        <v>0</v>
      </c>
      <c r="I20" s="73">
        <f t="shared" si="9"/>
        <v>0</v>
      </c>
      <c r="J20" s="76"/>
      <c r="K20" s="72">
        <f t="shared" si="10"/>
        <v>0</v>
      </c>
      <c r="L20" s="121">
        <f t="shared" si="11"/>
        <v>0</v>
      </c>
      <c r="M20" s="73">
        <f t="shared" si="12"/>
        <v>0</v>
      </c>
      <c r="N20" s="76"/>
      <c r="O20" s="72">
        <f t="shared" si="13"/>
        <v>0</v>
      </c>
      <c r="P20" s="121">
        <f t="shared" si="14"/>
        <v>0</v>
      </c>
      <c r="Q20" s="73">
        <f t="shared" si="15"/>
        <v>0</v>
      </c>
      <c r="R20" s="76"/>
      <c r="S20" s="72">
        <f t="shared" si="16"/>
        <v>0</v>
      </c>
      <c r="T20" s="121">
        <f t="shared" si="17"/>
        <v>0</v>
      </c>
      <c r="U20" s="73">
        <f t="shared" si="18"/>
        <v>0</v>
      </c>
      <c r="V20" s="76"/>
      <c r="W20" s="72">
        <f t="shared" si="19"/>
        <v>0</v>
      </c>
      <c r="X20" s="121">
        <f t="shared" si="20"/>
        <v>0</v>
      </c>
      <c r="Y20" s="73">
        <f t="shared" si="21"/>
        <v>0</v>
      </c>
      <c r="Z20" s="186"/>
      <c r="AA20" s="72">
        <f t="shared" si="22"/>
        <v>0</v>
      </c>
      <c r="AB20" s="121">
        <f t="shared" si="23"/>
        <v>0</v>
      </c>
      <c r="AC20" s="73">
        <f t="shared" si="24"/>
        <v>0</v>
      </c>
      <c r="AD20" s="76"/>
      <c r="AE20" s="72">
        <f t="shared" si="25"/>
        <v>0</v>
      </c>
      <c r="AF20" s="121">
        <f t="shared" si="26"/>
        <v>0</v>
      </c>
      <c r="AG20" s="73">
        <f t="shared" si="27"/>
        <v>0</v>
      </c>
      <c r="AH20" s="150"/>
      <c r="AJ20" s="112"/>
      <c r="AK20" s="112"/>
      <c r="AL20" s="116">
        <f>VLOOKUP($P$3,HorizontalPlanning!$A$2:$K$14,4,FALSE)</f>
        <v>-7.0000000000000007E-2</v>
      </c>
      <c r="AM20" s="116">
        <f>VLOOKUP($P$3,HorizontalPlanning!$A$2:$K$14,5,FALSE)</f>
        <v>-0.05</v>
      </c>
      <c r="AN20" s="116">
        <f>VLOOKUP($P$3,HorizontalPlanning!$A$2:$K$14,6,FALSE)</f>
        <v>-0.03</v>
      </c>
      <c r="AO20" s="116">
        <f>VLOOKUP($P$3,HorizontalPlanning!$A$2:$K$14,7,FALSE)</f>
        <v>0</v>
      </c>
      <c r="AP20" s="116">
        <f>VLOOKUP($P$3,HorizontalPlanning!$A$2:$K$14,8,FALSE)</f>
        <v>-7.0000000000000007E-2</v>
      </c>
      <c r="AQ20" s="116">
        <f>VLOOKUP($P$3,HorizontalPlanning!$A$2:$K$14,9,FALSE)</f>
        <v>-0.05</v>
      </c>
      <c r="AR20" s="116">
        <f>VLOOKUP($P$3,HorizontalPlanning!$A$2:$K$14,10,FALSE)</f>
        <v>-0.03</v>
      </c>
      <c r="AS20" s="116">
        <f>VLOOKUP($P$3,HorizontalPlanning!$A$2:$K$14,11,FALSE)</f>
        <v>0</v>
      </c>
      <c r="AT20" s="115"/>
      <c r="AU20" s="112"/>
      <c r="AV20" s="112"/>
      <c r="AW20" s="116">
        <f>VLOOKUP($P$7,HorizontalPlanning!$A$2:$K$14,4,FALSE)</f>
        <v>0</v>
      </c>
      <c r="AX20" s="116">
        <f>VLOOKUP($P$7,HorizontalPlanning!$A$2:$K$14,5,FALSE)</f>
        <v>0</v>
      </c>
      <c r="AY20" s="116">
        <f>VLOOKUP($P$7,HorizontalPlanning!$A$2:$K$14,6,FALSE)</f>
        <v>0</v>
      </c>
      <c r="AZ20" s="116">
        <f>VLOOKUP($P$7,HorizontalPlanning!$A$2:$K$14,7,FALSE)</f>
        <v>0</v>
      </c>
      <c r="BA20" s="116">
        <f>VLOOKUP($P$7,HorizontalPlanning!$A$2:$K$14,8,FALSE)</f>
        <v>0</v>
      </c>
      <c r="BB20" s="116">
        <f>VLOOKUP($P$7,HorizontalPlanning!$A$2:$K$14,9,FALSE)</f>
        <v>0</v>
      </c>
      <c r="BC20" s="116">
        <f>VLOOKUP($P$7,HorizontalPlanning!$A$2:$K$14,10,FALSE)</f>
        <v>0</v>
      </c>
      <c r="BD20" s="116">
        <f>VLOOKUP($P$7,HorizontalPlanning!$A$2:$K$14,11,FALSE)</f>
        <v>0</v>
      </c>
    </row>
    <row r="21" spans="1:56" ht="19" x14ac:dyDescent="0.2">
      <c r="A21" s="313"/>
      <c r="B21" s="313"/>
      <c r="C21" s="72">
        <f t="shared" si="4"/>
        <v>0</v>
      </c>
      <c r="D21" s="121">
        <f t="shared" si="5"/>
        <v>0</v>
      </c>
      <c r="E21" s="73">
        <f t="shared" si="6"/>
        <v>0</v>
      </c>
      <c r="F21" s="76"/>
      <c r="G21" s="72">
        <f t="shared" si="7"/>
        <v>0</v>
      </c>
      <c r="H21" s="121">
        <f t="shared" si="8"/>
        <v>0</v>
      </c>
      <c r="I21" s="73">
        <f t="shared" si="9"/>
        <v>0</v>
      </c>
      <c r="J21" s="76"/>
      <c r="K21" s="72">
        <f t="shared" si="10"/>
        <v>0</v>
      </c>
      <c r="L21" s="121">
        <f t="shared" si="11"/>
        <v>0</v>
      </c>
      <c r="M21" s="73">
        <f t="shared" si="12"/>
        <v>0</v>
      </c>
      <c r="N21" s="76"/>
      <c r="O21" s="72">
        <f t="shared" si="13"/>
        <v>0</v>
      </c>
      <c r="P21" s="121">
        <f t="shared" si="14"/>
        <v>0</v>
      </c>
      <c r="Q21" s="73">
        <f t="shared" si="15"/>
        <v>0</v>
      </c>
      <c r="R21" s="76"/>
      <c r="S21" s="72">
        <f t="shared" si="16"/>
        <v>0</v>
      </c>
      <c r="T21" s="121">
        <f t="shared" si="17"/>
        <v>0</v>
      </c>
      <c r="U21" s="73">
        <f t="shared" si="18"/>
        <v>0</v>
      </c>
      <c r="V21" s="76"/>
      <c r="W21" s="72">
        <f t="shared" si="19"/>
        <v>0</v>
      </c>
      <c r="X21" s="121">
        <f t="shared" si="20"/>
        <v>0</v>
      </c>
      <c r="Y21" s="73">
        <f t="shared" si="21"/>
        <v>0</v>
      </c>
      <c r="Z21" s="76"/>
      <c r="AA21" s="72">
        <f t="shared" si="22"/>
        <v>0</v>
      </c>
      <c r="AB21" s="121">
        <f t="shared" si="23"/>
        <v>0</v>
      </c>
      <c r="AC21" s="73">
        <f t="shared" si="24"/>
        <v>0</v>
      </c>
      <c r="AD21" s="76"/>
      <c r="AE21" s="72">
        <f t="shared" si="25"/>
        <v>0</v>
      </c>
      <c r="AF21" s="121">
        <f t="shared" si="26"/>
        <v>0</v>
      </c>
      <c r="AG21" s="73">
        <f t="shared" si="27"/>
        <v>0</v>
      </c>
      <c r="AH21" s="150"/>
      <c r="AJ21" s="112"/>
      <c r="AK21" s="112"/>
      <c r="AL21" s="116">
        <f>VLOOKUP($P$3,HorizontalPlanning!$A$2:$K$14,4,FALSE)</f>
        <v>-7.0000000000000007E-2</v>
      </c>
      <c r="AM21" s="116">
        <f>VLOOKUP($P$3,HorizontalPlanning!$A$2:$K$14,5,FALSE)</f>
        <v>-0.05</v>
      </c>
      <c r="AN21" s="116">
        <f>VLOOKUP($P$3,HorizontalPlanning!$A$2:$K$14,6,FALSE)</f>
        <v>-0.03</v>
      </c>
      <c r="AO21" s="116">
        <f>VLOOKUP($P$3,HorizontalPlanning!$A$2:$K$14,7,FALSE)</f>
        <v>0</v>
      </c>
      <c r="AP21" s="116">
        <f>VLOOKUP($P$3,HorizontalPlanning!$A$2:$K$14,8,FALSE)</f>
        <v>-7.0000000000000007E-2</v>
      </c>
      <c r="AQ21" s="116">
        <f>VLOOKUP($P$3,HorizontalPlanning!$A$2:$K$14,9,FALSE)</f>
        <v>-0.05</v>
      </c>
      <c r="AR21" s="116">
        <f>VLOOKUP($P$3,HorizontalPlanning!$A$2:$K$14,10,FALSE)</f>
        <v>-0.03</v>
      </c>
      <c r="AS21" s="116">
        <f>VLOOKUP($P$3,HorizontalPlanning!$A$2:$K$14,11,FALSE)</f>
        <v>0</v>
      </c>
      <c r="AT21" s="115"/>
      <c r="AU21" s="112"/>
      <c r="AV21" s="112"/>
      <c r="AW21" s="116">
        <f>VLOOKUP($P$7,HorizontalPlanning!$A$2:$K$14,4,FALSE)</f>
        <v>0</v>
      </c>
      <c r="AX21" s="116">
        <f>VLOOKUP($P$7,HorizontalPlanning!$A$2:$K$14,5,FALSE)</f>
        <v>0</v>
      </c>
      <c r="AY21" s="116">
        <f>VLOOKUP($P$7,HorizontalPlanning!$A$2:$K$14,6,FALSE)</f>
        <v>0</v>
      </c>
      <c r="AZ21" s="116">
        <f>VLOOKUP($P$7,HorizontalPlanning!$A$2:$K$14,7,FALSE)</f>
        <v>0</v>
      </c>
      <c r="BA21" s="116">
        <f>VLOOKUP($P$7,HorizontalPlanning!$A$2:$K$14,8,FALSE)</f>
        <v>0</v>
      </c>
      <c r="BB21" s="116">
        <f>VLOOKUP($P$7,HorizontalPlanning!$A$2:$K$14,9,FALSE)</f>
        <v>0</v>
      </c>
      <c r="BC21" s="116">
        <f>VLOOKUP($P$7,HorizontalPlanning!$A$2:$K$14,10,FALSE)</f>
        <v>0</v>
      </c>
      <c r="BD21" s="116">
        <f>VLOOKUP($P$7,HorizontalPlanning!$A$2:$K$14,11,FALSE)</f>
        <v>0</v>
      </c>
    </row>
    <row r="22" spans="1:56" ht="19" x14ac:dyDescent="0.2">
      <c r="A22" s="313"/>
      <c r="B22" s="313"/>
      <c r="C22" s="72">
        <f t="shared" si="4"/>
        <v>0</v>
      </c>
      <c r="D22" s="121">
        <f t="shared" si="5"/>
        <v>0</v>
      </c>
      <c r="E22" s="73">
        <f t="shared" si="6"/>
        <v>0</v>
      </c>
      <c r="F22" s="76"/>
      <c r="G22" s="72">
        <f t="shared" si="7"/>
        <v>0</v>
      </c>
      <c r="H22" s="121">
        <f t="shared" si="8"/>
        <v>0</v>
      </c>
      <c r="I22" s="73">
        <f t="shared" si="9"/>
        <v>0</v>
      </c>
      <c r="J22" s="76"/>
      <c r="K22" s="72">
        <f t="shared" si="10"/>
        <v>0</v>
      </c>
      <c r="L22" s="121">
        <f t="shared" si="11"/>
        <v>0</v>
      </c>
      <c r="M22" s="73">
        <f t="shared" si="12"/>
        <v>0</v>
      </c>
      <c r="N22" s="76"/>
      <c r="O22" s="72">
        <f t="shared" si="13"/>
        <v>0</v>
      </c>
      <c r="P22" s="121">
        <f t="shared" si="14"/>
        <v>0</v>
      </c>
      <c r="Q22" s="73">
        <f t="shared" si="15"/>
        <v>0</v>
      </c>
      <c r="R22" s="76"/>
      <c r="S22" s="72">
        <f t="shared" si="16"/>
        <v>0</v>
      </c>
      <c r="T22" s="121">
        <f t="shared" si="17"/>
        <v>0</v>
      </c>
      <c r="U22" s="73">
        <f t="shared" si="18"/>
        <v>0</v>
      </c>
      <c r="V22" s="76"/>
      <c r="W22" s="72">
        <f t="shared" si="19"/>
        <v>0</v>
      </c>
      <c r="X22" s="121">
        <f t="shared" si="20"/>
        <v>0</v>
      </c>
      <c r="Y22" s="73">
        <f t="shared" si="21"/>
        <v>0</v>
      </c>
      <c r="Z22" s="76"/>
      <c r="AA22" s="72">
        <f t="shared" si="22"/>
        <v>0</v>
      </c>
      <c r="AB22" s="121">
        <f t="shared" si="23"/>
        <v>0</v>
      </c>
      <c r="AC22" s="73">
        <f t="shared" si="24"/>
        <v>0</v>
      </c>
      <c r="AD22" s="76"/>
      <c r="AE22" s="72">
        <f t="shared" si="25"/>
        <v>0</v>
      </c>
      <c r="AF22" s="121">
        <f t="shared" si="26"/>
        <v>0</v>
      </c>
      <c r="AG22" s="73">
        <f t="shared" si="27"/>
        <v>0</v>
      </c>
      <c r="AH22" s="150"/>
      <c r="AJ22" s="112"/>
      <c r="AK22" s="112"/>
      <c r="AL22" s="116">
        <f>VLOOKUP($P$3,HorizontalPlanning!$A$2:$K$14,4,FALSE)</f>
        <v>-7.0000000000000007E-2</v>
      </c>
      <c r="AM22" s="116">
        <f>VLOOKUP($P$3,HorizontalPlanning!$A$2:$K$14,5,FALSE)</f>
        <v>-0.05</v>
      </c>
      <c r="AN22" s="116">
        <f>VLOOKUP($P$3,HorizontalPlanning!$A$2:$K$14,6,FALSE)</f>
        <v>-0.03</v>
      </c>
      <c r="AO22" s="116">
        <f>VLOOKUP($P$3,HorizontalPlanning!$A$2:$K$14,7,FALSE)</f>
        <v>0</v>
      </c>
      <c r="AP22" s="116">
        <f>VLOOKUP($P$3,HorizontalPlanning!$A$2:$K$14,8,FALSE)</f>
        <v>-7.0000000000000007E-2</v>
      </c>
      <c r="AQ22" s="116">
        <f>VLOOKUP($P$3,HorizontalPlanning!$A$2:$K$14,9,FALSE)</f>
        <v>-0.05</v>
      </c>
      <c r="AR22" s="116">
        <f>VLOOKUP($P$3,HorizontalPlanning!$A$2:$K$14,10,FALSE)</f>
        <v>-0.03</v>
      </c>
      <c r="AS22" s="116">
        <f>VLOOKUP($P$3,HorizontalPlanning!$A$2:$K$14,11,FALSE)</f>
        <v>0</v>
      </c>
      <c r="AT22" s="115"/>
      <c r="AU22" s="112"/>
      <c r="AV22" s="112"/>
      <c r="AW22" s="116">
        <f>VLOOKUP($P$7,HorizontalPlanning!$A$2:$K$14,4,FALSE)</f>
        <v>0</v>
      </c>
      <c r="AX22" s="116">
        <f>VLOOKUP($P$7,HorizontalPlanning!$A$2:$K$14,5,FALSE)</f>
        <v>0</v>
      </c>
      <c r="AY22" s="116">
        <f>VLOOKUP($P$7,HorizontalPlanning!$A$2:$K$14,6,FALSE)</f>
        <v>0</v>
      </c>
      <c r="AZ22" s="116">
        <f>VLOOKUP($P$7,HorizontalPlanning!$A$2:$K$14,7,FALSE)</f>
        <v>0</v>
      </c>
      <c r="BA22" s="116">
        <f>VLOOKUP($P$7,HorizontalPlanning!$A$2:$K$14,8,FALSE)</f>
        <v>0</v>
      </c>
      <c r="BB22" s="116">
        <f>VLOOKUP($P$7,HorizontalPlanning!$A$2:$K$14,9,FALSE)</f>
        <v>0</v>
      </c>
      <c r="BC22" s="116">
        <f>VLOOKUP($P$7,HorizontalPlanning!$A$2:$K$14,10,FALSE)</f>
        <v>0</v>
      </c>
      <c r="BD22" s="116">
        <f>VLOOKUP($P$7,HorizontalPlanning!$A$2:$K$14,11,FALSE)</f>
        <v>0</v>
      </c>
    </row>
    <row r="23" spans="1:56" ht="20" thickBot="1" x14ac:dyDescent="0.25">
      <c r="A23" s="314"/>
      <c r="B23" s="314"/>
      <c r="C23" s="151">
        <f t="shared" si="4"/>
        <v>0</v>
      </c>
      <c r="D23" s="152">
        <f t="shared" si="5"/>
        <v>0</v>
      </c>
      <c r="E23" s="153">
        <f t="shared" si="6"/>
        <v>0</v>
      </c>
      <c r="F23" s="154"/>
      <c r="G23" s="151">
        <f t="shared" si="7"/>
        <v>0</v>
      </c>
      <c r="H23" s="152">
        <f t="shared" si="8"/>
        <v>0</v>
      </c>
      <c r="I23" s="153">
        <f t="shared" si="9"/>
        <v>0</v>
      </c>
      <c r="J23" s="154"/>
      <c r="K23" s="151">
        <f t="shared" si="10"/>
        <v>0</v>
      </c>
      <c r="L23" s="152">
        <f t="shared" si="11"/>
        <v>0</v>
      </c>
      <c r="M23" s="153">
        <f t="shared" si="12"/>
        <v>0</v>
      </c>
      <c r="N23" s="154"/>
      <c r="O23" s="151">
        <f t="shared" si="13"/>
        <v>0</v>
      </c>
      <c r="P23" s="152">
        <f t="shared" si="14"/>
        <v>0</v>
      </c>
      <c r="Q23" s="153">
        <f t="shared" si="15"/>
        <v>0</v>
      </c>
      <c r="R23" s="154"/>
      <c r="S23" s="151">
        <f t="shared" si="16"/>
        <v>0</v>
      </c>
      <c r="T23" s="152">
        <f t="shared" si="17"/>
        <v>0</v>
      </c>
      <c r="U23" s="153">
        <f t="shared" si="18"/>
        <v>0</v>
      </c>
      <c r="V23" s="154"/>
      <c r="W23" s="151">
        <f t="shared" si="19"/>
        <v>0</v>
      </c>
      <c r="X23" s="152">
        <f t="shared" si="20"/>
        <v>0</v>
      </c>
      <c r="Y23" s="153">
        <f t="shared" si="21"/>
        <v>0</v>
      </c>
      <c r="Z23" s="154"/>
      <c r="AA23" s="151">
        <f t="shared" si="22"/>
        <v>0</v>
      </c>
      <c r="AB23" s="152">
        <f t="shared" si="23"/>
        <v>0</v>
      </c>
      <c r="AC23" s="153">
        <f t="shared" si="24"/>
        <v>0</v>
      </c>
      <c r="AD23" s="154"/>
      <c r="AE23" s="151">
        <f t="shared" si="25"/>
        <v>0</v>
      </c>
      <c r="AF23" s="152">
        <f t="shared" si="26"/>
        <v>0</v>
      </c>
      <c r="AG23" s="153">
        <f t="shared" si="27"/>
        <v>0</v>
      </c>
      <c r="AH23" s="156"/>
      <c r="AJ23" s="112"/>
      <c r="AK23" s="112"/>
      <c r="AL23" s="115"/>
      <c r="AM23" s="115"/>
      <c r="AN23" s="115"/>
      <c r="AO23" s="115"/>
      <c r="AP23" s="115"/>
      <c r="AQ23" s="115"/>
      <c r="AR23" s="115"/>
      <c r="AS23" s="115"/>
      <c r="AT23" s="115"/>
      <c r="AU23" s="112"/>
      <c r="AV23" s="112"/>
      <c r="AW23" s="115"/>
      <c r="AX23" s="115"/>
      <c r="AY23" s="115"/>
      <c r="AZ23" s="115"/>
      <c r="BA23" s="115"/>
      <c r="BB23" s="115"/>
      <c r="BC23" s="115"/>
      <c r="BD23" s="115"/>
    </row>
    <row r="24" spans="1:56" ht="19" customHeight="1" thickBot="1" x14ac:dyDescent="0.25">
      <c r="C24" s="183" t="s">
        <v>265</v>
      </c>
      <c r="D24" s="184">
        <v>0</v>
      </c>
      <c r="E24" s="189" t="s">
        <v>264</v>
      </c>
      <c r="F24" s="176">
        <v>0</v>
      </c>
      <c r="G24" s="192" t="s">
        <v>265</v>
      </c>
      <c r="H24" s="193">
        <v>0</v>
      </c>
      <c r="I24" s="189" t="s">
        <v>264</v>
      </c>
      <c r="J24" s="176">
        <v>0</v>
      </c>
      <c r="K24" s="192" t="s">
        <v>265</v>
      </c>
      <c r="L24" s="195">
        <v>0</v>
      </c>
      <c r="M24" s="191" t="s">
        <v>264</v>
      </c>
      <c r="N24" s="143">
        <v>0</v>
      </c>
      <c r="O24" s="192" t="s">
        <v>265</v>
      </c>
      <c r="P24" s="195">
        <v>0</v>
      </c>
      <c r="Q24" s="191" t="s">
        <v>264</v>
      </c>
      <c r="R24" s="143">
        <v>0</v>
      </c>
      <c r="S24" s="192" t="s">
        <v>265</v>
      </c>
      <c r="T24" s="193">
        <v>0</v>
      </c>
      <c r="U24" s="194" t="s">
        <v>264</v>
      </c>
      <c r="V24" s="143">
        <v>0</v>
      </c>
      <c r="W24" s="192" t="s">
        <v>265</v>
      </c>
      <c r="X24" s="193">
        <v>0</v>
      </c>
      <c r="Y24" s="194" t="s">
        <v>264</v>
      </c>
      <c r="Z24" s="143">
        <v>0</v>
      </c>
      <c r="AA24" s="192" t="s">
        <v>265</v>
      </c>
      <c r="AB24" s="195">
        <v>0</v>
      </c>
      <c r="AC24" s="191" t="s">
        <v>264</v>
      </c>
      <c r="AD24" s="143">
        <v>0</v>
      </c>
      <c r="AE24" s="192" t="s">
        <v>265</v>
      </c>
      <c r="AF24" s="195">
        <v>0</v>
      </c>
      <c r="AG24" s="191" t="s">
        <v>264</v>
      </c>
      <c r="AH24" s="143">
        <v>0</v>
      </c>
      <c r="AJ24" s="112" t="s">
        <v>235</v>
      </c>
      <c r="AK24" s="112"/>
      <c r="AL24" s="119">
        <f>VLOOKUP($P$3,HorizontalPlanning!$A$15:$K$27,4,FALSE)</f>
        <v>0</v>
      </c>
      <c r="AM24" s="119">
        <f>VLOOKUP($P$3,HorizontalPlanning!$A$15:$K$27,5,FALSE)</f>
        <v>-1</v>
      </c>
      <c r="AN24" s="119">
        <f>VLOOKUP($P$3,HorizontalPlanning!$A$15:$K$27,6,FALSE)</f>
        <v>-2</v>
      </c>
      <c r="AO24" s="119">
        <f>VLOOKUP($P$3,HorizontalPlanning!$A$15:$K$27,7,FALSE)</f>
        <v>-3</v>
      </c>
      <c r="AP24" s="119">
        <f>VLOOKUP($P$3,HorizontalPlanning!$A$15:$K$27,8,FALSE)</f>
        <v>0</v>
      </c>
      <c r="AQ24" s="119">
        <f>VLOOKUP($P$3,HorizontalPlanning!$A$15:$K$27,9,FALSE)</f>
        <v>-1</v>
      </c>
      <c r="AR24" s="119">
        <f>VLOOKUP($P$3,HorizontalPlanning!$A$15:$K$27,10,FALSE)</f>
        <v>-2</v>
      </c>
      <c r="AS24" s="119">
        <f>VLOOKUP($P$3,HorizontalPlanning!$A$15:$K$27,11,FALSE)</f>
        <v>-3</v>
      </c>
      <c r="AT24" s="115"/>
      <c r="AU24" s="112" t="s">
        <v>235</v>
      </c>
      <c r="AV24" s="112"/>
      <c r="AW24" s="119">
        <f>VLOOKUP($P$7,HorizontalPlanning!$A$15:$K$27,4,FALSE)</f>
        <v>0</v>
      </c>
      <c r="AX24" s="119">
        <f>VLOOKUP($P$7,HorizontalPlanning!$A$15:$K$27,5,FALSE)</f>
        <v>0</v>
      </c>
      <c r="AY24" s="119">
        <f>VLOOKUP($P$7,HorizontalPlanning!$A$15:$K$27,6,FALSE)</f>
        <v>0</v>
      </c>
      <c r="AZ24" s="119">
        <f>VLOOKUP($P$7,HorizontalPlanning!$A$15:$K$27,7,FALSE)</f>
        <v>0</v>
      </c>
      <c r="BA24" s="119">
        <f>VLOOKUP($P$7,HorizontalPlanning!$A$15:$K$27,8,FALSE)</f>
        <v>0</v>
      </c>
      <c r="BB24" s="119">
        <f>VLOOKUP($P$7,HorizontalPlanning!$A$15:$K$27,9,FALSE)</f>
        <v>0</v>
      </c>
      <c r="BC24" s="119">
        <f>VLOOKUP($P$7,HorizontalPlanning!$A$15:$K$27,10,FALSE)</f>
        <v>0</v>
      </c>
      <c r="BD24" s="119">
        <f>VLOOKUP($P$7,HorizontalPlanning!$A$15:$K$27,11,FALSE)</f>
        <v>0</v>
      </c>
    </row>
    <row r="25" spans="1:56" ht="19" x14ac:dyDescent="0.2">
      <c r="A25" s="218" t="s">
        <v>134</v>
      </c>
      <c r="B25" s="315"/>
      <c r="C25" s="72">
        <f>IF(AJ36=0,0,AJ36+AL46+AP36+AS36+$D$24)</f>
        <v>0.45000000000000007</v>
      </c>
      <c r="D25" s="121">
        <f t="shared" ref="D25:D32" si="28">$B$28*C25</f>
        <v>29.250000000000004</v>
      </c>
      <c r="E25" s="73">
        <f>IF(AL36=0,0,AL36+AN36+AL56+AR36+$F$24)</f>
        <v>9</v>
      </c>
      <c r="F25" s="76">
        <v>9</v>
      </c>
      <c r="G25" s="144">
        <f>IF(AJ36=0,0,AJ36+AM46+AP36+AS36+$H$24)</f>
        <v>0.47</v>
      </c>
      <c r="H25" s="145">
        <f t="shared" ref="H25:H32" si="29">$B$28*G25</f>
        <v>30.549999999999997</v>
      </c>
      <c r="I25" s="146">
        <f>IF(AL36=0,0,AL36+AN36+AM56+AR36+$J$24)</f>
        <v>8</v>
      </c>
      <c r="J25" s="147">
        <v>8</v>
      </c>
      <c r="K25" s="144">
        <f>IF(AJ36=0,0,AJ36+AN46+AP36+AS36+$L$24)</f>
        <v>0.49</v>
      </c>
      <c r="L25" s="145">
        <f t="shared" ref="L25:L32" si="30">$B$28*K25</f>
        <v>31.849999999999998</v>
      </c>
      <c r="M25" s="146">
        <f>IF(AL36=0,0,AL36+AN36+AN56+AR36+$N$24)</f>
        <v>7</v>
      </c>
      <c r="N25" s="147">
        <v>7</v>
      </c>
      <c r="O25" s="144">
        <f>IF(AJ36=0,0,AJ36+AO46+AP36+AS36+$P$24)</f>
        <v>0.52</v>
      </c>
      <c r="P25" s="145">
        <f t="shared" ref="P25:P32" si="31">$B$28*O25</f>
        <v>33.800000000000004</v>
      </c>
      <c r="Q25" s="146">
        <f>IF(AL36=0,0,AL36+AN36+AO56+AR36+$R$24)</f>
        <v>6</v>
      </c>
      <c r="R25" s="147"/>
      <c r="S25" s="144">
        <f>IF(AJ36=0,0,AJ36+AP46+AP36+AS36+$T$24)</f>
        <v>0.45000000000000007</v>
      </c>
      <c r="T25" s="145">
        <f t="shared" ref="T25:T32" si="32">$B$28*S25</f>
        <v>29.250000000000004</v>
      </c>
      <c r="U25" s="146">
        <f>IF(AL36=0,0,AL36+AN36+AP56+AR36+$V$24)</f>
        <v>9</v>
      </c>
      <c r="V25" s="147"/>
      <c r="W25" s="144">
        <f>IF(AJ36=0,0,AJ36+AQ46+AP36+AS36+$X$24)</f>
        <v>0.47</v>
      </c>
      <c r="X25" s="145">
        <f t="shared" ref="X25:X32" si="33">$B$28*W25</f>
        <v>30.549999999999997</v>
      </c>
      <c r="Y25" s="146">
        <f>IF(AL36=0,0,AL36+AN36+AQ56+AR36+$Z$24)</f>
        <v>8</v>
      </c>
      <c r="Z25" s="147"/>
      <c r="AA25" s="144">
        <f>IF(AJ36=0,0,AJ36+AR46+AP36+AS36+$AB$24)</f>
        <v>0.49</v>
      </c>
      <c r="AB25" s="145">
        <f t="shared" ref="AB25:AB32" si="34">$B$28*AA25</f>
        <v>31.849999999999998</v>
      </c>
      <c r="AC25" s="146">
        <f>IF(AL36=0,0,AL36+AN36+AR56+AR36+$AD$24)</f>
        <v>7</v>
      </c>
      <c r="AD25" s="147"/>
      <c r="AE25" s="144">
        <f>IF(AJ36=0,0,AJ36+AS46+AP36+AS36+$AF$24)</f>
        <v>0.52</v>
      </c>
      <c r="AF25" s="145">
        <f t="shared" ref="AF25:AF32" si="35">$B$28*AE25</f>
        <v>33.800000000000004</v>
      </c>
      <c r="AG25" s="146">
        <f>IF(AL36=0,0,AL36+AN36+AS56+AR36+$AH$24)</f>
        <v>6</v>
      </c>
      <c r="AH25" s="149"/>
      <c r="AJ25" s="112"/>
      <c r="AK25" s="112"/>
      <c r="AL25" s="119">
        <f>VLOOKUP($P$3,HorizontalPlanning!$A$15:$K$27,4,FALSE)</f>
        <v>0</v>
      </c>
      <c r="AM25" s="119">
        <f>VLOOKUP($P$3,HorizontalPlanning!$A$15:$K$27,5,FALSE)</f>
        <v>-1</v>
      </c>
      <c r="AN25" s="119">
        <f>VLOOKUP($P$3,HorizontalPlanning!$A$15:$K$27,6,FALSE)</f>
        <v>-2</v>
      </c>
      <c r="AO25" s="119">
        <f>VLOOKUP($P$3,HorizontalPlanning!$A$15:$K$27,7,FALSE)</f>
        <v>-3</v>
      </c>
      <c r="AP25" s="119">
        <f>VLOOKUP($P$3,HorizontalPlanning!$A$15:$K$27,8,FALSE)</f>
        <v>0</v>
      </c>
      <c r="AQ25" s="119">
        <f>VLOOKUP($P$3,HorizontalPlanning!$A$15:$K$27,9,FALSE)</f>
        <v>-1</v>
      </c>
      <c r="AR25" s="119">
        <f>VLOOKUP($P$3,HorizontalPlanning!$A$15:$K$27,10,FALSE)</f>
        <v>-2</v>
      </c>
      <c r="AS25" s="119">
        <f>VLOOKUP($P$3,HorizontalPlanning!$A$15:$K$27,11,FALSE)</f>
        <v>-3</v>
      </c>
      <c r="AT25" s="115"/>
      <c r="AU25" s="112"/>
      <c r="AV25" s="112"/>
      <c r="AW25" s="119">
        <f>VLOOKUP($P$7,HorizontalPlanning!$A$15:$K$27,4,FALSE)</f>
        <v>0</v>
      </c>
      <c r="AX25" s="119">
        <f>VLOOKUP($P$7,HorizontalPlanning!$A$15:$K$27,5,FALSE)</f>
        <v>0</v>
      </c>
      <c r="AY25" s="119">
        <f>VLOOKUP($P$7,HorizontalPlanning!$A$15:$K$27,6,FALSE)</f>
        <v>0</v>
      </c>
      <c r="AZ25" s="119">
        <f>VLOOKUP($P$7,HorizontalPlanning!$A$15:$K$27,7,FALSE)</f>
        <v>0</v>
      </c>
      <c r="BA25" s="119">
        <f>VLOOKUP($P$7,HorizontalPlanning!$A$15:$K$27,8,FALSE)</f>
        <v>0</v>
      </c>
      <c r="BB25" s="119">
        <f>VLOOKUP($P$7,HorizontalPlanning!$A$15:$K$27,9,FALSE)</f>
        <v>0</v>
      </c>
      <c r="BC25" s="119">
        <f>VLOOKUP($P$7,HorizontalPlanning!$A$15:$K$27,10,FALSE)</f>
        <v>0</v>
      </c>
      <c r="BD25" s="119">
        <f>VLOOKUP($P$7,HorizontalPlanning!$A$15:$K$27,11,FALSE)</f>
        <v>0</v>
      </c>
    </row>
    <row r="26" spans="1:56" ht="20" thickBot="1" x14ac:dyDescent="0.25">
      <c r="A26" s="311"/>
      <c r="B26" s="312"/>
      <c r="C26" s="72">
        <f t="shared" ref="C26:C32" si="36">IF(AJ37=0,0,AJ37+AL47+AP37+AS37+$D$24)</f>
        <v>0.49999999999999989</v>
      </c>
      <c r="D26" s="121">
        <f t="shared" si="28"/>
        <v>32.499999999999993</v>
      </c>
      <c r="E26" s="73">
        <f t="shared" ref="E26:E32" si="37">IF(AL37=0,0,AL37+AN37+AL57+AR37+$F$24)</f>
        <v>9</v>
      </c>
      <c r="F26" s="76">
        <v>9</v>
      </c>
      <c r="G26" s="72">
        <f t="shared" ref="G26:G32" si="38">IF(AJ37=0,0,AJ37+AM47+AP37+AS37+$H$24)</f>
        <v>0.51999999999999991</v>
      </c>
      <c r="H26" s="121">
        <f t="shared" si="29"/>
        <v>33.799999999999997</v>
      </c>
      <c r="I26" s="73">
        <f t="shared" ref="I26:I32" si="39">IF(AL37=0,0,AL37+AN37+AM57+AR37+$J$24)</f>
        <v>8</v>
      </c>
      <c r="J26" s="76">
        <v>8</v>
      </c>
      <c r="K26" s="72">
        <f t="shared" ref="K26:K32" si="40">IF(AJ37=0,0,AJ37+AN47+AP37+AS37+$L$24)</f>
        <v>0.53999999999999992</v>
      </c>
      <c r="L26" s="121">
        <f t="shared" si="30"/>
        <v>35.099999999999994</v>
      </c>
      <c r="M26" s="73">
        <f t="shared" ref="M26:M32" si="41">IF(AL37=0,0,AL37+AN37+AN57+AR37+$N$24)</f>
        <v>7</v>
      </c>
      <c r="N26" s="76">
        <v>7</v>
      </c>
      <c r="O26" s="72">
        <f t="shared" ref="O26:O32" si="42">IF(AJ37=0,0,AJ37+AO47+AP37+AS37+$P$24)</f>
        <v>0.56999999999999995</v>
      </c>
      <c r="P26" s="121">
        <f t="shared" si="31"/>
        <v>37.049999999999997</v>
      </c>
      <c r="Q26" s="73">
        <f t="shared" ref="Q26:Q32" si="43">IF(AL37=0,0,AL37+AN37+AO57+AR37+$R$24)</f>
        <v>6</v>
      </c>
      <c r="R26" s="76"/>
      <c r="S26" s="72">
        <f t="shared" ref="S26:S32" si="44">IF(AJ37=0,0,AJ37+AP47+AP37+AS37+$T$24)</f>
        <v>0.49999999999999989</v>
      </c>
      <c r="T26" s="121">
        <f t="shared" si="32"/>
        <v>32.499999999999993</v>
      </c>
      <c r="U26" s="73">
        <f t="shared" ref="U26:U32" si="45">IF(AL37=0,0,AL37+AN37+AP57+AR37+$V$24)</f>
        <v>9</v>
      </c>
      <c r="V26" s="76"/>
      <c r="W26" s="72">
        <f t="shared" ref="W26:W32" si="46">IF(AJ37=0,0,AJ37+AQ47+AP37+AS37+$X$24)</f>
        <v>0.51999999999999991</v>
      </c>
      <c r="X26" s="121">
        <f t="shared" si="33"/>
        <v>33.799999999999997</v>
      </c>
      <c r="Y26" s="73">
        <f t="shared" ref="Y26:Y32" si="47">IF(AL37=0,0,AL37+AN37+AQ57+AR37+$Z$24)</f>
        <v>8</v>
      </c>
      <c r="Z26" s="76"/>
      <c r="AA26" s="72">
        <f t="shared" ref="AA26:AA32" si="48">IF(AJ37=0,0,AJ37+AR47+AP37+AS37+$AB$24)</f>
        <v>0.53999999999999992</v>
      </c>
      <c r="AB26" s="121">
        <f t="shared" si="34"/>
        <v>35.099999999999994</v>
      </c>
      <c r="AC26" s="73">
        <f t="shared" ref="AC26:AC32" si="49">IF(AL37=0,0,AL37+AN37+AR57+AR37+$AD$24)</f>
        <v>7</v>
      </c>
      <c r="AD26" s="76"/>
      <c r="AE26" s="72">
        <f t="shared" ref="AE26:AE32" si="50">IF(AJ37=0,0,AJ37+AS47+AP37+AS37+$AF$24)</f>
        <v>0.56999999999999995</v>
      </c>
      <c r="AF26" s="121">
        <f t="shared" si="35"/>
        <v>37.049999999999997</v>
      </c>
      <c r="AG26" s="73">
        <f t="shared" ref="AG26:AG32" si="51">IF(AL37=0,0,AL37+AN37+AS57+AR37+$AH$24)</f>
        <v>6</v>
      </c>
      <c r="AH26" s="150"/>
      <c r="AJ26" s="112"/>
      <c r="AK26" s="112"/>
      <c r="AL26" s="119">
        <f>VLOOKUP($P$3,HorizontalPlanning!$A$15:$K$27,4,FALSE)</f>
        <v>0</v>
      </c>
      <c r="AM26" s="119">
        <f>VLOOKUP($P$3,HorizontalPlanning!$A$15:$K$27,5,FALSE)</f>
        <v>-1</v>
      </c>
      <c r="AN26" s="119">
        <f>VLOOKUP($P$3,HorizontalPlanning!$A$15:$K$27,6,FALSE)</f>
        <v>-2</v>
      </c>
      <c r="AO26" s="119">
        <f>VLOOKUP($P$3,HorizontalPlanning!$A$15:$K$27,7,FALSE)</f>
        <v>-3</v>
      </c>
      <c r="AP26" s="119">
        <f>VLOOKUP($P$3,HorizontalPlanning!$A$15:$K$27,8,FALSE)</f>
        <v>0</v>
      </c>
      <c r="AQ26" s="119">
        <f>VLOOKUP($P$3,HorizontalPlanning!$A$15:$K$27,9,FALSE)</f>
        <v>-1</v>
      </c>
      <c r="AR26" s="119">
        <f>VLOOKUP($P$3,HorizontalPlanning!$A$15:$K$27,10,FALSE)</f>
        <v>-2</v>
      </c>
      <c r="AS26" s="119">
        <f>VLOOKUP($P$3,HorizontalPlanning!$A$15:$K$27,11,FALSE)</f>
        <v>-3</v>
      </c>
      <c r="AT26" s="115"/>
      <c r="AU26" s="112"/>
      <c r="AV26" s="112"/>
      <c r="AW26" s="119">
        <f>VLOOKUP($P$7,HorizontalPlanning!$A$15:$K$27,4,FALSE)</f>
        <v>0</v>
      </c>
      <c r="AX26" s="119">
        <f>VLOOKUP($P$7,HorizontalPlanning!$A$15:$K$27,5,FALSE)</f>
        <v>0</v>
      </c>
      <c r="AY26" s="119">
        <f>VLOOKUP($P$7,HorizontalPlanning!$A$15:$K$27,6,FALSE)</f>
        <v>0</v>
      </c>
      <c r="AZ26" s="119">
        <f>VLOOKUP($P$7,HorizontalPlanning!$A$15:$K$27,7,FALSE)</f>
        <v>0</v>
      </c>
      <c r="BA26" s="119">
        <f>VLOOKUP($P$7,HorizontalPlanning!$A$15:$K$27,8,FALSE)</f>
        <v>0</v>
      </c>
      <c r="BB26" s="119">
        <f>VLOOKUP($P$7,HorizontalPlanning!$A$15:$K$27,9,FALSE)</f>
        <v>0</v>
      </c>
      <c r="BC26" s="119">
        <f>VLOOKUP($P$7,HorizontalPlanning!$A$15:$K$27,10,FALSE)</f>
        <v>0</v>
      </c>
      <c r="BD26" s="119">
        <f>VLOOKUP($P$7,HorizontalPlanning!$A$15:$K$27,11,FALSE)</f>
        <v>0</v>
      </c>
    </row>
    <row r="27" spans="1:56" ht="20" thickBot="1" x14ac:dyDescent="0.25">
      <c r="A27" s="19" t="s">
        <v>12</v>
      </c>
      <c r="B27" s="131">
        <f>VLOOKUP(A27, Tabel22222734[], 2, FALSE)</f>
        <v>65</v>
      </c>
      <c r="C27" s="72">
        <f t="shared" si="36"/>
        <v>0.54999999999999993</v>
      </c>
      <c r="D27" s="121">
        <f t="shared" si="28"/>
        <v>35.749999999999993</v>
      </c>
      <c r="E27" s="73">
        <f t="shared" si="37"/>
        <v>9</v>
      </c>
      <c r="F27" s="76">
        <v>9</v>
      </c>
      <c r="G27" s="72">
        <f t="shared" si="38"/>
        <v>0.56999999999999995</v>
      </c>
      <c r="H27" s="121">
        <f t="shared" si="29"/>
        <v>37.049999999999997</v>
      </c>
      <c r="I27" s="73">
        <f t="shared" si="39"/>
        <v>8</v>
      </c>
      <c r="J27" s="76">
        <v>8</v>
      </c>
      <c r="K27" s="72">
        <f t="shared" si="40"/>
        <v>0.59</v>
      </c>
      <c r="L27" s="121">
        <f t="shared" si="30"/>
        <v>38.35</v>
      </c>
      <c r="M27" s="73">
        <f t="shared" si="41"/>
        <v>7</v>
      </c>
      <c r="N27" s="76">
        <v>7</v>
      </c>
      <c r="O27" s="72">
        <f t="shared" si="42"/>
        <v>0.62</v>
      </c>
      <c r="P27" s="121">
        <f t="shared" si="31"/>
        <v>40.299999999999997</v>
      </c>
      <c r="Q27" s="73">
        <f t="shared" si="43"/>
        <v>6</v>
      </c>
      <c r="R27" s="76"/>
      <c r="S27" s="72">
        <f t="shared" si="44"/>
        <v>0.54999999999999993</v>
      </c>
      <c r="T27" s="121">
        <f t="shared" si="32"/>
        <v>35.749999999999993</v>
      </c>
      <c r="U27" s="73">
        <f t="shared" si="45"/>
        <v>9</v>
      </c>
      <c r="V27" s="76"/>
      <c r="W27" s="72">
        <f t="shared" si="46"/>
        <v>0.56999999999999995</v>
      </c>
      <c r="X27" s="121">
        <f t="shared" si="33"/>
        <v>37.049999999999997</v>
      </c>
      <c r="Y27" s="73">
        <f t="shared" si="47"/>
        <v>8</v>
      </c>
      <c r="Z27" s="76"/>
      <c r="AA27" s="72">
        <f t="shared" si="48"/>
        <v>0.59</v>
      </c>
      <c r="AB27" s="121">
        <f t="shared" si="34"/>
        <v>38.35</v>
      </c>
      <c r="AC27" s="73">
        <f t="shared" si="49"/>
        <v>7</v>
      </c>
      <c r="AD27" s="76"/>
      <c r="AE27" s="72">
        <f t="shared" si="50"/>
        <v>0.62</v>
      </c>
      <c r="AF27" s="121">
        <f t="shared" si="35"/>
        <v>40.299999999999997</v>
      </c>
      <c r="AG27" s="73">
        <f t="shared" si="51"/>
        <v>6</v>
      </c>
      <c r="AH27" s="150"/>
      <c r="AJ27" s="112"/>
      <c r="AK27" s="112"/>
      <c r="AL27" s="119">
        <f>VLOOKUP($P$3,HorizontalPlanning!$A$15:$K$27,4,FALSE)</f>
        <v>0</v>
      </c>
      <c r="AM27" s="119">
        <f>VLOOKUP($P$3,HorizontalPlanning!$A$15:$K$27,5,FALSE)</f>
        <v>-1</v>
      </c>
      <c r="AN27" s="119">
        <f>VLOOKUP($P$3,HorizontalPlanning!$A$15:$K$27,6,FALSE)</f>
        <v>-2</v>
      </c>
      <c r="AO27" s="119">
        <f>VLOOKUP($P$3,HorizontalPlanning!$A$15:$K$27,7,FALSE)</f>
        <v>-3</v>
      </c>
      <c r="AP27" s="119">
        <f>VLOOKUP($P$3,HorizontalPlanning!$A$15:$K$27,8,FALSE)</f>
        <v>0</v>
      </c>
      <c r="AQ27" s="119">
        <f>VLOOKUP($P$3,HorizontalPlanning!$A$15:$K$27,9,FALSE)</f>
        <v>-1</v>
      </c>
      <c r="AR27" s="119">
        <f>VLOOKUP($P$3,HorizontalPlanning!$A$15:$K$27,10,FALSE)</f>
        <v>-2</v>
      </c>
      <c r="AS27" s="119">
        <f>VLOOKUP($P$3,HorizontalPlanning!$A$15:$K$27,11,FALSE)</f>
        <v>-3</v>
      </c>
      <c r="AT27" s="115"/>
      <c r="AU27" s="112"/>
      <c r="AV27" s="112"/>
      <c r="AW27" s="119">
        <f>VLOOKUP($P$7,HorizontalPlanning!$A$15:$K$27,4,FALSE)</f>
        <v>0</v>
      </c>
      <c r="AX27" s="119">
        <f>VLOOKUP($P$7,HorizontalPlanning!$A$15:$K$27,5,FALSE)</f>
        <v>0</v>
      </c>
      <c r="AY27" s="119">
        <f>VLOOKUP($P$7,HorizontalPlanning!$A$15:$K$27,6,FALSE)</f>
        <v>0</v>
      </c>
      <c r="AZ27" s="119">
        <f>VLOOKUP($P$7,HorizontalPlanning!$A$15:$K$27,7,FALSE)</f>
        <v>0</v>
      </c>
      <c r="BA27" s="119">
        <f>VLOOKUP($P$7,HorizontalPlanning!$A$15:$K$27,8,FALSE)</f>
        <v>0</v>
      </c>
      <c r="BB27" s="119">
        <f>VLOOKUP($P$7,HorizontalPlanning!$A$15:$K$27,9,FALSE)</f>
        <v>0</v>
      </c>
      <c r="BC27" s="119">
        <f>VLOOKUP($P$7,HorizontalPlanning!$A$15:$K$27,10,FALSE)</f>
        <v>0</v>
      </c>
      <c r="BD27" s="119">
        <f>VLOOKUP($P$7,HorizontalPlanning!$A$15:$K$27,11,FALSE)</f>
        <v>0</v>
      </c>
    </row>
    <row r="28" spans="1:56" ht="19" x14ac:dyDescent="0.2">
      <c r="A28" s="113"/>
      <c r="B28" s="112">
        <f>B27*VLOOKUP(A25, Exercises!$A$1:$H$221, 7, FALSE)</f>
        <v>65</v>
      </c>
      <c r="C28" s="72">
        <f t="shared" si="36"/>
        <v>0.6</v>
      </c>
      <c r="D28" s="121">
        <f t="shared" si="28"/>
        <v>39</v>
      </c>
      <c r="E28" s="73">
        <f t="shared" si="37"/>
        <v>9</v>
      </c>
      <c r="F28" s="76">
        <v>9</v>
      </c>
      <c r="G28" s="72">
        <f t="shared" si="38"/>
        <v>0.62</v>
      </c>
      <c r="H28" s="121">
        <f t="shared" si="29"/>
        <v>40.299999999999997</v>
      </c>
      <c r="I28" s="73">
        <f t="shared" si="39"/>
        <v>8</v>
      </c>
      <c r="J28" s="76">
        <v>8</v>
      </c>
      <c r="K28" s="72">
        <f t="shared" si="40"/>
        <v>0.64</v>
      </c>
      <c r="L28" s="121">
        <f t="shared" si="30"/>
        <v>41.6</v>
      </c>
      <c r="M28" s="73">
        <f t="shared" si="41"/>
        <v>7</v>
      </c>
      <c r="N28" s="76" t="s">
        <v>267</v>
      </c>
      <c r="O28" s="72">
        <f t="shared" si="42"/>
        <v>0.67</v>
      </c>
      <c r="P28" s="121">
        <f t="shared" si="31"/>
        <v>43.550000000000004</v>
      </c>
      <c r="Q28" s="73">
        <f t="shared" si="43"/>
        <v>6</v>
      </c>
      <c r="R28" s="76"/>
      <c r="S28" s="72">
        <f t="shared" si="44"/>
        <v>0.6</v>
      </c>
      <c r="T28" s="121">
        <f t="shared" si="32"/>
        <v>39</v>
      </c>
      <c r="U28" s="73">
        <f t="shared" si="45"/>
        <v>9</v>
      </c>
      <c r="V28" s="76"/>
      <c r="W28" s="72">
        <f t="shared" si="46"/>
        <v>0.62</v>
      </c>
      <c r="X28" s="121">
        <f t="shared" si="33"/>
        <v>40.299999999999997</v>
      </c>
      <c r="Y28" s="73">
        <f t="shared" si="47"/>
        <v>8</v>
      </c>
      <c r="Z28" s="76"/>
      <c r="AA28" s="72">
        <f t="shared" si="48"/>
        <v>0.64</v>
      </c>
      <c r="AB28" s="121">
        <f t="shared" si="34"/>
        <v>41.6</v>
      </c>
      <c r="AC28" s="73">
        <f t="shared" si="49"/>
        <v>7</v>
      </c>
      <c r="AD28" s="76"/>
      <c r="AE28" s="72">
        <f t="shared" si="50"/>
        <v>0.67</v>
      </c>
      <c r="AF28" s="121">
        <f t="shared" si="35"/>
        <v>43.550000000000004</v>
      </c>
      <c r="AG28" s="73">
        <f t="shared" si="51"/>
        <v>6</v>
      </c>
      <c r="AH28" s="150"/>
      <c r="AJ28" s="112"/>
      <c r="AK28" s="112"/>
      <c r="AL28" s="119">
        <f>VLOOKUP($P$3,HorizontalPlanning!$A$15:$K$27,4,FALSE)</f>
        <v>0</v>
      </c>
      <c r="AM28" s="119">
        <f>VLOOKUP($P$3,HorizontalPlanning!$A$15:$K$27,5,FALSE)</f>
        <v>-1</v>
      </c>
      <c r="AN28" s="119">
        <f>VLOOKUP($P$3,HorizontalPlanning!$A$15:$K$27,6,FALSE)</f>
        <v>-2</v>
      </c>
      <c r="AO28" s="119">
        <f>VLOOKUP($P$3,HorizontalPlanning!$A$15:$K$27,7,FALSE)</f>
        <v>-3</v>
      </c>
      <c r="AP28" s="119">
        <f>VLOOKUP($P$3,HorizontalPlanning!$A$15:$K$27,8,FALSE)</f>
        <v>0</v>
      </c>
      <c r="AQ28" s="119">
        <f>VLOOKUP($P$3,HorizontalPlanning!$A$15:$K$27,9,FALSE)</f>
        <v>-1</v>
      </c>
      <c r="AR28" s="119">
        <f>VLOOKUP($P$3,HorizontalPlanning!$A$15:$K$27,10,FALSE)</f>
        <v>-2</v>
      </c>
      <c r="AS28" s="119">
        <f>VLOOKUP($P$3,HorizontalPlanning!$A$15:$K$27,11,FALSE)</f>
        <v>-3</v>
      </c>
      <c r="AT28" s="115"/>
      <c r="AU28" s="112"/>
      <c r="AV28" s="112"/>
      <c r="AW28" s="119">
        <f>VLOOKUP($P$7,HorizontalPlanning!$A$15:$K$27,4,FALSE)</f>
        <v>0</v>
      </c>
      <c r="AX28" s="119">
        <f>VLOOKUP($P$7,HorizontalPlanning!$A$15:$K$27,5,FALSE)</f>
        <v>0</v>
      </c>
      <c r="AY28" s="119">
        <f>VLOOKUP($P$7,HorizontalPlanning!$A$15:$K$27,6,FALSE)</f>
        <v>0</v>
      </c>
      <c r="AZ28" s="119">
        <f>VLOOKUP($P$7,HorizontalPlanning!$A$15:$K$27,7,FALSE)</f>
        <v>0</v>
      </c>
      <c r="BA28" s="119">
        <f>VLOOKUP($P$7,HorizontalPlanning!$A$15:$K$27,8,FALSE)</f>
        <v>0</v>
      </c>
      <c r="BB28" s="119">
        <f>VLOOKUP($P$7,HorizontalPlanning!$A$15:$K$27,9,FALSE)</f>
        <v>0</v>
      </c>
      <c r="BC28" s="119">
        <f>VLOOKUP($P$7,HorizontalPlanning!$A$15:$K$27,10,FALSE)</f>
        <v>0</v>
      </c>
      <c r="BD28" s="119">
        <f>VLOOKUP($P$7,HorizontalPlanning!$A$15:$K$27,11,FALSE)</f>
        <v>0</v>
      </c>
    </row>
    <row r="29" spans="1:56" ht="19" x14ac:dyDescent="0.2">
      <c r="A29" s="313"/>
      <c r="B29" s="313"/>
      <c r="C29" s="72">
        <f t="shared" si="36"/>
        <v>0.65</v>
      </c>
      <c r="D29" s="121">
        <f t="shared" si="28"/>
        <v>42.25</v>
      </c>
      <c r="E29" s="73">
        <f t="shared" si="37"/>
        <v>9</v>
      </c>
      <c r="F29" s="76">
        <v>9</v>
      </c>
      <c r="G29" s="72">
        <f t="shared" si="38"/>
        <v>0.66999999999999993</v>
      </c>
      <c r="H29" s="121">
        <f t="shared" si="29"/>
        <v>43.55</v>
      </c>
      <c r="I29" s="73">
        <f t="shared" si="39"/>
        <v>8</v>
      </c>
      <c r="J29" s="76">
        <v>8</v>
      </c>
      <c r="K29" s="72">
        <f t="shared" si="40"/>
        <v>0.69</v>
      </c>
      <c r="L29" s="121">
        <f t="shared" si="30"/>
        <v>44.849999999999994</v>
      </c>
      <c r="M29" s="73">
        <f t="shared" si="41"/>
        <v>7</v>
      </c>
      <c r="N29" s="76">
        <v>7</v>
      </c>
      <c r="O29" s="72">
        <f t="shared" si="42"/>
        <v>0.72</v>
      </c>
      <c r="P29" s="121">
        <f t="shared" si="31"/>
        <v>46.8</v>
      </c>
      <c r="Q29" s="73">
        <f t="shared" si="43"/>
        <v>6</v>
      </c>
      <c r="R29" s="76"/>
      <c r="S29" s="72">
        <f t="shared" si="44"/>
        <v>0.65</v>
      </c>
      <c r="T29" s="121">
        <f t="shared" si="32"/>
        <v>42.25</v>
      </c>
      <c r="U29" s="73">
        <f t="shared" si="45"/>
        <v>9</v>
      </c>
      <c r="V29" s="76"/>
      <c r="W29" s="72">
        <f t="shared" si="46"/>
        <v>0.66999999999999993</v>
      </c>
      <c r="X29" s="121">
        <f t="shared" si="33"/>
        <v>43.55</v>
      </c>
      <c r="Y29" s="73">
        <f t="shared" si="47"/>
        <v>8</v>
      </c>
      <c r="Z29" s="186"/>
      <c r="AA29" s="72">
        <f t="shared" si="48"/>
        <v>0.69</v>
      </c>
      <c r="AB29" s="121">
        <f t="shared" si="34"/>
        <v>44.849999999999994</v>
      </c>
      <c r="AC29" s="73">
        <f t="shared" si="49"/>
        <v>7</v>
      </c>
      <c r="AD29" s="76"/>
      <c r="AE29" s="72">
        <f t="shared" si="50"/>
        <v>0.72</v>
      </c>
      <c r="AF29" s="121">
        <f t="shared" si="35"/>
        <v>46.8</v>
      </c>
      <c r="AG29" s="73">
        <f t="shared" si="51"/>
        <v>6</v>
      </c>
      <c r="AH29" s="150"/>
      <c r="AJ29" s="112"/>
      <c r="AK29" s="112"/>
      <c r="AL29" s="119">
        <f>VLOOKUP($P$3,HorizontalPlanning!$A$15:$K$27,4,FALSE)</f>
        <v>0</v>
      </c>
      <c r="AM29" s="119">
        <f>VLOOKUP($P$3,HorizontalPlanning!$A$15:$K$27,5,FALSE)</f>
        <v>-1</v>
      </c>
      <c r="AN29" s="119">
        <f>VLOOKUP($P$3,HorizontalPlanning!$A$15:$K$27,6,FALSE)</f>
        <v>-2</v>
      </c>
      <c r="AO29" s="119">
        <f>VLOOKUP($P$3,HorizontalPlanning!$A$15:$K$27,7,FALSE)</f>
        <v>-3</v>
      </c>
      <c r="AP29" s="119">
        <f>VLOOKUP($P$3,HorizontalPlanning!$A$15:$K$27,8,FALSE)</f>
        <v>0</v>
      </c>
      <c r="AQ29" s="119">
        <f>VLOOKUP($P$3,HorizontalPlanning!$A$15:$K$27,9,FALSE)</f>
        <v>-1</v>
      </c>
      <c r="AR29" s="119">
        <f>VLOOKUP($P$3,HorizontalPlanning!$A$15:$K$27,10,FALSE)</f>
        <v>-2</v>
      </c>
      <c r="AS29" s="119">
        <f>VLOOKUP($P$3,HorizontalPlanning!$A$15:$K$27,11,FALSE)</f>
        <v>-3</v>
      </c>
      <c r="AT29" s="115"/>
      <c r="AU29" s="112"/>
      <c r="AV29" s="112"/>
      <c r="AW29" s="119">
        <f>VLOOKUP($P$7,HorizontalPlanning!$A$15:$K$27,4,FALSE)</f>
        <v>0</v>
      </c>
      <c r="AX29" s="119">
        <f>VLOOKUP($P$7,HorizontalPlanning!$A$15:$K$27,5,FALSE)</f>
        <v>0</v>
      </c>
      <c r="AY29" s="119">
        <f>VLOOKUP($P$7,HorizontalPlanning!$A$15:$K$27,6,FALSE)</f>
        <v>0</v>
      </c>
      <c r="AZ29" s="119">
        <f>VLOOKUP($P$7,HorizontalPlanning!$A$15:$K$27,7,FALSE)</f>
        <v>0</v>
      </c>
      <c r="BA29" s="119">
        <f>VLOOKUP($P$7,HorizontalPlanning!$A$15:$K$27,8,FALSE)</f>
        <v>0</v>
      </c>
      <c r="BB29" s="119">
        <f>VLOOKUP($P$7,HorizontalPlanning!$A$15:$K$27,9,FALSE)</f>
        <v>0</v>
      </c>
      <c r="BC29" s="119">
        <f>VLOOKUP($P$7,HorizontalPlanning!$A$15:$K$27,10,FALSE)</f>
        <v>0</v>
      </c>
      <c r="BD29" s="119">
        <f>VLOOKUP($P$7,HorizontalPlanning!$A$15:$K$27,11,FALSE)</f>
        <v>0</v>
      </c>
    </row>
    <row r="30" spans="1:56" ht="19" x14ac:dyDescent="0.2">
      <c r="A30" s="313"/>
      <c r="B30" s="313"/>
      <c r="C30" s="72">
        <f t="shared" si="36"/>
        <v>0</v>
      </c>
      <c r="D30" s="121">
        <f t="shared" si="28"/>
        <v>0</v>
      </c>
      <c r="E30" s="73">
        <f t="shared" si="37"/>
        <v>0</v>
      </c>
      <c r="F30" s="76"/>
      <c r="G30" s="72">
        <f t="shared" si="38"/>
        <v>0</v>
      </c>
      <c r="H30" s="121">
        <f t="shared" si="29"/>
        <v>0</v>
      </c>
      <c r="I30" s="73">
        <f t="shared" si="39"/>
        <v>0</v>
      </c>
      <c r="J30" s="76"/>
      <c r="K30" s="72">
        <f t="shared" si="40"/>
        <v>0</v>
      </c>
      <c r="L30" s="121">
        <f t="shared" si="30"/>
        <v>0</v>
      </c>
      <c r="M30" s="73">
        <f t="shared" si="41"/>
        <v>0</v>
      </c>
      <c r="N30" s="76"/>
      <c r="O30" s="72">
        <f t="shared" si="42"/>
        <v>0</v>
      </c>
      <c r="P30" s="121">
        <f t="shared" si="31"/>
        <v>0</v>
      </c>
      <c r="Q30" s="73">
        <f t="shared" si="43"/>
        <v>0</v>
      </c>
      <c r="R30" s="76"/>
      <c r="S30" s="72">
        <f t="shared" si="44"/>
        <v>0</v>
      </c>
      <c r="T30" s="121">
        <f t="shared" si="32"/>
        <v>0</v>
      </c>
      <c r="U30" s="73">
        <f t="shared" si="45"/>
        <v>0</v>
      </c>
      <c r="V30" s="76"/>
      <c r="W30" s="72">
        <f t="shared" si="46"/>
        <v>0</v>
      </c>
      <c r="X30" s="121">
        <f t="shared" si="33"/>
        <v>0</v>
      </c>
      <c r="Y30" s="73">
        <f t="shared" si="47"/>
        <v>0</v>
      </c>
      <c r="Z30" s="76"/>
      <c r="AA30" s="72">
        <f t="shared" si="48"/>
        <v>0</v>
      </c>
      <c r="AB30" s="121">
        <f t="shared" si="34"/>
        <v>0</v>
      </c>
      <c r="AC30" s="73">
        <f t="shared" si="49"/>
        <v>0</v>
      </c>
      <c r="AD30" s="76"/>
      <c r="AE30" s="72">
        <f t="shared" si="50"/>
        <v>0</v>
      </c>
      <c r="AF30" s="121">
        <f t="shared" si="35"/>
        <v>0</v>
      </c>
      <c r="AG30" s="73">
        <f t="shared" si="51"/>
        <v>0</v>
      </c>
      <c r="AH30" s="150"/>
      <c r="AJ30" s="112"/>
      <c r="AK30" s="112"/>
      <c r="AL30" s="119">
        <f>VLOOKUP($P$3,HorizontalPlanning!$A$15:$K$27,4,FALSE)</f>
        <v>0</v>
      </c>
      <c r="AM30" s="119">
        <f>VLOOKUP($P$3,HorizontalPlanning!$A$15:$K$27,5,FALSE)</f>
        <v>-1</v>
      </c>
      <c r="AN30" s="119">
        <f>VLOOKUP($P$3,HorizontalPlanning!$A$15:$K$27,6,FALSE)</f>
        <v>-2</v>
      </c>
      <c r="AO30" s="119">
        <f>VLOOKUP($P$3,HorizontalPlanning!$A$15:$K$27,7,FALSE)</f>
        <v>-3</v>
      </c>
      <c r="AP30" s="119">
        <f>VLOOKUP($P$3,HorizontalPlanning!$A$15:$K$27,8,FALSE)</f>
        <v>0</v>
      </c>
      <c r="AQ30" s="119">
        <f>VLOOKUP($P$3,HorizontalPlanning!$A$15:$K$27,9,FALSE)</f>
        <v>-1</v>
      </c>
      <c r="AR30" s="119">
        <f>VLOOKUP($P$3,HorizontalPlanning!$A$15:$K$27,10,FALSE)</f>
        <v>-2</v>
      </c>
      <c r="AS30" s="119">
        <f>VLOOKUP($P$3,HorizontalPlanning!$A$15:$K$27,11,FALSE)</f>
        <v>-3</v>
      </c>
      <c r="AT30" s="115"/>
      <c r="AU30" s="112"/>
      <c r="AV30" s="112"/>
      <c r="AW30" s="119">
        <f>VLOOKUP($P$7,HorizontalPlanning!$A$15:$K$27,4,FALSE)</f>
        <v>0</v>
      </c>
      <c r="AX30" s="119">
        <f>VLOOKUP($P$7,HorizontalPlanning!$A$15:$K$27,5,FALSE)</f>
        <v>0</v>
      </c>
      <c r="AY30" s="119">
        <f>VLOOKUP($P$7,HorizontalPlanning!$A$15:$K$27,6,FALSE)</f>
        <v>0</v>
      </c>
      <c r="AZ30" s="119">
        <f>VLOOKUP($P$7,HorizontalPlanning!$A$15:$K$27,7,FALSE)</f>
        <v>0</v>
      </c>
      <c r="BA30" s="119">
        <f>VLOOKUP($P$7,HorizontalPlanning!$A$15:$K$27,8,FALSE)</f>
        <v>0</v>
      </c>
      <c r="BB30" s="119">
        <f>VLOOKUP($P$7,HorizontalPlanning!$A$15:$K$27,9,FALSE)</f>
        <v>0</v>
      </c>
      <c r="BC30" s="119">
        <f>VLOOKUP($P$7,HorizontalPlanning!$A$15:$K$27,10,FALSE)</f>
        <v>0</v>
      </c>
      <c r="BD30" s="119">
        <f>VLOOKUP($P$7,HorizontalPlanning!$A$15:$K$27,11,FALSE)</f>
        <v>0</v>
      </c>
    </row>
    <row r="31" spans="1:56" ht="19" x14ac:dyDescent="0.2">
      <c r="A31" s="313"/>
      <c r="B31" s="313"/>
      <c r="C31" s="72">
        <f t="shared" si="36"/>
        <v>0</v>
      </c>
      <c r="D31" s="121">
        <f t="shared" si="28"/>
        <v>0</v>
      </c>
      <c r="E31" s="73">
        <f t="shared" si="37"/>
        <v>0</v>
      </c>
      <c r="F31" s="76"/>
      <c r="G31" s="72">
        <f t="shared" si="38"/>
        <v>0</v>
      </c>
      <c r="H31" s="121">
        <f t="shared" si="29"/>
        <v>0</v>
      </c>
      <c r="I31" s="73">
        <f t="shared" si="39"/>
        <v>0</v>
      </c>
      <c r="J31" s="76"/>
      <c r="K31" s="72">
        <f t="shared" si="40"/>
        <v>0</v>
      </c>
      <c r="L31" s="121">
        <f t="shared" si="30"/>
        <v>0</v>
      </c>
      <c r="M31" s="73">
        <f t="shared" si="41"/>
        <v>0</v>
      </c>
      <c r="N31" s="76"/>
      <c r="O31" s="72">
        <f t="shared" si="42"/>
        <v>0</v>
      </c>
      <c r="P31" s="121">
        <f t="shared" si="31"/>
        <v>0</v>
      </c>
      <c r="Q31" s="73">
        <f t="shared" si="43"/>
        <v>0</v>
      </c>
      <c r="R31" s="76"/>
      <c r="S31" s="72">
        <f t="shared" si="44"/>
        <v>0</v>
      </c>
      <c r="T31" s="121">
        <f t="shared" si="32"/>
        <v>0</v>
      </c>
      <c r="U31" s="73">
        <f t="shared" si="45"/>
        <v>0</v>
      </c>
      <c r="V31" s="76"/>
      <c r="W31" s="72">
        <f t="shared" si="46"/>
        <v>0</v>
      </c>
      <c r="X31" s="121">
        <f t="shared" si="33"/>
        <v>0</v>
      </c>
      <c r="Y31" s="73">
        <f t="shared" si="47"/>
        <v>0</v>
      </c>
      <c r="Z31" s="76"/>
      <c r="AA31" s="72">
        <f t="shared" si="48"/>
        <v>0</v>
      </c>
      <c r="AB31" s="121">
        <f t="shared" si="34"/>
        <v>0</v>
      </c>
      <c r="AC31" s="73">
        <f t="shared" si="49"/>
        <v>0</v>
      </c>
      <c r="AD31" s="76"/>
      <c r="AE31" s="72">
        <f t="shared" si="50"/>
        <v>0</v>
      </c>
      <c r="AF31" s="121">
        <f t="shared" si="35"/>
        <v>0</v>
      </c>
      <c r="AG31" s="73">
        <f t="shared" si="51"/>
        <v>0</v>
      </c>
      <c r="AH31" s="150"/>
      <c r="AJ31" s="112"/>
      <c r="AK31" s="112"/>
      <c r="AL31" s="119">
        <f>VLOOKUP($P$3,HorizontalPlanning!$A$15:$K$27,4,FALSE)</f>
        <v>0</v>
      </c>
      <c r="AM31" s="119">
        <f>VLOOKUP($P$3,HorizontalPlanning!$A$15:$K$27,5,FALSE)</f>
        <v>-1</v>
      </c>
      <c r="AN31" s="119">
        <f>VLOOKUP($P$3,HorizontalPlanning!$A$15:$K$27,6,FALSE)</f>
        <v>-2</v>
      </c>
      <c r="AO31" s="119">
        <f>VLOOKUP($P$3,HorizontalPlanning!$A$15:$K$27,7,FALSE)</f>
        <v>-3</v>
      </c>
      <c r="AP31" s="119">
        <f>VLOOKUP($P$3,HorizontalPlanning!$A$15:$K$27,8,FALSE)</f>
        <v>0</v>
      </c>
      <c r="AQ31" s="119">
        <f>VLOOKUP($P$3,HorizontalPlanning!$A$15:$K$27,9,FALSE)</f>
        <v>-1</v>
      </c>
      <c r="AR31" s="119">
        <f>VLOOKUP($P$3,HorizontalPlanning!$A$15:$K$27,10,FALSE)</f>
        <v>-2</v>
      </c>
      <c r="AS31" s="119">
        <f>VLOOKUP($P$3,HorizontalPlanning!$A$15:$K$27,11,FALSE)</f>
        <v>-3</v>
      </c>
      <c r="AT31" s="112"/>
      <c r="AU31" s="112"/>
      <c r="AV31" s="112"/>
      <c r="AW31" s="119">
        <f>VLOOKUP($P$7,HorizontalPlanning!$A$15:$K$27,4,FALSE)</f>
        <v>0</v>
      </c>
      <c r="AX31" s="119">
        <f>VLOOKUP($P$7,HorizontalPlanning!$A$15:$K$27,5,FALSE)</f>
        <v>0</v>
      </c>
      <c r="AY31" s="119">
        <f>VLOOKUP($P$7,HorizontalPlanning!$A$15:$K$27,6,FALSE)</f>
        <v>0</v>
      </c>
      <c r="AZ31" s="119">
        <f>VLOOKUP($P$7,HorizontalPlanning!$A$15:$K$27,7,FALSE)</f>
        <v>0</v>
      </c>
      <c r="BA31" s="119">
        <f>VLOOKUP($P$7,HorizontalPlanning!$A$15:$K$27,8,FALSE)</f>
        <v>0</v>
      </c>
      <c r="BB31" s="119">
        <f>VLOOKUP($P$7,HorizontalPlanning!$A$15:$K$27,9,FALSE)</f>
        <v>0</v>
      </c>
      <c r="BC31" s="119">
        <f>VLOOKUP($P$7,HorizontalPlanning!$A$15:$K$27,10,FALSE)</f>
        <v>0</v>
      </c>
      <c r="BD31" s="119">
        <f>VLOOKUP($P$7,HorizontalPlanning!$A$15:$K$27,11,FALSE)</f>
        <v>0</v>
      </c>
    </row>
    <row r="32" spans="1:56" ht="19" customHeight="1" thickBot="1" x14ac:dyDescent="0.25">
      <c r="A32" s="314"/>
      <c r="B32" s="314"/>
      <c r="C32" s="72">
        <f t="shared" si="36"/>
        <v>0</v>
      </c>
      <c r="D32" s="152">
        <f t="shared" si="28"/>
        <v>0</v>
      </c>
      <c r="E32" s="73">
        <f t="shared" si="37"/>
        <v>0</v>
      </c>
      <c r="F32" s="154"/>
      <c r="G32" s="151">
        <f t="shared" si="38"/>
        <v>0</v>
      </c>
      <c r="H32" s="152">
        <f t="shared" si="29"/>
        <v>0</v>
      </c>
      <c r="I32" s="153">
        <f t="shared" si="39"/>
        <v>0</v>
      </c>
      <c r="J32" s="154"/>
      <c r="K32" s="151">
        <f t="shared" si="40"/>
        <v>0</v>
      </c>
      <c r="L32" s="152">
        <f t="shared" si="30"/>
        <v>0</v>
      </c>
      <c r="M32" s="153">
        <f t="shared" si="41"/>
        <v>0</v>
      </c>
      <c r="N32" s="154"/>
      <c r="O32" s="151">
        <f t="shared" si="42"/>
        <v>0</v>
      </c>
      <c r="P32" s="152">
        <f t="shared" si="31"/>
        <v>0</v>
      </c>
      <c r="Q32" s="153">
        <f t="shared" si="43"/>
        <v>0</v>
      </c>
      <c r="R32" s="154"/>
      <c r="S32" s="151">
        <f t="shared" si="44"/>
        <v>0</v>
      </c>
      <c r="T32" s="152">
        <f t="shared" si="32"/>
        <v>0</v>
      </c>
      <c r="U32" s="153">
        <f t="shared" si="45"/>
        <v>0</v>
      </c>
      <c r="V32" s="154"/>
      <c r="W32" s="151">
        <f t="shared" si="46"/>
        <v>0</v>
      </c>
      <c r="X32" s="152">
        <f t="shared" si="33"/>
        <v>0</v>
      </c>
      <c r="Y32" s="153">
        <f t="shared" si="47"/>
        <v>0</v>
      </c>
      <c r="Z32" s="154"/>
      <c r="AA32" s="151">
        <f t="shared" si="48"/>
        <v>0</v>
      </c>
      <c r="AB32" s="152">
        <f t="shared" si="34"/>
        <v>0</v>
      </c>
      <c r="AC32" s="153">
        <f t="shared" si="49"/>
        <v>0</v>
      </c>
      <c r="AD32" s="154"/>
      <c r="AE32" s="151">
        <f t="shared" si="50"/>
        <v>0</v>
      </c>
      <c r="AF32" s="152">
        <f t="shared" si="35"/>
        <v>0</v>
      </c>
      <c r="AG32" s="153">
        <f t="shared" si="51"/>
        <v>0</v>
      </c>
      <c r="AH32" s="156"/>
      <c r="AJ32" s="112"/>
      <c r="AK32" s="112"/>
      <c r="AL32" s="119">
        <f>VLOOKUP($P$3,HorizontalPlanning!$A$15:$K$27,4,FALSE)</f>
        <v>0</v>
      </c>
      <c r="AM32" s="119">
        <f>VLOOKUP($P$3,HorizontalPlanning!$A$15:$K$27,5,FALSE)</f>
        <v>-1</v>
      </c>
      <c r="AN32" s="119">
        <f>VLOOKUP($P$3,HorizontalPlanning!$A$15:$K$27,6,FALSE)</f>
        <v>-2</v>
      </c>
      <c r="AO32" s="119">
        <f>VLOOKUP($P$3,HorizontalPlanning!$A$15:$K$27,7,FALSE)</f>
        <v>-3</v>
      </c>
      <c r="AP32" s="119">
        <f>VLOOKUP($P$3,HorizontalPlanning!$A$15:$K$27,8,FALSE)</f>
        <v>0</v>
      </c>
      <c r="AQ32" s="119">
        <f>VLOOKUP($P$3,HorizontalPlanning!$A$15:$K$27,9,FALSE)</f>
        <v>-1</v>
      </c>
      <c r="AR32" s="119">
        <f>VLOOKUP($P$3,HorizontalPlanning!$A$15:$K$27,10,FALSE)</f>
        <v>-2</v>
      </c>
      <c r="AS32" s="119">
        <f>VLOOKUP($P$3,HorizontalPlanning!$A$15:$K$27,11,FALSE)</f>
        <v>-3</v>
      </c>
      <c r="AT32" s="112"/>
      <c r="AU32" s="112"/>
      <c r="AV32" s="112"/>
      <c r="AW32" s="119">
        <f>VLOOKUP($P$7,HorizontalPlanning!$A$15:$K$27,4,FALSE)</f>
        <v>0</v>
      </c>
      <c r="AX32" s="119">
        <f>VLOOKUP($P$7,HorizontalPlanning!$A$15:$K$27,5,FALSE)</f>
        <v>0</v>
      </c>
      <c r="AY32" s="119">
        <f>VLOOKUP($P$7,HorizontalPlanning!$A$15:$K$27,6,FALSE)</f>
        <v>0</v>
      </c>
      <c r="AZ32" s="119">
        <f>VLOOKUP($P$7,HorizontalPlanning!$A$15:$K$27,7,FALSE)</f>
        <v>0</v>
      </c>
      <c r="BA32" s="119">
        <f>VLOOKUP($P$7,HorizontalPlanning!$A$15:$K$27,8,FALSE)</f>
        <v>0</v>
      </c>
      <c r="BB32" s="119">
        <f>VLOOKUP($P$7,HorizontalPlanning!$A$15:$K$27,9,FALSE)</f>
        <v>0</v>
      </c>
      <c r="BC32" s="119">
        <f>VLOOKUP($P$7,HorizontalPlanning!$A$15:$K$27,10,FALSE)</f>
        <v>0</v>
      </c>
      <c r="BD32" s="119">
        <f>VLOOKUP($P$7,HorizontalPlanning!$A$15:$K$27,11,FALSE)</f>
        <v>0</v>
      </c>
    </row>
    <row r="33" spans="1:56" ht="17" thickBot="1" x14ac:dyDescent="0.25">
      <c r="C33" s="181" t="s">
        <v>265</v>
      </c>
      <c r="D33" s="182">
        <v>0</v>
      </c>
      <c r="E33" s="190" t="s">
        <v>264</v>
      </c>
      <c r="F33" s="175">
        <v>0</v>
      </c>
      <c r="G33" s="181" t="s">
        <v>265</v>
      </c>
      <c r="H33" s="188">
        <v>0</v>
      </c>
      <c r="I33" s="191" t="s">
        <v>264</v>
      </c>
      <c r="J33" s="143">
        <v>0</v>
      </c>
      <c r="K33" s="192" t="s">
        <v>265</v>
      </c>
      <c r="L33" s="193">
        <v>0</v>
      </c>
      <c r="M33" s="194" t="s">
        <v>264</v>
      </c>
      <c r="N33" s="143">
        <v>0</v>
      </c>
      <c r="O33" s="177" t="s">
        <v>265</v>
      </c>
      <c r="P33" s="187">
        <v>0</v>
      </c>
      <c r="Q33" s="191" t="s">
        <v>264</v>
      </c>
      <c r="R33" s="143">
        <v>0</v>
      </c>
      <c r="S33" s="192" t="s">
        <v>265</v>
      </c>
      <c r="T33" s="193">
        <v>0</v>
      </c>
      <c r="U33" s="194" t="s">
        <v>264</v>
      </c>
      <c r="V33" s="143">
        <v>0</v>
      </c>
      <c r="W33" s="192" t="s">
        <v>265</v>
      </c>
      <c r="X33" s="193">
        <v>0</v>
      </c>
      <c r="Y33" s="194" t="s">
        <v>264</v>
      </c>
      <c r="Z33" s="143">
        <v>0</v>
      </c>
      <c r="AA33" s="192" t="s">
        <v>265</v>
      </c>
      <c r="AB33" s="195">
        <v>0</v>
      </c>
      <c r="AC33" s="191" t="s">
        <v>264</v>
      </c>
      <c r="AD33" s="143">
        <v>0</v>
      </c>
      <c r="AE33" s="192" t="s">
        <v>265</v>
      </c>
      <c r="AF33" s="195">
        <v>0</v>
      </c>
      <c r="AG33" s="191" t="s">
        <v>264</v>
      </c>
      <c r="AH33" s="143">
        <v>0</v>
      </c>
      <c r="AJ33" s="112"/>
      <c r="AK33" s="112"/>
      <c r="AL33" s="112"/>
      <c r="AM33" s="301" t="s">
        <v>256</v>
      </c>
      <c r="AN33" s="302"/>
      <c r="AO33" s="302"/>
      <c r="AP33" s="302"/>
      <c r="AQ33" s="112"/>
      <c r="AR33" s="112"/>
      <c r="AS33" s="112"/>
      <c r="AT33" s="112"/>
      <c r="AU33" s="112"/>
      <c r="AV33" s="112"/>
      <c r="AW33" s="112"/>
      <c r="AX33" s="301" t="s">
        <v>258</v>
      </c>
      <c r="AY33" s="302"/>
      <c r="AZ33" s="302"/>
      <c r="BA33" s="302"/>
      <c r="BB33" s="112"/>
      <c r="BC33" s="112"/>
      <c r="BD33" s="112"/>
    </row>
    <row r="34" spans="1:56" ht="20" customHeight="1" x14ac:dyDescent="0.2">
      <c r="A34" s="218" t="s">
        <v>189</v>
      </c>
      <c r="B34" s="315"/>
      <c r="C34" s="144">
        <f>IF(AU4=0,0,AU4+AW14+BA4+BD4+$D$33)</f>
        <v>0</v>
      </c>
      <c r="D34" s="145">
        <f t="shared" ref="D34:D39" si="52">$B$37*C34</f>
        <v>0</v>
      </c>
      <c r="E34" s="146">
        <f>IF(AW4=0,0,AW4+AY4+BC4+AW24+$F$33)</f>
        <v>0</v>
      </c>
      <c r="F34" s="147"/>
      <c r="G34" s="144">
        <f>IF(AU4=0,0,AU4+AX14+BA4+BD4+$H$33)</f>
        <v>0</v>
      </c>
      <c r="H34" s="145">
        <f t="shared" ref="H34:H39" si="53">$B$37*G34</f>
        <v>0</v>
      </c>
      <c r="I34" s="146">
        <f>IF(AW4=0,0,AW4+AY4+BC4+AX24+$J$33)</f>
        <v>0</v>
      </c>
      <c r="J34" s="147"/>
      <c r="K34" s="144">
        <f>IF(AU4=0,0,AU4+AY14+BA4+BD4+$L$33)</f>
        <v>0</v>
      </c>
      <c r="L34" s="145">
        <f t="shared" ref="L34:L39" si="54">$B$37*K34</f>
        <v>0</v>
      </c>
      <c r="M34" s="146">
        <f>IF(AW4=0,0,AW4+AY4+BC4+AY24+$N$33)</f>
        <v>0</v>
      </c>
      <c r="N34" s="147"/>
      <c r="O34" s="144">
        <f>IF(AU4=0,0,AU4+AZ14+BA4+BD4+$P$33)</f>
        <v>0</v>
      </c>
      <c r="P34" s="145">
        <f t="shared" ref="P34:P39" si="55">$B$37*O34</f>
        <v>0</v>
      </c>
      <c r="Q34" s="146">
        <f>IF(AW4=0,0,AW4+AY4+BC4+AZ24+$R$33)</f>
        <v>0</v>
      </c>
      <c r="R34" s="147"/>
      <c r="S34" s="144">
        <f>IF(AU4=0,0,AU4+BA14+BA4+BD4+$T$33)</f>
        <v>0</v>
      </c>
      <c r="T34" s="145">
        <f t="shared" ref="T34:T39" si="56">$B$28*S34</f>
        <v>0</v>
      </c>
      <c r="U34" s="146">
        <f>IF(AW4=0,0,AW4+AY4+BC4+BA24+$V$33)</f>
        <v>0</v>
      </c>
      <c r="V34" s="147"/>
      <c r="W34" s="144">
        <f>IF(AU4=0,0,AU4+BB14+BA4+BD4+$X$33)</f>
        <v>0</v>
      </c>
      <c r="X34" s="145">
        <f t="shared" ref="X34:X39" si="57">$B$37*W34</f>
        <v>0</v>
      </c>
      <c r="Y34" s="146">
        <f>IF(AW4=0,0,AW4+AY4+BC4+BB24+$Z$33)</f>
        <v>0</v>
      </c>
      <c r="Z34" s="147"/>
      <c r="AA34" s="144">
        <f>IF(AU4=0,0,AU4+BC14+BA4+BD4+$AB$33)</f>
        <v>0</v>
      </c>
      <c r="AB34" s="145">
        <f t="shared" ref="AB34:AB39" si="58">$B$37*AA34</f>
        <v>0</v>
      </c>
      <c r="AC34" s="146">
        <f>IF(AW4=0,0,AW4+AY4+BC4+BC24+$AD$33)</f>
        <v>0</v>
      </c>
      <c r="AD34" s="147"/>
      <c r="AE34" s="144">
        <f>IF(AU4=0,0,AU4+BD14+BA4+BD4+$AF$33)</f>
        <v>0</v>
      </c>
      <c r="AF34" s="145">
        <f t="shared" ref="AF34:AF39" si="59">$B$37*AE34</f>
        <v>0</v>
      </c>
      <c r="AG34" s="146">
        <f>IF(AW4=0,0,AW4+AY4+BC4+BD24+$AH$33)</f>
        <v>0</v>
      </c>
      <c r="AH34" s="149"/>
      <c r="AJ34" s="112"/>
      <c r="AK34" s="112"/>
      <c r="AL34" s="112"/>
      <c r="AM34" s="302"/>
      <c r="AN34" s="302"/>
      <c r="AO34" s="302"/>
      <c r="AP34" s="302"/>
      <c r="AQ34" s="112"/>
      <c r="AR34" s="112"/>
      <c r="AS34" s="112"/>
      <c r="AT34" s="112"/>
      <c r="AU34" s="112"/>
      <c r="AV34" s="112"/>
      <c r="AW34" s="112"/>
      <c r="AX34" s="302"/>
      <c r="AY34" s="302"/>
      <c r="AZ34" s="302"/>
      <c r="BA34" s="302"/>
      <c r="BB34" s="112"/>
      <c r="BC34" s="112"/>
      <c r="BD34" s="112"/>
    </row>
    <row r="35" spans="1:56" ht="20" thickBot="1" x14ac:dyDescent="0.25">
      <c r="A35" s="311"/>
      <c r="B35" s="312"/>
      <c r="C35" s="72">
        <f t="shared" ref="C35:C39" si="60">IF(AU5=0,0,AU5+AW15+BA5+BD5+$D$33)</f>
        <v>0</v>
      </c>
      <c r="D35" s="121">
        <f t="shared" si="52"/>
        <v>0</v>
      </c>
      <c r="E35" s="73">
        <f t="shared" ref="E35:E39" si="61">IF(AW5=0,0,AW5+AY5+BC5+AW25+$F$33)</f>
        <v>0</v>
      </c>
      <c r="F35" s="76"/>
      <c r="G35" s="72">
        <f t="shared" ref="G35:G39" si="62">IF(AU5=0,0,AU5+AX15+BA5+BD5+$H$33)</f>
        <v>0</v>
      </c>
      <c r="H35" s="121">
        <f t="shared" si="53"/>
        <v>0</v>
      </c>
      <c r="I35" s="73">
        <f t="shared" ref="I35:I39" si="63">IF(AW5=0,0,AW5+AY5+BC5+AX25+$J$33)</f>
        <v>0</v>
      </c>
      <c r="J35" s="76"/>
      <c r="K35" s="72">
        <f t="shared" ref="K35:K39" si="64">IF(AU5=0,0,AU5+AY15+BA5+BD5+$L$33)</f>
        <v>0</v>
      </c>
      <c r="L35" s="121">
        <f t="shared" si="54"/>
        <v>0</v>
      </c>
      <c r="M35" s="73">
        <f t="shared" ref="M35:M39" si="65">IF(AW5=0,0,AW5+AY5+BC5+AY25+$N$33)</f>
        <v>0</v>
      </c>
      <c r="N35" s="76"/>
      <c r="O35" s="72">
        <f t="shared" ref="O35:O39" si="66">IF(AU5=0,0,AU5+AZ15+BA5+BD5+$P$33)</f>
        <v>0</v>
      </c>
      <c r="P35" s="121">
        <f t="shared" si="55"/>
        <v>0</v>
      </c>
      <c r="Q35" s="73">
        <f t="shared" ref="Q35:Q39" si="67">IF(AW5=0,0,AW5+AY5+BC5+AZ25+$R$33)</f>
        <v>0</v>
      </c>
      <c r="R35" s="76"/>
      <c r="S35" s="72">
        <f t="shared" ref="S35:S39" si="68">IF(AU5=0,0,AU5+BA15+BA5+BD5+$T$33)</f>
        <v>0</v>
      </c>
      <c r="T35" s="121">
        <f t="shared" si="56"/>
        <v>0</v>
      </c>
      <c r="U35" s="73">
        <f t="shared" ref="U35:U39" si="69">IF(AW5=0,0,AW5+AY5+BC5+BA25+$V$33)</f>
        <v>0</v>
      </c>
      <c r="V35" s="76"/>
      <c r="W35" s="72">
        <f t="shared" ref="W35:W39" si="70">IF(AU5=0,0,AU5+BB15+BA5+BD5+$X$33)</f>
        <v>0</v>
      </c>
      <c r="X35" s="121">
        <f t="shared" si="57"/>
        <v>0</v>
      </c>
      <c r="Y35" s="73">
        <f t="shared" ref="Y35:Y39" si="71">IF(AW5=0,0,AW5+AY5+BC5+BB25+$Z$33)</f>
        <v>0</v>
      </c>
      <c r="Z35" s="76"/>
      <c r="AA35" s="72">
        <f t="shared" ref="AA35:AA39" si="72">IF(AU5=0,0,AU5+BC15+BA5+BD5+$AB$33)</f>
        <v>0</v>
      </c>
      <c r="AB35" s="121">
        <f t="shared" si="58"/>
        <v>0</v>
      </c>
      <c r="AC35" s="73">
        <f t="shared" ref="AC35:AC39" si="73">IF(AW5=0,0,AW5+AY5+BC5+BC25+$AD$33)</f>
        <v>0</v>
      </c>
      <c r="AD35" s="76"/>
      <c r="AE35" s="72">
        <f t="shared" ref="AE35:AE39" si="74">IF(AU5=0,0,AU5+BD15+BA5+BD5+$AF$33)</f>
        <v>0</v>
      </c>
      <c r="AF35" s="121">
        <f t="shared" si="59"/>
        <v>0</v>
      </c>
      <c r="AG35" s="73">
        <f t="shared" ref="AG35:AG39" si="75">IF(AW5=0,0,AW5+AY5+BC5+BD25+$AH$33)</f>
        <v>0</v>
      </c>
      <c r="AH35" s="150"/>
      <c r="AJ35" s="112" t="s">
        <v>236</v>
      </c>
      <c r="AK35" s="112"/>
      <c r="AL35" s="112" t="s">
        <v>228</v>
      </c>
      <c r="AM35" s="112"/>
      <c r="AN35" s="112" t="s">
        <v>234</v>
      </c>
      <c r="AO35" s="113"/>
      <c r="AP35" s="112" t="s">
        <v>250</v>
      </c>
      <c r="AQ35" s="112"/>
      <c r="AR35" s="112" t="s">
        <v>251</v>
      </c>
      <c r="AS35" s="112" t="s">
        <v>252</v>
      </c>
      <c r="AT35" s="112"/>
      <c r="AU35" s="112" t="s">
        <v>236</v>
      </c>
      <c r="AV35" s="112"/>
      <c r="AW35" s="112" t="s">
        <v>228</v>
      </c>
      <c r="AX35" s="112"/>
      <c r="AY35" s="112" t="s">
        <v>234</v>
      </c>
      <c r="AZ35" s="113"/>
      <c r="BA35" s="112" t="s">
        <v>250</v>
      </c>
      <c r="BB35" s="112"/>
      <c r="BC35" s="112" t="s">
        <v>251</v>
      </c>
      <c r="BD35" s="112" t="s">
        <v>252</v>
      </c>
    </row>
    <row r="36" spans="1:56" ht="20" thickBot="1" x14ac:dyDescent="0.25">
      <c r="A36" s="19" t="s">
        <v>189</v>
      </c>
      <c r="B36" s="131">
        <f>VLOOKUP(A36, Tabel22222734[], 2, FALSE)</f>
        <v>0</v>
      </c>
      <c r="C36" s="72">
        <f t="shared" si="60"/>
        <v>0</v>
      </c>
      <c r="D36" s="121">
        <f t="shared" si="52"/>
        <v>0</v>
      </c>
      <c r="E36" s="73">
        <f t="shared" si="61"/>
        <v>0</v>
      </c>
      <c r="F36" s="76"/>
      <c r="G36" s="72">
        <f t="shared" si="62"/>
        <v>0</v>
      </c>
      <c r="H36" s="121">
        <f t="shared" si="53"/>
        <v>0</v>
      </c>
      <c r="I36" s="73">
        <f t="shared" si="63"/>
        <v>0</v>
      </c>
      <c r="J36" s="76"/>
      <c r="K36" s="72">
        <f t="shared" si="64"/>
        <v>0</v>
      </c>
      <c r="L36" s="121">
        <f t="shared" si="54"/>
        <v>0</v>
      </c>
      <c r="M36" s="73">
        <f t="shared" si="65"/>
        <v>0</v>
      </c>
      <c r="N36" s="76"/>
      <c r="O36" s="72">
        <f t="shared" si="66"/>
        <v>0</v>
      </c>
      <c r="P36" s="121">
        <f t="shared" si="55"/>
        <v>0</v>
      </c>
      <c r="Q36" s="73">
        <f t="shared" si="67"/>
        <v>0</v>
      </c>
      <c r="R36" s="76"/>
      <c r="S36" s="72">
        <f t="shared" si="68"/>
        <v>0</v>
      </c>
      <c r="T36" s="121">
        <f t="shared" si="56"/>
        <v>0</v>
      </c>
      <c r="U36" s="73">
        <f t="shared" si="69"/>
        <v>0</v>
      </c>
      <c r="V36" s="76"/>
      <c r="W36" s="72">
        <f t="shared" si="70"/>
        <v>0</v>
      </c>
      <c r="X36" s="121">
        <f t="shared" si="57"/>
        <v>0</v>
      </c>
      <c r="Y36" s="73">
        <f t="shared" si="71"/>
        <v>0</v>
      </c>
      <c r="Z36" s="76"/>
      <c r="AA36" s="72">
        <f t="shared" si="72"/>
        <v>0</v>
      </c>
      <c r="AB36" s="121">
        <f t="shared" si="58"/>
        <v>0</v>
      </c>
      <c r="AC36" s="73">
        <f t="shared" si="73"/>
        <v>0</v>
      </c>
      <c r="AD36" s="76"/>
      <c r="AE36" s="72">
        <f t="shared" si="74"/>
        <v>0</v>
      </c>
      <c r="AF36" s="121">
        <f t="shared" si="59"/>
        <v>0</v>
      </c>
      <c r="AG36" s="73">
        <f t="shared" si="75"/>
        <v>0</v>
      </c>
      <c r="AH36" s="150"/>
      <c r="AJ36" s="110">
        <f>HLOOKUP($M$5,VerticalPlanning!$I$13:$AF$21,2,FALSE)</f>
        <v>0.65</v>
      </c>
      <c r="AK36" s="112"/>
      <c r="AL36" s="106">
        <f>HLOOKUP($M$5,VerticalPlanning!$I$1:$AF$9,2,FALSE)</f>
        <v>5</v>
      </c>
      <c r="AM36" s="112"/>
      <c r="AN36" s="108">
        <f>VLOOKUP($F$1,ClientLevels!$A$1:$B$4,2,FALSE)</f>
        <v>4</v>
      </c>
      <c r="AO36" s="113"/>
      <c r="AP36" s="117">
        <f>VLOOKUP($F$1,ClientLevels!$A$1:$C$4,3,FALSE)</f>
        <v>-0.13</v>
      </c>
      <c r="AQ36" s="112"/>
      <c r="AR36" s="112">
        <f>$T$5</f>
        <v>0</v>
      </c>
      <c r="AS36" s="120">
        <f>$W$5</f>
        <v>0</v>
      </c>
      <c r="AT36" s="112"/>
      <c r="AU36" s="110">
        <f>HLOOKUP($M$9,VerticalPlanning!$I$13:$AF$21,2,FALSE)</f>
        <v>0</v>
      </c>
      <c r="AV36" s="112"/>
      <c r="AW36" s="106">
        <f>HLOOKUP($M$9,VerticalPlanning!$I$1:$AF$9,2,FALSE)</f>
        <v>0</v>
      </c>
      <c r="AX36" s="112"/>
      <c r="AY36" s="108">
        <f>VLOOKUP($F$1,ClientLevels!$A$1:$B$4,2,FALSE)</f>
        <v>4</v>
      </c>
      <c r="AZ36" s="113"/>
      <c r="BA36" s="117">
        <f>VLOOKUP($F$1,ClientLevels!$A$1:$C$4,3,FALSE)</f>
        <v>-0.13</v>
      </c>
      <c r="BB36" s="112"/>
      <c r="BC36" s="112">
        <f>$T$9</f>
        <v>0</v>
      </c>
      <c r="BD36" s="120">
        <f>$W$9</f>
        <v>0</v>
      </c>
    </row>
    <row r="37" spans="1:56" ht="19" x14ac:dyDescent="0.2">
      <c r="A37" s="36"/>
      <c r="B37" s="112">
        <f>B36*VLOOKUP(A34, Exercises!$A$1:$H$221, 7, FALSE)</f>
        <v>0</v>
      </c>
      <c r="C37" s="72">
        <f t="shared" si="60"/>
        <v>0</v>
      </c>
      <c r="D37" s="121">
        <f t="shared" si="52"/>
        <v>0</v>
      </c>
      <c r="E37" s="73">
        <f t="shared" si="61"/>
        <v>0</v>
      </c>
      <c r="F37" s="76"/>
      <c r="G37" s="72">
        <f t="shared" si="62"/>
        <v>0</v>
      </c>
      <c r="H37" s="121">
        <f t="shared" si="53"/>
        <v>0</v>
      </c>
      <c r="I37" s="73">
        <f t="shared" si="63"/>
        <v>0</v>
      </c>
      <c r="J37" s="76"/>
      <c r="K37" s="72">
        <f t="shared" si="64"/>
        <v>0</v>
      </c>
      <c r="L37" s="121">
        <f t="shared" si="54"/>
        <v>0</v>
      </c>
      <c r="M37" s="73">
        <f t="shared" si="65"/>
        <v>0</v>
      </c>
      <c r="N37" s="76"/>
      <c r="O37" s="72">
        <f t="shared" si="66"/>
        <v>0</v>
      </c>
      <c r="P37" s="121">
        <f t="shared" si="55"/>
        <v>0</v>
      </c>
      <c r="Q37" s="73">
        <f t="shared" si="67"/>
        <v>0</v>
      </c>
      <c r="R37" s="76"/>
      <c r="S37" s="72">
        <f t="shared" si="68"/>
        <v>0</v>
      </c>
      <c r="T37" s="121">
        <f t="shared" si="56"/>
        <v>0</v>
      </c>
      <c r="U37" s="73">
        <f t="shared" si="69"/>
        <v>0</v>
      </c>
      <c r="V37" s="76"/>
      <c r="W37" s="72">
        <f t="shared" si="70"/>
        <v>0</v>
      </c>
      <c r="X37" s="121">
        <f t="shared" si="57"/>
        <v>0</v>
      </c>
      <c r="Y37" s="73">
        <f t="shared" si="71"/>
        <v>0</v>
      </c>
      <c r="Z37" s="76"/>
      <c r="AA37" s="72">
        <f t="shared" si="72"/>
        <v>0</v>
      </c>
      <c r="AB37" s="121">
        <f t="shared" si="58"/>
        <v>0</v>
      </c>
      <c r="AC37" s="73">
        <f t="shared" si="73"/>
        <v>0</v>
      </c>
      <c r="AD37" s="76"/>
      <c r="AE37" s="72">
        <f t="shared" si="74"/>
        <v>0</v>
      </c>
      <c r="AF37" s="121">
        <f t="shared" si="59"/>
        <v>0</v>
      </c>
      <c r="AG37" s="73">
        <f t="shared" si="75"/>
        <v>0</v>
      </c>
      <c r="AH37" s="150"/>
      <c r="AJ37" s="110">
        <f>HLOOKUP($M$5,VerticalPlanning!$I$13:$AF$21,3,FALSE)</f>
        <v>0.7</v>
      </c>
      <c r="AK37" s="112"/>
      <c r="AL37" s="106">
        <f>HLOOKUP($M$5,VerticalPlanning!$I$1:$AF$9,3,FALSE)</f>
        <v>5</v>
      </c>
      <c r="AM37" s="112"/>
      <c r="AN37" s="108">
        <f>VLOOKUP($F$1,ClientLevels!$A$1:$B$4,2,FALSE)</f>
        <v>4</v>
      </c>
      <c r="AO37" s="113"/>
      <c r="AP37" s="117">
        <f>VLOOKUP($F$1,ClientLevels!$A$1:$C$4,3,FALSE)</f>
        <v>-0.13</v>
      </c>
      <c r="AQ37" s="112"/>
      <c r="AR37" s="112">
        <f t="shared" ref="AR37:AR43" si="76">$T$5</f>
        <v>0</v>
      </c>
      <c r="AS37" s="120">
        <f t="shared" ref="AS37:AS43" si="77">$W$5</f>
        <v>0</v>
      </c>
      <c r="AT37" s="112"/>
      <c r="AU37" s="110">
        <f>HLOOKUP($M$9,VerticalPlanning!$I$13:$AF$21,3,FALSE)</f>
        <v>0</v>
      </c>
      <c r="AV37" s="112"/>
      <c r="AW37" s="106">
        <f>HLOOKUP($M$9,VerticalPlanning!$I$1:$AF$9,3,FALSE)</f>
        <v>0</v>
      </c>
      <c r="AX37" s="112"/>
      <c r="AY37" s="108">
        <f>VLOOKUP($F$1,ClientLevels!$A$1:$B$4,2,FALSE)</f>
        <v>4</v>
      </c>
      <c r="AZ37" s="113"/>
      <c r="BA37" s="117">
        <f>VLOOKUP($F$1,ClientLevels!$A$1:$C$4,3,FALSE)</f>
        <v>-0.13</v>
      </c>
      <c r="BB37" s="112"/>
      <c r="BC37" s="112">
        <f t="shared" ref="BC37:BC43" si="78">$T$9</f>
        <v>0</v>
      </c>
      <c r="BD37" s="120">
        <f t="shared" ref="BD37:BD43" si="79">$W$9</f>
        <v>0</v>
      </c>
    </row>
    <row r="38" spans="1:56" ht="19" customHeight="1" x14ac:dyDescent="0.2">
      <c r="A38" s="226"/>
      <c r="B38" s="318"/>
      <c r="C38" s="72">
        <f t="shared" si="60"/>
        <v>0</v>
      </c>
      <c r="D38" s="121">
        <f t="shared" si="52"/>
        <v>0</v>
      </c>
      <c r="E38" s="73">
        <f t="shared" si="61"/>
        <v>0</v>
      </c>
      <c r="F38" s="76"/>
      <c r="G38" s="72">
        <f t="shared" si="62"/>
        <v>0</v>
      </c>
      <c r="H38" s="121">
        <f t="shared" si="53"/>
        <v>0</v>
      </c>
      <c r="I38" s="73">
        <f t="shared" si="63"/>
        <v>0</v>
      </c>
      <c r="J38" s="186"/>
      <c r="K38" s="72">
        <f t="shared" si="64"/>
        <v>0</v>
      </c>
      <c r="L38" s="121">
        <f t="shared" si="54"/>
        <v>0</v>
      </c>
      <c r="M38" s="73">
        <f t="shared" si="65"/>
        <v>0</v>
      </c>
      <c r="N38" s="76"/>
      <c r="O38" s="72">
        <f t="shared" si="66"/>
        <v>0</v>
      </c>
      <c r="P38" s="121">
        <f t="shared" si="55"/>
        <v>0</v>
      </c>
      <c r="Q38" s="73">
        <f t="shared" si="67"/>
        <v>0</v>
      </c>
      <c r="R38" s="76"/>
      <c r="S38" s="72">
        <f t="shared" si="68"/>
        <v>0</v>
      </c>
      <c r="T38" s="121">
        <f t="shared" si="56"/>
        <v>0</v>
      </c>
      <c r="U38" s="73">
        <f t="shared" si="69"/>
        <v>0</v>
      </c>
      <c r="V38" s="76"/>
      <c r="W38" s="72">
        <f t="shared" si="70"/>
        <v>0</v>
      </c>
      <c r="X38" s="121">
        <f t="shared" si="57"/>
        <v>0</v>
      </c>
      <c r="Y38" s="73">
        <f t="shared" si="71"/>
        <v>0</v>
      </c>
      <c r="Z38" s="186"/>
      <c r="AA38" s="72">
        <f t="shared" si="72"/>
        <v>0</v>
      </c>
      <c r="AB38" s="121">
        <f t="shared" si="58"/>
        <v>0</v>
      </c>
      <c r="AC38" s="73">
        <f t="shared" si="73"/>
        <v>0</v>
      </c>
      <c r="AD38" s="76"/>
      <c r="AE38" s="72">
        <f t="shared" si="74"/>
        <v>0</v>
      </c>
      <c r="AF38" s="121">
        <f t="shared" si="59"/>
        <v>0</v>
      </c>
      <c r="AG38" s="73">
        <f t="shared" si="75"/>
        <v>0</v>
      </c>
      <c r="AH38" s="150"/>
      <c r="AJ38" s="110">
        <f>HLOOKUP($M$5,VerticalPlanning!$I$13:$AF$21,4,FALSE)</f>
        <v>0.75</v>
      </c>
      <c r="AK38" s="112"/>
      <c r="AL38" s="106">
        <f>HLOOKUP($M$5,VerticalPlanning!$I$1:$AF$9,4,FALSE)</f>
        <v>5</v>
      </c>
      <c r="AM38" s="112"/>
      <c r="AN38" s="108">
        <f>VLOOKUP($F$1,ClientLevels!$A$1:$B$4,2,FALSE)</f>
        <v>4</v>
      </c>
      <c r="AO38" s="113"/>
      <c r="AP38" s="117">
        <f>VLOOKUP($F$1,ClientLevels!$A$1:$C$4,3,FALSE)</f>
        <v>-0.13</v>
      </c>
      <c r="AQ38" s="112"/>
      <c r="AR38" s="112">
        <f t="shared" si="76"/>
        <v>0</v>
      </c>
      <c r="AS38" s="120">
        <f t="shared" si="77"/>
        <v>0</v>
      </c>
      <c r="AT38" s="112"/>
      <c r="AU38" s="110">
        <f>HLOOKUP($M$9,VerticalPlanning!$I$13:$AF$21,4,FALSE)</f>
        <v>0</v>
      </c>
      <c r="AV38" s="112"/>
      <c r="AW38" s="106">
        <f>HLOOKUP($M$9,VerticalPlanning!$I$1:$AF$9,4,FALSE)</f>
        <v>0</v>
      </c>
      <c r="AX38" s="112"/>
      <c r="AY38" s="108">
        <f>VLOOKUP($F$1,ClientLevels!$A$1:$B$4,2,FALSE)</f>
        <v>4</v>
      </c>
      <c r="AZ38" s="113"/>
      <c r="BA38" s="117">
        <f>VLOOKUP($F$1,ClientLevels!$A$1:$C$4,3,FALSE)</f>
        <v>-0.13</v>
      </c>
      <c r="BB38" s="112"/>
      <c r="BC38" s="112">
        <f t="shared" si="78"/>
        <v>0</v>
      </c>
      <c r="BD38" s="120">
        <f t="shared" si="79"/>
        <v>0</v>
      </c>
    </row>
    <row r="39" spans="1:56" ht="20" thickBot="1" x14ac:dyDescent="0.25">
      <c r="A39" s="228"/>
      <c r="B39" s="319"/>
      <c r="C39" s="151">
        <f t="shared" si="60"/>
        <v>0</v>
      </c>
      <c r="D39" s="152">
        <f t="shared" si="52"/>
        <v>0</v>
      </c>
      <c r="E39" s="153">
        <f t="shared" si="61"/>
        <v>0</v>
      </c>
      <c r="F39" s="154"/>
      <c r="G39" s="151">
        <f t="shared" si="62"/>
        <v>0</v>
      </c>
      <c r="H39" s="152">
        <f t="shared" si="53"/>
        <v>0</v>
      </c>
      <c r="I39" s="153">
        <f t="shared" si="63"/>
        <v>0</v>
      </c>
      <c r="J39" s="154"/>
      <c r="K39" s="151">
        <f t="shared" si="64"/>
        <v>0</v>
      </c>
      <c r="L39" s="152">
        <f t="shared" si="54"/>
        <v>0</v>
      </c>
      <c r="M39" s="153">
        <f t="shared" si="65"/>
        <v>0</v>
      </c>
      <c r="N39" s="154"/>
      <c r="O39" s="151">
        <f t="shared" si="66"/>
        <v>0</v>
      </c>
      <c r="P39" s="152">
        <f t="shared" si="55"/>
        <v>0</v>
      </c>
      <c r="Q39" s="153">
        <f t="shared" si="67"/>
        <v>0</v>
      </c>
      <c r="R39" s="154"/>
      <c r="S39" s="151">
        <f t="shared" si="68"/>
        <v>0</v>
      </c>
      <c r="T39" s="152">
        <f t="shared" si="56"/>
        <v>0</v>
      </c>
      <c r="U39" s="153">
        <f t="shared" si="69"/>
        <v>0</v>
      </c>
      <c r="V39" s="154"/>
      <c r="W39" s="151">
        <f t="shared" si="70"/>
        <v>0</v>
      </c>
      <c r="X39" s="152">
        <f t="shared" si="57"/>
        <v>0</v>
      </c>
      <c r="Y39" s="153">
        <f t="shared" si="71"/>
        <v>0</v>
      </c>
      <c r="Z39" s="154"/>
      <c r="AA39" s="151">
        <f t="shared" si="72"/>
        <v>0</v>
      </c>
      <c r="AB39" s="152">
        <f t="shared" si="58"/>
        <v>0</v>
      </c>
      <c r="AC39" s="153">
        <f t="shared" si="73"/>
        <v>0</v>
      </c>
      <c r="AD39" s="154"/>
      <c r="AE39" s="151">
        <f t="shared" si="74"/>
        <v>0</v>
      </c>
      <c r="AF39" s="152">
        <f t="shared" si="59"/>
        <v>0</v>
      </c>
      <c r="AG39" s="153">
        <f t="shared" si="75"/>
        <v>0</v>
      </c>
      <c r="AH39" s="156"/>
      <c r="AJ39" s="110">
        <f>HLOOKUP($M$5,VerticalPlanning!$I$13:$AF$21,5,FALSE)</f>
        <v>0.8</v>
      </c>
      <c r="AK39" s="112"/>
      <c r="AL39" s="106">
        <f>HLOOKUP($M$5,VerticalPlanning!$I$1:$AF$9,5,FALSE)</f>
        <v>5</v>
      </c>
      <c r="AM39" s="112"/>
      <c r="AN39" s="108">
        <f>VLOOKUP($F$1,ClientLevels!$A$1:$B$4,2,FALSE)</f>
        <v>4</v>
      </c>
      <c r="AO39" s="113"/>
      <c r="AP39" s="117">
        <f>VLOOKUP($F$1,ClientLevels!$A$1:$C$4,3,FALSE)</f>
        <v>-0.13</v>
      </c>
      <c r="AQ39" s="112"/>
      <c r="AR39" s="112">
        <f t="shared" si="76"/>
        <v>0</v>
      </c>
      <c r="AS39" s="120">
        <f t="shared" si="77"/>
        <v>0</v>
      </c>
      <c r="AT39" s="112"/>
      <c r="AU39" s="110">
        <f>HLOOKUP($M$9,VerticalPlanning!$I$13:$AF$21,5,FALSE)</f>
        <v>0</v>
      </c>
      <c r="AV39" s="112"/>
      <c r="AW39" s="106">
        <f>HLOOKUP($M$9,VerticalPlanning!$I$1:$AF$9,5,FALSE)</f>
        <v>0</v>
      </c>
      <c r="AX39" s="112"/>
      <c r="AY39" s="108">
        <f>VLOOKUP($F$1,ClientLevels!$A$1:$B$4,2,FALSE)</f>
        <v>4</v>
      </c>
      <c r="AZ39" s="113"/>
      <c r="BA39" s="117">
        <f>VLOOKUP($F$1,ClientLevels!$A$1:$C$4,3,FALSE)</f>
        <v>-0.13</v>
      </c>
      <c r="BB39" s="112"/>
      <c r="BC39" s="112">
        <f t="shared" si="78"/>
        <v>0</v>
      </c>
      <c r="BD39" s="120">
        <f t="shared" si="79"/>
        <v>0</v>
      </c>
    </row>
    <row r="40" spans="1:56" ht="20" thickBot="1" x14ac:dyDescent="0.25">
      <c r="C40" s="192" t="s">
        <v>265</v>
      </c>
      <c r="D40" s="193">
        <v>0</v>
      </c>
      <c r="E40" s="194" t="s">
        <v>264</v>
      </c>
      <c r="F40" s="143">
        <v>0</v>
      </c>
      <c r="G40" s="192" t="s">
        <v>265</v>
      </c>
      <c r="H40" s="195">
        <v>0</v>
      </c>
      <c r="I40" s="191" t="s">
        <v>264</v>
      </c>
      <c r="J40">
        <v>0</v>
      </c>
      <c r="K40" s="183" t="s">
        <v>265</v>
      </c>
      <c r="L40" s="184">
        <v>0</v>
      </c>
      <c r="M40" s="185" t="s">
        <v>264</v>
      </c>
      <c r="N40" s="176">
        <v>0</v>
      </c>
      <c r="O40" s="177" t="s">
        <v>265</v>
      </c>
      <c r="P40" s="187">
        <v>0</v>
      </c>
      <c r="Q40" s="191" t="s">
        <v>264</v>
      </c>
      <c r="R40" s="143">
        <v>0</v>
      </c>
      <c r="S40" s="192" t="s">
        <v>265</v>
      </c>
      <c r="T40" s="193">
        <v>0</v>
      </c>
      <c r="U40" s="194" t="s">
        <v>264</v>
      </c>
      <c r="V40" s="143">
        <v>0</v>
      </c>
      <c r="W40" s="192" t="s">
        <v>265</v>
      </c>
      <c r="X40" s="193">
        <v>0</v>
      </c>
      <c r="Y40" s="194" t="s">
        <v>264</v>
      </c>
      <c r="Z40" s="143">
        <v>0</v>
      </c>
      <c r="AA40" s="192" t="s">
        <v>265</v>
      </c>
      <c r="AB40" s="195">
        <v>0</v>
      </c>
      <c r="AC40" s="191" t="s">
        <v>264</v>
      </c>
      <c r="AD40" s="143">
        <v>0</v>
      </c>
      <c r="AE40" s="192" t="s">
        <v>265</v>
      </c>
      <c r="AF40" s="195">
        <v>0</v>
      </c>
      <c r="AG40" s="191" t="s">
        <v>264</v>
      </c>
      <c r="AH40" s="143">
        <v>0</v>
      </c>
      <c r="AJ40" s="110">
        <f>HLOOKUP($M$5,VerticalPlanning!$I$13:$AF$21,6,FALSE)</f>
        <v>0.85</v>
      </c>
      <c r="AK40" s="112"/>
      <c r="AL40" s="106">
        <f>HLOOKUP($M$5,VerticalPlanning!$I$1:$AF$9,6,FALSE)</f>
        <v>5</v>
      </c>
      <c r="AM40" s="112"/>
      <c r="AN40" s="108">
        <f>VLOOKUP($F$1,ClientLevels!$A$1:$B$4,2,FALSE)</f>
        <v>4</v>
      </c>
      <c r="AO40" s="113"/>
      <c r="AP40" s="117">
        <f>VLOOKUP($F$1,ClientLevels!$A$1:$C$4,3,FALSE)</f>
        <v>-0.13</v>
      </c>
      <c r="AQ40" s="112"/>
      <c r="AR40" s="112">
        <f t="shared" si="76"/>
        <v>0</v>
      </c>
      <c r="AS40" s="120">
        <f t="shared" si="77"/>
        <v>0</v>
      </c>
      <c r="AT40" s="112"/>
      <c r="AU40" s="110">
        <f>HLOOKUP($M$9,VerticalPlanning!$I$13:$AF$21,6,FALSE)</f>
        <v>0</v>
      </c>
      <c r="AV40" s="112"/>
      <c r="AW40" s="106">
        <f>HLOOKUP($M$9,VerticalPlanning!$I$1:$AF$9,6,FALSE)</f>
        <v>0</v>
      </c>
      <c r="AX40" s="112"/>
      <c r="AY40" s="108">
        <f>VLOOKUP($F$1,ClientLevels!$A$1:$B$4,2,FALSE)</f>
        <v>4</v>
      </c>
      <c r="AZ40" s="113"/>
      <c r="BA40" s="117">
        <f>VLOOKUP($F$1,ClientLevels!$A$1:$C$4,3,FALSE)</f>
        <v>-0.13</v>
      </c>
      <c r="BB40" s="112"/>
      <c r="BC40" s="112">
        <f t="shared" si="78"/>
        <v>0</v>
      </c>
      <c r="BD40" s="120">
        <f t="shared" si="79"/>
        <v>0</v>
      </c>
    </row>
    <row r="41" spans="1:56" ht="19" x14ac:dyDescent="0.2">
      <c r="A41" s="218" t="s">
        <v>189</v>
      </c>
      <c r="B41" s="315"/>
      <c r="C41" s="144">
        <f>IF(AU36=0,0,AU36+AW46+BA36+BD36+$D$40)</f>
        <v>0</v>
      </c>
      <c r="D41" s="145">
        <f>$B$37*C41</f>
        <v>0</v>
      </c>
      <c r="E41" s="146">
        <f>IF(AW36=0,0,AW36+AY36+BC36+AW56+$F$40)</f>
        <v>0</v>
      </c>
      <c r="F41" s="147"/>
      <c r="G41" s="144">
        <f>IF(AU36=0,0,AU36+AX46+BA36+BD36+$H$40)</f>
        <v>0</v>
      </c>
      <c r="H41" s="145">
        <f>$B$37*G41</f>
        <v>0</v>
      </c>
      <c r="I41" s="146">
        <f>IF(AW36=0,0,AW36+AY36+BC36+AX56+$J$40)</f>
        <v>0</v>
      </c>
      <c r="J41" s="149"/>
      <c r="K41" s="140">
        <f>IF(AU36=0,0,AU36+AY46+BA36+BD36+$L$40)</f>
        <v>0</v>
      </c>
      <c r="L41" s="121">
        <f>$B$37*K41</f>
        <v>0</v>
      </c>
      <c r="M41" s="73">
        <f>IF(AW36=0,0,AW36+AY36+BC36+AY56+$N$40)</f>
        <v>0</v>
      </c>
      <c r="N41" s="76"/>
      <c r="O41" s="144">
        <f>IF(AU36=0,0,AU36+AZ46+BA36+BD36+$P$40)</f>
        <v>0</v>
      </c>
      <c r="P41" s="145">
        <f>$B$37*O41</f>
        <v>0</v>
      </c>
      <c r="Q41" s="146">
        <f>IF(AW36=0,0,AW36+AY36+BC36+AZ56+$R$40)</f>
        <v>0</v>
      </c>
      <c r="R41" s="147"/>
      <c r="S41" s="144">
        <f>IF(AU36=0,0,AU36+BA46+BA36+BD36+$L$40)</f>
        <v>0</v>
      </c>
      <c r="T41" s="145">
        <f t="shared" ref="T41:T46" si="80">$B$28*S41</f>
        <v>0</v>
      </c>
      <c r="U41" s="146">
        <f>IF(AW36=0,0,AW36+AY36+BC36+BA56+$R$40)</f>
        <v>0</v>
      </c>
      <c r="V41" s="147"/>
      <c r="W41" s="144">
        <f>IF(AU36=0,0,AU36+BB46+BA36+BD36+$L$40)</f>
        <v>0</v>
      </c>
      <c r="X41" s="145">
        <f>$B$37*W41</f>
        <v>0</v>
      </c>
      <c r="Y41" s="146">
        <f>IF(AW36=0,0,AW36+AY36+BC36+BB56+$R$40)</f>
        <v>0</v>
      </c>
      <c r="Z41" s="147"/>
      <c r="AA41" s="144">
        <f>IF(AU36=0,0,AU36+BC46+BA36+BD36+$L$40)</f>
        <v>0</v>
      </c>
      <c r="AB41" s="145">
        <f>$B$37*AA41</f>
        <v>0</v>
      </c>
      <c r="AC41" s="146">
        <f>IF(AW36=0,0,AW36+AY36+BC36+BC56+$R$40)</f>
        <v>0</v>
      </c>
      <c r="AD41" s="147"/>
      <c r="AE41" s="144">
        <f>IF(AU36=0,0,AU36+BD46+BA36+BD36+$L$40)</f>
        <v>0</v>
      </c>
      <c r="AF41" s="145">
        <f>$B$37*AE41</f>
        <v>0</v>
      </c>
      <c r="AG41" s="146">
        <f>IF(AW36=0,0,AW36+AY36+BC36+BD56+$R$40)</f>
        <v>0</v>
      </c>
      <c r="AH41" s="149"/>
      <c r="AJ41" s="110">
        <f>HLOOKUP($M$5,VerticalPlanning!$I$13:$AF$21,7,FALSE)</f>
        <v>0</v>
      </c>
      <c r="AK41" s="112"/>
      <c r="AL41" s="106">
        <f>HLOOKUP($M$5,VerticalPlanning!$I$1:$AF$9,7,FALSE)</f>
        <v>0</v>
      </c>
      <c r="AM41" s="112"/>
      <c r="AN41" s="108">
        <f>VLOOKUP($F$1,ClientLevels!$A$1:$B$4,2,FALSE)</f>
        <v>4</v>
      </c>
      <c r="AO41" s="113"/>
      <c r="AP41" s="117">
        <f>VLOOKUP($F$1,ClientLevels!$A$1:$C$4,3,FALSE)</f>
        <v>-0.13</v>
      </c>
      <c r="AQ41" s="112"/>
      <c r="AR41" s="112">
        <f t="shared" si="76"/>
        <v>0</v>
      </c>
      <c r="AS41" s="120">
        <f t="shared" si="77"/>
        <v>0</v>
      </c>
      <c r="AT41" s="112"/>
      <c r="AU41" s="110">
        <f>HLOOKUP($M$9,VerticalPlanning!$I$13:$AF$21,7,FALSE)</f>
        <v>0</v>
      </c>
      <c r="AV41" s="112"/>
      <c r="AW41" s="106">
        <f>HLOOKUP($M$9,VerticalPlanning!$I$1:$AF$9,7,FALSE)</f>
        <v>0</v>
      </c>
      <c r="AX41" s="112"/>
      <c r="AY41" s="108">
        <f>VLOOKUP($F$1,ClientLevels!$A$1:$B$4,2,FALSE)</f>
        <v>4</v>
      </c>
      <c r="AZ41" s="113"/>
      <c r="BA41" s="117">
        <f>VLOOKUP($F$1,ClientLevels!$A$1:$C$4,3,FALSE)</f>
        <v>-0.13</v>
      </c>
      <c r="BB41" s="112"/>
      <c r="BC41" s="112">
        <f t="shared" si="78"/>
        <v>0</v>
      </c>
      <c r="BD41" s="120">
        <f t="shared" si="79"/>
        <v>0</v>
      </c>
    </row>
    <row r="42" spans="1:56" ht="19" customHeight="1" thickBot="1" x14ac:dyDescent="0.25">
      <c r="A42" s="311"/>
      <c r="B42" s="312"/>
      <c r="C42" s="72">
        <f t="shared" ref="C42:C46" si="81">IF(AU37=0,0,AU37+AW47+BA37+BD37+$D$40)</f>
        <v>0</v>
      </c>
      <c r="D42" s="121">
        <f>$B$37*C42</f>
        <v>0</v>
      </c>
      <c r="E42" s="73">
        <f t="shared" ref="E42:E46" si="82">IF(AW37=0,0,AW37+AY37+BC37+AW57+$F$40)</f>
        <v>0</v>
      </c>
      <c r="F42" s="76"/>
      <c r="G42" s="72">
        <f t="shared" ref="G42:G46" si="83">IF(AU37=0,0,AU37+AX47+BA37+BD37+$H$40)</f>
        <v>0</v>
      </c>
      <c r="H42" s="121">
        <f>$B$37*G42</f>
        <v>0</v>
      </c>
      <c r="I42" s="73">
        <f t="shared" ref="I42:I46" si="84">IF(AW37=0,0,AW37+AY37+BC37+AX57+$J$40)</f>
        <v>0</v>
      </c>
      <c r="J42" s="150"/>
      <c r="K42" s="140">
        <f t="shared" ref="K42:K46" si="85">IF(AU37=0,0,AU37+AY47+BA37+BD37+$L$40)</f>
        <v>0</v>
      </c>
      <c r="L42" s="121">
        <f>$B$37*K42</f>
        <v>0</v>
      </c>
      <c r="M42" s="73">
        <f t="shared" ref="M42:M46" si="86">IF(AW37=0,0,AW37+AY37+BC37+AY57+$N$40)</f>
        <v>0</v>
      </c>
      <c r="N42" s="76"/>
      <c r="O42" s="72">
        <f t="shared" ref="O42:O46" si="87">IF(AU37=0,0,AU37+AZ47+BA37+BD37+$P$40)</f>
        <v>0</v>
      </c>
      <c r="P42" s="121">
        <f>$B$37*O42</f>
        <v>0</v>
      </c>
      <c r="Q42" s="73">
        <f t="shared" ref="Q42:Q46" si="88">IF(AW37=0,0,AW37+AY37+BC37+AZ57+$R$40)</f>
        <v>0</v>
      </c>
      <c r="R42" s="76"/>
      <c r="S42" s="72">
        <f t="shared" ref="S42:S46" si="89">IF(AU37=0,0,AU37+BA47+BA37+BD37+$L$40)</f>
        <v>0</v>
      </c>
      <c r="T42" s="121">
        <f t="shared" si="80"/>
        <v>0</v>
      </c>
      <c r="U42" s="73">
        <f t="shared" ref="U42:U46" si="90">IF(AW37=0,0,AW37+AY37+BC37+BA57+$R$40)</f>
        <v>0</v>
      </c>
      <c r="V42" s="76"/>
      <c r="W42" s="72">
        <f t="shared" ref="W42:W46" si="91">IF(AU37=0,0,AU37+BB47+BA37+BD37+$L$40)</f>
        <v>0</v>
      </c>
      <c r="X42" s="121">
        <f>$B$37*W42</f>
        <v>0</v>
      </c>
      <c r="Y42" s="73">
        <f t="shared" ref="Y42:Y46" si="92">IF(AW37=0,0,AW37+AY37+BC37+BB57+$R$40)</f>
        <v>0</v>
      </c>
      <c r="Z42" s="76"/>
      <c r="AA42" s="72">
        <f t="shared" ref="AA42:AA46" si="93">IF(AU37=0,0,AU37+BC47+BA37+BD37+$L$40)</f>
        <v>0</v>
      </c>
      <c r="AB42" s="121">
        <f>$B$37*AA42</f>
        <v>0</v>
      </c>
      <c r="AC42" s="73">
        <f t="shared" ref="AC42:AC46" si="94">IF(AW37=0,0,AW37+AY37+BC37+BC57+$R$40)</f>
        <v>0</v>
      </c>
      <c r="AD42" s="76"/>
      <c r="AE42" s="72">
        <f t="shared" ref="AE42:AE46" si="95">IF(AU37=0,0,AU37+BD47+BA37+BD37+$L$40)</f>
        <v>0</v>
      </c>
      <c r="AF42" s="121">
        <f>$B$37*AE42</f>
        <v>0</v>
      </c>
      <c r="AG42" s="73">
        <f t="shared" ref="AG42:AG46" si="96">IF(AW37=0,0,AW37+AY37+BC37+BD57+$R$40)</f>
        <v>0</v>
      </c>
      <c r="AH42" s="150"/>
      <c r="AJ42" s="110">
        <f>HLOOKUP($M$5,VerticalPlanning!$I$13:$AF$21,8,FALSE)</f>
        <v>0</v>
      </c>
      <c r="AK42" s="112"/>
      <c r="AL42" s="106">
        <f>HLOOKUP($M$5,VerticalPlanning!$I$1:$AF$9,8,FALSE)</f>
        <v>0</v>
      </c>
      <c r="AM42" s="112"/>
      <c r="AN42" s="108">
        <f>VLOOKUP($F$1,ClientLevels!$A$1:$B$4,2,FALSE)</f>
        <v>4</v>
      </c>
      <c r="AO42" s="113"/>
      <c r="AP42" s="117">
        <f>VLOOKUP($F$1,ClientLevels!$A$1:$C$4,3,FALSE)</f>
        <v>-0.13</v>
      </c>
      <c r="AQ42" s="112"/>
      <c r="AR42" s="112">
        <f t="shared" si="76"/>
        <v>0</v>
      </c>
      <c r="AS42" s="120">
        <f t="shared" si="77"/>
        <v>0</v>
      </c>
      <c r="AT42" s="112"/>
      <c r="AU42" s="110">
        <f>HLOOKUP($M$9,VerticalPlanning!$I$13:$AF$21,8,FALSE)</f>
        <v>0</v>
      </c>
      <c r="AV42" s="112"/>
      <c r="AW42" s="106">
        <f>HLOOKUP($M$9,VerticalPlanning!$I$1:$AF$9,8,FALSE)</f>
        <v>0</v>
      </c>
      <c r="AX42" s="112"/>
      <c r="AY42" s="108">
        <f>VLOOKUP($F$1,ClientLevels!$A$1:$B$4,2,FALSE)</f>
        <v>4</v>
      </c>
      <c r="AZ42" s="113"/>
      <c r="BA42" s="117">
        <f>VLOOKUP($F$1,ClientLevels!$A$1:$C$4,3,FALSE)</f>
        <v>-0.13</v>
      </c>
      <c r="BB42" s="112"/>
      <c r="BC42" s="112">
        <f t="shared" si="78"/>
        <v>0</v>
      </c>
      <c r="BD42" s="120">
        <f t="shared" si="79"/>
        <v>0</v>
      </c>
    </row>
    <row r="43" spans="1:56" ht="20" thickBot="1" x14ac:dyDescent="0.25">
      <c r="A43" s="19" t="s">
        <v>189</v>
      </c>
      <c r="B43" s="131">
        <f>VLOOKUP(A43, Tabel22222734[], 2, FALSE)</f>
        <v>0</v>
      </c>
      <c r="C43" s="72">
        <f t="shared" si="81"/>
        <v>0</v>
      </c>
      <c r="D43" s="121">
        <f>$B$44*C43</f>
        <v>0</v>
      </c>
      <c r="E43" s="73">
        <f t="shared" si="82"/>
        <v>0</v>
      </c>
      <c r="F43" s="76"/>
      <c r="G43" s="72">
        <f t="shared" si="83"/>
        <v>0</v>
      </c>
      <c r="H43" s="121">
        <f>$B$44*G43</f>
        <v>0</v>
      </c>
      <c r="I43" s="73">
        <f t="shared" si="84"/>
        <v>0</v>
      </c>
      <c r="J43" s="150"/>
      <c r="K43" s="140">
        <f t="shared" si="85"/>
        <v>0</v>
      </c>
      <c r="L43" s="121">
        <f>$B$44*K43</f>
        <v>0</v>
      </c>
      <c r="M43" s="73">
        <f t="shared" si="86"/>
        <v>0</v>
      </c>
      <c r="N43" s="76"/>
      <c r="O43" s="72">
        <f t="shared" si="87"/>
        <v>0</v>
      </c>
      <c r="P43" s="121">
        <f>$B$44*O43</f>
        <v>0</v>
      </c>
      <c r="Q43" s="73">
        <f t="shared" si="88"/>
        <v>0</v>
      </c>
      <c r="R43" s="76"/>
      <c r="S43" s="72">
        <f t="shared" si="89"/>
        <v>0</v>
      </c>
      <c r="T43" s="121">
        <f t="shared" si="80"/>
        <v>0</v>
      </c>
      <c r="U43" s="73">
        <f t="shared" si="90"/>
        <v>0</v>
      </c>
      <c r="V43" s="76"/>
      <c r="W43" s="72">
        <f t="shared" si="91"/>
        <v>0</v>
      </c>
      <c r="X43" s="121">
        <f>$B$44*W43</f>
        <v>0</v>
      </c>
      <c r="Y43" s="73">
        <f t="shared" si="92"/>
        <v>0</v>
      </c>
      <c r="Z43" s="76"/>
      <c r="AA43" s="72">
        <f t="shared" si="93"/>
        <v>0</v>
      </c>
      <c r="AB43" s="121">
        <f>$B$44*AA43</f>
        <v>0</v>
      </c>
      <c r="AC43" s="73">
        <f t="shared" si="94"/>
        <v>0</v>
      </c>
      <c r="AD43" s="76"/>
      <c r="AE43" s="72">
        <f t="shared" si="95"/>
        <v>0</v>
      </c>
      <c r="AF43" s="121">
        <f>$B$44*AE43</f>
        <v>0</v>
      </c>
      <c r="AG43" s="73">
        <f t="shared" si="96"/>
        <v>0</v>
      </c>
      <c r="AH43" s="150"/>
      <c r="AJ43" s="110">
        <f>HLOOKUP($M$5,VerticalPlanning!$I$13:$AF$21,9,FALSE)</f>
        <v>0</v>
      </c>
      <c r="AK43" s="112"/>
      <c r="AL43" s="106">
        <f>HLOOKUP($M$5,VerticalPlanning!$I$1:$AF$9,9,FALSE)</f>
        <v>0</v>
      </c>
      <c r="AM43" s="112"/>
      <c r="AN43" s="108">
        <f>VLOOKUP($F$1,ClientLevels!$A$1:$B$4,2,FALSE)</f>
        <v>4</v>
      </c>
      <c r="AO43" s="113"/>
      <c r="AP43" s="117">
        <f>VLOOKUP($F$1,ClientLevels!$A$1:$C$4,3,FALSE)</f>
        <v>-0.13</v>
      </c>
      <c r="AQ43" s="112"/>
      <c r="AR43" s="112">
        <f t="shared" si="76"/>
        <v>0</v>
      </c>
      <c r="AS43" s="120">
        <f t="shared" si="77"/>
        <v>0</v>
      </c>
      <c r="AT43" s="112"/>
      <c r="AU43" s="110">
        <f>HLOOKUP($M$9,VerticalPlanning!$I$13:$AF$21,9,FALSE)</f>
        <v>0</v>
      </c>
      <c r="AV43" s="112"/>
      <c r="AW43" s="106">
        <f>HLOOKUP($M$9,VerticalPlanning!$I$1:$AF$9,9,FALSE)</f>
        <v>0</v>
      </c>
      <c r="AX43" s="112"/>
      <c r="AY43" s="108">
        <f>VLOOKUP($F$1,ClientLevels!$A$1:$B$4,2,FALSE)</f>
        <v>4</v>
      </c>
      <c r="AZ43" s="113"/>
      <c r="BA43" s="117">
        <f>VLOOKUP($F$1,ClientLevels!$A$1:$C$4,3,FALSE)</f>
        <v>-0.13</v>
      </c>
      <c r="BB43" s="112"/>
      <c r="BC43" s="112">
        <f t="shared" si="78"/>
        <v>0</v>
      </c>
      <c r="BD43" s="120">
        <f t="shared" si="79"/>
        <v>0</v>
      </c>
    </row>
    <row r="44" spans="1:56" ht="20" customHeight="1" x14ac:dyDescent="0.2">
      <c r="A44" s="36"/>
      <c r="B44" s="112">
        <f>B43*VLOOKUP(A41, Exercises!$A$1:$H$221, 7, FALSE)</f>
        <v>0</v>
      </c>
      <c r="C44" s="72">
        <f t="shared" si="81"/>
        <v>0</v>
      </c>
      <c r="D44" s="121">
        <f>$B$44*C44</f>
        <v>0</v>
      </c>
      <c r="E44" s="73">
        <f t="shared" si="82"/>
        <v>0</v>
      </c>
      <c r="F44" s="76"/>
      <c r="G44" s="72">
        <f t="shared" si="83"/>
        <v>0</v>
      </c>
      <c r="H44" s="121">
        <f>$B$44*G44</f>
        <v>0</v>
      </c>
      <c r="I44" s="73">
        <f t="shared" si="84"/>
        <v>0</v>
      </c>
      <c r="J44" s="150"/>
      <c r="K44" s="140">
        <f t="shared" si="85"/>
        <v>0</v>
      </c>
      <c r="L44" s="121">
        <f>$B$44*K44</f>
        <v>0</v>
      </c>
      <c r="M44" s="73">
        <f t="shared" si="86"/>
        <v>0</v>
      </c>
      <c r="N44" s="76"/>
      <c r="O44" s="72">
        <f t="shared" si="87"/>
        <v>0</v>
      </c>
      <c r="P44" s="121">
        <f>$B$44*O44</f>
        <v>0</v>
      </c>
      <c r="Q44" s="73">
        <f t="shared" si="88"/>
        <v>0</v>
      </c>
      <c r="R44" s="76"/>
      <c r="S44" s="72">
        <f t="shared" si="89"/>
        <v>0</v>
      </c>
      <c r="T44" s="121">
        <f t="shared" si="80"/>
        <v>0</v>
      </c>
      <c r="U44" s="73">
        <f t="shared" si="90"/>
        <v>0</v>
      </c>
      <c r="V44" s="76"/>
      <c r="W44" s="72">
        <f t="shared" si="91"/>
        <v>0</v>
      </c>
      <c r="X44" s="121">
        <f>$B$44*W44</f>
        <v>0</v>
      </c>
      <c r="Y44" s="73">
        <f t="shared" si="92"/>
        <v>0</v>
      </c>
      <c r="Z44" s="76"/>
      <c r="AA44" s="72">
        <f t="shared" si="93"/>
        <v>0</v>
      </c>
      <c r="AB44" s="121">
        <f>$B$44*AA44</f>
        <v>0</v>
      </c>
      <c r="AC44" s="73">
        <f t="shared" si="94"/>
        <v>0</v>
      </c>
      <c r="AD44" s="76"/>
      <c r="AE44" s="72">
        <f t="shared" si="95"/>
        <v>0</v>
      </c>
      <c r="AF44" s="121">
        <f>$B$44*AE44</f>
        <v>0</v>
      </c>
      <c r="AG44" s="73">
        <f t="shared" si="96"/>
        <v>0</v>
      </c>
      <c r="AH44" s="150"/>
      <c r="AJ44" s="113"/>
      <c r="AK44" s="113"/>
      <c r="AL44" s="113"/>
      <c r="AM44" s="113"/>
      <c r="AN44" s="113"/>
      <c r="AO44" s="113"/>
      <c r="AP44" s="112"/>
      <c r="AQ44" s="112"/>
      <c r="AR44" s="112"/>
      <c r="AS44" s="112"/>
      <c r="AT44" s="112"/>
      <c r="AU44" s="113"/>
      <c r="AV44" s="113"/>
      <c r="AW44" s="113"/>
      <c r="AX44" s="113"/>
      <c r="AY44" s="113"/>
      <c r="AZ44" s="113"/>
      <c r="BA44" s="112"/>
      <c r="BB44" s="112"/>
      <c r="BC44" s="112"/>
      <c r="BD44" s="112"/>
    </row>
    <row r="45" spans="1:56" ht="19" x14ac:dyDescent="0.2">
      <c r="A45" s="125"/>
      <c r="B45" s="132"/>
      <c r="C45" s="72">
        <f t="shared" si="81"/>
        <v>0</v>
      </c>
      <c r="D45" s="121">
        <f>$B$44*C45</f>
        <v>0</v>
      </c>
      <c r="E45" s="73">
        <f t="shared" si="82"/>
        <v>0</v>
      </c>
      <c r="F45" s="76"/>
      <c r="G45" s="72">
        <f t="shared" si="83"/>
        <v>0</v>
      </c>
      <c r="H45" s="121">
        <f>$B$44*G45</f>
        <v>0</v>
      </c>
      <c r="I45" s="73">
        <f t="shared" si="84"/>
        <v>0</v>
      </c>
      <c r="J45" s="150"/>
      <c r="K45" s="140">
        <f t="shared" si="85"/>
        <v>0</v>
      </c>
      <c r="L45" s="121">
        <f>$B$44*K45</f>
        <v>0</v>
      </c>
      <c r="M45" s="73">
        <f t="shared" si="86"/>
        <v>0</v>
      </c>
      <c r="N45" s="76"/>
      <c r="O45" s="72">
        <f t="shared" si="87"/>
        <v>0</v>
      </c>
      <c r="P45" s="121">
        <f>$B$44*O45</f>
        <v>0</v>
      </c>
      <c r="Q45" s="73">
        <f t="shared" si="88"/>
        <v>0</v>
      </c>
      <c r="R45" s="76"/>
      <c r="S45" s="72">
        <f t="shared" si="89"/>
        <v>0</v>
      </c>
      <c r="T45" s="121">
        <f t="shared" si="80"/>
        <v>0</v>
      </c>
      <c r="U45" s="73">
        <f t="shared" si="90"/>
        <v>0</v>
      </c>
      <c r="V45" s="76"/>
      <c r="W45" s="72">
        <f t="shared" si="91"/>
        <v>0</v>
      </c>
      <c r="X45" s="121">
        <f>$B$44*W45</f>
        <v>0</v>
      </c>
      <c r="Y45" s="73">
        <f t="shared" si="92"/>
        <v>0</v>
      </c>
      <c r="Z45" s="76"/>
      <c r="AA45" s="72">
        <f t="shared" si="93"/>
        <v>0</v>
      </c>
      <c r="AB45" s="121">
        <f>$B$44*AA45</f>
        <v>0</v>
      </c>
      <c r="AC45" s="73">
        <f t="shared" si="94"/>
        <v>0</v>
      </c>
      <c r="AD45" s="76"/>
      <c r="AE45" s="72">
        <f t="shared" si="95"/>
        <v>0</v>
      </c>
      <c r="AF45" s="121">
        <f>$B$44*AE45</f>
        <v>0</v>
      </c>
      <c r="AG45" s="73">
        <f t="shared" si="96"/>
        <v>0</v>
      </c>
      <c r="AH45" s="150"/>
      <c r="AJ45" s="113"/>
      <c r="AK45" s="113"/>
      <c r="AL45" s="113"/>
      <c r="AM45" s="113"/>
      <c r="AN45" s="113"/>
      <c r="AO45" s="113"/>
      <c r="AP45" s="112"/>
      <c r="AQ45" s="112"/>
      <c r="AR45" s="112"/>
      <c r="AS45" s="112"/>
      <c r="AT45" s="112"/>
      <c r="AU45" s="113"/>
      <c r="AV45" s="113"/>
      <c r="AW45" s="113"/>
      <c r="AX45" s="113"/>
      <c r="AY45" s="113"/>
      <c r="AZ45" s="113"/>
      <c r="BA45" s="112"/>
      <c r="BB45" s="112"/>
      <c r="BC45" s="112"/>
      <c r="BD45" s="112"/>
    </row>
    <row r="46" spans="1:56" ht="20" thickBot="1" x14ac:dyDescent="0.25">
      <c r="A46" s="126"/>
      <c r="B46" s="133"/>
      <c r="C46" s="151">
        <f t="shared" si="81"/>
        <v>0</v>
      </c>
      <c r="D46" s="152">
        <f>$B$44*C46</f>
        <v>0</v>
      </c>
      <c r="E46" s="153">
        <f t="shared" si="82"/>
        <v>0</v>
      </c>
      <c r="F46" s="154"/>
      <c r="G46" s="151">
        <f t="shared" si="83"/>
        <v>0</v>
      </c>
      <c r="H46" s="152">
        <f>$B$44*G46</f>
        <v>0</v>
      </c>
      <c r="I46" s="153">
        <f t="shared" si="84"/>
        <v>0</v>
      </c>
      <c r="J46" s="156"/>
      <c r="K46" s="140">
        <f t="shared" si="85"/>
        <v>0</v>
      </c>
      <c r="L46" s="152">
        <f>$B$44*K46</f>
        <v>0</v>
      </c>
      <c r="M46" s="73">
        <f t="shared" si="86"/>
        <v>0</v>
      </c>
      <c r="N46" s="154"/>
      <c r="O46" s="151">
        <f t="shared" si="87"/>
        <v>0</v>
      </c>
      <c r="P46" s="152">
        <f>$B$44*O46</f>
        <v>0</v>
      </c>
      <c r="Q46" s="153">
        <f t="shared" si="88"/>
        <v>0</v>
      </c>
      <c r="R46" s="154"/>
      <c r="S46" s="151">
        <f t="shared" si="89"/>
        <v>0</v>
      </c>
      <c r="T46" s="152">
        <f t="shared" si="80"/>
        <v>0</v>
      </c>
      <c r="U46" s="153">
        <f t="shared" si="90"/>
        <v>0</v>
      </c>
      <c r="V46" s="154"/>
      <c r="W46" s="151">
        <f t="shared" si="91"/>
        <v>0</v>
      </c>
      <c r="X46" s="152">
        <f>$B$44*W46</f>
        <v>0</v>
      </c>
      <c r="Y46" s="153">
        <f t="shared" si="92"/>
        <v>0</v>
      </c>
      <c r="Z46" s="154"/>
      <c r="AA46" s="151">
        <f t="shared" si="93"/>
        <v>0</v>
      </c>
      <c r="AB46" s="152">
        <f>$B$44*AA46</f>
        <v>0</v>
      </c>
      <c r="AC46" s="153">
        <f t="shared" si="94"/>
        <v>0</v>
      </c>
      <c r="AD46" s="154"/>
      <c r="AE46" s="151">
        <f t="shared" si="95"/>
        <v>0</v>
      </c>
      <c r="AF46" s="152">
        <f>$B$44*AE46</f>
        <v>0</v>
      </c>
      <c r="AG46" s="153">
        <f t="shared" si="96"/>
        <v>0</v>
      </c>
      <c r="AH46" s="156"/>
      <c r="AJ46" s="114" t="s">
        <v>249</v>
      </c>
      <c r="AK46" s="113"/>
      <c r="AL46" s="116">
        <f>VLOOKUP($P$5,HorizontalPlanning!$A$2:$K$14,4,FALSE)</f>
        <v>-7.0000000000000007E-2</v>
      </c>
      <c r="AM46" s="116">
        <f>VLOOKUP($P$5,HorizontalPlanning!$A$2:$K$14,5,FALSE)</f>
        <v>-0.05</v>
      </c>
      <c r="AN46" s="116">
        <f>VLOOKUP($P$5,HorizontalPlanning!$A$2:$K$14,6,FALSE)</f>
        <v>-0.03</v>
      </c>
      <c r="AO46" s="116">
        <f>VLOOKUP($P$5,HorizontalPlanning!$A$2:$K$14,7,FALSE)</f>
        <v>0</v>
      </c>
      <c r="AP46" s="116">
        <f>VLOOKUP($P$5,HorizontalPlanning!$A$2:$K$14,8,FALSE)</f>
        <v>-7.0000000000000007E-2</v>
      </c>
      <c r="AQ46" s="116">
        <f>VLOOKUP($P$5,HorizontalPlanning!$A$2:$K$14,9,FALSE)</f>
        <v>-0.05</v>
      </c>
      <c r="AR46" s="116">
        <f>VLOOKUP($P$5,HorizontalPlanning!$A$2:$K$14,10,FALSE)</f>
        <v>-0.03</v>
      </c>
      <c r="AS46" s="116">
        <f>VLOOKUP($P$5,HorizontalPlanning!$A$2:$K$14,11,FALSE)</f>
        <v>0</v>
      </c>
      <c r="AT46" s="112"/>
      <c r="AU46" s="114" t="s">
        <v>249</v>
      </c>
      <c r="AV46" s="113"/>
      <c r="AW46" s="116">
        <f>VLOOKUP($P$9,HorizontalPlanning!$A$2:$K$14,4,FALSE)</f>
        <v>0</v>
      </c>
      <c r="AX46" s="116">
        <f>VLOOKUP($P$9,HorizontalPlanning!$A$2:$K$14,5,FALSE)</f>
        <v>0</v>
      </c>
      <c r="AY46" s="116">
        <f>VLOOKUP($P$9,HorizontalPlanning!$A$2:$K$14,6,FALSE)</f>
        <v>0</v>
      </c>
      <c r="AZ46" s="116">
        <f>VLOOKUP($P$9,HorizontalPlanning!$A$2:$K$14,7,FALSE)</f>
        <v>0</v>
      </c>
      <c r="BA46" s="116">
        <f>VLOOKUP($P$9,HorizontalPlanning!$A$2:$K$14,8,FALSE)</f>
        <v>0</v>
      </c>
      <c r="BB46" s="116">
        <f>VLOOKUP($P$9,HorizontalPlanning!$A$2:$K$14,9,FALSE)</f>
        <v>0</v>
      </c>
      <c r="BC46" s="116">
        <f>VLOOKUP($P$9,HorizontalPlanning!$A$2:$K$14,10,FALSE)</f>
        <v>0</v>
      </c>
      <c r="BD46" s="116">
        <f>VLOOKUP($P$9,HorizontalPlanning!$A$2:$K$14,11,FALSE)</f>
        <v>0</v>
      </c>
    </row>
    <row r="47" spans="1:56" ht="17" thickBot="1" x14ac:dyDescent="0.25">
      <c r="C47" s="183" t="s">
        <v>265</v>
      </c>
      <c r="D47" s="184">
        <v>0</v>
      </c>
      <c r="E47" s="189" t="s">
        <v>264</v>
      </c>
      <c r="F47" s="176">
        <v>0</v>
      </c>
      <c r="G47" s="177" t="s">
        <v>265</v>
      </c>
      <c r="H47" s="187">
        <v>0</v>
      </c>
      <c r="I47" s="185" t="s">
        <v>264</v>
      </c>
      <c r="J47" s="176">
        <v>0</v>
      </c>
      <c r="K47" s="177" t="s">
        <v>265</v>
      </c>
      <c r="L47" s="180">
        <v>0</v>
      </c>
      <c r="M47" s="179" t="s">
        <v>264</v>
      </c>
      <c r="N47" s="174">
        <v>0</v>
      </c>
      <c r="O47" s="177" t="s">
        <v>265</v>
      </c>
      <c r="P47" s="187">
        <v>0</v>
      </c>
      <c r="Q47" s="185" t="s">
        <v>264</v>
      </c>
      <c r="R47" s="176">
        <v>0</v>
      </c>
      <c r="S47" s="183" t="s">
        <v>265</v>
      </c>
      <c r="T47" s="184">
        <v>0</v>
      </c>
      <c r="U47" s="189" t="s">
        <v>264</v>
      </c>
      <c r="V47" s="176">
        <v>0</v>
      </c>
      <c r="W47" s="192" t="s">
        <v>265</v>
      </c>
      <c r="X47" s="193">
        <v>0</v>
      </c>
      <c r="Y47" s="189" t="s">
        <v>264</v>
      </c>
      <c r="Z47" s="176">
        <v>0</v>
      </c>
      <c r="AA47" s="192" t="s">
        <v>265</v>
      </c>
      <c r="AB47" s="195">
        <v>0</v>
      </c>
      <c r="AC47" s="191" t="s">
        <v>264</v>
      </c>
      <c r="AD47" s="143">
        <v>0</v>
      </c>
      <c r="AE47" s="192" t="s">
        <v>265</v>
      </c>
      <c r="AF47" s="195">
        <v>0</v>
      </c>
      <c r="AG47" s="191" t="s">
        <v>264</v>
      </c>
      <c r="AH47" s="143">
        <v>0</v>
      </c>
      <c r="AJ47" s="113"/>
      <c r="AK47" s="113"/>
      <c r="AL47" s="116">
        <f>VLOOKUP($P$5,HorizontalPlanning!$A$2:$K$14,4,FALSE)</f>
        <v>-7.0000000000000007E-2</v>
      </c>
      <c r="AM47" s="116">
        <f>VLOOKUP($P$5,HorizontalPlanning!$A$2:$K$14,5,FALSE)</f>
        <v>-0.05</v>
      </c>
      <c r="AN47" s="116">
        <f>VLOOKUP($P$5,HorizontalPlanning!$A$2:$K$14,6,FALSE)</f>
        <v>-0.03</v>
      </c>
      <c r="AO47" s="116">
        <f>VLOOKUP($P$5,HorizontalPlanning!$A$2:$K$14,7,FALSE)</f>
        <v>0</v>
      </c>
      <c r="AP47" s="116">
        <f>VLOOKUP($P$5,HorizontalPlanning!$A$2:$K$14,8,FALSE)</f>
        <v>-7.0000000000000007E-2</v>
      </c>
      <c r="AQ47" s="116">
        <f>VLOOKUP($P$5,HorizontalPlanning!$A$2:$K$14,9,FALSE)</f>
        <v>-0.05</v>
      </c>
      <c r="AR47" s="116">
        <f>VLOOKUP($P$5,HorizontalPlanning!$A$2:$K$14,10,FALSE)</f>
        <v>-0.03</v>
      </c>
      <c r="AS47" s="116">
        <f>VLOOKUP($P$5,HorizontalPlanning!$A$2:$K$14,11,FALSE)</f>
        <v>0</v>
      </c>
      <c r="AT47" s="112"/>
      <c r="AU47" s="113"/>
      <c r="AV47" s="113"/>
      <c r="AW47" s="116">
        <f>VLOOKUP($P$9,HorizontalPlanning!$A$2:$K$14,4,FALSE)</f>
        <v>0</v>
      </c>
      <c r="AX47" s="116">
        <f>VLOOKUP($P$9,HorizontalPlanning!$A$2:$K$14,5,FALSE)</f>
        <v>0</v>
      </c>
      <c r="AY47" s="116">
        <f>VLOOKUP($P$9,HorizontalPlanning!$A$2:$K$14,6,FALSE)</f>
        <v>0</v>
      </c>
      <c r="AZ47" s="116">
        <f>VLOOKUP($P$9,HorizontalPlanning!$A$2:$K$14,7,FALSE)</f>
        <v>0</v>
      </c>
      <c r="BA47" s="116">
        <f>VLOOKUP($P$9,HorizontalPlanning!$A$2:$K$14,8,FALSE)</f>
        <v>0</v>
      </c>
      <c r="BB47" s="116">
        <f>VLOOKUP($P$9,HorizontalPlanning!$A$2:$K$14,9,FALSE)</f>
        <v>0</v>
      </c>
      <c r="BC47" s="116">
        <f>VLOOKUP($P$9,HorizontalPlanning!$A$2:$K$14,10,FALSE)</f>
        <v>0</v>
      </c>
      <c r="BD47" s="116">
        <f>VLOOKUP($P$9,HorizontalPlanning!$A$2:$K$14,11,FALSE)</f>
        <v>0</v>
      </c>
    </row>
    <row r="48" spans="1:56" ht="20" customHeight="1" thickBot="1" x14ac:dyDescent="0.25">
      <c r="A48" s="127"/>
      <c r="B48" s="136"/>
      <c r="C48" s="144">
        <f>IF(AU40=0,0,AU40+AW50+BA40+BD40)</f>
        <v>0</v>
      </c>
      <c r="D48" s="145">
        <f>$B$44*C48</f>
        <v>0</v>
      </c>
      <c r="E48" s="146">
        <f>IF(AW40=0,0,AW40+AY40+BC60+AW60)</f>
        <v>0</v>
      </c>
      <c r="F48" s="147"/>
      <c r="G48" s="144">
        <f>IF(AU40=0,0,AU40+AX50+BA40+BD40)</f>
        <v>0</v>
      </c>
      <c r="H48" s="145">
        <f>$B$44*G48</f>
        <v>0</v>
      </c>
      <c r="I48" s="146">
        <f>IF(AW40=0,0,AW40+AY40+BC60+AX60)</f>
        <v>0</v>
      </c>
      <c r="J48" s="159"/>
      <c r="K48" s="148">
        <f>IF(AU40=0,0,AU40+AY50+BA40+BD40)</f>
        <v>0</v>
      </c>
      <c r="L48" s="145">
        <f>$B$44*K48</f>
        <v>0</v>
      </c>
      <c r="M48" s="146">
        <f>IF(AW40=0,0,AW40+AY40+BC60+AY60)</f>
        <v>0</v>
      </c>
      <c r="N48" s="147"/>
      <c r="O48" s="144">
        <f>IF(AU40=0,0,AU40+AZ50+BA40+BD40)</f>
        <v>0</v>
      </c>
      <c r="P48" s="145">
        <f>$B$44*O48</f>
        <v>0</v>
      </c>
      <c r="Q48" s="146">
        <f>IF(AW40=0,0,AW40+AY40+BC60+AZ60)</f>
        <v>0</v>
      </c>
      <c r="R48" s="149"/>
      <c r="S48" s="144">
        <f>IF(AU40=0,0,AU40+BA50+BA40+BD40)</f>
        <v>0</v>
      </c>
      <c r="T48" s="145">
        <f>$B$28*S48</f>
        <v>0</v>
      </c>
      <c r="U48" s="146">
        <f>IF(AW40=0,0,AW40+AY40+BC60+BA60)</f>
        <v>0</v>
      </c>
      <c r="V48" s="160"/>
      <c r="W48" s="144">
        <f>IF(AU40=0,0,AU40+BB50+BA40+BD40)</f>
        <v>0</v>
      </c>
      <c r="X48" s="145">
        <f>$B$44*W48</f>
        <v>0</v>
      </c>
      <c r="Y48" s="146">
        <f>IF(AW40=0,0,AW40+AY40+BC60+BB60)</f>
        <v>0</v>
      </c>
      <c r="Z48" s="157"/>
      <c r="AA48" s="144">
        <f>IF(AU40=0,0,AU40+BC50+BA40+BD40)</f>
        <v>0</v>
      </c>
      <c r="AB48" s="145">
        <f>$B$44*AA48</f>
        <v>0</v>
      </c>
      <c r="AC48" s="146">
        <f>IF(AW40=0,0,AW40+AY40+BC60+ABC60)</f>
        <v>0</v>
      </c>
      <c r="AD48" s="147"/>
      <c r="AE48" s="144">
        <f>IF(AU40=0,0,AU40+BD50+BA40+BD40)</f>
        <v>0</v>
      </c>
      <c r="AF48" s="145">
        <f>$B$44*AE48</f>
        <v>0</v>
      </c>
      <c r="AG48" s="146">
        <f>IF(AW40=0,0,AW40+AY40+BC60+BD60)</f>
        <v>0</v>
      </c>
      <c r="AH48" s="149"/>
      <c r="AJ48" s="113"/>
      <c r="AK48" s="113"/>
      <c r="AL48" s="116">
        <f>VLOOKUP($P$5,HorizontalPlanning!$A$2:$K$14,4,FALSE)</f>
        <v>-7.0000000000000007E-2</v>
      </c>
      <c r="AM48" s="116">
        <f>VLOOKUP($P$5,HorizontalPlanning!$A$2:$K$14,5,FALSE)</f>
        <v>-0.05</v>
      </c>
      <c r="AN48" s="116">
        <f>VLOOKUP($P$5,HorizontalPlanning!$A$2:$K$14,6,FALSE)</f>
        <v>-0.03</v>
      </c>
      <c r="AO48" s="116">
        <f>VLOOKUP($P$5,HorizontalPlanning!$A$2:$K$14,7,FALSE)</f>
        <v>0</v>
      </c>
      <c r="AP48" s="116">
        <f>VLOOKUP($P$5,HorizontalPlanning!$A$2:$K$14,8,FALSE)</f>
        <v>-7.0000000000000007E-2</v>
      </c>
      <c r="AQ48" s="116">
        <f>VLOOKUP($P$5,HorizontalPlanning!$A$2:$K$14,9,FALSE)</f>
        <v>-0.05</v>
      </c>
      <c r="AR48" s="116">
        <f>VLOOKUP($P$5,HorizontalPlanning!$A$2:$K$14,10,FALSE)</f>
        <v>-0.03</v>
      </c>
      <c r="AS48" s="116">
        <f>VLOOKUP($P$5,HorizontalPlanning!$A$2:$K$14,11,FALSE)</f>
        <v>0</v>
      </c>
      <c r="AT48" s="112"/>
      <c r="AU48" s="113"/>
      <c r="AV48" s="113"/>
      <c r="AW48" s="116">
        <f>VLOOKUP($P$9,HorizontalPlanning!$A$2:$K$14,4,FALSE)</f>
        <v>0</v>
      </c>
      <c r="AX48" s="116">
        <f>VLOOKUP($P$9,HorizontalPlanning!$A$2:$K$14,5,FALSE)</f>
        <v>0</v>
      </c>
      <c r="AY48" s="116">
        <f>VLOOKUP($P$9,HorizontalPlanning!$A$2:$K$14,6,FALSE)</f>
        <v>0</v>
      </c>
      <c r="AZ48" s="116">
        <f>VLOOKUP($P$9,HorizontalPlanning!$A$2:$K$14,7,FALSE)</f>
        <v>0</v>
      </c>
      <c r="BA48" s="116">
        <f>VLOOKUP($P$9,HorizontalPlanning!$A$2:$K$14,8,FALSE)</f>
        <v>0</v>
      </c>
      <c r="BB48" s="116">
        <f>VLOOKUP($P$9,HorizontalPlanning!$A$2:$K$14,9,FALSE)</f>
        <v>0</v>
      </c>
      <c r="BC48" s="116">
        <f>VLOOKUP($P$9,HorizontalPlanning!$A$2:$K$14,10,FALSE)</f>
        <v>0</v>
      </c>
      <c r="BD48" s="116">
        <f>VLOOKUP($P$9,HorizontalPlanning!$A$2:$K$14,11,FALSE)</f>
        <v>0</v>
      </c>
    </row>
    <row r="49" spans="1:56" ht="19" x14ac:dyDescent="0.2">
      <c r="A49" s="36"/>
      <c r="B49" s="137"/>
      <c r="C49" s="72">
        <f>IF(AU41=0,0,AU41+AW51+BA41+BD41)</f>
        <v>0</v>
      </c>
      <c r="D49" s="121">
        <f>$B$44*C49</f>
        <v>0</v>
      </c>
      <c r="E49" s="73">
        <f>IF(AW41=0,0,AW41+AY41+BC61+AW61)</f>
        <v>0</v>
      </c>
      <c r="F49" s="76"/>
      <c r="G49" s="72">
        <f>IF(AU41=0,0,AU41+AX51+BA41+BD41)</f>
        <v>0</v>
      </c>
      <c r="H49" s="121">
        <f>$B$44*G49</f>
        <v>0</v>
      </c>
      <c r="I49" s="73">
        <f>IF(AW41=0,0,AW41+AY41+BC61+AX61)</f>
        <v>0</v>
      </c>
      <c r="J49" s="150"/>
      <c r="K49" s="140">
        <f>IF(AU41=0,0,AU41+AY51+BA41+BD41)</f>
        <v>0</v>
      </c>
      <c r="L49" s="121">
        <f>$B$44*K49</f>
        <v>0</v>
      </c>
      <c r="M49" s="73">
        <f>IF(AW41=0,0,AW41+AY41+BC61+AY61)</f>
        <v>0</v>
      </c>
      <c r="N49" s="76"/>
      <c r="O49" s="72">
        <f>IF(AU41=0,0,AU41+AZ51+BA41+BD41)</f>
        <v>0</v>
      </c>
      <c r="P49" s="121">
        <f>$B$44*O49</f>
        <v>0</v>
      </c>
      <c r="Q49" s="73">
        <f>IF(AW41=0,0,AW41+AY41+BC61+AZ61)</f>
        <v>0</v>
      </c>
      <c r="R49" s="150"/>
      <c r="S49" s="72">
        <f>IF(AU41=0,0,AU41+BA51+BA41+BD41)</f>
        <v>0</v>
      </c>
      <c r="T49" s="121">
        <f>$B$28*S49</f>
        <v>0</v>
      </c>
      <c r="U49" s="73">
        <f>IF(AW41=0,0,AW41+AY41+BC61+BA61)</f>
        <v>0</v>
      </c>
      <c r="V49" s="74"/>
      <c r="W49" s="72">
        <f>IF(AU41=0,0,AU41+BB51+BA41+BD41)</f>
        <v>0</v>
      </c>
      <c r="X49" s="121">
        <f>$B$44*W49</f>
        <v>0</v>
      </c>
      <c r="Y49" s="73">
        <f>IF(AW41=0,0,AW41+AY41+BC61+BB61)</f>
        <v>0</v>
      </c>
      <c r="Z49" s="76"/>
      <c r="AA49" s="72">
        <f>IF(AU41=0,0,AU41+BC51+BA41+BD41)</f>
        <v>0</v>
      </c>
      <c r="AB49" s="121">
        <f>$B$44*AA49</f>
        <v>0</v>
      </c>
      <c r="AC49" s="73">
        <f>IF(AW41=0,0,AW41+AY41+BC61+ABC61)</f>
        <v>0</v>
      </c>
      <c r="AD49" s="76"/>
      <c r="AE49" s="72">
        <f>IF(AU41=0,0,AU41+BD51+BA41+BD41)</f>
        <v>0</v>
      </c>
      <c r="AF49" s="121">
        <f>$B$44*AE49</f>
        <v>0</v>
      </c>
      <c r="AG49" s="73">
        <f>IF(AW41=0,0,AW41+AY41+BC61+BD61)</f>
        <v>0</v>
      </c>
      <c r="AH49" s="150"/>
      <c r="AJ49" s="113"/>
      <c r="AK49" s="113"/>
      <c r="AL49" s="116">
        <f>VLOOKUP($P$5,HorizontalPlanning!$A$2:$K$14,4,FALSE)</f>
        <v>-7.0000000000000007E-2</v>
      </c>
      <c r="AM49" s="116">
        <f>VLOOKUP($P$5,HorizontalPlanning!$A$2:$K$14,5,FALSE)</f>
        <v>-0.05</v>
      </c>
      <c r="AN49" s="116">
        <f>VLOOKUP($P$5,HorizontalPlanning!$A$2:$K$14,6,FALSE)</f>
        <v>-0.03</v>
      </c>
      <c r="AO49" s="116">
        <f>VLOOKUP($P$5,HorizontalPlanning!$A$2:$K$14,7,FALSE)</f>
        <v>0</v>
      </c>
      <c r="AP49" s="116">
        <f>VLOOKUP($P$5,HorizontalPlanning!$A$2:$K$14,8,FALSE)</f>
        <v>-7.0000000000000007E-2</v>
      </c>
      <c r="AQ49" s="116">
        <f>VLOOKUP($P$5,HorizontalPlanning!$A$2:$K$14,9,FALSE)</f>
        <v>-0.05</v>
      </c>
      <c r="AR49" s="116">
        <f>VLOOKUP($P$5,HorizontalPlanning!$A$2:$K$14,10,FALSE)</f>
        <v>-0.03</v>
      </c>
      <c r="AS49" s="116">
        <f>VLOOKUP($P$5,HorizontalPlanning!$A$2:$K$14,11,FALSE)</f>
        <v>0</v>
      </c>
      <c r="AT49" s="112"/>
      <c r="AU49" s="113"/>
      <c r="AV49" s="113"/>
      <c r="AW49" s="116">
        <f>VLOOKUP($P$9,HorizontalPlanning!$A$2:$K$14,4,FALSE)</f>
        <v>0</v>
      </c>
      <c r="AX49" s="116">
        <f>VLOOKUP($P$9,HorizontalPlanning!$A$2:$K$14,5,FALSE)</f>
        <v>0</v>
      </c>
      <c r="AY49" s="116">
        <f>VLOOKUP($P$9,HorizontalPlanning!$A$2:$K$14,6,FALSE)</f>
        <v>0</v>
      </c>
      <c r="AZ49" s="116">
        <f>VLOOKUP($P$9,HorizontalPlanning!$A$2:$K$14,7,FALSE)</f>
        <v>0</v>
      </c>
      <c r="BA49" s="116">
        <f>VLOOKUP($P$9,HorizontalPlanning!$A$2:$K$14,8,FALSE)</f>
        <v>0</v>
      </c>
      <c r="BB49" s="116">
        <f>VLOOKUP($P$9,HorizontalPlanning!$A$2:$K$14,9,FALSE)</f>
        <v>0</v>
      </c>
      <c r="BC49" s="116">
        <f>VLOOKUP($P$9,HorizontalPlanning!$A$2:$K$14,10,FALSE)</f>
        <v>0</v>
      </c>
      <c r="BD49" s="116">
        <f>VLOOKUP($P$9,HorizontalPlanning!$A$2:$K$14,11,FALSE)</f>
        <v>0</v>
      </c>
    </row>
    <row r="50" spans="1:56" ht="19" x14ac:dyDescent="0.2">
      <c r="A50" s="125"/>
      <c r="B50" s="132"/>
      <c r="C50" s="72">
        <f>IF(AU42=0,0,AU42+AW52+BA42+BD42)</f>
        <v>0</v>
      </c>
      <c r="D50" s="121">
        <f>$B$44*C50</f>
        <v>0</v>
      </c>
      <c r="E50" s="73">
        <f>IF(AW42=0,0,AW42+AY42+BC62+AW62)</f>
        <v>0</v>
      </c>
      <c r="F50" s="76"/>
      <c r="G50" s="72">
        <f>IF(AU42=0,0,AU42+AX52+BA42+BD42)</f>
        <v>0</v>
      </c>
      <c r="H50" s="121">
        <f>$B$44*G50</f>
        <v>0</v>
      </c>
      <c r="I50" s="73">
        <f>IF(AW42=0,0,AW42+AY42+BC62+AX62)</f>
        <v>0</v>
      </c>
      <c r="J50" s="150"/>
      <c r="K50" s="140">
        <f>IF(AU42=0,0,AU42+AY52+BA42+BD42)</f>
        <v>0</v>
      </c>
      <c r="L50" s="121">
        <f>$B$44*K50</f>
        <v>0</v>
      </c>
      <c r="M50" s="73">
        <f>IF(AW42=0,0,AW42+AY42+BC62+AY62)</f>
        <v>0</v>
      </c>
      <c r="N50" s="76"/>
      <c r="O50" s="72">
        <f>IF(AU42=0,0,AU42+AZ52+BA42+BD42)</f>
        <v>0</v>
      </c>
      <c r="P50" s="121">
        <f>$B$44*O50</f>
        <v>0</v>
      </c>
      <c r="Q50" s="73">
        <f>IF(AW42=0,0,AW42+AY42+BC62+AZ62)</f>
        <v>0</v>
      </c>
      <c r="R50" s="150"/>
      <c r="S50" s="72">
        <f>IF(AU42=0,0,AU42+BA52+BA42+BD42)</f>
        <v>0</v>
      </c>
      <c r="T50" s="121">
        <f>$B$28*S50</f>
        <v>0</v>
      </c>
      <c r="U50" s="73">
        <f>IF(AW42=0,0,AW42+AY42+BC62+BA62)</f>
        <v>0</v>
      </c>
      <c r="V50" s="74"/>
      <c r="W50" s="72">
        <f>IF(AU42=0,0,AU42+BB52+BA42+BD42)</f>
        <v>0</v>
      </c>
      <c r="X50" s="121">
        <f>$B$44*W50</f>
        <v>0</v>
      </c>
      <c r="Y50" s="73">
        <f>IF(AW42=0,0,AW42+AY42+BC62+BB62)</f>
        <v>0</v>
      </c>
      <c r="Z50" s="76"/>
      <c r="AA50" s="72">
        <f>IF(AU42=0,0,AU42+BC52+BA42+BD42)</f>
        <v>0</v>
      </c>
      <c r="AB50" s="121">
        <f>$B$44*AA50</f>
        <v>0</v>
      </c>
      <c r="AC50" s="73">
        <f>IF(AW42=0,0,AW42+AY42+BC62+ABC62)</f>
        <v>0</v>
      </c>
      <c r="AD50" s="76"/>
      <c r="AE50" s="72">
        <f>IF(AU42=0,0,AU42+BD52+BA42+BD42)</f>
        <v>0</v>
      </c>
      <c r="AF50" s="121">
        <f>$B$44*AE50</f>
        <v>0</v>
      </c>
      <c r="AG50" s="73">
        <f>IF(AW42=0,0,AW42+AY42+BC62+BD62)</f>
        <v>0</v>
      </c>
      <c r="AH50" s="150"/>
      <c r="AJ50" s="112"/>
      <c r="AK50" s="112"/>
      <c r="AL50" s="116">
        <f>VLOOKUP($P$5,HorizontalPlanning!$A$2:$K$14,4,FALSE)</f>
        <v>-7.0000000000000007E-2</v>
      </c>
      <c r="AM50" s="116">
        <f>VLOOKUP($P$5,HorizontalPlanning!$A$2:$K$14,5,FALSE)</f>
        <v>-0.05</v>
      </c>
      <c r="AN50" s="116">
        <f>VLOOKUP($P$5,HorizontalPlanning!$A$2:$K$14,6,FALSE)</f>
        <v>-0.03</v>
      </c>
      <c r="AO50" s="116">
        <f>VLOOKUP($P$5,HorizontalPlanning!$A$2:$K$14,7,FALSE)</f>
        <v>0</v>
      </c>
      <c r="AP50" s="116">
        <f>VLOOKUP($P$5,HorizontalPlanning!$A$2:$K$14,8,FALSE)</f>
        <v>-7.0000000000000007E-2</v>
      </c>
      <c r="AQ50" s="116">
        <f>VLOOKUP($P$5,HorizontalPlanning!$A$2:$K$14,9,FALSE)</f>
        <v>-0.05</v>
      </c>
      <c r="AR50" s="116">
        <f>VLOOKUP($P$5,HorizontalPlanning!$A$2:$K$14,10,FALSE)</f>
        <v>-0.03</v>
      </c>
      <c r="AS50" s="116">
        <f>VLOOKUP($P$5,HorizontalPlanning!$A$2:$K$14,11,FALSE)</f>
        <v>0</v>
      </c>
      <c r="AT50" s="112"/>
      <c r="AU50" s="112"/>
      <c r="AV50" s="112"/>
      <c r="AW50" s="116">
        <f>VLOOKUP($P$9,HorizontalPlanning!$A$2:$K$14,4,FALSE)</f>
        <v>0</v>
      </c>
      <c r="AX50" s="116">
        <f>VLOOKUP($P$9,HorizontalPlanning!$A$2:$K$14,5,FALSE)</f>
        <v>0</v>
      </c>
      <c r="AY50" s="116">
        <f>VLOOKUP($P$9,HorizontalPlanning!$A$2:$K$14,6,FALSE)</f>
        <v>0</v>
      </c>
      <c r="AZ50" s="116">
        <f>VLOOKUP($P$9,HorizontalPlanning!$A$2:$K$14,7,FALSE)</f>
        <v>0</v>
      </c>
      <c r="BA50" s="116">
        <f>VLOOKUP($P$9,HorizontalPlanning!$A$2:$K$14,8,FALSE)</f>
        <v>0</v>
      </c>
      <c r="BB50" s="116">
        <f>VLOOKUP($P$9,HorizontalPlanning!$A$2:$K$14,9,FALSE)</f>
        <v>0</v>
      </c>
      <c r="BC50" s="116">
        <f>VLOOKUP($P$9,HorizontalPlanning!$A$2:$K$14,10,FALSE)</f>
        <v>0</v>
      </c>
      <c r="BD50" s="116">
        <f>VLOOKUP($P$9,HorizontalPlanning!$A$2:$K$14,11,FALSE)</f>
        <v>0</v>
      </c>
    </row>
    <row r="51" spans="1:56" ht="20" thickBot="1" x14ac:dyDescent="0.25">
      <c r="A51" s="126"/>
      <c r="B51" s="133"/>
      <c r="C51" s="151">
        <f>IF(AU43=0,0,AU43+AW53+BA43+BD43)</f>
        <v>0</v>
      </c>
      <c r="D51" s="152">
        <f>$B$44*C51</f>
        <v>0</v>
      </c>
      <c r="E51" s="153">
        <f>IF(AW43=0,0,AW43+AY43+BC63+AW63)</f>
        <v>0</v>
      </c>
      <c r="F51" s="154"/>
      <c r="G51" s="151">
        <f>IF(AU43=0,0,AU43+AX53+BA43+BD43)</f>
        <v>0</v>
      </c>
      <c r="H51" s="152">
        <f>$B$44*G51</f>
        <v>0</v>
      </c>
      <c r="I51" s="153">
        <f>IF(AW43=0,0,AW43+AY43+BC63+AX63)</f>
        <v>0</v>
      </c>
      <c r="J51" s="156"/>
      <c r="K51" s="155">
        <f>IF(AU43=0,0,AU43+AY53+BA43+BD43)</f>
        <v>0</v>
      </c>
      <c r="L51" s="152">
        <f>$B$44*K51</f>
        <v>0</v>
      </c>
      <c r="M51" s="153">
        <f>IF(AW43=0,0,AW43+AY43+BC63+AY63)</f>
        <v>0</v>
      </c>
      <c r="N51" s="154"/>
      <c r="O51" s="151">
        <f>IF(AU43=0,0,AU43+AZ53+BA43+BD43)</f>
        <v>0</v>
      </c>
      <c r="P51" s="152">
        <f>$B$44*O51</f>
        <v>0</v>
      </c>
      <c r="Q51" s="153">
        <f>IF(AW43=0,0,AW43+AY43+BC63+AZ63)</f>
        <v>0</v>
      </c>
      <c r="R51" s="156"/>
      <c r="S51" s="151">
        <f>IF(AU43=0,0,AU43+BA53+BA43+BD43)</f>
        <v>0</v>
      </c>
      <c r="T51" s="152">
        <f>$B$28*S51</f>
        <v>0</v>
      </c>
      <c r="U51" s="153">
        <f>IF(AW43=0,0,AW43+AY43+BC63+BA63)</f>
        <v>0</v>
      </c>
      <c r="V51" s="161"/>
      <c r="W51" s="151">
        <f>IF(AU43=0,0,AU43+BB53+BA43+BD43)</f>
        <v>0</v>
      </c>
      <c r="X51" s="152">
        <f>$B$44*W51</f>
        <v>0</v>
      </c>
      <c r="Y51" s="153">
        <f>IF(AW43=0,0,AW43+AY43+BC63+BB63)</f>
        <v>0</v>
      </c>
      <c r="Z51" s="154"/>
      <c r="AA51" s="151">
        <f>IF(AU43=0,0,AU43+BC53+BA43+BD43)</f>
        <v>0</v>
      </c>
      <c r="AB51" s="152">
        <f>$B$44*AA51</f>
        <v>0</v>
      </c>
      <c r="AC51" s="153">
        <f>IF(AW43=0,0,AW43+AY43+BC63+ABC63)</f>
        <v>0</v>
      </c>
      <c r="AD51" s="154"/>
      <c r="AE51" s="151">
        <f>IF(AU43=0,0,AU43+BD53+BA43+BD43)</f>
        <v>0</v>
      </c>
      <c r="AF51" s="152">
        <f>$B$44*AE51</f>
        <v>0</v>
      </c>
      <c r="AG51" s="153">
        <f>IF(AW43=0,0,AW43+AY43+BC63+BD63)</f>
        <v>0</v>
      </c>
      <c r="AH51" s="156"/>
      <c r="AJ51" s="112"/>
      <c r="AK51" s="112"/>
      <c r="AL51" s="116">
        <f>VLOOKUP($P$5,HorizontalPlanning!$A$2:$K$14,4,FALSE)</f>
        <v>-7.0000000000000007E-2</v>
      </c>
      <c r="AM51" s="116">
        <f>VLOOKUP($P$5,HorizontalPlanning!$A$2:$K$14,5,FALSE)</f>
        <v>-0.05</v>
      </c>
      <c r="AN51" s="116">
        <f>VLOOKUP($P$5,HorizontalPlanning!$A$2:$K$14,6,FALSE)</f>
        <v>-0.03</v>
      </c>
      <c r="AO51" s="116">
        <f>VLOOKUP($P$5,HorizontalPlanning!$A$2:$K$14,7,FALSE)</f>
        <v>0</v>
      </c>
      <c r="AP51" s="116">
        <f>VLOOKUP($P$5,HorizontalPlanning!$A$2:$K$14,8,FALSE)</f>
        <v>-7.0000000000000007E-2</v>
      </c>
      <c r="AQ51" s="116">
        <f>VLOOKUP($P$5,HorizontalPlanning!$A$2:$K$14,9,FALSE)</f>
        <v>-0.05</v>
      </c>
      <c r="AR51" s="116">
        <f>VLOOKUP($P$5,HorizontalPlanning!$A$2:$K$14,10,FALSE)</f>
        <v>-0.03</v>
      </c>
      <c r="AS51" s="116">
        <f>VLOOKUP($P$5,HorizontalPlanning!$A$2:$K$14,11,FALSE)</f>
        <v>0</v>
      </c>
      <c r="AT51" s="112"/>
      <c r="AU51" s="112"/>
      <c r="AV51" s="112"/>
      <c r="AW51" s="116">
        <f>VLOOKUP($P$9,HorizontalPlanning!$A$2:$K$14,4,FALSE)</f>
        <v>0</v>
      </c>
      <c r="AX51" s="116">
        <f>VLOOKUP($P$9,HorizontalPlanning!$A$2:$K$14,5,FALSE)</f>
        <v>0</v>
      </c>
      <c r="AY51" s="116">
        <f>VLOOKUP($P$9,HorizontalPlanning!$A$2:$K$14,6,FALSE)</f>
        <v>0</v>
      </c>
      <c r="AZ51" s="116">
        <f>VLOOKUP($P$9,HorizontalPlanning!$A$2:$K$14,7,FALSE)</f>
        <v>0</v>
      </c>
      <c r="BA51" s="116">
        <f>VLOOKUP($P$9,HorizontalPlanning!$A$2:$K$14,8,FALSE)</f>
        <v>0</v>
      </c>
      <c r="BB51" s="116">
        <f>VLOOKUP($P$9,HorizontalPlanning!$A$2:$K$14,9,FALSE)</f>
        <v>0</v>
      </c>
      <c r="BC51" s="116">
        <f>VLOOKUP($P$9,HorizontalPlanning!$A$2:$K$14,10,FALSE)</f>
        <v>0</v>
      </c>
      <c r="BD51" s="116">
        <f>VLOOKUP($P$9,HorizontalPlanning!$A$2:$K$14,11,FALSE)</f>
        <v>0</v>
      </c>
    </row>
    <row r="52" spans="1:56" ht="16" customHeight="1" thickBot="1" x14ac:dyDescent="0.25">
      <c r="C52" s="142"/>
      <c r="R52" s="143"/>
      <c r="S52" s="142"/>
      <c r="AH52" s="143"/>
      <c r="AJ52" s="112"/>
      <c r="AK52" s="112"/>
      <c r="AL52" s="116">
        <f>VLOOKUP($P$5,HorizontalPlanning!$A$2:$K$14,4,FALSE)</f>
        <v>-7.0000000000000007E-2</v>
      </c>
      <c r="AM52" s="116">
        <f>VLOOKUP($P$5,HorizontalPlanning!$A$2:$K$14,5,FALSE)</f>
        <v>-0.05</v>
      </c>
      <c r="AN52" s="116">
        <f>VLOOKUP($P$5,HorizontalPlanning!$A$2:$K$14,6,FALSE)</f>
        <v>-0.03</v>
      </c>
      <c r="AO52" s="116">
        <f>VLOOKUP($P$5,HorizontalPlanning!$A$2:$K$14,7,FALSE)</f>
        <v>0</v>
      </c>
      <c r="AP52" s="116">
        <f>VLOOKUP($P$5,HorizontalPlanning!$A$2:$K$14,8,FALSE)</f>
        <v>-7.0000000000000007E-2</v>
      </c>
      <c r="AQ52" s="116">
        <f>VLOOKUP($P$5,HorizontalPlanning!$A$2:$K$14,9,FALSE)</f>
        <v>-0.05</v>
      </c>
      <c r="AR52" s="116">
        <f>VLOOKUP($P$5,HorizontalPlanning!$A$2:$K$14,10,FALSE)</f>
        <v>-0.03</v>
      </c>
      <c r="AS52" s="116">
        <f>VLOOKUP($P$5,HorizontalPlanning!$A$2:$K$14,11,FALSE)</f>
        <v>0</v>
      </c>
      <c r="AT52" s="112"/>
      <c r="AU52" s="112"/>
      <c r="AV52" s="112"/>
      <c r="AW52" s="116">
        <f>VLOOKUP($P$9,HorizontalPlanning!$A$2:$K$14,4,FALSE)</f>
        <v>0</v>
      </c>
      <c r="AX52" s="116">
        <f>VLOOKUP($P$9,HorizontalPlanning!$A$2:$K$14,5,FALSE)</f>
        <v>0</v>
      </c>
      <c r="AY52" s="116">
        <f>VLOOKUP($P$9,HorizontalPlanning!$A$2:$K$14,6,FALSE)</f>
        <v>0</v>
      </c>
      <c r="AZ52" s="116">
        <f>VLOOKUP($P$9,HorizontalPlanning!$A$2:$K$14,7,FALSE)</f>
        <v>0</v>
      </c>
      <c r="BA52" s="116">
        <f>VLOOKUP($P$9,HorizontalPlanning!$A$2:$K$14,8,FALSE)</f>
        <v>0</v>
      </c>
      <c r="BB52" s="116">
        <f>VLOOKUP($P$9,HorizontalPlanning!$A$2:$K$14,9,FALSE)</f>
        <v>0</v>
      </c>
      <c r="BC52" s="116">
        <f>VLOOKUP($P$9,HorizontalPlanning!$A$2:$K$14,10,FALSE)</f>
        <v>0</v>
      </c>
      <c r="BD52" s="116">
        <f>VLOOKUP($P$9,HorizontalPlanning!$A$2:$K$14,11,FALSE)</f>
        <v>0</v>
      </c>
    </row>
    <row r="53" spans="1:56" ht="16" customHeight="1" thickBot="1" x14ac:dyDescent="0.25">
      <c r="A53" s="127"/>
      <c r="B53" s="136"/>
      <c r="C53" s="144"/>
      <c r="D53" s="146"/>
      <c r="E53" s="146"/>
      <c r="F53" s="147"/>
      <c r="G53" s="148"/>
      <c r="H53" s="146"/>
      <c r="I53" s="146"/>
      <c r="J53" s="147"/>
      <c r="K53" s="148"/>
      <c r="L53" s="146"/>
      <c r="M53" s="146"/>
      <c r="N53" s="147"/>
      <c r="O53" s="148"/>
      <c r="P53" s="146"/>
      <c r="Q53" s="146"/>
      <c r="R53" s="149"/>
      <c r="S53" s="144"/>
      <c r="T53" s="146"/>
      <c r="U53" s="146"/>
      <c r="V53" s="147"/>
      <c r="W53" s="148"/>
      <c r="X53" s="146"/>
      <c r="Y53" s="146"/>
      <c r="Z53" s="147"/>
      <c r="AA53" s="148"/>
      <c r="AB53" s="146"/>
      <c r="AC53" s="146"/>
      <c r="AD53" s="147"/>
      <c r="AE53" s="148"/>
      <c r="AF53" s="146"/>
      <c r="AG53" s="146"/>
      <c r="AH53" s="149"/>
      <c r="AJ53" s="112"/>
      <c r="AK53" s="112"/>
      <c r="AL53" s="116">
        <f>VLOOKUP($P$5,HorizontalPlanning!$A$2:$K$14,4,FALSE)</f>
        <v>-7.0000000000000007E-2</v>
      </c>
      <c r="AM53" s="116">
        <f>VLOOKUP($P$5,HorizontalPlanning!$A$2:$K$14,5,FALSE)</f>
        <v>-0.05</v>
      </c>
      <c r="AN53" s="116">
        <f>VLOOKUP($P$5,HorizontalPlanning!$A$2:$K$14,6,FALSE)</f>
        <v>-0.03</v>
      </c>
      <c r="AO53" s="116">
        <f>VLOOKUP($P$5,HorizontalPlanning!$A$2:$K$14,7,FALSE)</f>
        <v>0</v>
      </c>
      <c r="AP53" s="116">
        <f>VLOOKUP($P$5,HorizontalPlanning!$A$2:$K$14,8,FALSE)</f>
        <v>-7.0000000000000007E-2</v>
      </c>
      <c r="AQ53" s="116">
        <f>VLOOKUP($P$5,HorizontalPlanning!$A$2:$K$14,9,FALSE)</f>
        <v>-0.05</v>
      </c>
      <c r="AR53" s="116">
        <f>VLOOKUP($P$5,HorizontalPlanning!$A$2:$K$14,10,FALSE)</f>
        <v>-0.03</v>
      </c>
      <c r="AS53" s="116">
        <f>VLOOKUP($P$5,HorizontalPlanning!$A$2:$K$14,11,FALSE)</f>
        <v>0</v>
      </c>
      <c r="AT53" s="112"/>
      <c r="AU53" s="112"/>
      <c r="AV53" s="112"/>
      <c r="AW53" s="116">
        <f>VLOOKUP($P$9,HorizontalPlanning!$A$2:$K$14,4,FALSE)</f>
        <v>0</v>
      </c>
      <c r="AX53" s="116">
        <f>VLOOKUP($P$9,HorizontalPlanning!$A$2:$K$14,5,FALSE)</f>
        <v>0</v>
      </c>
      <c r="AY53" s="116">
        <f>VLOOKUP($P$9,HorizontalPlanning!$A$2:$K$14,6,FALSE)</f>
        <v>0</v>
      </c>
      <c r="AZ53" s="116">
        <f>VLOOKUP($P$9,HorizontalPlanning!$A$2:$K$14,7,FALSE)</f>
        <v>0</v>
      </c>
      <c r="BA53" s="116">
        <f>VLOOKUP($P$9,HorizontalPlanning!$A$2:$K$14,8,FALSE)</f>
        <v>0</v>
      </c>
      <c r="BB53" s="116">
        <f>VLOOKUP($P$9,HorizontalPlanning!$A$2:$K$14,9,FALSE)</f>
        <v>0</v>
      </c>
      <c r="BC53" s="116">
        <f>VLOOKUP($P$9,HorizontalPlanning!$A$2:$K$14,10,FALSE)</f>
        <v>0</v>
      </c>
      <c r="BD53" s="116">
        <f>VLOOKUP($P$9,HorizontalPlanning!$A$2:$K$14,11,FALSE)</f>
        <v>0</v>
      </c>
    </row>
    <row r="54" spans="1:56" ht="17" customHeight="1" x14ac:dyDescent="0.2">
      <c r="A54" s="36"/>
      <c r="B54" s="137"/>
      <c r="C54" s="45"/>
      <c r="D54" s="46"/>
      <c r="E54" s="46"/>
      <c r="F54" s="49"/>
      <c r="G54" s="141"/>
      <c r="H54" s="46"/>
      <c r="I54" s="46"/>
      <c r="J54" s="49"/>
      <c r="K54" s="141"/>
      <c r="L54" s="46"/>
      <c r="M54" s="46"/>
      <c r="N54" s="49"/>
      <c r="O54" s="141"/>
      <c r="P54" s="46"/>
      <c r="Q54" s="46"/>
      <c r="R54" s="168"/>
      <c r="S54" s="72"/>
      <c r="T54" s="73"/>
      <c r="U54" s="73"/>
      <c r="V54" s="76"/>
      <c r="W54" s="140"/>
      <c r="X54" s="73"/>
      <c r="Y54" s="73"/>
      <c r="Z54" s="76"/>
      <c r="AA54" s="140"/>
      <c r="AB54" s="73"/>
      <c r="AC54" s="73"/>
      <c r="AD54" s="76"/>
      <c r="AE54" s="140"/>
      <c r="AF54" s="73"/>
      <c r="AG54" s="73"/>
      <c r="AH54" s="150"/>
      <c r="AJ54" s="112"/>
      <c r="AK54" s="112"/>
      <c r="AL54" s="116">
        <f>VLOOKUP($P$5,HorizontalPlanning!$A$2:$K$14,4,FALSE)</f>
        <v>-7.0000000000000007E-2</v>
      </c>
      <c r="AM54" s="116">
        <f>VLOOKUP($P$5,HorizontalPlanning!$A$2:$K$14,5,FALSE)</f>
        <v>-0.05</v>
      </c>
      <c r="AN54" s="116">
        <f>VLOOKUP($P$5,HorizontalPlanning!$A$2:$K$14,6,FALSE)</f>
        <v>-0.03</v>
      </c>
      <c r="AO54" s="116">
        <f>VLOOKUP($P$5,HorizontalPlanning!$A$2:$K$14,7,FALSE)</f>
        <v>0</v>
      </c>
      <c r="AP54" s="116">
        <f>VLOOKUP($P$5,HorizontalPlanning!$A$2:$K$14,8,FALSE)</f>
        <v>-7.0000000000000007E-2</v>
      </c>
      <c r="AQ54" s="116">
        <f>VLOOKUP($P$5,HorizontalPlanning!$A$2:$K$14,9,FALSE)</f>
        <v>-0.05</v>
      </c>
      <c r="AR54" s="116">
        <f>VLOOKUP($P$5,HorizontalPlanning!$A$2:$K$14,10,FALSE)</f>
        <v>-0.03</v>
      </c>
      <c r="AS54" s="116">
        <f>VLOOKUP($P$5,HorizontalPlanning!$A$2:$K$14,11,FALSE)</f>
        <v>0</v>
      </c>
      <c r="AT54" s="112"/>
      <c r="AU54" s="112"/>
      <c r="AV54" s="112"/>
      <c r="AW54" s="116">
        <f>VLOOKUP($P$9,HorizontalPlanning!$A$2:$K$14,4,FALSE)</f>
        <v>0</v>
      </c>
      <c r="AX54" s="116">
        <f>VLOOKUP($P$9,HorizontalPlanning!$A$2:$K$14,5,FALSE)</f>
        <v>0</v>
      </c>
      <c r="AY54" s="116">
        <f>VLOOKUP($P$9,HorizontalPlanning!$A$2:$K$14,6,FALSE)</f>
        <v>0</v>
      </c>
      <c r="AZ54" s="116">
        <f>VLOOKUP($P$9,HorizontalPlanning!$A$2:$K$14,7,FALSE)</f>
        <v>0</v>
      </c>
      <c r="BA54" s="116">
        <f>VLOOKUP($P$9,HorizontalPlanning!$A$2:$K$14,8,FALSE)</f>
        <v>0</v>
      </c>
      <c r="BB54" s="116">
        <f>VLOOKUP($P$9,HorizontalPlanning!$A$2:$K$14,9,FALSE)</f>
        <v>0</v>
      </c>
      <c r="BC54" s="116">
        <f>VLOOKUP($P$9,HorizontalPlanning!$A$2:$K$14,10,FALSE)</f>
        <v>0</v>
      </c>
      <c r="BD54" s="116">
        <f>VLOOKUP($P$9,HorizontalPlanning!$A$2:$K$14,11,FALSE)</f>
        <v>0</v>
      </c>
    </row>
    <row r="55" spans="1:56" ht="16" customHeight="1" x14ac:dyDescent="0.2">
      <c r="A55" s="125"/>
      <c r="B55" s="132"/>
      <c r="C55" s="45"/>
      <c r="D55" s="46"/>
      <c r="E55" s="46"/>
      <c r="F55" s="49"/>
      <c r="G55" s="141"/>
      <c r="H55" s="46"/>
      <c r="I55" s="46"/>
      <c r="J55" s="49"/>
      <c r="K55" s="141"/>
      <c r="L55" s="46"/>
      <c r="M55" s="46"/>
      <c r="N55" s="49"/>
      <c r="O55" s="141"/>
      <c r="P55" s="46"/>
      <c r="Q55" s="46"/>
      <c r="R55" s="168"/>
      <c r="S55" s="72"/>
      <c r="T55" s="73"/>
      <c r="U55" s="73"/>
      <c r="V55" s="76"/>
      <c r="W55" s="140"/>
      <c r="X55" s="73"/>
      <c r="Y55" s="73"/>
      <c r="Z55" s="76"/>
      <c r="AA55" s="140"/>
      <c r="AB55" s="73"/>
      <c r="AC55" s="73"/>
      <c r="AD55" s="76"/>
      <c r="AE55" s="140"/>
      <c r="AF55" s="73"/>
      <c r="AG55" s="73"/>
      <c r="AH55" s="150"/>
      <c r="AJ55" s="112"/>
      <c r="AK55" s="112"/>
      <c r="AL55" s="115"/>
      <c r="AM55" s="115"/>
      <c r="AN55" s="115"/>
      <c r="AO55" s="115"/>
      <c r="AP55" s="115"/>
      <c r="AQ55" s="115"/>
      <c r="AR55" s="115"/>
      <c r="AS55" s="115"/>
      <c r="AT55" s="112"/>
      <c r="AU55" s="112"/>
      <c r="AV55" s="112"/>
      <c r="AW55" s="115"/>
      <c r="AX55" s="115"/>
      <c r="AY55" s="115"/>
      <c r="AZ55" s="115"/>
      <c r="BA55" s="115"/>
      <c r="BB55" s="115"/>
      <c r="BC55" s="115"/>
      <c r="BD55" s="115"/>
    </row>
    <row r="56" spans="1:56" ht="16" customHeight="1" thickBot="1" x14ac:dyDescent="0.25">
      <c r="A56" s="126"/>
      <c r="B56" s="133"/>
      <c r="C56" s="45"/>
      <c r="D56" s="46"/>
      <c r="E56" s="46"/>
      <c r="F56" s="49"/>
      <c r="G56" s="141"/>
      <c r="H56" s="46"/>
      <c r="I56" s="46"/>
      <c r="J56" s="49"/>
      <c r="K56" s="141"/>
      <c r="L56" s="46"/>
      <c r="M56" s="46"/>
      <c r="N56" s="49"/>
      <c r="O56" s="141"/>
      <c r="P56" s="46"/>
      <c r="Q56" s="46"/>
      <c r="R56" s="168"/>
      <c r="S56" s="72"/>
      <c r="T56" s="73"/>
      <c r="U56" s="73"/>
      <c r="V56" s="76"/>
      <c r="W56" s="140"/>
      <c r="X56" s="73"/>
      <c r="Y56" s="73"/>
      <c r="Z56" s="76"/>
      <c r="AA56" s="140"/>
      <c r="AB56" s="73"/>
      <c r="AC56" s="73"/>
      <c r="AD56" s="76"/>
      <c r="AE56" s="140"/>
      <c r="AF56" s="73"/>
      <c r="AG56" s="73"/>
      <c r="AH56" s="150"/>
      <c r="AJ56" s="112" t="s">
        <v>235</v>
      </c>
      <c r="AK56" s="112"/>
      <c r="AL56" s="119">
        <f>VLOOKUP($P$5,HorizontalPlanning!$A$15:$K$27,4,FALSE)</f>
        <v>0</v>
      </c>
      <c r="AM56" s="119">
        <f>VLOOKUP($P$5,HorizontalPlanning!$A$15:$K$27,5,FALSE)</f>
        <v>-1</v>
      </c>
      <c r="AN56" s="119">
        <f>VLOOKUP($P$5,HorizontalPlanning!$A$15:$K$27,6,FALSE)</f>
        <v>-2</v>
      </c>
      <c r="AO56" s="119">
        <f>VLOOKUP($P$5,HorizontalPlanning!$A$15:$K$27,7,FALSE)</f>
        <v>-3</v>
      </c>
      <c r="AP56" s="119">
        <f>VLOOKUP($P$5,HorizontalPlanning!$A$15:$K$27,8,FALSE)</f>
        <v>0</v>
      </c>
      <c r="AQ56" s="119">
        <f>VLOOKUP($P$5,HorizontalPlanning!$A$15:$K$27,9,FALSE)</f>
        <v>-1</v>
      </c>
      <c r="AR56" s="119">
        <f>VLOOKUP($P$5,HorizontalPlanning!$A$15:$K$27,10,FALSE)</f>
        <v>-2</v>
      </c>
      <c r="AS56" s="119">
        <f>VLOOKUP($P$5,HorizontalPlanning!$A$15:$K$27,11,FALSE)</f>
        <v>-3</v>
      </c>
      <c r="AT56" s="112"/>
      <c r="AU56" s="112" t="s">
        <v>235</v>
      </c>
      <c r="AV56" s="112"/>
      <c r="AW56" s="119">
        <f>VLOOKUP($P$9,HorizontalPlanning!$A$15:$K$27,4,FALSE)</f>
        <v>0</v>
      </c>
      <c r="AX56" s="119">
        <f>VLOOKUP($P$9,HorizontalPlanning!$A$15:$K$27,5,FALSE)</f>
        <v>0</v>
      </c>
      <c r="AY56" s="119">
        <f>VLOOKUP($P$9,HorizontalPlanning!$A$15:$K$27,6,FALSE)</f>
        <v>0</v>
      </c>
      <c r="AZ56" s="119">
        <f>VLOOKUP($P$9,HorizontalPlanning!$A$15:$K$27,7,FALSE)</f>
        <v>0</v>
      </c>
      <c r="BA56" s="119">
        <f>VLOOKUP($P$9,HorizontalPlanning!$A$15:$K$27,8,FALSE)</f>
        <v>0</v>
      </c>
      <c r="BB56" s="119">
        <f>VLOOKUP($P$9,HorizontalPlanning!$A$15:$K$27,9,FALSE)</f>
        <v>0</v>
      </c>
      <c r="BC56" s="119">
        <f>VLOOKUP($P$9,HorizontalPlanning!$A$15:$K$27,10,FALSE)</f>
        <v>0</v>
      </c>
      <c r="BD56" s="119">
        <f>VLOOKUP($P$9,HorizontalPlanning!$A$15:$K$27,11,FALSE)</f>
        <v>0</v>
      </c>
    </row>
    <row r="57" spans="1:56" ht="17" customHeight="1" thickBot="1" x14ac:dyDescent="0.25">
      <c r="C57" s="142"/>
      <c r="R57" s="143"/>
      <c r="S57" s="92"/>
      <c r="T57" s="93"/>
      <c r="U57" s="93"/>
      <c r="V57" s="93"/>
      <c r="W57" s="93"/>
      <c r="X57" s="93"/>
      <c r="Y57" s="93"/>
      <c r="Z57" s="93"/>
      <c r="AA57" s="162"/>
      <c r="AB57" s="93"/>
      <c r="AC57" s="93"/>
      <c r="AD57" s="93"/>
      <c r="AE57" s="162"/>
      <c r="AF57" s="93"/>
      <c r="AG57" s="93"/>
      <c r="AH57" s="163"/>
      <c r="AJ57" s="112"/>
      <c r="AK57" s="112"/>
      <c r="AL57" s="119">
        <f>VLOOKUP($P$5,HorizontalPlanning!$A$15:$K$27,4,FALSE)</f>
        <v>0</v>
      </c>
      <c r="AM57" s="119">
        <f>VLOOKUP($P$5,HorizontalPlanning!$A$15:$K$27,5,FALSE)</f>
        <v>-1</v>
      </c>
      <c r="AN57" s="119">
        <f>VLOOKUP($P$5,HorizontalPlanning!$A$15:$K$27,6,FALSE)</f>
        <v>-2</v>
      </c>
      <c r="AO57" s="119">
        <f>VLOOKUP($P$5,HorizontalPlanning!$A$15:$K$27,7,FALSE)</f>
        <v>-3</v>
      </c>
      <c r="AP57" s="119">
        <f>VLOOKUP($P$5,HorizontalPlanning!$A$15:$K$27,8,FALSE)</f>
        <v>0</v>
      </c>
      <c r="AQ57" s="119">
        <f>VLOOKUP($P$5,HorizontalPlanning!$A$15:$K$27,9,FALSE)</f>
        <v>-1</v>
      </c>
      <c r="AR57" s="119">
        <f>VLOOKUP($P$5,HorizontalPlanning!$A$15:$K$27,10,FALSE)</f>
        <v>-2</v>
      </c>
      <c r="AS57" s="119">
        <f>VLOOKUP($P$5,HorizontalPlanning!$A$15:$K$27,11,FALSE)</f>
        <v>-3</v>
      </c>
      <c r="AT57" s="112"/>
      <c r="AU57" s="112"/>
      <c r="AV57" s="112"/>
      <c r="AW57" s="119">
        <f>VLOOKUP($P$9,HorizontalPlanning!$A$15:$K$27,4,FALSE)</f>
        <v>0</v>
      </c>
      <c r="AX57" s="119">
        <f>VLOOKUP($P$9,HorizontalPlanning!$A$15:$K$27,5,FALSE)</f>
        <v>0</v>
      </c>
      <c r="AY57" s="119">
        <f>VLOOKUP($P$9,HorizontalPlanning!$A$15:$K$27,6,FALSE)</f>
        <v>0</v>
      </c>
      <c r="AZ57" s="119">
        <f>VLOOKUP($P$9,HorizontalPlanning!$A$15:$K$27,7,FALSE)</f>
        <v>0</v>
      </c>
      <c r="BA57" s="119">
        <f>VLOOKUP($P$9,HorizontalPlanning!$A$15:$K$27,8,FALSE)</f>
        <v>0</v>
      </c>
      <c r="BB57" s="119">
        <f>VLOOKUP($P$9,HorizontalPlanning!$A$15:$K$27,9,FALSE)</f>
        <v>0</v>
      </c>
      <c r="BC57" s="119">
        <f>VLOOKUP($P$9,HorizontalPlanning!$A$15:$K$27,10,FALSE)</f>
        <v>0</v>
      </c>
      <c r="BD57" s="119">
        <f>VLOOKUP($P$9,HorizontalPlanning!$A$15:$K$27,11,FALSE)</f>
        <v>0</v>
      </c>
    </row>
    <row r="58" spans="1:56" ht="16" customHeight="1" x14ac:dyDescent="0.2">
      <c r="A58" s="128"/>
      <c r="B58" s="134"/>
      <c r="C58" s="62"/>
      <c r="D58" s="63"/>
      <c r="E58" s="63"/>
      <c r="F58" s="63"/>
      <c r="G58" s="63"/>
      <c r="H58" s="63"/>
      <c r="I58" s="63"/>
      <c r="J58" s="63"/>
      <c r="K58" s="63"/>
      <c r="L58" s="63"/>
      <c r="M58" s="63"/>
      <c r="N58" s="63"/>
      <c r="O58" s="63"/>
      <c r="P58" s="63"/>
      <c r="Q58" s="63"/>
      <c r="R58" s="169"/>
      <c r="S58" s="142"/>
      <c r="AH58" s="143"/>
      <c r="AI58" s="38"/>
      <c r="AJ58" s="112"/>
      <c r="AK58" s="112"/>
      <c r="AL58" s="119">
        <f>VLOOKUP($P$5,HorizontalPlanning!$A$15:$K$27,4,FALSE)</f>
        <v>0</v>
      </c>
      <c r="AM58" s="119">
        <f>VLOOKUP($P$5,HorizontalPlanning!$A$15:$K$27,5,FALSE)</f>
        <v>-1</v>
      </c>
      <c r="AN58" s="119">
        <f>VLOOKUP($P$5,HorizontalPlanning!$A$15:$K$27,6,FALSE)</f>
        <v>-2</v>
      </c>
      <c r="AO58" s="119">
        <f>VLOOKUP($P$5,HorizontalPlanning!$A$15:$K$27,7,FALSE)</f>
        <v>-3</v>
      </c>
      <c r="AP58" s="119">
        <f>VLOOKUP($P$5,HorizontalPlanning!$A$15:$K$27,8,FALSE)</f>
        <v>0</v>
      </c>
      <c r="AQ58" s="119">
        <f>VLOOKUP($P$5,HorizontalPlanning!$A$15:$K$27,9,FALSE)</f>
        <v>-1</v>
      </c>
      <c r="AR58" s="119">
        <f>VLOOKUP($P$5,HorizontalPlanning!$A$15:$K$27,10,FALSE)</f>
        <v>-2</v>
      </c>
      <c r="AS58" s="119">
        <f>VLOOKUP($P$5,HorizontalPlanning!$A$15:$K$27,11,FALSE)</f>
        <v>-3</v>
      </c>
      <c r="AT58" s="112"/>
      <c r="AU58" s="112"/>
      <c r="AV58" s="112"/>
      <c r="AW58" s="119">
        <f>VLOOKUP($P$9,HorizontalPlanning!$A$15:$K$27,4,FALSE)</f>
        <v>0</v>
      </c>
      <c r="AX58" s="119">
        <f>VLOOKUP($P$9,HorizontalPlanning!$A$15:$K$27,5,FALSE)</f>
        <v>0</v>
      </c>
      <c r="AY58" s="119">
        <f>VLOOKUP($P$9,HorizontalPlanning!$A$15:$K$27,6,FALSE)</f>
        <v>0</v>
      </c>
      <c r="AZ58" s="119">
        <f>VLOOKUP($P$9,HorizontalPlanning!$A$15:$K$27,7,FALSE)</f>
        <v>0</v>
      </c>
      <c r="BA58" s="119">
        <f>VLOOKUP($P$9,HorizontalPlanning!$A$15:$K$27,8,FALSE)</f>
        <v>0</v>
      </c>
      <c r="BB58" s="119">
        <f>VLOOKUP($P$9,HorizontalPlanning!$A$15:$K$27,9,FALSE)</f>
        <v>0</v>
      </c>
      <c r="BC58" s="119">
        <f>VLOOKUP($P$9,HorizontalPlanning!$A$15:$K$27,10,FALSE)</f>
        <v>0</v>
      </c>
      <c r="BD58" s="119">
        <f>VLOOKUP($P$9,HorizontalPlanning!$A$15:$K$27,11,FALSE)</f>
        <v>0</v>
      </c>
    </row>
    <row r="59" spans="1:56" ht="16" customHeight="1" x14ac:dyDescent="0.2">
      <c r="A59" s="129"/>
      <c r="B59" s="138"/>
      <c r="C59" s="62"/>
      <c r="D59" s="63"/>
      <c r="E59" s="63"/>
      <c r="F59" s="63"/>
      <c r="G59" s="63"/>
      <c r="H59" s="63"/>
      <c r="I59" s="63"/>
      <c r="J59" s="63"/>
      <c r="K59" s="63"/>
      <c r="L59" s="63"/>
      <c r="M59" s="63"/>
      <c r="N59" s="63"/>
      <c r="O59" s="63"/>
      <c r="P59" s="63"/>
      <c r="Q59" s="63"/>
      <c r="R59" s="169"/>
      <c r="S59" s="92"/>
      <c r="T59" s="93"/>
      <c r="U59" s="93"/>
      <c r="V59" s="93"/>
      <c r="W59" s="93"/>
      <c r="X59" s="93"/>
      <c r="Y59" s="93"/>
      <c r="Z59" s="93"/>
      <c r="AA59" s="162"/>
      <c r="AB59" s="93"/>
      <c r="AC59" s="93"/>
      <c r="AD59" s="93"/>
      <c r="AE59" s="162"/>
      <c r="AF59" s="93"/>
      <c r="AG59" s="93"/>
      <c r="AH59" s="163"/>
      <c r="AI59" s="38"/>
      <c r="AJ59" s="112"/>
      <c r="AK59" s="112"/>
      <c r="AL59" s="119">
        <f>VLOOKUP($P$5,HorizontalPlanning!$A$15:$K$27,4,FALSE)</f>
        <v>0</v>
      </c>
      <c r="AM59" s="119">
        <f>VLOOKUP($P$5,HorizontalPlanning!$A$15:$K$27,5,FALSE)</f>
        <v>-1</v>
      </c>
      <c r="AN59" s="119">
        <f>VLOOKUP($P$5,HorizontalPlanning!$A$15:$K$27,6,FALSE)</f>
        <v>-2</v>
      </c>
      <c r="AO59" s="119">
        <f>VLOOKUP($P$5,HorizontalPlanning!$A$15:$K$27,7,FALSE)</f>
        <v>-3</v>
      </c>
      <c r="AP59" s="119">
        <f>VLOOKUP($P$5,HorizontalPlanning!$A$15:$K$27,8,FALSE)</f>
        <v>0</v>
      </c>
      <c r="AQ59" s="119">
        <f>VLOOKUP($P$5,HorizontalPlanning!$A$15:$K$27,9,FALSE)</f>
        <v>-1</v>
      </c>
      <c r="AR59" s="119">
        <f>VLOOKUP($P$5,HorizontalPlanning!$A$15:$K$27,10,FALSE)</f>
        <v>-2</v>
      </c>
      <c r="AS59" s="119">
        <f>VLOOKUP($P$5,HorizontalPlanning!$A$15:$K$27,11,FALSE)</f>
        <v>-3</v>
      </c>
      <c r="AT59" s="112"/>
      <c r="AU59" s="112"/>
      <c r="AV59" s="112"/>
      <c r="AW59" s="119">
        <f>VLOOKUP($P$9,HorizontalPlanning!$A$15:$K$27,4,FALSE)</f>
        <v>0</v>
      </c>
      <c r="AX59" s="119">
        <f>VLOOKUP($P$9,HorizontalPlanning!$A$15:$K$27,5,FALSE)</f>
        <v>0</v>
      </c>
      <c r="AY59" s="119">
        <f>VLOOKUP($P$9,HorizontalPlanning!$A$15:$K$27,6,FALSE)</f>
        <v>0</v>
      </c>
      <c r="AZ59" s="119">
        <f>VLOOKUP($P$9,HorizontalPlanning!$A$15:$K$27,7,FALSE)</f>
        <v>0</v>
      </c>
      <c r="BA59" s="119">
        <f>VLOOKUP($P$9,HorizontalPlanning!$A$15:$K$27,8,FALSE)</f>
        <v>0</v>
      </c>
      <c r="BB59" s="119">
        <f>VLOOKUP($P$9,HorizontalPlanning!$A$15:$K$27,9,FALSE)</f>
        <v>0</v>
      </c>
      <c r="BC59" s="119">
        <f>VLOOKUP($P$9,HorizontalPlanning!$A$15:$K$27,10,FALSE)</f>
        <v>0</v>
      </c>
      <c r="BD59" s="119">
        <f>VLOOKUP($P$9,HorizontalPlanning!$A$15:$K$27,11,FALSE)</f>
        <v>0</v>
      </c>
    </row>
    <row r="60" spans="1:56" ht="16" customHeight="1" thickBot="1" x14ac:dyDescent="0.25">
      <c r="A60" s="124"/>
      <c r="B60" s="135"/>
      <c r="C60" s="62"/>
      <c r="D60" s="63"/>
      <c r="E60" s="63"/>
      <c r="F60" s="63"/>
      <c r="G60" s="63"/>
      <c r="H60" s="63"/>
      <c r="I60" s="63"/>
      <c r="J60" s="63"/>
      <c r="K60" s="63"/>
      <c r="L60" s="63"/>
      <c r="M60" s="63"/>
      <c r="N60" s="63"/>
      <c r="O60" s="63"/>
      <c r="P60" s="63"/>
      <c r="Q60" s="63"/>
      <c r="R60" s="169"/>
      <c r="S60" s="92"/>
      <c r="T60" s="93"/>
      <c r="U60" s="93"/>
      <c r="V60" s="93"/>
      <c r="W60" s="93"/>
      <c r="X60" s="93"/>
      <c r="Y60" s="93"/>
      <c r="Z60" s="93"/>
      <c r="AA60" s="162"/>
      <c r="AB60" s="93"/>
      <c r="AC60" s="93"/>
      <c r="AD60" s="93"/>
      <c r="AE60" s="162"/>
      <c r="AF60" s="93"/>
      <c r="AG60" s="93"/>
      <c r="AH60" s="163"/>
      <c r="AI60" s="38"/>
      <c r="AJ60" s="112"/>
      <c r="AK60" s="112"/>
      <c r="AL60" s="119">
        <f>VLOOKUP($P$5,HorizontalPlanning!$A$15:$K$27,4,FALSE)</f>
        <v>0</v>
      </c>
      <c r="AM60" s="119">
        <f>VLOOKUP($P$5,HorizontalPlanning!$A$15:$K$27,5,FALSE)</f>
        <v>-1</v>
      </c>
      <c r="AN60" s="119">
        <f>VLOOKUP($P$5,HorizontalPlanning!$A$15:$K$27,6,FALSE)</f>
        <v>-2</v>
      </c>
      <c r="AO60" s="119">
        <f>VLOOKUP($P$5,HorizontalPlanning!$A$15:$K$27,7,FALSE)</f>
        <v>-3</v>
      </c>
      <c r="AP60" s="119">
        <f>VLOOKUP($P$5,HorizontalPlanning!$A$15:$K$27,8,FALSE)</f>
        <v>0</v>
      </c>
      <c r="AQ60" s="119">
        <f>VLOOKUP($P$5,HorizontalPlanning!$A$15:$K$27,9,FALSE)</f>
        <v>-1</v>
      </c>
      <c r="AR60" s="119">
        <f>VLOOKUP($P$5,HorizontalPlanning!$A$15:$K$27,10,FALSE)</f>
        <v>-2</v>
      </c>
      <c r="AS60" s="119">
        <f>VLOOKUP($P$5,HorizontalPlanning!$A$15:$K$27,11,FALSE)</f>
        <v>-3</v>
      </c>
      <c r="AT60" s="112"/>
      <c r="AU60" s="112"/>
      <c r="AV60" s="112"/>
      <c r="AW60" s="119">
        <f>VLOOKUP($P$9,HorizontalPlanning!$A$15:$K$27,4,FALSE)</f>
        <v>0</v>
      </c>
      <c r="AX60" s="119">
        <f>VLOOKUP($P$9,HorizontalPlanning!$A$15:$K$27,5,FALSE)</f>
        <v>0</v>
      </c>
      <c r="AY60" s="119">
        <f>VLOOKUP($P$9,HorizontalPlanning!$A$15:$K$27,6,FALSE)</f>
        <v>0</v>
      </c>
      <c r="AZ60" s="119">
        <f>VLOOKUP($P$9,HorizontalPlanning!$A$15:$K$27,7,FALSE)</f>
        <v>0</v>
      </c>
      <c r="BA60" s="119">
        <f>VLOOKUP($P$9,HorizontalPlanning!$A$15:$K$27,8,FALSE)</f>
        <v>0</v>
      </c>
      <c r="BB60" s="119">
        <f>VLOOKUP($P$9,HorizontalPlanning!$A$15:$K$27,9,FALSE)</f>
        <v>0</v>
      </c>
      <c r="BC60" s="119">
        <f>VLOOKUP($P$9,HorizontalPlanning!$A$15:$K$27,10,FALSE)</f>
        <v>0</v>
      </c>
      <c r="BD60" s="119">
        <f>VLOOKUP($P$9,HorizontalPlanning!$A$15:$K$27,11,FALSE)</f>
        <v>0</v>
      </c>
    </row>
    <row r="61" spans="1:56" ht="16" customHeight="1" x14ac:dyDescent="0.2">
      <c r="A61" s="128"/>
      <c r="B61" s="134"/>
      <c r="C61" s="62"/>
      <c r="D61" s="63"/>
      <c r="E61" s="63"/>
      <c r="F61" s="63"/>
      <c r="G61" s="63"/>
      <c r="H61" s="63"/>
      <c r="I61" s="63"/>
      <c r="J61" s="63"/>
      <c r="K61" s="63"/>
      <c r="L61" s="63"/>
      <c r="M61" s="63"/>
      <c r="N61" s="63"/>
      <c r="O61" s="63"/>
      <c r="P61" s="63"/>
      <c r="Q61" s="63"/>
      <c r="R61" s="169"/>
      <c r="S61" s="92"/>
      <c r="T61" s="93"/>
      <c r="U61" s="93"/>
      <c r="V61" s="93"/>
      <c r="W61" s="93"/>
      <c r="X61" s="93"/>
      <c r="Y61" s="93"/>
      <c r="Z61" s="93"/>
      <c r="AA61" s="162"/>
      <c r="AB61" s="93"/>
      <c r="AC61" s="93"/>
      <c r="AD61" s="93"/>
      <c r="AE61" s="162"/>
      <c r="AF61" s="93"/>
      <c r="AG61" s="93"/>
      <c r="AH61" s="163"/>
      <c r="AI61" s="38"/>
      <c r="AJ61" s="112"/>
      <c r="AK61" s="112"/>
      <c r="AL61" s="119">
        <f>VLOOKUP($P$5,HorizontalPlanning!$A$15:$K$27,4,FALSE)</f>
        <v>0</v>
      </c>
      <c r="AM61" s="119">
        <f>VLOOKUP($P$5,HorizontalPlanning!$A$15:$K$27,5,FALSE)</f>
        <v>-1</v>
      </c>
      <c r="AN61" s="119">
        <f>VLOOKUP($P$5,HorizontalPlanning!$A$15:$K$27,6,FALSE)</f>
        <v>-2</v>
      </c>
      <c r="AO61" s="119">
        <f>VLOOKUP($P$5,HorizontalPlanning!$A$15:$K$27,7,FALSE)</f>
        <v>-3</v>
      </c>
      <c r="AP61" s="119">
        <f>VLOOKUP($P$5,HorizontalPlanning!$A$15:$K$27,8,FALSE)</f>
        <v>0</v>
      </c>
      <c r="AQ61" s="119">
        <f>VLOOKUP($P$5,HorizontalPlanning!$A$15:$K$27,9,FALSE)</f>
        <v>-1</v>
      </c>
      <c r="AR61" s="119">
        <f>VLOOKUP($P$5,HorizontalPlanning!$A$15:$K$27,10,FALSE)</f>
        <v>-2</v>
      </c>
      <c r="AS61" s="119">
        <f>VLOOKUP($P$5,HorizontalPlanning!$A$15:$K$27,11,FALSE)</f>
        <v>-3</v>
      </c>
      <c r="AT61" s="112"/>
      <c r="AU61" s="112"/>
      <c r="AV61" s="112"/>
      <c r="AW61" s="119">
        <f>VLOOKUP($P$9,HorizontalPlanning!$A$15:$K$27,4,FALSE)</f>
        <v>0</v>
      </c>
      <c r="AX61" s="119">
        <f>VLOOKUP($P$9,HorizontalPlanning!$A$15:$K$27,5,FALSE)</f>
        <v>0</v>
      </c>
      <c r="AY61" s="119">
        <f>VLOOKUP($P$9,HorizontalPlanning!$A$15:$K$27,6,FALSE)</f>
        <v>0</v>
      </c>
      <c r="AZ61" s="119">
        <f>VLOOKUP($P$9,HorizontalPlanning!$A$15:$K$27,7,FALSE)</f>
        <v>0</v>
      </c>
      <c r="BA61" s="119">
        <f>VLOOKUP($P$9,HorizontalPlanning!$A$15:$K$27,8,FALSE)</f>
        <v>0</v>
      </c>
      <c r="BB61" s="119">
        <f>VLOOKUP($P$9,HorizontalPlanning!$A$15:$K$27,9,FALSE)</f>
        <v>0</v>
      </c>
      <c r="BC61" s="119">
        <f>VLOOKUP($P$9,HorizontalPlanning!$A$15:$K$27,10,FALSE)</f>
        <v>0</v>
      </c>
      <c r="BD61" s="119">
        <f>VLOOKUP($P$9,HorizontalPlanning!$A$15:$K$27,11,FALSE)</f>
        <v>0</v>
      </c>
    </row>
    <row r="62" spans="1:56" ht="16" customHeight="1" x14ac:dyDescent="0.2">
      <c r="A62" s="129"/>
      <c r="B62" s="138"/>
      <c r="C62" s="62"/>
      <c r="D62" s="63"/>
      <c r="E62" s="63"/>
      <c r="F62" s="63"/>
      <c r="G62" s="63"/>
      <c r="H62" s="63"/>
      <c r="I62" s="63"/>
      <c r="J62" s="63"/>
      <c r="K62" s="63"/>
      <c r="L62" s="63"/>
      <c r="M62" s="63"/>
      <c r="N62" s="63"/>
      <c r="O62" s="63"/>
      <c r="P62" s="63"/>
      <c r="Q62" s="63"/>
      <c r="R62" s="169"/>
      <c r="S62" s="92"/>
      <c r="T62" s="93"/>
      <c r="U62" s="93"/>
      <c r="V62" s="93"/>
      <c r="W62" s="93"/>
      <c r="X62" s="93"/>
      <c r="Y62" s="93"/>
      <c r="Z62" s="93"/>
      <c r="AA62" s="162"/>
      <c r="AB62" s="93"/>
      <c r="AC62" s="93"/>
      <c r="AD62" s="93"/>
      <c r="AE62" s="162"/>
      <c r="AF62" s="93"/>
      <c r="AG62" s="93"/>
      <c r="AH62" s="163"/>
      <c r="AI62" s="38"/>
      <c r="AJ62" s="112"/>
      <c r="AK62" s="112"/>
      <c r="AL62" s="119">
        <f>VLOOKUP($P$5,HorizontalPlanning!$A$15:$K$27,4,FALSE)</f>
        <v>0</v>
      </c>
      <c r="AM62" s="119">
        <f>VLOOKUP($P$5,HorizontalPlanning!$A$15:$K$27,5,FALSE)</f>
        <v>-1</v>
      </c>
      <c r="AN62" s="119">
        <f>VLOOKUP($P$5,HorizontalPlanning!$A$15:$K$27,6,FALSE)</f>
        <v>-2</v>
      </c>
      <c r="AO62" s="119">
        <f>VLOOKUP($P$5,HorizontalPlanning!$A$15:$K$27,7,FALSE)</f>
        <v>-3</v>
      </c>
      <c r="AP62" s="119">
        <f>VLOOKUP($P$5,HorizontalPlanning!$A$15:$K$27,8,FALSE)</f>
        <v>0</v>
      </c>
      <c r="AQ62" s="119">
        <f>VLOOKUP($P$5,HorizontalPlanning!$A$15:$K$27,9,FALSE)</f>
        <v>-1</v>
      </c>
      <c r="AR62" s="119">
        <f>VLOOKUP($P$5,HorizontalPlanning!$A$15:$K$27,10,FALSE)</f>
        <v>-2</v>
      </c>
      <c r="AS62" s="119">
        <f>VLOOKUP($P$5,HorizontalPlanning!$A$15:$K$27,11,FALSE)</f>
        <v>-3</v>
      </c>
      <c r="AT62" s="112"/>
      <c r="AU62" s="112"/>
      <c r="AV62" s="112"/>
      <c r="AW62" s="119">
        <f>VLOOKUP($P$9,HorizontalPlanning!$A$15:$K$27,4,FALSE)</f>
        <v>0</v>
      </c>
      <c r="AX62" s="119">
        <f>VLOOKUP($P$9,HorizontalPlanning!$A$15:$K$27,5,FALSE)</f>
        <v>0</v>
      </c>
      <c r="AY62" s="119">
        <f>VLOOKUP($P$9,HorizontalPlanning!$A$15:$K$27,6,FALSE)</f>
        <v>0</v>
      </c>
      <c r="AZ62" s="119">
        <f>VLOOKUP($P$9,HorizontalPlanning!$A$15:$K$27,7,FALSE)</f>
        <v>0</v>
      </c>
      <c r="BA62" s="119">
        <f>VLOOKUP($P$9,HorizontalPlanning!$A$15:$K$27,8,FALSE)</f>
        <v>0</v>
      </c>
      <c r="BB62" s="119">
        <f>VLOOKUP($P$9,HorizontalPlanning!$A$15:$K$27,9,FALSE)</f>
        <v>0</v>
      </c>
      <c r="BC62" s="119">
        <f>VLOOKUP($P$9,HorizontalPlanning!$A$15:$K$27,10,FALSE)</f>
        <v>0</v>
      </c>
      <c r="BD62" s="119">
        <f>VLOOKUP($P$9,HorizontalPlanning!$A$15:$K$27,11,FALSE)</f>
        <v>0</v>
      </c>
    </row>
    <row r="63" spans="1:56" ht="16" customHeight="1" thickBot="1" x14ac:dyDescent="0.25">
      <c r="A63" s="130"/>
      <c r="B63" s="139"/>
      <c r="C63" s="170"/>
      <c r="D63" s="171"/>
      <c r="E63" s="171"/>
      <c r="F63" s="171"/>
      <c r="G63" s="171"/>
      <c r="H63" s="171"/>
      <c r="I63" s="171"/>
      <c r="J63" s="171"/>
      <c r="K63" s="171"/>
      <c r="L63" s="171"/>
      <c r="M63" s="171"/>
      <c r="N63" s="171"/>
      <c r="O63" s="171"/>
      <c r="P63" s="171"/>
      <c r="Q63" s="171"/>
      <c r="R63" s="172"/>
      <c r="S63" s="164"/>
      <c r="T63" s="165"/>
      <c r="U63" s="165"/>
      <c r="V63" s="165"/>
      <c r="W63" s="165"/>
      <c r="X63" s="165"/>
      <c r="Y63" s="165"/>
      <c r="Z63" s="165"/>
      <c r="AA63" s="166"/>
      <c r="AB63" s="165"/>
      <c r="AC63" s="165"/>
      <c r="AD63" s="165"/>
      <c r="AE63" s="166"/>
      <c r="AF63" s="165"/>
      <c r="AG63" s="165"/>
      <c r="AH63" s="167"/>
      <c r="AI63" s="38"/>
      <c r="AJ63" s="112"/>
      <c r="AK63" s="112"/>
      <c r="AL63" s="119">
        <f>VLOOKUP($P$5,HorizontalPlanning!$A$15:$K$27,4,FALSE)</f>
        <v>0</v>
      </c>
      <c r="AM63" s="119">
        <f>VLOOKUP($P$5,HorizontalPlanning!$A$15:$K$27,5,FALSE)</f>
        <v>-1</v>
      </c>
      <c r="AN63" s="119">
        <f>VLOOKUP($P$5,HorizontalPlanning!$A$15:$K$27,6,FALSE)</f>
        <v>-2</v>
      </c>
      <c r="AO63" s="119">
        <f>VLOOKUP($P$5,HorizontalPlanning!$A$15:$K$27,7,FALSE)</f>
        <v>-3</v>
      </c>
      <c r="AP63" s="119">
        <f>VLOOKUP($P$5,HorizontalPlanning!$A$15:$K$27,8,FALSE)</f>
        <v>0</v>
      </c>
      <c r="AQ63" s="119">
        <f>VLOOKUP($P$5,HorizontalPlanning!$A$15:$K$27,9,FALSE)</f>
        <v>-1</v>
      </c>
      <c r="AR63" s="119">
        <f>VLOOKUP($P$5,HorizontalPlanning!$A$15:$K$27,10,FALSE)</f>
        <v>-2</v>
      </c>
      <c r="AS63" s="119">
        <f>VLOOKUP($P$5,HorizontalPlanning!$A$15:$K$27,11,FALSE)</f>
        <v>-3</v>
      </c>
      <c r="AT63" s="112"/>
      <c r="AU63" s="112"/>
      <c r="AV63" s="112"/>
      <c r="AW63" s="119">
        <f>VLOOKUP($P$9,HorizontalPlanning!$A$15:$K$27,4,FALSE)</f>
        <v>0</v>
      </c>
      <c r="AX63" s="119">
        <f>VLOOKUP($P$9,HorizontalPlanning!$A$15:$K$27,5,FALSE)</f>
        <v>0</v>
      </c>
      <c r="AY63" s="119">
        <f>VLOOKUP($P$9,HorizontalPlanning!$A$15:$K$27,6,FALSE)</f>
        <v>0</v>
      </c>
      <c r="AZ63" s="119">
        <f>VLOOKUP($P$9,HorizontalPlanning!$A$15:$K$27,7,FALSE)</f>
        <v>0</v>
      </c>
      <c r="BA63" s="119">
        <f>VLOOKUP($P$9,HorizontalPlanning!$A$15:$K$27,8,FALSE)</f>
        <v>0</v>
      </c>
      <c r="BB63" s="119">
        <f>VLOOKUP($P$9,HorizontalPlanning!$A$15:$K$27,9,FALSE)</f>
        <v>0</v>
      </c>
      <c r="BC63" s="119">
        <f>VLOOKUP($P$9,HorizontalPlanning!$A$15:$K$27,10,FALSE)</f>
        <v>0</v>
      </c>
      <c r="BD63" s="119">
        <f>VLOOKUP($P$9,HorizontalPlanning!$A$15:$K$27,11,FALSE)</f>
        <v>0</v>
      </c>
    </row>
    <row r="64" spans="1:56" ht="16" customHeight="1" thickTop="1" x14ac:dyDescent="0.2">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112"/>
      <c r="AK64" s="112"/>
      <c r="AL64" s="119"/>
      <c r="AM64" s="119"/>
      <c r="AN64" s="119"/>
      <c r="AO64" s="119"/>
      <c r="AP64" s="119"/>
      <c r="AQ64" s="119"/>
      <c r="AR64" s="119"/>
      <c r="AS64" s="119"/>
      <c r="AT64" s="112"/>
      <c r="AU64" s="112"/>
      <c r="AV64" s="112"/>
      <c r="AW64" s="119"/>
      <c r="AX64" s="119"/>
      <c r="AY64" s="119"/>
      <c r="AZ64" s="119"/>
      <c r="BA64" s="119"/>
      <c r="BB64" s="119"/>
      <c r="BC64" s="119"/>
      <c r="BD64" s="119"/>
    </row>
    <row r="65" spans="1:56" ht="16" customHeight="1" x14ac:dyDescent="0.2">
      <c r="C65" s="38"/>
      <c r="J65" s="112"/>
      <c r="K65" s="112"/>
      <c r="L65" s="112"/>
      <c r="M65" s="213" t="s">
        <v>228</v>
      </c>
      <c r="N65" s="213"/>
      <c r="O65" s="213"/>
      <c r="P65" s="213" t="s">
        <v>235</v>
      </c>
      <c r="Q65" s="213"/>
      <c r="R65" s="213"/>
      <c r="S65" s="213"/>
      <c r="T65" s="213" t="s">
        <v>253</v>
      </c>
      <c r="U65" s="213"/>
      <c r="V65" s="213"/>
      <c r="W65" s="300" t="s">
        <v>254</v>
      </c>
      <c r="X65" s="300"/>
      <c r="Y65" s="300"/>
      <c r="Z65" s="38"/>
      <c r="AA65" s="38"/>
      <c r="AB65" s="38"/>
      <c r="AC65" s="38"/>
      <c r="AD65" s="38"/>
      <c r="AE65" s="38"/>
      <c r="AF65" s="38"/>
      <c r="AG65" s="38"/>
      <c r="AH65" s="38"/>
      <c r="AI65" s="38"/>
      <c r="AJ65" s="112"/>
      <c r="AK65" s="112"/>
      <c r="AL65" s="113"/>
      <c r="AM65" s="301" t="s">
        <v>255</v>
      </c>
      <c r="AN65" s="302"/>
      <c r="AO65" s="302"/>
      <c r="AP65" s="302"/>
      <c r="AQ65" s="112"/>
      <c r="AR65" s="112"/>
      <c r="AS65" s="112"/>
      <c r="AT65" s="112"/>
      <c r="AU65" s="112"/>
      <c r="AV65" s="112"/>
      <c r="AW65" s="112"/>
      <c r="AX65" s="301" t="s">
        <v>257</v>
      </c>
      <c r="AY65" s="302"/>
      <c r="AZ65" s="302"/>
      <c r="BA65" s="302"/>
      <c r="BB65" s="112"/>
      <c r="BC65" s="112"/>
      <c r="BD65" s="112"/>
    </row>
    <row r="66" spans="1:56" ht="16" customHeight="1" x14ac:dyDescent="0.2">
      <c r="C66" s="38"/>
      <c r="J66" s="112"/>
      <c r="K66" s="112"/>
      <c r="L66" s="112"/>
      <c r="M66" s="213"/>
      <c r="N66" s="213"/>
      <c r="O66" s="213"/>
      <c r="P66" s="213"/>
      <c r="Q66" s="213"/>
      <c r="R66" s="213"/>
      <c r="S66" s="213"/>
      <c r="T66" s="213"/>
      <c r="U66" s="213"/>
      <c r="V66" s="213"/>
      <c r="W66" s="300"/>
      <c r="X66" s="300"/>
      <c r="Y66" s="300"/>
      <c r="Z66" s="38"/>
      <c r="AA66" s="38"/>
      <c r="AB66" s="38"/>
      <c r="AC66" s="38"/>
      <c r="AD66" s="38"/>
      <c r="AE66" s="38"/>
      <c r="AF66" s="38"/>
      <c r="AG66" s="38"/>
      <c r="AH66" s="38"/>
      <c r="AI66" s="38"/>
      <c r="AJ66" s="112"/>
      <c r="AK66" s="112"/>
      <c r="AL66" s="113"/>
      <c r="AM66" s="302"/>
      <c r="AN66" s="302"/>
      <c r="AO66" s="302"/>
      <c r="AP66" s="302"/>
      <c r="AQ66" s="112"/>
      <c r="AR66" s="112"/>
      <c r="AS66" s="112"/>
      <c r="AT66" s="112"/>
      <c r="AU66" s="112"/>
      <c r="AV66" s="112"/>
      <c r="AW66" s="112"/>
      <c r="AX66" s="302"/>
      <c r="AY66" s="302"/>
      <c r="AZ66" s="302"/>
      <c r="BA66" s="302"/>
      <c r="BB66" s="112"/>
      <c r="BC66" s="112"/>
      <c r="BD66" s="112"/>
    </row>
    <row r="67" spans="1:56" ht="16" customHeight="1" x14ac:dyDescent="0.2">
      <c r="C67" s="38"/>
      <c r="D67" s="112"/>
      <c r="E67" s="112"/>
      <c r="F67" s="112"/>
      <c r="G67" s="112"/>
      <c r="H67" s="112"/>
      <c r="I67" s="112"/>
      <c r="J67" s="112"/>
      <c r="K67" s="111" t="s">
        <v>225</v>
      </c>
      <c r="L67" s="112"/>
      <c r="M67" s="303" t="s">
        <v>189</v>
      </c>
      <c r="N67" s="303"/>
      <c r="O67" s="303"/>
      <c r="P67" s="304" t="s">
        <v>189</v>
      </c>
      <c r="Q67" s="304"/>
      <c r="R67" s="304"/>
      <c r="S67" s="304"/>
      <c r="T67" s="301">
        <v>0</v>
      </c>
      <c r="U67" s="301"/>
      <c r="V67" s="301"/>
      <c r="W67" s="305">
        <v>0</v>
      </c>
      <c r="X67" s="305"/>
      <c r="Y67" s="305"/>
      <c r="Z67" s="38"/>
      <c r="AA67" s="38"/>
      <c r="AB67" s="38"/>
      <c r="AC67" s="38"/>
      <c r="AD67" s="38"/>
      <c r="AE67" s="38"/>
      <c r="AF67" s="38"/>
      <c r="AG67" s="38"/>
      <c r="AH67" s="38"/>
      <c r="AI67" s="38"/>
      <c r="AJ67" s="112" t="s">
        <v>236</v>
      </c>
      <c r="AK67" s="112"/>
      <c r="AL67" s="112" t="s">
        <v>228</v>
      </c>
      <c r="AM67" s="112"/>
      <c r="AN67" s="112" t="s">
        <v>234</v>
      </c>
      <c r="AO67" s="113"/>
      <c r="AP67" s="112" t="s">
        <v>250</v>
      </c>
      <c r="AQ67" s="112"/>
      <c r="AR67" s="112" t="s">
        <v>251</v>
      </c>
      <c r="AS67" s="112" t="s">
        <v>252</v>
      </c>
      <c r="AT67" s="112"/>
      <c r="AU67" s="112" t="s">
        <v>236</v>
      </c>
      <c r="AV67" s="112"/>
      <c r="AW67" s="112" t="s">
        <v>228</v>
      </c>
      <c r="AX67" s="112"/>
      <c r="AY67" s="112" t="s">
        <v>234</v>
      </c>
      <c r="AZ67" s="113"/>
      <c r="BA67" s="112" t="s">
        <v>250</v>
      </c>
      <c r="BB67" s="112"/>
      <c r="BC67" s="112" t="s">
        <v>251</v>
      </c>
      <c r="BD67" s="112" t="s">
        <v>252</v>
      </c>
    </row>
    <row r="68" spans="1:56" ht="16" customHeight="1" x14ac:dyDescent="0.2">
      <c r="C68" s="38"/>
      <c r="D68" s="112"/>
      <c r="E68" s="112"/>
      <c r="F68" s="112"/>
      <c r="G68" s="112"/>
      <c r="H68" s="112"/>
      <c r="I68" s="112"/>
      <c r="J68" s="112"/>
      <c r="K68" s="112"/>
      <c r="L68" s="112"/>
      <c r="M68" s="303"/>
      <c r="N68" s="303"/>
      <c r="O68" s="303"/>
      <c r="P68" s="304"/>
      <c r="Q68" s="304"/>
      <c r="R68" s="304"/>
      <c r="S68" s="304"/>
      <c r="T68" s="301"/>
      <c r="U68" s="301"/>
      <c r="V68" s="301"/>
      <c r="W68" s="305"/>
      <c r="X68" s="305"/>
      <c r="Y68" s="305"/>
      <c r="Z68" s="38"/>
      <c r="AA68" s="38"/>
      <c r="AB68" s="38"/>
      <c r="AC68" s="38"/>
      <c r="AD68" s="38"/>
      <c r="AE68" s="38"/>
      <c r="AF68" s="38"/>
      <c r="AG68" s="38"/>
      <c r="AH68" s="38"/>
      <c r="AI68" s="38"/>
      <c r="AJ68" s="110">
        <f>HLOOKUP($M$67,VerticalPlanning!$I$13:$AF$21,2,FALSE)</f>
        <v>0</v>
      </c>
      <c r="AK68" s="112"/>
      <c r="AL68" s="106">
        <f>HLOOKUP($M$67,VerticalPlanning!$I$1:$AF$9,2,FALSE)</f>
        <v>0</v>
      </c>
      <c r="AM68" s="112"/>
      <c r="AN68" s="108">
        <f>VLOOKUP($F$1,ClientLevels!$A$1:$B$4,2,FALSE)</f>
        <v>4</v>
      </c>
      <c r="AO68" s="113"/>
      <c r="AP68" s="117">
        <f>VLOOKUP($F$1,ClientLevels!$A$1:$C$4,3,FALSE)</f>
        <v>-0.13</v>
      </c>
      <c r="AQ68" s="112"/>
      <c r="AR68" s="112">
        <f>$T$67</f>
        <v>0</v>
      </c>
      <c r="AS68" s="120">
        <f>$W$67</f>
        <v>0</v>
      </c>
      <c r="AT68" s="112"/>
      <c r="AU68" s="110">
        <f>HLOOKUP($M$71,VerticalPlanning!$I$13:$AF$21,2,FALSE)</f>
        <v>0</v>
      </c>
      <c r="AV68" s="112"/>
      <c r="AW68" s="106">
        <f>HLOOKUP($M$71,VerticalPlanning!$I$1:$AF$9,2,FALSE)</f>
        <v>0</v>
      </c>
      <c r="AX68" s="112"/>
      <c r="AY68" s="108">
        <f>VLOOKUP($F$1,ClientLevels!$A$1:$B$4,2,FALSE)</f>
        <v>4</v>
      </c>
      <c r="AZ68" s="113"/>
      <c r="BA68" s="117">
        <f>VLOOKUP($F$1,ClientLevels!$A$1:$C$4,3,FALSE)</f>
        <v>-0.13</v>
      </c>
      <c r="BB68" s="112"/>
      <c r="BC68" s="112">
        <f>$T$71</f>
        <v>0</v>
      </c>
      <c r="BD68" s="120">
        <f>$W$71</f>
        <v>0</v>
      </c>
    </row>
    <row r="69" spans="1:56" ht="16" customHeight="1" x14ac:dyDescent="0.2">
      <c r="C69" s="38"/>
      <c r="D69" s="112"/>
      <c r="E69" s="112"/>
      <c r="F69" s="112"/>
      <c r="G69" s="112"/>
      <c r="H69" s="112"/>
      <c r="I69" s="112"/>
      <c r="J69" s="112"/>
      <c r="K69" s="111" t="s">
        <v>224</v>
      </c>
      <c r="L69" s="112"/>
      <c r="M69" s="303" t="s">
        <v>189</v>
      </c>
      <c r="N69" s="303"/>
      <c r="O69" s="303"/>
      <c r="P69" s="304" t="s">
        <v>189</v>
      </c>
      <c r="Q69" s="304"/>
      <c r="R69" s="304"/>
      <c r="S69" s="304"/>
      <c r="T69" s="301">
        <v>0</v>
      </c>
      <c r="U69" s="301"/>
      <c r="V69" s="301"/>
      <c r="W69" s="305">
        <v>0</v>
      </c>
      <c r="X69" s="305"/>
      <c r="Y69" s="305"/>
      <c r="Z69" s="38"/>
      <c r="AA69" s="38"/>
      <c r="AB69" s="38"/>
      <c r="AC69" s="38"/>
      <c r="AD69" s="38"/>
      <c r="AE69" s="38"/>
      <c r="AF69" s="38"/>
      <c r="AG69" s="38"/>
      <c r="AH69" s="38"/>
      <c r="AI69" s="38"/>
      <c r="AJ69" s="110">
        <f>HLOOKUP($M$67,VerticalPlanning!$I$13:$AF$21,3,FALSE)</f>
        <v>0</v>
      </c>
      <c r="AK69" s="112"/>
      <c r="AL69" s="106">
        <f>HLOOKUP($M$67,VerticalPlanning!$I$1:$AF$9,3,FALSE)</f>
        <v>0</v>
      </c>
      <c r="AM69" s="112"/>
      <c r="AN69" s="108">
        <f>VLOOKUP($F$1,ClientLevels!$A$1:$B$4,2,FALSE)</f>
        <v>4</v>
      </c>
      <c r="AO69" s="113"/>
      <c r="AP69" s="117">
        <f>VLOOKUP($F$1,ClientLevels!$A$1:$C$4,3,FALSE)</f>
        <v>-0.13</v>
      </c>
      <c r="AQ69" s="112"/>
      <c r="AR69" s="112">
        <f t="shared" ref="AR69:AR75" si="97">$T$67</f>
        <v>0</v>
      </c>
      <c r="AS69" s="120">
        <f t="shared" ref="AS69:AS75" si="98">$W$67</f>
        <v>0</v>
      </c>
      <c r="AT69" s="112"/>
      <c r="AU69" s="110">
        <f>HLOOKUP($M$71,VerticalPlanning!$I$13:$AF$21,3,FALSE)</f>
        <v>0</v>
      </c>
      <c r="AV69" s="112"/>
      <c r="AW69" s="106">
        <f>HLOOKUP($M$71,VerticalPlanning!$I$1:$AF$9,3,FALSE)</f>
        <v>0</v>
      </c>
      <c r="AX69" s="112"/>
      <c r="AY69" s="108">
        <f>VLOOKUP($F$1,ClientLevels!$A$1:$B$4,2,FALSE)</f>
        <v>4</v>
      </c>
      <c r="AZ69" s="113"/>
      <c r="BA69" s="117">
        <f>VLOOKUP($F$1,ClientLevels!$A$1:$C$4,3,FALSE)</f>
        <v>-0.13</v>
      </c>
      <c r="BB69" s="112"/>
      <c r="BC69" s="112">
        <f t="shared" ref="BC69:BC75" si="99">$T$71</f>
        <v>0</v>
      </c>
      <c r="BD69" s="120">
        <f t="shared" ref="BD69:BD75" si="100">$W$71</f>
        <v>0</v>
      </c>
    </row>
    <row r="70" spans="1:56" ht="16" customHeight="1" x14ac:dyDescent="0.2">
      <c r="C70" s="44"/>
      <c r="D70" s="112"/>
      <c r="E70" s="112"/>
      <c r="F70" s="112"/>
      <c r="G70" s="112"/>
      <c r="H70" s="112"/>
      <c r="I70" s="112"/>
      <c r="J70" s="112"/>
      <c r="K70" s="112"/>
      <c r="L70" s="112"/>
      <c r="M70" s="303"/>
      <c r="N70" s="303"/>
      <c r="O70" s="303"/>
      <c r="P70" s="304"/>
      <c r="Q70" s="304"/>
      <c r="R70" s="304"/>
      <c r="S70" s="304"/>
      <c r="T70" s="301"/>
      <c r="U70" s="301"/>
      <c r="V70" s="301"/>
      <c r="W70" s="305"/>
      <c r="X70" s="305"/>
      <c r="Y70" s="305"/>
      <c r="Z70" s="44"/>
      <c r="AA70" s="44"/>
      <c r="AB70" s="44"/>
      <c r="AC70" s="44"/>
      <c r="AD70" s="44"/>
      <c r="AE70" s="38"/>
      <c r="AF70" s="38"/>
      <c r="AG70" s="38"/>
      <c r="AH70" s="38"/>
      <c r="AI70" s="38"/>
      <c r="AJ70" s="110">
        <f>HLOOKUP($M$67,VerticalPlanning!$I$13:$AF$21,4,FALSE)</f>
        <v>0</v>
      </c>
      <c r="AK70" s="112"/>
      <c r="AL70" s="106">
        <f>HLOOKUP($M$67,VerticalPlanning!$I$1:$AF$9,4,FALSE)</f>
        <v>0</v>
      </c>
      <c r="AM70" s="112"/>
      <c r="AN70" s="108">
        <f>VLOOKUP($F$1,ClientLevels!$A$1:$B$4,2,FALSE)</f>
        <v>4</v>
      </c>
      <c r="AO70" s="113"/>
      <c r="AP70" s="117">
        <f>VLOOKUP($F$1,ClientLevels!$A$1:$C$4,3,FALSE)</f>
        <v>-0.13</v>
      </c>
      <c r="AQ70" s="112"/>
      <c r="AR70" s="112">
        <f t="shared" si="97"/>
        <v>0</v>
      </c>
      <c r="AS70" s="120">
        <f t="shared" si="98"/>
        <v>0</v>
      </c>
      <c r="AT70" s="112"/>
      <c r="AU70" s="110">
        <f>HLOOKUP($M$71,VerticalPlanning!$I$13:$AF$21,4,FALSE)</f>
        <v>0</v>
      </c>
      <c r="AV70" s="112"/>
      <c r="AW70" s="106">
        <f>HLOOKUP($M$71,VerticalPlanning!$I$1:$AF$9,4,FALSE)</f>
        <v>0</v>
      </c>
      <c r="AX70" s="112"/>
      <c r="AY70" s="108">
        <f>VLOOKUP($F$1,ClientLevels!$A$1:$B$4,2,FALSE)</f>
        <v>4</v>
      </c>
      <c r="AZ70" s="113"/>
      <c r="BA70" s="117">
        <f>VLOOKUP($F$1,ClientLevels!$A$1:$C$4,3,FALSE)</f>
        <v>-0.13</v>
      </c>
      <c r="BB70" s="112"/>
      <c r="BC70" s="112">
        <f t="shared" si="99"/>
        <v>0</v>
      </c>
      <c r="BD70" s="120">
        <f t="shared" si="100"/>
        <v>0</v>
      </c>
    </row>
    <row r="71" spans="1:56" ht="16" customHeight="1" x14ac:dyDescent="0.2">
      <c r="C71" s="38"/>
      <c r="D71" s="112"/>
      <c r="E71" s="112"/>
      <c r="F71" s="112"/>
      <c r="G71" s="112"/>
      <c r="H71" s="112"/>
      <c r="I71" s="112"/>
      <c r="J71" s="112"/>
      <c r="K71" s="111" t="s">
        <v>226</v>
      </c>
      <c r="L71" s="112"/>
      <c r="M71" s="303" t="s">
        <v>189</v>
      </c>
      <c r="N71" s="303"/>
      <c r="O71" s="303"/>
      <c r="P71" s="304" t="s">
        <v>189</v>
      </c>
      <c r="Q71" s="304"/>
      <c r="R71" s="304"/>
      <c r="S71" s="304"/>
      <c r="T71" s="301">
        <v>0</v>
      </c>
      <c r="U71" s="301"/>
      <c r="V71" s="301"/>
      <c r="W71" s="305">
        <v>0</v>
      </c>
      <c r="X71" s="305"/>
      <c r="Y71" s="305"/>
      <c r="Z71" s="38"/>
      <c r="AA71" s="38"/>
      <c r="AB71" s="38"/>
      <c r="AC71" s="38"/>
      <c r="AD71" s="38"/>
      <c r="AE71" s="38"/>
      <c r="AF71" s="38"/>
      <c r="AG71" s="38"/>
      <c r="AH71" s="38"/>
      <c r="AI71" s="38"/>
      <c r="AJ71" s="110">
        <f>HLOOKUP($M$67,VerticalPlanning!$I$13:$AF$21,5,FALSE)</f>
        <v>0</v>
      </c>
      <c r="AK71" s="112"/>
      <c r="AL71" s="106">
        <f>HLOOKUP($M$67,VerticalPlanning!$I$1:$AF$9,5,FALSE)</f>
        <v>0</v>
      </c>
      <c r="AM71" s="112"/>
      <c r="AN71" s="108">
        <f>VLOOKUP($F$1,ClientLevels!$A$1:$B$4,2,FALSE)</f>
        <v>4</v>
      </c>
      <c r="AO71" s="113"/>
      <c r="AP71" s="117">
        <f>VLOOKUP($F$1,ClientLevels!$A$1:$C$4,3,FALSE)</f>
        <v>-0.13</v>
      </c>
      <c r="AQ71" s="112"/>
      <c r="AR71" s="112">
        <f t="shared" si="97"/>
        <v>0</v>
      </c>
      <c r="AS71" s="120">
        <f t="shared" si="98"/>
        <v>0</v>
      </c>
      <c r="AT71" s="112"/>
      <c r="AU71" s="110">
        <f>HLOOKUP($M$71,VerticalPlanning!$I$13:$AF$21,5,FALSE)</f>
        <v>0</v>
      </c>
      <c r="AV71" s="112"/>
      <c r="AW71" s="106">
        <f>HLOOKUP($M$71,VerticalPlanning!$I$1:$AF$9,5,FALSE)</f>
        <v>0</v>
      </c>
      <c r="AX71" s="112"/>
      <c r="AY71" s="108">
        <f>VLOOKUP($F$1,ClientLevels!$A$1:$B$4,2,FALSE)</f>
        <v>4</v>
      </c>
      <c r="AZ71" s="113"/>
      <c r="BA71" s="117">
        <f>VLOOKUP($F$1,ClientLevels!$A$1:$C$4,3,FALSE)</f>
        <v>-0.13</v>
      </c>
      <c r="BB71" s="112"/>
      <c r="BC71" s="112">
        <f t="shared" si="99"/>
        <v>0</v>
      </c>
      <c r="BD71" s="120">
        <f t="shared" si="100"/>
        <v>0</v>
      </c>
    </row>
    <row r="72" spans="1:56" ht="16" customHeight="1" x14ac:dyDescent="0.2">
      <c r="C72" s="38"/>
      <c r="D72" s="112"/>
      <c r="E72" s="112"/>
      <c r="F72" s="112"/>
      <c r="G72" s="112"/>
      <c r="H72" s="112"/>
      <c r="I72" s="112"/>
      <c r="J72" s="112"/>
      <c r="K72" s="112"/>
      <c r="L72" s="112"/>
      <c r="M72" s="303"/>
      <c r="N72" s="303"/>
      <c r="O72" s="303"/>
      <c r="P72" s="304"/>
      <c r="Q72" s="304"/>
      <c r="R72" s="304"/>
      <c r="S72" s="304"/>
      <c r="T72" s="301"/>
      <c r="U72" s="301"/>
      <c r="V72" s="301"/>
      <c r="W72" s="305"/>
      <c r="X72" s="305"/>
      <c r="Y72" s="305"/>
      <c r="Z72" s="38"/>
      <c r="AA72" s="38"/>
      <c r="AB72" s="38"/>
      <c r="AC72" s="38"/>
      <c r="AD72" s="38"/>
      <c r="AE72" s="38"/>
      <c r="AF72" s="38"/>
      <c r="AG72" s="38"/>
      <c r="AH72" s="38"/>
      <c r="AI72" s="38"/>
      <c r="AJ72" s="110">
        <f>HLOOKUP($M$67,VerticalPlanning!$I$13:$AF$21,6,FALSE)</f>
        <v>0</v>
      </c>
      <c r="AK72" s="112"/>
      <c r="AL72" s="106">
        <f>HLOOKUP($M$67,VerticalPlanning!$I$1:$AF$9,6,FALSE)</f>
        <v>0</v>
      </c>
      <c r="AM72" s="112"/>
      <c r="AN72" s="108">
        <f>VLOOKUP($F$1,ClientLevels!$A$1:$B$4,2,FALSE)</f>
        <v>4</v>
      </c>
      <c r="AO72" s="113"/>
      <c r="AP72" s="117">
        <f>VLOOKUP($F$1,ClientLevels!$A$1:$C$4,3,FALSE)</f>
        <v>-0.13</v>
      </c>
      <c r="AQ72" s="112"/>
      <c r="AR72" s="112">
        <f t="shared" si="97"/>
        <v>0</v>
      </c>
      <c r="AS72" s="120">
        <f t="shared" si="98"/>
        <v>0</v>
      </c>
      <c r="AT72" s="112"/>
      <c r="AU72" s="110">
        <f>HLOOKUP($M$71,VerticalPlanning!$I$13:$AF$21,6,FALSE)</f>
        <v>0</v>
      </c>
      <c r="AV72" s="112"/>
      <c r="AW72" s="106">
        <f>HLOOKUP($M$71,VerticalPlanning!$I$1:$AF$9,6,FALSE)</f>
        <v>0</v>
      </c>
      <c r="AX72" s="112"/>
      <c r="AY72" s="108">
        <f>VLOOKUP($F$1,ClientLevels!$A$1:$B$4,2,FALSE)</f>
        <v>4</v>
      </c>
      <c r="AZ72" s="113"/>
      <c r="BA72" s="117">
        <f>VLOOKUP($F$1,ClientLevels!$A$1:$C$4,3,FALSE)</f>
        <v>-0.13</v>
      </c>
      <c r="BB72" s="112"/>
      <c r="BC72" s="112">
        <f t="shared" si="99"/>
        <v>0</v>
      </c>
      <c r="BD72" s="120">
        <f t="shared" si="100"/>
        <v>0</v>
      </c>
    </row>
    <row r="73" spans="1:56" ht="20" customHeight="1" x14ac:dyDescent="0.2">
      <c r="C73" s="38"/>
      <c r="D73" s="112"/>
      <c r="E73" s="112"/>
      <c r="F73" s="112"/>
      <c r="G73" s="112"/>
      <c r="H73" s="112"/>
      <c r="I73" s="112"/>
      <c r="J73" s="112"/>
      <c r="K73" s="111" t="s">
        <v>227</v>
      </c>
      <c r="L73" s="112"/>
      <c r="M73" s="303" t="s">
        <v>189</v>
      </c>
      <c r="N73" s="303"/>
      <c r="O73" s="303"/>
      <c r="P73" s="304" t="s">
        <v>189</v>
      </c>
      <c r="Q73" s="304"/>
      <c r="R73" s="304"/>
      <c r="S73" s="304"/>
      <c r="T73" s="301">
        <v>0</v>
      </c>
      <c r="U73" s="301"/>
      <c r="V73" s="301"/>
      <c r="W73" s="305">
        <v>0</v>
      </c>
      <c r="X73" s="305"/>
      <c r="Y73" s="305"/>
      <c r="Z73" s="38"/>
      <c r="AA73" s="38"/>
      <c r="AB73" s="38"/>
      <c r="AC73" s="38"/>
      <c r="AD73" s="38"/>
      <c r="AE73" s="38"/>
      <c r="AF73" s="38"/>
      <c r="AG73" s="38"/>
      <c r="AH73" s="38"/>
      <c r="AI73" s="38"/>
      <c r="AJ73" s="110">
        <f>HLOOKUP($M$67,VerticalPlanning!$I$13:$AF$21,7,FALSE)</f>
        <v>0</v>
      </c>
      <c r="AK73" s="112"/>
      <c r="AL73" s="106">
        <f>HLOOKUP($M$67,VerticalPlanning!$I$1:$AF$9,7,FALSE)</f>
        <v>0</v>
      </c>
      <c r="AM73" s="112"/>
      <c r="AN73" s="108">
        <f>VLOOKUP($F$1,ClientLevels!$A$1:$B$4,2,FALSE)</f>
        <v>4</v>
      </c>
      <c r="AO73" s="113"/>
      <c r="AP73" s="117">
        <f>VLOOKUP($F$1,ClientLevels!$A$1:$C$4,3,FALSE)</f>
        <v>-0.13</v>
      </c>
      <c r="AQ73" s="112"/>
      <c r="AR73" s="112">
        <f t="shared" si="97"/>
        <v>0</v>
      </c>
      <c r="AS73" s="120">
        <f t="shared" si="98"/>
        <v>0</v>
      </c>
      <c r="AT73" s="112"/>
      <c r="AU73" s="110">
        <f>HLOOKUP($M$71,VerticalPlanning!$I$13:$AF$21,7,FALSE)</f>
        <v>0</v>
      </c>
      <c r="AV73" s="112"/>
      <c r="AW73" s="106">
        <f>HLOOKUP($M$71,VerticalPlanning!$I$1:$AF$9,7,FALSE)</f>
        <v>0</v>
      </c>
      <c r="AX73" s="112"/>
      <c r="AY73" s="108">
        <f>VLOOKUP($F$1,ClientLevels!$A$1:$B$4,2,FALSE)</f>
        <v>4</v>
      </c>
      <c r="AZ73" s="113"/>
      <c r="BA73" s="117">
        <f>VLOOKUP($F$1,ClientLevels!$A$1:$C$4,3,FALSE)</f>
        <v>-0.13</v>
      </c>
      <c r="BB73" s="112"/>
      <c r="BC73" s="112">
        <f t="shared" si="99"/>
        <v>0</v>
      </c>
      <c r="BD73" s="120">
        <f t="shared" si="100"/>
        <v>0</v>
      </c>
    </row>
    <row r="74" spans="1:56" ht="20" customHeight="1" x14ac:dyDescent="0.2">
      <c r="A74" s="38"/>
      <c r="B74" s="38"/>
      <c r="C74" s="38"/>
      <c r="D74" s="112"/>
      <c r="E74" s="112"/>
      <c r="F74" s="112"/>
      <c r="G74" s="112"/>
      <c r="H74" s="112"/>
      <c r="I74" s="112"/>
      <c r="J74" s="112"/>
      <c r="K74" s="107"/>
      <c r="L74" s="112"/>
      <c r="M74" s="303"/>
      <c r="N74" s="303"/>
      <c r="O74" s="303"/>
      <c r="P74" s="304"/>
      <c r="Q74" s="304"/>
      <c r="R74" s="304"/>
      <c r="S74" s="304"/>
      <c r="T74" s="301"/>
      <c r="U74" s="301"/>
      <c r="V74" s="301"/>
      <c r="W74" s="305"/>
      <c r="X74" s="305"/>
      <c r="Y74" s="305"/>
      <c r="Z74" s="38"/>
      <c r="AA74" s="38"/>
      <c r="AB74" s="38"/>
      <c r="AC74" s="38"/>
      <c r="AD74" s="38"/>
      <c r="AE74" s="38"/>
      <c r="AF74" s="38"/>
      <c r="AG74" s="38"/>
      <c r="AH74" s="38"/>
      <c r="AI74" s="38"/>
      <c r="AJ74" s="110">
        <f>HLOOKUP($M$67,VerticalPlanning!$I$13:$AF$21,8,FALSE)</f>
        <v>0</v>
      </c>
      <c r="AK74" s="112"/>
      <c r="AL74" s="106">
        <f>HLOOKUP($M$67,VerticalPlanning!$I$1:$AF$9,8,FALSE)</f>
        <v>0</v>
      </c>
      <c r="AM74" s="112"/>
      <c r="AN74" s="108">
        <f>VLOOKUP($F$1,ClientLevels!$A$1:$B$4,2,FALSE)</f>
        <v>4</v>
      </c>
      <c r="AO74" s="113"/>
      <c r="AP74" s="117">
        <f>VLOOKUP($F$1,ClientLevels!$A$1:$C$4,3,FALSE)</f>
        <v>-0.13</v>
      </c>
      <c r="AQ74" s="112"/>
      <c r="AR74" s="112">
        <f t="shared" si="97"/>
        <v>0</v>
      </c>
      <c r="AS74" s="120">
        <f t="shared" si="98"/>
        <v>0</v>
      </c>
      <c r="AT74" s="112"/>
      <c r="AU74" s="110">
        <f>HLOOKUP($M$71,VerticalPlanning!$I$13:$AF$21,8,FALSE)</f>
        <v>0</v>
      </c>
      <c r="AV74" s="112"/>
      <c r="AW74" s="106">
        <f>HLOOKUP($M$71,VerticalPlanning!$I$1:$AF$9,8,FALSE)</f>
        <v>0</v>
      </c>
      <c r="AX74" s="112"/>
      <c r="AY74" s="108">
        <f>VLOOKUP($F$1,ClientLevels!$A$1:$B$4,2,FALSE)</f>
        <v>4</v>
      </c>
      <c r="AZ74" s="113"/>
      <c r="BA74" s="117">
        <f>VLOOKUP($F$1,ClientLevels!$A$1:$C$4,3,FALSE)</f>
        <v>-0.13</v>
      </c>
      <c r="BB74" s="112"/>
      <c r="BC74" s="112">
        <f t="shared" si="99"/>
        <v>0</v>
      </c>
      <c r="BD74" s="120">
        <f t="shared" si="100"/>
        <v>0</v>
      </c>
    </row>
    <row r="75" spans="1:56" ht="20" customHeight="1" x14ac:dyDescent="0.2">
      <c r="A75" s="39"/>
      <c r="B75" s="40"/>
      <c r="C75" s="40"/>
      <c r="D75" s="40"/>
      <c r="E75" s="40"/>
      <c r="F75" s="40"/>
      <c r="G75" s="40"/>
      <c r="H75" s="40"/>
      <c r="I75" s="40"/>
      <c r="J75" s="40"/>
      <c r="K75" s="40"/>
      <c r="L75" s="40"/>
      <c r="M75" s="40"/>
      <c r="N75" s="40"/>
      <c r="O75" s="40"/>
      <c r="P75" s="40"/>
      <c r="Q75" s="40"/>
      <c r="R75" s="40"/>
      <c r="S75" s="40"/>
      <c r="T75" s="40"/>
      <c r="U75" s="41"/>
      <c r="V75" s="41"/>
      <c r="W75" s="41"/>
      <c r="X75" s="41"/>
      <c r="Y75" s="41"/>
      <c r="Z75" s="41"/>
      <c r="AA75" s="41"/>
      <c r="AB75" s="41"/>
      <c r="AC75" s="41"/>
      <c r="AD75" s="41"/>
      <c r="AE75" s="41"/>
      <c r="AF75" s="41"/>
      <c r="AG75" s="41"/>
      <c r="AH75" s="41"/>
      <c r="AI75" s="41"/>
      <c r="AJ75" s="110">
        <f>HLOOKUP($M$67,VerticalPlanning!$I$13:$AF$21,9,FALSE)</f>
        <v>0</v>
      </c>
      <c r="AK75" s="112"/>
      <c r="AL75" s="106">
        <f>HLOOKUP($M$67,VerticalPlanning!$I$1:$AF$9,9,FALSE)</f>
        <v>0</v>
      </c>
      <c r="AM75" s="112"/>
      <c r="AN75" s="108">
        <f>VLOOKUP($F$1,ClientLevels!$A$1:$B$4,2,FALSE)</f>
        <v>4</v>
      </c>
      <c r="AO75" s="113"/>
      <c r="AP75" s="117">
        <f>VLOOKUP($F$1,ClientLevels!$A$1:$C$4,3,FALSE)</f>
        <v>-0.13</v>
      </c>
      <c r="AQ75" s="112"/>
      <c r="AR75" s="112">
        <f t="shared" si="97"/>
        <v>0</v>
      </c>
      <c r="AS75" s="120">
        <f t="shared" si="98"/>
        <v>0</v>
      </c>
      <c r="AT75" s="112"/>
      <c r="AU75" s="110">
        <f>HLOOKUP($M$71,VerticalPlanning!$I$13:$AF$21,9,FALSE)</f>
        <v>0</v>
      </c>
      <c r="AV75" s="112"/>
      <c r="AW75" s="106">
        <f>HLOOKUP($M$71,VerticalPlanning!$I$1:$AF$9,9,FALSE)</f>
        <v>0</v>
      </c>
      <c r="AX75" s="112"/>
      <c r="AY75" s="108">
        <f>VLOOKUP($F$1,ClientLevels!$A$1:$B$4,2,FALSE)</f>
        <v>4</v>
      </c>
      <c r="AZ75" s="113"/>
      <c r="BA75" s="117">
        <f>VLOOKUP($F$1,ClientLevels!$A$1:$C$4,3,FALSE)</f>
        <v>-0.13</v>
      </c>
      <c r="BB75" s="112"/>
      <c r="BC75" s="112">
        <f t="shared" si="99"/>
        <v>0</v>
      </c>
      <c r="BD75" s="120">
        <f t="shared" si="100"/>
        <v>0</v>
      </c>
    </row>
    <row r="76" spans="1:56" ht="20" customHeight="1" x14ac:dyDescent="0.2">
      <c r="A76" s="1"/>
      <c r="B76" s="1"/>
      <c r="AI76" s="1"/>
      <c r="AJ76" s="113"/>
      <c r="AK76" s="113"/>
      <c r="AL76" s="113"/>
      <c r="AM76" s="113"/>
      <c r="AN76" s="113"/>
      <c r="AO76" s="113"/>
      <c r="AP76" s="112"/>
      <c r="AQ76" s="112"/>
      <c r="AR76" s="112"/>
      <c r="AS76" s="112"/>
      <c r="AT76" s="112"/>
      <c r="AU76" s="113"/>
      <c r="AV76" s="113"/>
      <c r="AW76" s="113"/>
      <c r="AX76" s="113"/>
      <c r="AY76" s="113"/>
      <c r="AZ76" s="113"/>
      <c r="BA76" s="112"/>
      <c r="BB76" s="112"/>
      <c r="BC76" s="112"/>
      <c r="BD76" s="112"/>
    </row>
    <row r="77" spans="1:56" ht="19" customHeight="1" thickBot="1" x14ac:dyDescent="0.25">
      <c r="A77" s="215"/>
      <c r="B77" s="215"/>
      <c r="C77" s="214" t="s">
        <v>2</v>
      </c>
      <c r="D77" s="214"/>
      <c r="E77" s="214"/>
      <c r="F77" s="214"/>
      <c r="G77" s="214" t="s">
        <v>3</v>
      </c>
      <c r="H77" s="214"/>
      <c r="I77" s="214"/>
      <c r="J77" s="214"/>
      <c r="K77" s="214" t="s">
        <v>4</v>
      </c>
      <c r="L77" s="214"/>
      <c r="M77" s="214"/>
      <c r="N77" s="214"/>
      <c r="O77" s="214" t="s">
        <v>5</v>
      </c>
      <c r="P77" s="214"/>
      <c r="Q77" s="214"/>
      <c r="R77" s="214"/>
      <c r="S77" s="214" t="s">
        <v>259</v>
      </c>
      <c r="T77" s="214"/>
      <c r="U77" s="214"/>
      <c r="V77" s="214"/>
      <c r="W77" s="214" t="s">
        <v>260</v>
      </c>
      <c r="X77" s="214"/>
      <c r="Y77" s="214"/>
      <c r="Z77" s="214"/>
      <c r="AA77" s="214" t="s">
        <v>261</v>
      </c>
      <c r="AB77" s="214"/>
      <c r="AC77" s="214"/>
      <c r="AD77" s="214"/>
      <c r="AE77" s="214" t="s">
        <v>262</v>
      </c>
      <c r="AF77" s="214"/>
      <c r="AG77" s="214"/>
      <c r="AH77" s="214"/>
      <c r="AI77" s="1"/>
      <c r="AJ77" s="113"/>
      <c r="AK77" s="113"/>
      <c r="AL77" s="113"/>
      <c r="AM77" s="113"/>
      <c r="AN77" s="113"/>
      <c r="AO77" s="113"/>
      <c r="AP77" s="112"/>
      <c r="AQ77" s="112"/>
      <c r="AR77" s="112"/>
      <c r="AS77" s="112"/>
      <c r="AT77" s="112"/>
      <c r="AU77" s="113"/>
      <c r="AV77" s="113"/>
      <c r="AW77" s="113"/>
      <c r="AX77" s="113"/>
      <c r="AY77" s="113"/>
      <c r="AZ77" s="113"/>
      <c r="BA77" s="112"/>
      <c r="BB77" s="112"/>
      <c r="BC77" s="112"/>
      <c r="BD77" s="112"/>
    </row>
    <row r="78" spans="1:56" ht="19" customHeight="1" thickBot="1" x14ac:dyDescent="0.25">
      <c r="A78" s="213"/>
      <c r="B78" s="213"/>
      <c r="C78" s="320" t="s">
        <v>192</v>
      </c>
      <c r="D78" s="321"/>
      <c r="E78" s="321"/>
      <c r="F78" s="321"/>
      <c r="G78" s="320" t="s">
        <v>192</v>
      </c>
      <c r="H78" s="321"/>
      <c r="I78" s="321"/>
      <c r="J78" s="322"/>
      <c r="K78" s="321" t="s">
        <v>191</v>
      </c>
      <c r="L78" s="321"/>
      <c r="M78" s="321"/>
      <c r="N78" s="321"/>
      <c r="O78" s="323" t="s">
        <v>191</v>
      </c>
      <c r="P78" s="323"/>
      <c r="Q78" s="323"/>
      <c r="R78" s="323"/>
      <c r="S78" s="321" t="s">
        <v>191</v>
      </c>
      <c r="T78" s="321"/>
      <c r="U78" s="321"/>
      <c r="V78" s="321"/>
      <c r="W78" s="320" t="s">
        <v>191</v>
      </c>
      <c r="X78" s="321"/>
      <c r="Y78" s="321"/>
      <c r="Z78" s="322"/>
      <c r="AA78" s="321" t="s">
        <v>194</v>
      </c>
      <c r="AB78" s="321"/>
      <c r="AC78" s="321"/>
      <c r="AD78" s="321"/>
      <c r="AE78" s="320" t="s">
        <v>194</v>
      </c>
      <c r="AF78" s="321"/>
      <c r="AG78" s="321"/>
      <c r="AH78" s="322"/>
      <c r="AI78" s="122"/>
      <c r="AJ78" s="114" t="s">
        <v>249</v>
      </c>
      <c r="AK78" s="113"/>
      <c r="AL78" s="116">
        <f>VLOOKUP($P$67,HorizontalPlanning!$A$2:$K$14,4,FALSE)</f>
        <v>0</v>
      </c>
      <c r="AM78" s="116">
        <f>VLOOKUP($P$67,HorizontalPlanning!$A$2:$K$14,5,FALSE)</f>
        <v>0</v>
      </c>
      <c r="AN78" s="116">
        <f>VLOOKUP($P$67,HorizontalPlanning!$A$2:$K$14,6,FALSE)</f>
        <v>0</v>
      </c>
      <c r="AO78" s="116">
        <f>VLOOKUP($P$67,HorizontalPlanning!$A$2:$K$14,7,FALSE)</f>
        <v>0</v>
      </c>
      <c r="AP78" s="116">
        <f>VLOOKUP($P$67,HorizontalPlanning!$A$2:$K$14,8,FALSE)</f>
        <v>0</v>
      </c>
      <c r="AQ78" s="116">
        <f>VLOOKUP($P$67,HorizontalPlanning!$A$2:$K$14,9,FALSE)</f>
        <v>0</v>
      </c>
      <c r="AR78" s="116">
        <f>VLOOKUP($P$67,HorizontalPlanning!$A$2:$K$14,10,FALSE)</f>
        <v>0</v>
      </c>
      <c r="AS78" s="116">
        <f>VLOOKUP($P$67,HorizontalPlanning!$A$2:$K$14,11,FALSE)</f>
        <v>0</v>
      </c>
      <c r="AT78" s="115"/>
      <c r="AU78" s="114" t="s">
        <v>249</v>
      </c>
      <c r="AV78" s="113"/>
      <c r="AW78" s="116">
        <f>VLOOKUP($P$71,HorizontalPlanning!$A$2:$K$14,4,FALSE)</f>
        <v>0</v>
      </c>
      <c r="AX78" s="116">
        <f>VLOOKUP($P$71,HorizontalPlanning!$A$2:$K$14,5,FALSE)</f>
        <v>0</v>
      </c>
      <c r="AY78" s="116">
        <f>VLOOKUP($P$71,HorizontalPlanning!$A$2:$K$14,6,FALSE)</f>
        <v>0</v>
      </c>
      <c r="AZ78" s="116">
        <f>VLOOKUP($P$71,HorizontalPlanning!$A$2:$K$14,7,FALSE)</f>
        <v>0</v>
      </c>
      <c r="BA78" s="116">
        <f>VLOOKUP($P$71,HorizontalPlanning!$A$2:$K$14,8,FALSE)</f>
        <v>0</v>
      </c>
      <c r="BB78" s="116">
        <f>VLOOKUP($P$71,HorizontalPlanning!$A$2:$K$14,9,FALSE)</f>
        <v>0</v>
      </c>
      <c r="BC78" s="116">
        <f>VLOOKUP($P$71,HorizontalPlanning!$A$2:$K$14,10,FALSE)</f>
        <v>0</v>
      </c>
      <c r="BD78" s="116">
        <f>VLOOKUP($P$71,HorizontalPlanning!$A$2:$K$14,11,FALSE)</f>
        <v>0</v>
      </c>
    </row>
    <row r="79" spans="1:56" ht="19" customHeight="1" thickBot="1" x14ac:dyDescent="0.25">
      <c r="A79" s="216"/>
      <c r="B79" s="216"/>
      <c r="C79" s="196" t="s">
        <v>265</v>
      </c>
      <c r="D79" s="197">
        <v>0</v>
      </c>
      <c r="E79" s="198" t="s">
        <v>264</v>
      </c>
      <c r="F79" s="201">
        <v>0</v>
      </c>
      <c r="G79" s="196" t="s">
        <v>265</v>
      </c>
      <c r="H79" s="200">
        <v>0</v>
      </c>
      <c r="I79" s="202" t="s">
        <v>264</v>
      </c>
      <c r="J79" s="201">
        <v>0</v>
      </c>
      <c r="K79" s="196" t="s">
        <v>265</v>
      </c>
      <c r="L79" s="200">
        <v>0</v>
      </c>
      <c r="M79" s="202" t="s">
        <v>264</v>
      </c>
      <c r="N79" s="201">
        <v>0</v>
      </c>
      <c r="O79" s="196" t="s">
        <v>265</v>
      </c>
      <c r="P79" s="200">
        <v>0</v>
      </c>
      <c r="Q79" s="202" t="s">
        <v>264</v>
      </c>
      <c r="R79" s="199">
        <v>0</v>
      </c>
      <c r="S79" s="196" t="s">
        <v>265</v>
      </c>
      <c r="T79" s="197">
        <v>0</v>
      </c>
      <c r="U79" s="198" t="s">
        <v>264</v>
      </c>
      <c r="V79" s="201">
        <v>0</v>
      </c>
      <c r="W79" s="196" t="s">
        <v>265</v>
      </c>
      <c r="X79" s="200">
        <v>0</v>
      </c>
      <c r="Y79" s="202" t="s">
        <v>264</v>
      </c>
      <c r="Z79" s="201">
        <v>0</v>
      </c>
      <c r="AA79" s="196" t="s">
        <v>265</v>
      </c>
      <c r="AB79" s="200">
        <v>0</v>
      </c>
      <c r="AC79" s="202" t="s">
        <v>264</v>
      </c>
      <c r="AD79" s="201">
        <v>0</v>
      </c>
      <c r="AE79" s="196" t="s">
        <v>265</v>
      </c>
      <c r="AF79" s="200">
        <v>0</v>
      </c>
      <c r="AG79" s="202" t="s">
        <v>264</v>
      </c>
      <c r="AH79" s="199">
        <v>0</v>
      </c>
      <c r="AJ79" s="113"/>
      <c r="AK79" s="113"/>
      <c r="AL79" s="116">
        <f>VLOOKUP($P$67,HorizontalPlanning!$A$2:$K$14,4,FALSE)</f>
        <v>0</v>
      </c>
      <c r="AM79" s="116">
        <f>VLOOKUP($P$67,HorizontalPlanning!$A$2:$K$14,5,FALSE)</f>
        <v>0</v>
      </c>
      <c r="AN79" s="116">
        <f>VLOOKUP($P$67,HorizontalPlanning!$A$2:$K$14,6,FALSE)</f>
        <v>0</v>
      </c>
      <c r="AO79" s="116">
        <f>VLOOKUP($P$67,HorizontalPlanning!$A$2:$K$14,7,FALSE)</f>
        <v>0</v>
      </c>
      <c r="AP79" s="116">
        <f>VLOOKUP($P$67,HorizontalPlanning!$A$2:$K$14,8,FALSE)</f>
        <v>0</v>
      </c>
      <c r="AQ79" s="116">
        <f>VLOOKUP($P$67,HorizontalPlanning!$A$2:$K$14,9,FALSE)</f>
        <v>0</v>
      </c>
      <c r="AR79" s="116">
        <f>VLOOKUP($P$67,HorizontalPlanning!$A$2:$K$14,10,FALSE)</f>
        <v>0</v>
      </c>
      <c r="AS79" s="116">
        <f>VLOOKUP($P$67,HorizontalPlanning!$A$2:$K$14,11,FALSE)</f>
        <v>0</v>
      </c>
      <c r="AT79" s="115"/>
      <c r="AU79" s="113"/>
      <c r="AV79" s="113"/>
      <c r="AW79" s="116">
        <f>VLOOKUP($P$71,HorizontalPlanning!$A$2:$K$14,4,FALSE)</f>
        <v>0</v>
      </c>
      <c r="AX79" s="116">
        <f>VLOOKUP($P$71,HorizontalPlanning!$A$2:$K$14,5,FALSE)</f>
        <v>0</v>
      </c>
      <c r="AY79" s="116">
        <f>VLOOKUP($P$71,HorizontalPlanning!$A$2:$K$14,6,FALSE)</f>
        <v>0</v>
      </c>
      <c r="AZ79" s="116">
        <f>VLOOKUP($P$71,HorizontalPlanning!$A$2:$K$14,7,FALSE)</f>
        <v>0</v>
      </c>
      <c r="BA79" s="116">
        <f>VLOOKUP($P$71,HorizontalPlanning!$A$2:$K$14,8,FALSE)</f>
        <v>0</v>
      </c>
      <c r="BB79" s="116">
        <f>VLOOKUP($P$71,HorizontalPlanning!$A$2:$K$14,9,FALSE)</f>
        <v>0</v>
      </c>
      <c r="BC79" s="116">
        <f>VLOOKUP($P$71,HorizontalPlanning!$A$2:$K$14,10,FALSE)</f>
        <v>0</v>
      </c>
      <c r="BD79" s="116">
        <f>VLOOKUP($P$71,HorizontalPlanning!$A$2:$K$14,11,FALSE)</f>
        <v>0</v>
      </c>
    </row>
    <row r="80" spans="1:56" ht="19" customHeight="1" thickTop="1" x14ac:dyDescent="0.2">
      <c r="A80" s="309" t="s">
        <v>189</v>
      </c>
      <c r="B80" s="310"/>
      <c r="C80" s="144">
        <f>IF(AJ68=0,0,AJ68+AL78+AP68+AS68+$D$79)</f>
        <v>0</v>
      </c>
      <c r="D80" s="121">
        <f>$B$83*C80</f>
        <v>0</v>
      </c>
      <c r="E80" s="146">
        <f>IF(AL68=0,0,AL68+AN68+AL88+AR68+$F$79)</f>
        <v>0</v>
      </c>
      <c r="F80" s="147"/>
      <c r="G80" s="144">
        <f>IF(AJ68=0,0,AJ68+AM78+AP68+AS68+$H$79)</f>
        <v>0</v>
      </c>
      <c r="H80" s="121">
        <f>$B$83*G80</f>
        <v>0</v>
      </c>
      <c r="I80" s="146">
        <f>IF(AL68=0,0,AL68+AN68+AM88+AR68+$J$79)</f>
        <v>0</v>
      </c>
      <c r="J80" s="147"/>
      <c r="K80" s="144">
        <f>IF(AJ68=0,0,AJ68+AN78+AP68+AS68+$L$79)</f>
        <v>0</v>
      </c>
      <c r="L80" s="121">
        <f>$B$83*K80</f>
        <v>0</v>
      </c>
      <c r="M80" s="146">
        <f>IF(AL68=0,0,AL68+AN68+AN88+AR68+$N$79)</f>
        <v>0</v>
      </c>
      <c r="N80" s="147"/>
      <c r="O80" s="144">
        <f>IF(AJ68=0,0,AJ68+AO78+AP68+AS68+$P$79)</f>
        <v>0</v>
      </c>
      <c r="P80" s="121">
        <f>$B$83*O80</f>
        <v>0</v>
      </c>
      <c r="Q80" s="146">
        <f>IF(AL68=0,0,AL68+AN68+AO88+AR68+$R$79)</f>
        <v>0</v>
      </c>
      <c r="R80" s="147"/>
      <c r="S80" s="144">
        <f>IF(AJ68=0,0,AJ68+AP78+AP68+AS68+$T$79)</f>
        <v>0</v>
      </c>
      <c r="T80" s="121">
        <f>$B$83*S80</f>
        <v>0</v>
      </c>
      <c r="U80" s="146">
        <f>IF(AL68=0,0,AL68+AN68+AP88+AR68+$V$79)</f>
        <v>0</v>
      </c>
      <c r="V80" s="147"/>
      <c r="W80" s="144">
        <f>IF(AJ68=0,0,AJ68+AQ78+AP68+AS68+$X$79)</f>
        <v>0</v>
      </c>
      <c r="X80" s="121">
        <f>$B$83*W80</f>
        <v>0</v>
      </c>
      <c r="Y80" s="146">
        <f>IF(AL68=0,0,AL68+AN68+AQ88+AR68+$Z$79)</f>
        <v>0</v>
      </c>
      <c r="Z80" s="149"/>
      <c r="AA80" s="148">
        <f>IF(AJ68=0,0,AJ68+AR78+AP68+AS68+$AB$79)</f>
        <v>0</v>
      </c>
      <c r="AB80" s="121">
        <f>$B$83*AA80</f>
        <v>0</v>
      </c>
      <c r="AC80" s="146">
        <f>IF(AL68=0,0,AL68+AN68+AR88+AR68+$AD$79)</f>
        <v>0</v>
      </c>
      <c r="AD80" s="147"/>
      <c r="AE80" s="144">
        <f>IF(AJ68=0,0,AJ68+AS78+AP68+AS68+$AF$79)</f>
        <v>0</v>
      </c>
      <c r="AF80" s="121">
        <f>$B$83*AE80</f>
        <v>0</v>
      </c>
      <c r="AG80" s="146">
        <f>IF(AL68=0,0,AL68+AN68+AS88+AR68+$AH$79)</f>
        <v>0</v>
      </c>
      <c r="AH80" s="149"/>
      <c r="AJ80" s="113"/>
      <c r="AK80" s="113"/>
      <c r="AL80" s="116">
        <f>VLOOKUP($P$67,HorizontalPlanning!$A$2:$K$14,4,FALSE)</f>
        <v>0</v>
      </c>
      <c r="AM80" s="116">
        <f>VLOOKUP($P$67,HorizontalPlanning!$A$2:$K$14,5,FALSE)</f>
        <v>0</v>
      </c>
      <c r="AN80" s="116">
        <f>VLOOKUP($P$67,HorizontalPlanning!$A$2:$K$14,6,FALSE)</f>
        <v>0</v>
      </c>
      <c r="AO80" s="116">
        <f>VLOOKUP($P$67,HorizontalPlanning!$A$2:$K$14,7,FALSE)</f>
        <v>0</v>
      </c>
      <c r="AP80" s="116">
        <f>VLOOKUP($P$67,HorizontalPlanning!$A$2:$K$14,8,FALSE)</f>
        <v>0</v>
      </c>
      <c r="AQ80" s="116">
        <f>VLOOKUP($P$67,HorizontalPlanning!$A$2:$K$14,9,FALSE)</f>
        <v>0</v>
      </c>
      <c r="AR80" s="116">
        <f>VLOOKUP($P$67,HorizontalPlanning!$A$2:$K$14,10,FALSE)</f>
        <v>0</v>
      </c>
      <c r="AS80" s="116">
        <f>VLOOKUP($P$67,HorizontalPlanning!$A$2:$K$14,11,FALSE)</f>
        <v>0</v>
      </c>
      <c r="AT80" s="115"/>
      <c r="AU80" s="113"/>
      <c r="AV80" s="113"/>
      <c r="AW80" s="116">
        <f>VLOOKUP($P$71,HorizontalPlanning!$A$2:$K$14,4,FALSE)</f>
        <v>0</v>
      </c>
      <c r="AX80" s="116">
        <f>VLOOKUP($P$71,HorizontalPlanning!$A$2:$K$14,5,FALSE)</f>
        <v>0</v>
      </c>
      <c r="AY80" s="116">
        <f>VLOOKUP($P$71,HorizontalPlanning!$A$2:$K$14,6,FALSE)</f>
        <v>0</v>
      </c>
      <c r="AZ80" s="116">
        <f>VLOOKUP($P$71,HorizontalPlanning!$A$2:$K$14,7,FALSE)</f>
        <v>0</v>
      </c>
      <c r="BA80" s="116">
        <f>VLOOKUP($P$71,HorizontalPlanning!$A$2:$K$14,8,FALSE)</f>
        <v>0</v>
      </c>
      <c r="BB80" s="116">
        <f>VLOOKUP($P$71,HorizontalPlanning!$A$2:$K$14,9,FALSE)</f>
        <v>0</v>
      </c>
      <c r="BC80" s="116">
        <f>VLOOKUP($P$71,HorizontalPlanning!$A$2:$K$14,10,FALSE)</f>
        <v>0</v>
      </c>
      <c r="BD80" s="116">
        <f>VLOOKUP($P$71,HorizontalPlanning!$A$2:$K$14,11,FALSE)</f>
        <v>0</v>
      </c>
    </row>
    <row r="81" spans="1:56" ht="20" customHeight="1" thickBot="1" x14ac:dyDescent="0.25">
      <c r="A81" s="311"/>
      <c r="B81" s="312"/>
      <c r="C81" s="72">
        <f t="shared" ref="C81:C87" si="101">IF(AJ69=0,0,AJ69+AL79+AP69+AS69+$D$79)</f>
        <v>0</v>
      </c>
      <c r="D81" s="121">
        <f t="shared" ref="D81:D87" si="102">$B$83*C81</f>
        <v>0</v>
      </c>
      <c r="E81" s="73">
        <f t="shared" ref="E81:E87" si="103">IF(AL69=0,0,AL69+AN69+AL89+AR69+$F$79)</f>
        <v>0</v>
      </c>
      <c r="F81" s="76"/>
      <c r="G81" s="72">
        <f t="shared" ref="G81:G87" si="104">IF(AJ69=0,0,AJ69+AM79+AP69+AS69+$H$79)</f>
        <v>0</v>
      </c>
      <c r="H81" s="121">
        <f t="shared" ref="H81:H87" si="105">$B$83*G81</f>
        <v>0</v>
      </c>
      <c r="I81" s="73">
        <f t="shared" ref="I81:I86" si="106">IF(AL69=0,0,AL69+AN69+AM89+AR69+$J$79)</f>
        <v>0</v>
      </c>
      <c r="J81" s="76"/>
      <c r="K81" s="72">
        <f t="shared" ref="K81:K87" si="107">IF(AJ69=0,0,AJ69+AN79+AP69+AS69+$L$79)</f>
        <v>0</v>
      </c>
      <c r="L81" s="121">
        <f t="shared" ref="L81:L87" si="108">$B$83*K81</f>
        <v>0</v>
      </c>
      <c r="M81" s="73">
        <f t="shared" ref="M81:M87" si="109">IF(AL69=0,0,AL69+AN69+AN89+AR69+$N$79)</f>
        <v>0</v>
      </c>
      <c r="N81" s="76"/>
      <c r="O81" s="72">
        <f t="shared" ref="O81:O87" si="110">IF(AJ69=0,0,AJ69+AO79+AP69+AS69+$P$79)</f>
        <v>0</v>
      </c>
      <c r="P81" s="121">
        <f t="shared" ref="P81:P87" si="111">$B$83*O81</f>
        <v>0</v>
      </c>
      <c r="Q81" s="73">
        <f t="shared" ref="Q81:Q87" si="112">IF(AL69=0,0,AL69+AN69+AO89+AR69+$R$79)</f>
        <v>0</v>
      </c>
      <c r="R81" s="76"/>
      <c r="S81" s="72">
        <f t="shared" ref="S81:S87" si="113">IF(AJ69=0,0,AJ69+AP79+AP69+AS69+$T$79)</f>
        <v>0</v>
      </c>
      <c r="T81" s="121">
        <f t="shared" ref="T81:T87" si="114">$B$83*S81</f>
        <v>0</v>
      </c>
      <c r="U81" s="73">
        <f t="shared" ref="U81:U87" si="115">IF(AL69=0,0,AL69+AN69+AP89+AR69+$V$79)</f>
        <v>0</v>
      </c>
      <c r="V81" s="76"/>
      <c r="W81" s="72">
        <f t="shared" ref="W81:W87" si="116">IF(AJ69=0,0,AJ69+AQ79+AP69+AS69+$X$79)</f>
        <v>0</v>
      </c>
      <c r="X81" s="121">
        <f t="shared" ref="X81:X87" si="117">$B$83*W81</f>
        <v>0</v>
      </c>
      <c r="Y81" s="73">
        <f t="shared" ref="Y81:Y87" si="118">IF(AL69=0,0,AL69+AN69+AQ89+AR69+$Z$79)</f>
        <v>0</v>
      </c>
      <c r="Z81" s="150"/>
      <c r="AA81" s="140">
        <f t="shared" ref="AA81:AA87" si="119">IF(AJ69=0,0,AJ69+AR79+AP69+AS69+$AB$79)</f>
        <v>0</v>
      </c>
      <c r="AB81" s="121">
        <f t="shared" ref="AB81:AB87" si="120">$B$83*AA81</f>
        <v>0</v>
      </c>
      <c r="AC81" s="73">
        <f t="shared" ref="AC81:AC87" si="121">IF(AL69=0,0,AL69+AN69+AR89+AR69+$AD$79)</f>
        <v>0</v>
      </c>
      <c r="AD81" s="76"/>
      <c r="AE81" s="72">
        <f t="shared" ref="AE81:AE87" si="122">IF(AJ69=0,0,AJ69+AS79+AP69+AS69+$AF$79)</f>
        <v>0</v>
      </c>
      <c r="AF81" s="121">
        <f t="shared" ref="AF81:AF87" si="123">$B$83*AE81</f>
        <v>0</v>
      </c>
      <c r="AG81" s="73">
        <f t="shared" ref="AG81:AG87" si="124">IF(AL69=0,0,AL69+AN69+AS89+AR69+$AH$79)</f>
        <v>0</v>
      </c>
      <c r="AH81" s="150"/>
      <c r="AJ81" s="113"/>
      <c r="AK81" s="113"/>
      <c r="AL81" s="116">
        <f>VLOOKUP($P$67,HorizontalPlanning!$A$2:$K$14,4,FALSE)</f>
        <v>0</v>
      </c>
      <c r="AM81" s="116">
        <f>VLOOKUP($P$67,HorizontalPlanning!$A$2:$K$14,5,FALSE)</f>
        <v>0</v>
      </c>
      <c r="AN81" s="116">
        <f>VLOOKUP($P$67,HorizontalPlanning!$A$2:$K$14,6,FALSE)</f>
        <v>0</v>
      </c>
      <c r="AO81" s="116">
        <f>VLOOKUP($P$67,HorizontalPlanning!$A$2:$K$14,7,FALSE)</f>
        <v>0</v>
      </c>
      <c r="AP81" s="116">
        <f>VLOOKUP($P$67,HorizontalPlanning!$A$2:$K$14,8,FALSE)</f>
        <v>0</v>
      </c>
      <c r="AQ81" s="116">
        <f>VLOOKUP($P$67,HorizontalPlanning!$A$2:$K$14,9,FALSE)</f>
        <v>0</v>
      </c>
      <c r="AR81" s="116">
        <f>VLOOKUP($P$67,HorizontalPlanning!$A$2:$K$14,10,FALSE)</f>
        <v>0</v>
      </c>
      <c r="AS81" s="116">
        <f>VLOOKUP($P$67,HorizontalPlanning!$A$2:$K$14,11,FALSE)</f>
        <v>0</v>
      </c>
      <c r="AT81" s="115"/>
      <c r="AU81" s="113"/>
      <c r="AV81" s="113"/>
      <c r="AW81" s="116">
        <f>VLOOKUP($P$71,HorizontalPlanning!$A$2:$K$14,4,FALSE)</f>
        <v>0</v>
      </c>
      <c r="AX81" s="116">
        <f>VLOOKUP($P$71,HorizontalPlanning!$A$2:$K$14,5,FALSE)</f>
        <v>0</v>
      </c>
      <c r="AY81" s="116">
        <f>VLOOKUP($P$71,HorizontalPlanning!$A$2:$K$14,6,FALSE)</f>
        <v>0</v>
      </c>
      <c r="AZ81" s="116">
        <f>VLOOKUP($P$71,HorizontalPlanning!$A$2:$K$14,7,FALSE)</f>
        <v>0</v>
      </c>
      <c r="BA81" s="116">
        <f>VLOOKUP($P$71,HorizontalPlanning!$A$2:$K$14,8,FALSE)</f>
        <v>0</v>
      </c>
      <c r="BB81" s="116">
        <f>VLOOKUP($P$71,HorizontalPlanning!$A$2:$K$14,9,FALSE)</f>
        <v>0</v>
      </c>
      <c r="BC81" s="116">
        <f>VLOOKUP($P$71,HorizontalPlanning!$A$2:$K$14,10,FALSE)</f>
        <v>0</v>
      </c>
      <c r="BD81" s="116">
        <f>VLOOKUP($P$71,HorizontalPlanning!$A$2:$K$14,11,FALSE)</f>
        <v>0</v>
      </c>
    </row>
    <row r="82" spans="1:56" ht="19" customHeight="1" thickBot="1" x14ac:dyDescent="0.25">
      <c r="A82" s="19" t="s">
        <v>189</v>
      </c>
      <c r="B82" s="131">
        <f>VLOOKUP(A82, Tabel22222734[], 2, FALSE)</f>
        <v>0</v>
      </c>
      <c r="C82" s="72">
        <f t="shared" si="101"/>
        <v>0</v>
      </c>
      <c r="D82" s="121">
        <f t="shared" si="102"/>
        <v>0</v>
      </c>
      <c r="E82" s="73">
        <f t="shared" si="103"/>
        <v>0</v>
      </c>
      <c r="F82" s="76"/>
      <c r="G82" s="72">
        <f t="shared" si="104"/>
        <v>0</v>
      </c>
      <c r="H82" s="121">
        <f t="shared" si="105"/>
        <v>0</v>
      </c>
      <c r="I82" s="73">
        <f t="shared" si="106"/>
        <v>0</v>
      </c>
      <c r="J82" s="76"/>
      <c r="K82" s="72">
        <f t="shared" si="107"/>
        <v>0</v>
      </c>
      <c r="L82" s="121">
        <f t="shared" si="108"/>
        <v>0</v>
      </c>
      <c r="M82" s="73">
        <f t="shared" si="109"/>
        <v>0</v>
      </c>
      <c r="N82" s="76"/>
      <c r="O82" s="72">
        <f t="shared" si="110"/>
        <v>0</v>
      </c>
      <c r="P82" s="121">
        <f t="shared" si="111"/>
        <v>0</v>
      </c>
      <c r="Q82" s="73">
        <f t="shared" si="112"/>
        <v>0</v>
      </c>
      <c r="R82" s="76"/>
      <c r="S82" s="72">
        <f t="shared" si="113"/>
        <v>0</v>
      </c>
      <c r="T82" s="121">
        <f t="shared" si="114"/>
        <v>0</v>
      </c>
      <c r="U82" s="73">
        <f t="shared" si="115"/>
        <v>0</v>
      </c>
      <c r="V82" s="76"/>
      <c r="W82" s="72">
        <f t="shared" si="116"/>
        <v>0</v>
      </c>
      <c r="X82" s="121">
        <f t="shared" si="117"/>
        <v>0</v>
      </c>
      <c r="Y82" s="73">
        <f t="shared" si="118"/>
        <v>0</v>
      </c>
      <c r="Z82" s="150"/>
      <c r="AA82" s="140">
        <f t="shared" si="119"/>
        <v>0</v>
      </c>
      <c r="AB82" s="121">
        <f t="shared" si="120"/>
        <v>0</v>
      </c>
      <c r="AC82" s="73">
        <f t="shared" si="121"/>
        <v>0</v>
      </c>
      <c r="AD82" s="76"/>
      <c r="AE82" s="72">
        <f t="shared" si="122"/>
        <v>0</v>
      </c>
      <c r="AF82" s="121">
        <f t="shared" si="123"/>
        <v>0</v>
      </c>
      <c r="AG82" s="73">
        <f t="shared" si="124"/>
        <v>0</v>
      </c>
      <c r="AH82" s="150"/>
      <c r="AJ82" s="112"/>
      <c r="AK82" s="112"/>
      <c r="AL82" s="116">
        <f>VLOOKUP($P$67,HorizontalPlanning!$A$2:$K$14,4,FALSE)</f>
        <v>0</v>
      </c>
      <c r="AM82" s="116">
        <f>VLOOKUP($P$67,HorizontalPlanning!$A$2:$K$14,5,FALSE)</f>
        <v>0</v>
      </c>
      <c r="AN82" s="116">
        <f>VLOOKUP($P$67,HorizontalPlanning!$A$2:$K$14,6,FALSE)</f>
        <v>0</v>
      </c>
      <c r="AO82" s="116">
        <f>VLOOKUP($P$67,HorizontalPlanning!$A$2:$K$14,7,FALSE)</f>
        <v>0</v>
      </c>
      <c r="AP82" s="116">
        <f>VLOOKUP($P$67,HorizontalPlanning!$A$2:$K$14,8,FALSE)</f>
        <v>0</v>
      </c>
      <c r="AQ82" s="116">
        <f>VLOOKUP($P$67,HorizontalPlanning!$A$2:$K$14,9,FALSE)</f>
        <v>0</v>
      </c>
      <c r="AR82" s="116">
        <f>VLOOKUP($P$67,HorizontalPlanning!$A$2:$K$14,10,FALSE)</f>
        <v>0</v>
      </c>
      <c r="AS82" s="116">
        <f>VLOOKUP($P$67,HorizontalPlanning!$A$2:$K$14,11,FALSE)</f>
        <v>0</v>
      </c>
      <c r="AT82" s="115"/>
      <c r="AU82" s="112"/>
      <c r="AV82" s="112"/>
      <c r="AW82" s="116">
        <f>VLOOKUP($P$71,HorizontalPlanning!$A$2:$K$14,4,FALSE)</f>
        <v>0</v>
      </c>
      <c r="AX82" s="116">
        <f>VLOOKUP($P$71,HorizontalPlanning!$A$2:$K$14,5,FALSE)</f>
        <v>0</v>
      </c>
      <c r="AY82" s="116">
        <f>VLOOKUP($P$71,HorizontalPlanning!$A$2:$K$14,6,FALSE)</f>
        <v>0</v>
      </c>
      <c r="AZ82" s="116">
        <f>VLOOKUP($P$71,HorizontalPlanning!$A$2:$K$14,7,FALSE)</f>
        <v>0</v>
      </c>
      <c r="BA82" s="116">
        <f>VLOOKUP($P$71,HorizontalPlanning!$A$2:$K$14,8,FALSE)</f>
        <v>0</v>
      </c>
      <c r="BB82" s="116">
        <f>VLOOKUP($P$71,HorizontalPlanning!$A$2:$K$14,9,FALSE)</f>
        <v>0</v>
      </c>
      <c r="BC82" s="116">
        <f>VLOOKUP($P$71,HorizontalPlanning!$A$2:$K$14,10,FALSE)</f>
        <v>0</v>
      </c>
      <c r="BD82" s="116">
        <f>VLOOKUP($P$71,HorizontalPlanning!$A$2:$K$14,11,FALSE)</f>
        <v>0</v>
      </c>
    </row>
    <row r="83" spans="1:56" ht="20" customHeight="1" x14ac:dyDescent="0.2">
      <c r="A83" s="113"/>
      <c r="B83" s="112">
        <f>B82*VLOOKUP(A80, Exercises!$A$1:$H$221, 7, FALSE)</f>
        <v>0</v>
      </c>
      <c r="C83" s="72">
        <f t="shared" si="101"/>
        <v>0</v>
      </c>
      <c r="D83" s="121">
        <f t="shared" si="102"/>
        <v>0</v>
      </c>
      <c r="E83" s="73">
        <f t="shared" si="103"/>
        <v>0</v>
      </c>
      <c r="F83" s="76"/>
      <c r="G83" s="72">
        <f t="shared" si="104"/>
        <v>0</v>
      </c>
      <c r="H83" s="121">
        <f t="shared" si="105"/>
        <v>0</v>
      </c>
      <c r="I83" s="73">
        <f t="shared" si="106"/>
        <v>0</v>
      </c>
      <c r="J83" s="76"/>
      <c r="K83" s="72">
        <f t="shared" si="107"/>
        <v>0</v>
      </c>
      <c r="L83" s="121">
        <f t="shared" si="108"/>
        <v>0</v>
      </c>
      <c r="M83" s="73">
        <f t="shared" si="109"/>
        <v>0</v>
      </c>
      <c r="N83" s="76"/>
      <c r="O83" s="72">
        <f t="shared" si="110"/>
        <v>0</v>
      </c>
      <c r="P83" s="121">
        <f t="shared" si="111"/>
        <v>0</v>
      </c>
      <c r="Q83" s="73">
        <f t="shared" si="112"/>
        <v>0</v>
      </c>
      <c r="R83" s="76"/>
      <c r="S83" s="72">
        <f t="shared" si="113"/>
        <v>0</v>
      </c>
      <c r="T83" s="121">
        <f t="shared" si="114"/>
        <v>0</v>
      </c>
      <c r="U83" s="73">
        <f t="shared" si="115"/>
        <v>0</v>
      </c>
      <c r="V83" s="76"/>
      <c r="W83" s="72">
        <f t="shared" si="116"/>
        <v>0</v>
      </c>
      <c r="X83" s="121">
        <f t="shared" si="117"/>
        <v>0</v>
      </c>
      <c r="Y83" s="73">
        <f t="shared" si="118"/>
        <v>0</v>
      </c>
      <c r="Z83" s="150"/>
      <c r="AA83" s="140">
        <f t="shared" si="119"/>
        <v>0</v>
      </c>
      <c r="AB83" s="121">
        <f t="shared" si="120"/>
        <v>0</v>
      </c>
      <c r="AC83" s="73">
        <f t="shared" si="121"/>
        <v>0</v>
      </c>
      <c r="AD83" s="76"/>
      <c r="AE83" s="72">
        <f t="shared" si="122"/>
        <v>0</v>
      </c>
      <c r="AF83" s="121">
        <f t="shared" si="123"/>
        <v>0</v>
      </c>
      <c r="AG83" s="73">
        <f t="shared" si="124"/>
        <v>0</v>
      </c>
      <c r="AH83" s="150"/>
      <c r="AJ83" s="112"/>
      <c r="AK83" s="112"/>
      <c r="AL83" s="116">
        <f>VLOOKUP($P$67,HorizontalPlanning!$A$2:$K$14,4,FALSE)</f>
        <v>0</v>
      </c>
      <c r="AM83" s="116">
        <f>VLOOKUP($P$67,HorizontalPlanning!$A$2:$K$14,5,FALSE)</f>
        <v>0</v>
      </c>
      <c r="AN83" s="116">
        <f>VLOOKUP($P$67,HorizontalPlanning!$A$2:$K$14,6,FALSE)</f>
        <v>0</v>
      </c>
      <c r="AO83" s="116">
        <f>VLOOKUP($P$67,HorizontalPlanning!$A$2:$K$14,7,FALSE)</f>
        <v>0</v>
      </c>
      <c r="AP83" s="116">
        <f>VLOOKUP($P$67,HorizontalPlanning!$A$2:$K$14,8,FALSE)</f>
        <v>0</v>
      </c>
      <c r="AQ83" s="116">
        <f>VLOOKUP($P$67,HorizontalPlanning!$A$2:$K$14,9,FALSE)</f>
        <v>0</v>
      </c>
      <c r="AR83" s="116">
        <f>VLOOKUP($P$67,HorizontalPlanning!$A$2:$K$14,10,FALSE)</f>
        <v>0</v>
      </c>
      <c r="AS83" s="116">
        <f>VLOOKUP($P$67,HorizontalPlanning!$A$2:$K$14,11,FALSE)</f>
        <v>0</v>
      </c>
      <c r="AT83" s="115"/>
      <c r="AU83" s="112"/>
      <c r="AV83" s="112"/>
      <c r="AW83" s="116">
        <f>VLOOKUP($P$71,HorizontalPlanning!$A$2:$K$14,4,FALSE)</f>
        <v>0</v>
      </c>
      <c r="AX83" s="116">
        <f>VLOOKUP($P$71,HorizontalPlanning!$A$2:$K$14,5,FALSE)</f>
        <v>0</v>
      </c>
      <c r="AY83" s="116">
        <f>VLOOKUP($P$71,HorizontalPlanning!$A$2:$K$14,6,FALSE)</f>
        <v>0</v>
      </c>
      <c r="AZ83" s="116">
        <f>VLOOKUP($P$71,HorizontalPlanning!$A$2:$K$14,7,FALSE)</f>
        <v>0</v>
      </c>
      <c r="BA83" s="116">
        <f>VLOOKUP($P$71,HorizontalPlanning!$A$2:$K$14,8,FALSE)</f>
        <v>0</v>
      </c>
      <c r="BB83" s="116">
        <f>VLOOKUP($P$71,HorizontalPlanning!$A$2:$K$14,9,FALSE)</f>
        <v>0</v>
      </c>
      <c r="BC83" s="116">
        <f>VLOOKUP($P$71,HorizontalPlanning!$A$2:$K$14,10,FALSE)</f>
        <v>0</v>
      </c>
      <c r="BD83" s="116">
        <f>VLOOKUP($P$71,HorizontalPlanning!$A$2:$K$14,11,FALSE)</f>
        <v>0</v>
      </c>
    </row>
    <row r="84" spans="1:56" ht="20" customHeight="1" x14ac:dyDescent="0.2">
      <c r="A84" s="313"/>
      <c r="B84" s="313"/>
      <c r="C84" s="72">
        <f t="shared" si="101"/>
        <v>0</v>
      </c>
      <c r="D84" s="121">
        <f t="shared" si="102"/>
        <v>0</v>
      </c>
      <c r="E84" s="73">
        <f t="shared" si="103"/>
        <v>0</v>
      </c>
      <c r="F84" s="76"/>
      <c r="G84" s="72">
        <f t="shared" si="104"/>
        <v>0</v>
      </c>
      <c r="H84" s="121">
        <f t="shared" si="105"/>
        <v>0</v>
      </c>
      <c r="I84" s="73">
        <f t="shared" si="106"/>
        <v>0</v>
      </c>
      <c r="J84" s="76"/>
      <c r="K84" s="72">
        <f t="shared" si="107"/>
        <v>0</v>
      </c>
      <c r="L84" s="121">
        <f t="shared" si="108"/>
        <v>0</v>
      </c>
      <c r="M84" s="73">
        <f t="shared" si="109"/>
        <v>0</v>
      </c>
      <c r="N84" s="76"/>
      <c r="O84" s="72">
        <f t="shared" si="110"/>
        <v>0</v>
      </c>
      <c r="P84" s="121">
        <f t="shared" si="111"/>
        <v>0</v>
      </c>
      <c r="Q84" s="73">
        <f t="shared" si="112"/>
        <v>0</v>
      </c>
      <c r="R84" s="76"/>
      <c r="S84" s="72">
        <f t="shared" si="113"/>
        <v>0</v>
      </c>
      <c r="T84" s="121">
        <f t="shared" si="114"/>
        <v>0</v>
      </c>
      <c r="U84" s="73">
        <f t="shared" si="115"/>
        <v>0</v>
      </c>
      <c r="V84" s="76"/>
      <c r="W84" s="72">
        <f t="shared" si="116"/>
        <v>0</v>
      </c>
      <c r="X84" s="121">
        <f t="shared" si="117"/>
        <v>0</v>
      </c>
      <c r="Y84" s="73">
        <f t="shared" si="118"/>
        <v>0</v>
      </c>
      <c r="Z84" s="158"/>
      <c r="AA84" s="140">
        <f t="shared" si="119"/>
        <v>0</v>
      </c>
      <c r="AB84" s="121">
        <f t="shared" si="120"/>
        <v>0</v>
      </c>
      <c r="AC84" s="73">
        <f t="shared" si="121"/>
        <v>0</v>
      </c>
      <c r="AD84" s="76"/>
      <c r="AE84" s="72">
        <f t="shared" si="122"/>
        <v>0</v>
      </c>
      <c r="AF84" s="121">
        <f t="shared" si="123"/>
        <v>0</v>
      </c>
      <c r="AG84" s="73">
        <f t="shared" si="124"/>
        <v>0</v>
      </c>
      <c r="AH84" s="150"/>
      <c r="AJ84" s="112"/>
      <c r="AK84" s="112"/>
      <c r="AL84" s="116">
        <f>VLOOKUP($P$67,HorizontalPlanning!$A$2:$K$14,4,FALSE)</f>
        <v>0</v>
      </c>
      <c r="AM84" s="116">
        <f>VLOOKUP($P$67,HorizontalPlanning!$A$2:$K$14,5,FALSE)</f>
        <v>0</v>
      </c>
      <c r="AN84" s="116">
        <f>VLOOKUP($P$67,HorizontalPlanning!$A$2:$K$14,6,FALSE)</f>
        <v>0</v>
      </c>
      <c r="AO84" s="116">
        <f>VLOOKUP($P$67,HorizontalPlanning!$A$2:$K$14,7,FALSE)</f>
        <v>0</v>
      </c>
      <c r="AP84" s="116">
        <f>VLOOKUP($P$67,HorizontalPlanning!$A$2:$K$14,8,FALSE)</f>
        <v>0</v>
      </c>
      <c r="AQ84" s="116">
        <f>VLOOKUP($P$67,HorizontalPlanning!$A$2:$K$14,9,FALSE)</f>
        <v>0</v>
      </c>
      <c r="AR84" s="116">
        <f>VLOOKUP($P$67,HorizontalPlanning!$A$2:$K$14,10,FALSE)</f>
        <v>0</v>
      </c>
      <c r="AS84" s="116">
        <f>VLOOKUP($P$67,HorizontalPlanning!$A$2:$K$14,11,FALSE)</f>
        <v>0</v>
      </c>
      <c r="AT84" s="115"/>
      <c r="AU84" s="112"/>
      <c r="AV84" s="112"/>
      <c r="AW84" s="116">
        <f>VLOOKUP($P$71,HorizontalPlanning!$A$2:$K$14,4,FALSE)</f>
        <v>0</v>
      </c>
      <c r="AX84" s="116">
        <f>VLOOKUP($P$71,HorizontalPlanning!$A$2:$K$14,5,FALSE)</f>
        <v>0</v>
      </c>
      <c r="AY84" s="116">
        <f>VLOOKUP($P$71,HorizontalPlanning!$A$2:$K$14,6,FALSE)</f>
        <v>0</v>
      </c>
      <c r="AZ84" s="116">
        <f>VLOOKUP($P$71,HorizontalPlanning!$A$2:$K$14,7,FALSE)</f>
        <v>0</v>
      </c>
      <c r="BA84" s="116">
        <f>VLOOKUP($P$71,HorizontalPlanning!$A$2:$K$14,8,FALSE)</f>
        <v>0</v>
      </c>
      <c r="BB84" s="116">
        <f>VLOOKUP($P$71,HorizontalPlanning!$A$2:$K$14,9,FALSE)</f>
        <v>0</v>
      </c>
      <c r="BC84" s="116">
        <f>VLOOKUP($P$71,HorizontalPlanning!$A$2:$K$14,10,FALSE)</f>
        <v>0</v>
      </c>
      <c r="BD84" s="116">
        <f>VLOOKUP($P$71,HorizontalPlanning!$A$2:$K$14,11,FALSE)</f>
        <v>0</v>
      </c>
    </row>
    <row r="85" spans="1:56" ht="19" customHeight="1" x14ac:dyDescent="0.2">
      <c r="A85" s="313"/>
      <c r="B85" s="313"/>
      <c r="C85" s="72">
        <f t="shared" si="101"/>
        <v>0</v>
      </c>
      <c r="D85" s="121">
        <f t="shared" si="102"/>
        <v>0</v>
      </c>
      <c r="E85" s="73">
        <f t="shared" si="103"/>
        <v>0</v>
      </c>
      <c r="F85" s="76"/>
      <c r="G85" s="72">
        <f t="shared" si="104"/>
        <v>0</v>
      </c>
      <c r="H85" s="121">
        <f t="shared" si="105"/>
        <v>0</v>
      </c>
      <c r="I85" s="73">
        <f t="shared" si="106"/>
        <v>0</v>
      </c>
      <c r="J85" s="76"/>
      <c r="K85" s="72">
        <f t="shared" si="107"/>
        <v>0</v>
      </c>
      <c r="L85" s="121">
        <f t="shared" si="108"/>
        <v>0</v>
      </c>
      <c r="M85" s="73">
        <f t="shared" si="109"/>
        <v>0</v>
      </c>
      <c r="N85" s="76"/>
      <c r="O85" s="72">
        <f t="shared" si="110"/>
        <v>0</v>
      </c>
      <c r="P85" s="121">
        <f t="shared" si="111"/>
        <v>0</v>
      </c>
      <c r="Q85" s="73">
        <f t="shared" si="112"/>
        <v>0</v>
      </c>
      <c r="R85" s="76"/>
      <c r="S85" s="72">
        <f t="shared" si="113"/>
        <v>0</v>
      </c>
      <c r="T85" s="121">
        <f t="shared" si="114"/>
        <v>0</v>
      </c>
      <c r="U85" s="73">
        <f t="shared" si="115"/>
        <v>0</v>
      </c>
      <c r="V85" s="76"/>
      <c r="W85" s="72">
        <f t="shared" si="116"/>
        <v>0</v>
      </c>
      <c r="X85" s="121">
        <f t="shared" si="117"/>
        <v>0</v>
      </c>
      <c r="Y85" s="73">
        <f t="shared" si="118"/>
        <v>0</v>
      </c>
      <c r="Z85" s="150"/>
      <c r="AA85" s="140">
        <f t="shared" si="119"/>
        <v>0</v>
      </c>
      <c r="AB85" s="121">
        <f t="shared" si="120"/>
        <v>0</v>
      </c>
      <c r="AC85" s="73">
        <f t="shared" si="121"/>
        <v>0</v>
      </c>
      <c r="AD85" s="76"/>
      <c r="AE85" s="72">
        <f t="shared" si="122"/>
        <v>0</v>
      </c>
      <c r="AF85" s="121">
        <f t="shared" si="123"/>
        <v>0</v>
      </c>
      <c r="AG85" s="73">
        <f t="shared" si="124"/>
        <v>0</v>
      </c>
      <c r="AH85" s="150"/>
      <c r="AJ85" s="112"/>
      <c r="AK85" s="112"/>
      <c r="AL85" s="116">
        <f>VLOOKUP($P$67,HorizontalPlanning!$A$2:$K$14,4,FALSE)</f>
        <v>0</v>
      </c>
      <c r="AM85" s="116">
        <f>VLOOKUP($P$67,HorizontalPlanning!$A$2:$K$14,5,FALSE)</f>
        <v>0</v>
      </c>
      <c r="AN85" s="116">
        <f>VLOOKUP($P$67,HorizontalPlanning!$A$2:$K$14,6,FALSE)</f>
        <v>0</v>
      </c>
      <c r="AO85" s="116">
        <f>VLOOKUP($P$67,HorizontalPlanning!$A$2:$K$14,7,FALSE)</f>
        <v>0</v>
      </c>
      <c r="AP85" s="116">
        <f>VLOOKUP($P$67,HorizontalPlanning!$A$2:$K$14,8,FALSE)</f>
        <v>0</v>
      </c>
      <c r="AQ85" s="116">
        <f>VLOOKUP($P$67,HorizontalPlanning!$A$2:$K$14,9,FALSE)</f>
        <v>0</v>
      </c>
      <c r="AR85" s="116">
        <f>VLOOKUP($P$67,HorizontalPlanning!$A$2:$K$14,10,FALSE)</f>
        <v>0</v>
      </c>
      <c r="AS85" s="116">
        <f>VLOOKUP($P$67,HorizontalPlanning!$A$2:$K$14,11,FALSE)</f>
        <v>0</v>
      </c>
      <c r="AT85" s="115"/>
      <c r="AU85" s="112"/>
      <c r="AV85" s="112"/>
      <c r="AW85" s="116">
        <f>VLOOKUP($P$71,HorizontalPlanning!$A$2:$K$14,4,FALSE)</f>
        <v>0</v>
      </c>
      <c r="AX85" s="116">
        <f>VLOOKUP($P$71,HorizontalPlanning!$A$2:$K$14,5,FALSE)</f>
        <v>0</v>
      </c>
      <c r="AY85" s="116">
        <f>VLOOKUP($P$71,HorizontalPlanning!$A$2:$K$14,6,FALSE)</f>
        <v>0</v>
      </c>
      <c r="AZ85" s="116">
        <f>VLOOKUP($P$71,HorizontalPlanning!$A$2:$K$14,7,FALSE)</f>
        <v>0</v>
      </c>
      <c r="BA85" s="116">
        <f>VLOOKUP($P$71,HorizontalPlanning!$A$2:$K$14,8,FALSE)</f>
        <v>0</v>
      </c>
      <c r="BB85" s="116">
        <f>VLOOKUP($P$71,HorizontalPlanning!$A$2:$K$14,9,FALSE)</f>
        <v>0</v>
      </c>
      <c r="BC85" s="116">
        <f>VLOOKUP($P$71,HorizontalPlanning!$A$2:$K$14,10,FALSE)</f>
        <v>0</v>
      </c>
      <c r="BD85" s="116">
        <f>VLOOKUP($P$71,HorizontalPlanning!$A$2:$K$14,11,FALSE)</f>
        <v>0</v>
      </c>
    </row>
    <row r="86" spans="1:56" ht="19" customHeight="1" x14ac:dyDescent="0.2">
      <c r="A86" s="313"/>
      <c r="B86" s="313"/>
      <c r="C86" s="72">
        <f t="shared" si="101"/>
        <v>0</v>
      </c>
      <c r="D86" s="121">
        <f t="shared" si="102"/>
        <v>0</v>
      </c>
      <c r="E86" s="73">
        <f t="shared" si="103"/>
        <v>0</v>
      </c>
      <c r="F86" s="76"/>
      <c r="G86" s="72">
        <f t="shared" si="104"/>
        <v>0</v>
      </c>
      <c r="H86" s="121">
        <f t="shared" si="105"/>
        <v>0</v>
      </c>
      <c r="I86" s="73">
        <f t="shared" si="106"/>
        <v>0</v>
      </c>
      <c r="J86" s="76"/>
      <c r="K86" s="72">
        <f t="shared" si="107"/>
        <v>0</v>
      </c>
      <c r="L86" s="121">
        <f t="shared" si="108"/>
        <v>0</v>
      </c>
      <c r="M86" s="73">
        <f t="shared" si="109"/>
        <v>0</v>
      </c>
      <c r="N86" s="76"/>
      <c r="O86" s="72">
        <f t="shared" si="110"/>
        <v>0</v>
      </c>
      <c r="P86" s="121">
        <f t="shared" si="111"/>
        <v>0</v>
      </c>
      <c r="Q86" s="73">
        <f t="shared" si="112"/>
        <v>0</v>
      </c>
      <c r="R86" s="76"/>
      <c r="S86" s="72">
        <f t="shared" si="113"/>
        <v>0</v>
      </c>
      <c r="T86" s="121">
        <f t="shared" si="114"/>
        <v>0</v>
      </c>
      <c r="U86" s="73">
        <f t="shared" si="115"/>
        <v>0</v>
      </c>
      <c r="V86" s="76"/>
      <c r="W86" s="72">
        <f t="shared" si="116"/>
        <v>0</v>
      </c>
      <c r="X86" s="121">
        <f t="shared" si="117"/>
        <v>0</v>
      </c>
      <c r="Y86" s="73">
        <f t="shared" si="118"/>
        <v>0</v>
      </c>
      <c r="Z86" s="150"/>
      <c r="AA86" s="140">
        <f t="shared" si="119"/>
        <v>0</v>
      </c>
      <c r="AB86" s="121">
        <f t="shared" si="120"/>
        <v>0</v>
      </c>
      <c r="AC86" s="73">
        <f t="shared" si="121"/>
        <v>0</v>
      </c>
      <c r="AD86" s="76"/>
      <c r="AE86" s="72">
        <f t="shared" si="122"/>
        <v>0</v>
      </c>
      <c r="AF86" s="121">
        <f t="shared" si="123"/>
        <v>0</v>
      </c>
      <c r="AG86" s="73">
        <f t="shared" si="124"/>
        <v>0</v>
      </c>
      <c r="AH86" s="150"/>
      <c r="AJ86" s="112"/>
      <c r="AK86" s="112"/>
      <c r="AL86" s="116">
        <f>VLOOKUP($P$67,HorizontalPlanning!$A$2:$K$14,4,FALSE)</f>
        <v>0</v>
      </c>
      <c r="AM86" s="116">
        <f>VLOOKUP($P$67,HorizontalPlanning!$A$2:$K$14,5,FALSE)</f>
        <v>0</v>
      </c>
      <c r="AN86" s="116">
        <f>VLOOKUP($P$67,HorizontalPlanning!$A$2:$K$14,6,FALSE)</f>
        <v>0</v>
      </c>
      <c r="AO86" s="116">
        <f>VLOOKUP($P$67,HorizontalPlanning!$A$2:$K$14,7,FALSE)</f>
        <v>0</v>
      </c>
      <c r="AP86" s="116">
        <f>VLOOKUP($P$67,HorizontalPlanning!$A$2:$K$14,8,FALSE)</f>
        <v>0</v>
      </c>
      <c r="AQ86" s="116">
        <f>VLOOKUP($P$67,HorizontalPlanning!$A$2:$K$14,9,FALSE)</f>
        <v>0</v>
      </c>
      <c r="AR86" s="116">
        <f>VLOOKUP($P$67,HorizontalPlanning!$A$2:$K$14,10,FALSE)</f>
        <v>0</v>
      </c>
      <c r="AS86" s="116">
        <f>VLOOKUP($P$67,HorizontalPlanning!$A$2:$K$14,11,FALSE)</f>
        <v>0</v>
      </c>
      <c r="AT86" s="115"/>
      <c r="AU86" s="112"/>
      <c r="AV86" s="112"/>
      <c r="AW86" s="116">
        <f>VLOOKUP($P$71,HorizontalPlanning!$A$2:$K$14,4,FALSE)</f>
        <v>0</v>
      </c>
      <c r="AX86" s="116">
        <f>VLOOKUP($P$71,HorizontalPlanning!$A$2:$K$14,5,FALSE)</f>
        <v>0</v>
      </c>
      <c r="AY86" s="116">
        <f>VLOOKUP($P$71,HorizontalPlanning!$A$2:$K$14,6,FALSE)</f>
        <v>0</v>
      </c>
      <c r="AZ86" s="116">
        <f>VLOOKUP($P$71,HorizontalPlanning!$A$2:$K$14,7,FALSE)</f>
        <v>0</v>
      </c>
      <c r="BA86" s="116">
        <f>VLOOKUP($P$71,HorizontalPlanning!$A$2:$K$14,8,FALSE)</f>
        <v>0</v>
      </c>
      <c r="BB86" s="116">
        <f>VLOOKUP($P$71,HorizontalPlanning!$A$2:$K$14,9,FALSE)</f>
        <v>0</v>
      </c>
      <c r="BC86" s="116">
        <f>VLOOKUP($P$71,HorizontalPlanning!$A$2:$K$14,10,FALSE)</f>
        <v>0</v>
      </c>
      <c r="BD86" s="116">
        <f>VLOOKUP($P$71,HorizontalPlanning!$A$2:$K$14,11,FALSE)</f>
        <v>0</v>
      </c>
    </row>
    <row r="87" spans="1:56" ht="19" customHeight="1" thickBot="1" x14ac:dyDescent="0.25">
      <c r="A87" s="314"/>
      <c r="B87" s="314"/>
      <c r="C87" s="72">
        <f t="shared" si="101"/>
        <v>0</v>
      </c>
      <c r="D87" s="121">
        <f t="shared" si="102"/>
        <v>0</v>
      </c>
      <c r="E87" s="73">
        <f t="shared" si="103"/>
        <v>0</v>
      </c>
      <c r="F87" s="76"/>
      <c r="G87" s="72">
        <f t="shared" si="104"/>
        <v>0</v>
      </c>
      <c r="H87" s="121">
        <f t="shared" si="105"/>
        <v>0</v>
      </c>
      <c r="I87" s="73">
        <f>IF(AL75=0,0,AL75+AN75+AM95+AR75+$J$79)</f>
        <v>0</v>
      </c>
      <c r="J87" s="76"/>
      <c r="K87" s="72">
        <f t="shared" si="107"/>
        <v>0</v>
      </c>
      <c r="L87" s="121">
        <f t="shared" si="108"/>
        <v>0</v>
      </c>
      <c r="M87" s="73">
        <f t="shared" si="109"/>
        <v>0</v>
      </c>
      <c r="N87" s="76"/>
      <c r="O87" s="72">
        <f t="shared" si="110"/>
        <v>0</v>
      </c>
      <c r="P87" s="121">
        <f t="shared" si="111"/>
        <v>0</v>
      </c>
      <c r="Q87" s="73">
        <f t="shared" si="112"/>
        <v>0</v>
      </c>
      <c r="R87" s="76"/>
      <c r="S87" s="72">
        <f t="shared" si="113"/>
        <v>0</v>
      </c>
      <c r="T87" s="121">
        <f t="shared" si="114"/>
        <v>0</v>
      </c>
      <c r="U87" s="73">
        <f t="shared" si="115"/>
        <v>0</v>
      </c>
      <c r="V87" s="76"/>
      <c r="W87" s="72">
        <f t="shared" si="116"/>
        <v>0</v>
      </c>
      <c r="X87" s="121">
        <f t="shared" si="117"/>
        <v>0</v>
      </c>
      <c r="Y87" s="73">
        <f t="shared" si="118"/>
        <v>0</v>
      </c>
      <c r="Z87" s="150"/>
      <c r="AA87" s="140">
        <f t="shared" si="119"/>
        <v>0</v>
      </c>
      <c r="AB87" s="121">
        <f t="shared" si="120"/>
        <v>0</v>
      </c>
      <c r="AC87" s="73">
        <f t="shared" si="121"/>
        <v>0</v>
      </c>
      <c r="AD87" s="76"/>
      <c r="AE87" s="72">
        <f t="shared" si="122"/>
        <v>0</v>
      </c>
      <c r="AF87" s="121">
        <f t="shared" si="123"/>
        <v>0</v>
      </c>
      <c r="AG87" s="73">
        <f t="shared" si="124"/>
        <v>0</v>
      </c>
      <c r="AH87" s="150"/>
      <c r="AJ87" s="112"/>
      <c r="AK87" s="112"/>
      <c r="AL87" s="115"/>
      <c r="AM87" s="115"/>
      <c r="AN87" s="115"/>
      <c r="AO87" s="115"/>
      <c r="AP87" s="115"/>
      <c r="AQ87" s="115"/>
      <c r="AR87" s="115"/>
      <c r="AS87" s="115"/>
      <c r="AT87" s="115"/>
      <c r="AU87" s="112"/>
      <c r="AV87" s="112"/>
      <c r="AW87" s="115"/>
      <c r="AX87" s="115"/>
      <c r="AY87" s="115"/>
      <c r="AZ87" s="115"/>
      <c r="BA87" s="115"/>
      <c r="BB87" s="115"/>
      <c r="BC87" s="115"/>
      <c r="BD87" s="115"/>
    </row>
    <row r="88" spans="1:56" ht="19" customHeight="1" thickBot="1" x14ac:dyDescent="0.25">
      <c r="C88" s="177" t="s">
        <v>265</v>
      </c>
      <c r="D88" s="180">
        <v>0</v>
      </c>
      <c r="E88" s="179" t="s">
        <v>264</v>
      </c>
      <c r="F88" s="174">
        <v>0</v>
      </c>
      <c r="G88" s="177" t="s">
        <v>265</v>
      </c>
      <c r="H88" s="180">
        <v>0</v>
      </c>
      <c r="I88" s="178" t="s">
        <v>264</v>
      </c>
      <c r="J88" s="174">
        <v>0</v>
      </c>
      <c r="K88" s="177" t="s">
        <v>265</v>
      </c>
      <c r="L88" s="187">
        <v>0</v>
      </c>
      <c r="M88" s="178" t="s">
        <v>264</v>
      </c>
      <c r="N88" s="174">
        <v>0</v>
      </c>
      <c r="O88" s="177" t="s">
        <v>265</v>
      </c>
      <c r="P88" s="187">
        <v>0</v>
      </c>
      <c r="Q88" s="178" t="s">
        <v>264</v>
      </c>
      <c r="R88" s="174">
        <v>0</v>
      </c>
      <c r="S88" s="177" t="s">
        <v>265</v>
      </c>
      <c r="T88" s="203">
        <v>0</v>
      </c>
      <c r="U88" s="179" t="s">
        <v>264</v>
      </c>
      <c r="V88" s="204">
        <v>0</v>
      </c>
      <c r="W88" s="177" t="s">
        <v>265</v>
      </c>
      <c r="X88" s="203">
        <v>0</v>
      </c>
      <c r="Y88" s="179" t="s">
        <v>264</v>
      </c>
      <c r="Z88" s="204">
        <v>0</v>
      </c>
      <c r="AA88" s="177" t="s">
        <v>265</v>
      </c>
      <c r="AB88" s="205">
        <v>0</v>
      </c>
      <c r="AC88" s="178" t="s">
        <v>264</v>
      </c>
      <c r="AD88" s="204">
        <v>0</v>
      </c>
      <c r="AE88" s="177" t="s">
        <v>265</v>
      </c>
      <c r="AF88" s="205">
        <v>0</v>
      </c>
      <c r="AG88" s="178" t="s">
        <v>264</v>
      </c>
      <c r="AH88" s="204">
        <v>0</v>
      </c>
      <c r="AJ88" s="112" t="s">
        <v>235</v>
      </c>
      <c r="AK88" s="112"/>
      <c r="AL88" s="119">
        <f>VLOOKUP($P$67,HorizontalPlanning!$A$15:$K$27,4,FALSE)</f>
        <v>0</v>
      </c>
      <c r="AM88" s="119">
        <f>VLOOKUP($P$67,HorizontalPlanning!$A$15:$K$27,5,FALSE)</f>
        <v>0</v>
      </c>
      <c r="AN88" s="119">
        <f>VLOOKUP($P$67,HorizontalPlanning!$A$15:$K$27,6,FALSE)</f>
        <v>0</v>
      </c>
      <c r="AO88" s="119">
        <f>VLOOKUP($P$67,HorizontalPlanning!$A$15:$K$27,7,FALSE)</f>
        <v>0</v>
      </c>
      <c r="AP88" s="119">
        <f>VLOOKUP($P$67,HorizontalPlanning!$A$15:$K$27,8,FALSE)</f>
        <v>0</v>
      </c>
      <c r="AQ88" s="119">
        <f>VLOOKUP($P$67,HorizontalPlanning!$A$15:$K$27,9,FALSE)</f>
        <v>0</v>
      </c>
      <c r="AR88" s="119">
        <f>VLOOKUP($P$67,HorizontalPlanning!$A$15:$K$27,10,FALSE)</f>
        <v>0</v>
      </c>
      <c r="AS88" s="119">
        <f>VLOOKUP($P$67,HorizontalPlanning!$A$15:$K$27,11,FALSE)</f>
        <v>0</v>
      </c>
      <c r="AT88" s="115"/>
      <c r="AU88" s="112" t="s">
        <v>235</v>
      </c>
      <c r="AV88" s="112"/>
      <c r="AW88" s="119">
        <f>VLOOKUP($P$71,HorizontalPlanning!$A$15:$K$27,4,FALSE)</f>
        <v>0</v>
      </c>
      <c r="AX88" s="119">
        <f>VLOOKUP($P$71,HorizontalPlanning!$A$15:$K$27,5,FALSE)</f>
        <v>0</v>
      </c>
      <c r="AY88" s="119">
        <f>VLOOKUP($P$71,HorizontalPlanning!$A$15:$K$27,6,FALSE)</f>
        <v>0</v>
      </c>
      <c r="AZ88" s="119">
        <f>VLOOKUP($P$71,HorizontalPlanning!$A$15:$K$27,7,FALSE)</f>
        <v>0</v>
      </c>
      <c r="BA88" s="119">
        <f>VLOOKUP($P$71,HorizontalPlanning!$A$15:$K$27,8,FALSE)</f>
        <v>0</v>
      </c>
      <c r="BB88" s="119">
        <f>VLOOKUP($P$71,HorizontalPlanning!$A$15:$K$27,9,FALSE)</f>
        <v>0</v>
      </c>
      <c r="BC88" s="119">
        <f>VLOOKUP($P$71,HorizontalPlanning!$A$15:$K$27,10,FALSE)</f>
        <v>0</v>
      </c>
      <c r="BD88" s="119">
        <f>VLOOKUP($P$71,HorizontalPlanning!$A$15:$K$27,11,FALSE)</f>
        <v>0</v>
      </c>
    </row>
    <row r="89" spans="1:56" ht="20" customHeight="1" x14ac:dyDescent="0.2">
      <c r="A89" s="218" t="s">
        <v>189</v>
      </c>
      <c r="B89" s="315"/>
      <c r="C89" s="72">
        <f>IF(AJ100=0,0,AJ100+AL110+AP100+AS100+$D$88)</f>
        <v>0</v>
      </c>
      <c r="D89" s="121">
        <f>$B$92*C89</f>
        <v>0</v>
      </c>
      <c r="E89" s="73">
        <f>IF(AL100=0,0,AL100+AN100+AL120+AR100+$F$88)</f>
        <v>0</v>
      </c>
      <c r="F89" s="150"/>
      <c r="G89" s="72">
        <f>IF(AJ100=0,0,AJ100+AM110+AP100+AS100+$H$88)</f>
        <v>0</v>
      </c>
      <c r="H89" s="121">
        <f>$B$92*G89</f>
        <v>0</v>
      </c>
      <c r="I89" s="73">
        <f>IF(AL100=0,0,AL100+AN100+AM120+AR100+$J$88)</f>
        <v>0</v>
      </c>
      <c r="J89" s="150"/>
      <c r="K89" s="72">
        <f>IF(AJ100=0,0,AJ100+AN110+AP100+AS100+$L$88)</f>
        <v>0</v>
      </c>
      <c r="L89" s="121">
        <f>$B$92*K89</f>
        <v>0</v>
      </c>
      <c r="M89" s="73">
        <f>IF(AL100=0,0,AL100+AN100+AN120+AR100+$N$88)</f>
        <v>0</v>
      </c>
      <c r="N89" s="150"/>
      <c r="O89" s="72">
        <f>IF(AJ100=0,0,AJ100+AO110+AP100+AS100+$P$88)</f>
        <v>0</v>
      </c>
      <c r="P89" s="121">
        <f>$B$92*O89</f>
        <v>0</v>
      </c>
      <c r="Q89" s="73">
        <f>IF(AL100=0,0,AL100+AN100+AO120+AR100+$R$88)</f>
        <v>0</v>
      </c>
      <c r="R89" s="150"/>
      <c r="S89" s="140">
        <f>IF(AJ100=0,0,AJ100+AP110+AP100+AS100+$T$88)</f>
        <v>0</v>
      </c>
      <c r="T89" s="121">
        <f>$B$92*S89</f>
        <v>0</v>
      </c>
      <c r="U89" s="73">
        <f>IF(AL100=0,0,AL100+AN100+AP120+AR100+$V$88)</f>
        <v>0</v>
      </c>
      <c r="V89" s="76"/>
      <c r="W89" s="72">
        <f>IF(AJ100=0,0,AJ100+AQ110+AP100+AS100+$X$88)</f>
        <v>0</v>
      </c>
      <c r="X89" s="121">
        <f>$B$92*W89</f>
        <v>0</v>
      </c>
      <c r="Y89" s="73">
        <f>IF(AL100=0,0,AL100+AN100+AQ120+AR100+$Z$88)</f>
        <v>0</v>
      </c>
      <c r="Z89" s="76"/>
      <c r="AA89" s="72">
        <f>IF(AJ100=0,0,AJ100+AR110+AP100+AS100+$AB$88)</f>
        <v>0</v>
      </c>
      <c r="AB89" s="121">
        <f>$B$92*AA89</f>
        <v>0</v>
      </c>
      <c r="AC89" s="73">
        <f>IF(AL100=0,0,AL100+AN100+AR120+AR100+$AD$88)</f>
        <v>0</v>
      </c>
      <c r="AD89" s="150"/>
      <c r="AE89" s="140">
        <f>IF(AJ100=0,0,AJ100+AS110+AP100+AS100+$AF$88)</f>
        <v>0</v>
      </c>
      <c r="AF89" s="121">
        <f>$B$92*AE89</f>
        <v>0</v>
      </c>
      <c r="AG89" s="73">
        <f>IF(AL100=0,0,AL100+AN100+AS120+AR100+$AH$88)</f>
        <v>0</v>
      </c>
      <c r="AH89" s="150"/>
      <c r="AJ89" s="112"/>
      <c r="AK89" s="112"/>
      <c r="AL89" s="119">
        <f>VLOOKUP($P$67,HorizontalPlanning!$A$15:$K$27,4,FALSE)</f>
        <v>0</v>
      </c>
      <c r="AM89" s="119">
        <f>VLOOKUP($P$67,HorizontalPlanning!$A$15:$K$27,5,FALSE)</f>
        <v>0</v>
      </c>
      <c r="AN89" s="119">
        <f>VLOOKUP($P$67,HorizontalPlanning!$A$15:$K$27,6,FALSE)</f>
        <v>0</v>
      </c>
      <c r="AO89" s="119">
        <f>VLOOKUP($P$67,HorizontalPlanning!$A$15:$K$27,7,FALSE)</f>
        <v>0</v>
      </c>
      <c r="AP89" s="119">
        <f>VLOOKUP($P$67,HorizontalPlanning!$A$15:$K$27,8,FALSE)</f>
        <v>0</v>
      </c>
      <c r="AQ89" s="119">
        <f>VLOOKUP($P$67,HorizontalPlanning!$A$15:$K$27,9,FALSE)</f>
        <v>0</v>
      </c>
      <c r="AR89" s="119">
        <f>VLOOKUP($P$67,HorizontalPlanning!$A$15:$K$27,10,FALSE)</f>
        <v>0</v>
      </c>
      <c r="AS89" s="119">
        <f>VLOOKUP($P$67,HorizontalPlanning!$A$15:$K$27,11,FALSE)</f>
        <v>0</v>
      </c>
      <c r="AT89" s="115"/>
      <c r="AU89" s="112"/>
      <c r="AV89" s="112"/>
      <c r="AW89" s="119">
        <f>VLOOKUP($P$71,HorizontalPlanning!$A$15:$K$27,4,FALSE)</f>
        <v>0</v>
      </c>
      <c r="AX89" s="119">
        <f>VLOOKUP($P$71,HorizontalPlanning!$A$15:$K$27,5,FALSE)</f>
        <v>0</v>
      </c>
      <c r="AY89" s="119">
        <f>VLOOKUP($P$71,HorizontalPlanning!$A$15:$K$27,6,FALSE)</f>
        <v>0</v>
      </c>
      <c r="AZ89" s="119">
        <f>VLOOKUP($P$71,HorizontalPlanning!$A$15:$K$27,7,FALSE)</f>
        <v>0</v>
      </c>
      <c r="BA89" s="119">
        <f>VLOOKUP($P$71,HorizontalPlanning!$A$15:$K$27,8,FALSE)</f>
        <v>0</v>
      </c>
      <c r="BB89" s="119">
        <f>VLOOKUP($P$71,HorizontalPlanning!$A$15:$K$27,9,FALSE)</f>
        <v>0</v>
      </c>
      <c r="BC89" s="119">
        <f>VLOOKUP($P$71,HorizontalPlanning!$A$15:$K$27,10,FALSE)</f>
        <v>0</v>
      </c>
      <c r="BD89" s="119">
        <f>VLOOKUP($P$71,HorizontalPlanning!$A$15:$K$27,11,FALSE)</f>
        <v>0</v>
      </c>
    </row>
    <row r="90" spans="1:56" ht="19" customHeight="1" thickBot="1" x14ac:dyDescent="0.25">
      <c r="A90" s="311"/>
      <c r="B90" s="312"/>
      <c r="C90" s="72">
        <f t="shared" ref="C90:C96" si="125">IF(AJ101=0,0,AJ101+AL111+AP101+AS101+$D$88)</f>
        <v>0</v>
      </c>
      <c r="D90" s="121">
        <f t="shared" ref="D90:D96" si="126">$B$92*C90</f>
        <v>0</v>
      </c>
      <c r="E90" s="73">
        <f t="shared" ref="E90:E96" si="127">IF(AL101=0,0,AL101+AN101+AL121+AR101+$F$88)</f>
        <v>0</v>
      </c>
      <c r="F90" s="150"/>
      <c r="G90" s="72">
        <f t="shared" ref="G90:G96" si="128">IF(AJ101=0,0,AJ101+AM111+AP101+AS101+$H$88)</f>
        <v>0</v>
      </c>
      <c r="H90" s="121">
        <f t="shared" ref="H90:H96" si="129">$B$92*G90</f>
        <v>0</v>
      </c>
      <c r="I90" s="73">
        <f t="shared" ref="I90:I96" si="130">IF(AL101=0,0,AL101+AN101+AM121+AR101+$J$88)</f>
        <v>0</v>
      </c>
      <c r="J90" s="150"/>
      <c r="K90" s="72">
        <f t="shared" ref="K90:K96" si="131">IF(AJ101=0,0,AJ101+AN111+AP101+AS101+$L$88)</f>
        <v>0</v>
      </c>
      <c r="L90" s="121">
        <f t="shared" ref="L90:L96" si="132">$B$92*K90</f>
        <v>0</v>
      </c>
      <c r="M90" s="73">
        <f t="shared" ref="M90:M96" si="133">IF(AL101=0,0,AL101+AN101+AN121+AR101+$N$88)</f>
        <v>0</v>
      </c>
      <c r="N90" s="150"/>
      <c r="O90" s="72">
        <f t="shared" ref="O90:O96" si="134">IF(AJ101=0,0,AJ101+AO111+AP101+AS101+$P$88)</f>
        <v>0</v>
      </c>
      <c r="P90" s="121">
        <f t="shared" ref="P90:P96" si="135">$B$92*O90</f>
        <v>0</v>
      </c>
      <c r="Q90" s="73">
        <f t="shared" ref="Q90:Q96" si="136">IF(AL101=0,0,AL101+AN101+AO121+AR101+$R$88)</f>
        <v>0</v>
      </c>
      <c r="R90" s="150"/>
      <c r="S90" s="140">
        <f t="shared" ref="S90:S96" si="137">IF(AJ101=0,0,AJ101+AP111+AP101+AS101+$T$88)</f>
        <v>0</v>
      </c>
      <c r="T90" s="121">
        <f t="shared" ref="T90:T96" si="138">$B$92*S90</f>
        <v>0</v>
      </c>
      <c r="U90" s="73">
        <f t="shared" ref="U90:U96" si="139">IF(AL101=0,0,AL101+AN101+AP121+AR101+$V$88)</f>
        <v>0</v>
      </c>
      <c r="V90" s="76"/>
      <c r="W90" s="72">
        <f t="shared" ref="W90:W96" si="140">IF(AJ101=0,0,AJ101+AQ111+AP101+AS101+$X$88)</f>
        <v>0</v>
      </c>
      <c r="X90" s="121">
        <f t="shared" ref="X90:X96" si="141">$B$92*W90</f>
        <v>0</v>
      </c>
      <c r="Y90" s="73">
        <f t="shared" ref="Y90:Y96" si="142">IF(AL101=0,0,AL101+AN101+AQ121+AR101+$Z$88)</f>
        <v>0</v>
      </c>
      <c r="Z90" s="76"/>
      <c r="AA90" s="72">
        <f t="shared" ref="AA90:AA96" si="143">IF(AJ101=0,0,AJ101+AR111+AP101+AS101+$AB$88)</f>
        <v>0</v>
      </c>
      <c r="AB90" s="121">
        <f t="shared" ref="AB90:AB96" si="144">$B$92*AA90</f>
        <v>0</v>
      </c>
      <c r="AC90" s="73">
        <f t="shared" ref="AC90:AC96" si="145">IF(AL101=0,0,AL101+AN101+AR121+AR101+$AD$88)</f>
        <v>0</v>
      </c>
      <c r="AD90" s="150"/>
      <c r="AE90" s="140">
        <f t="shared" ref="AE90:AE96" si="146">IF(AJ101=0,0,AJ101+AS111+AP101+AS101+$AF$88)</f>
        <v>0</v>
      </c>
      <c r="AF90" s="121">
        <f t="shared" ref="AF90:AF96" si="147">$B$92*AE90</f>
        <v>0</v>
      </c>
      <c r="AG90" s="73">
        <f t="shared" ref="AG90:AG95" si="148">IF(AL101=0,0,AL101+AN101+AS121+AR101+$AH$88)</f>
        <v>0</v>
      </c>
      <c r="AH90" s="150"/>
      <c r="AJ90" s="112"/>
      <c r="AK90" s="112"/>
      <c r="AL90" s="119">
        <f>VLOOKUP($P$67,HorizontalPlanning!$A$15:$K$27,4,FALSE)</f>
        <v>0</v>
      </c>
      <c r="AM90" s="119">
        <f>VLOOKUP($P$67,HorizontalPlanning!$A$15:$K$27,5,FALSE)</f>
        <v>0</v>
      </c>
      <c r="AN90" s="119">
        <f>VLOOKUP($P$67,HorizontalPlanning!$A$15:$K$27,6,FALSE)</f>
        <v>0</v>
      </c>
      <c r="AO90" s="119">
        <f>VLOOKUP($P$67,HorizontalPlanning!$A$15:$K$27,7,FALSE)</f>
        <v>0</v>
      </c>
      <c r="AP90" s="119">
        <f>VLOOKUP($P$67,HorizontalPlanning!$A$15:$K$27,8,FALSE)</f>
        <v>0</v>
      </c>
      <c r="AQ90" s="119">
        <f>VLOOKUP($P$67,HorizontalPlanning!$A$15:$K$27,9,FALSE)</f>
        <v>0</v>
      </c>
      <c r="AR90" s="119">
        <f>VLOOKUP($P$67,HorizontalPlanning!$A$15:$K$27,10,FALSE)</f>
        <v>0</v>
      </c>
      <c r="AS90" s="119">
        <f>VLOOKUP($P$67,HorizontalPlanning!$A$15:$K$27,11,FALSE)</f>
        <v>0</v>
      </c>
      <c r="AT90" s="115"/>
      <c r="AU90" s="112"/>
      <c r="AV90" s="112"/>
      <c r="AW90" s="119">
        <f>VLOOKUP($P$71,HorizontalPlanning!$A$15:$K$27,4,FALSE)</f>
        <v>0</v>
      </c>
      <c r="AX90" s="119">
        <f>VLOOKUP($P$71,HorizontalPlanning!$A$15:$K$27,5,FALSE)</f>
        <v>0</v>
      </c>
      <c r="AY90" s="119">
        <f>VLOOKUP($P$71,HorizontalPlanning!$A$15:$K$27,6,FALSE)</f>
        <v>0</v>
      </c>
      <c r="AZ90" s="119">
        <f>VLOOKUP($P$71,HorizontalPlanning!$A$15:$K$27,7,FALSE)</f>
        <v>0</v>
      </c>
      <c r="BA90" s="119">
        <f>VLOOKUP($P$71,HorizontalPlanning!$A$15:$K$27,8,FALSE)</f>
        <v>0</v>
      </c>
      <c r="BB90" s="119">
        <f>VLOOKUP($P$71,HorizontalPlanning!$A$15:$K$27,9,FALSE)</f>
        <v>0</v>
      </c>
      <c r="BC90" s="119">
        <f>VLOOKUP($P$71,HorizontalPlanning!$A$15:$K$27,10,FALSE)</f>
        <v>0</v>
      </c>
      <c r="BD90" s="119">
        <f>VLOOKUP($P$71,HorizontalPlanning!$A$15:$K$27,11,FALSE)</f>
        <v>0</v>
      </c>
    </row>
    <row r="91" spans="1:56" ht="20" customHeight="1" thickBot="1" x14ac:dyDescent="0.25">
      <c r="A91" s="19" t="s">
        <v>189</v>
      </c>
      <c r="B91" s="131">
        <f>VLOOKUP(A91, Tabel22222734[], 2, FALSE)</f>
        <v>0</v>
      </c>
      <c r="C91" s="72">
        <f t="shared" si="125"/>
        <v>0</v>
      </c>
      <c r="D91" s="121">
        <f t="shared" si="126"/>
        <v>0</v>
      </c>
      <c r="E91" s="73">
        <f t="shared" si="127"/>
        <v>0</v>
      </c>
      <c r="F91" s="150"/>
      <c r="G91" s="72">
        <f t="shared" si="128"/>
        <v>0</v>
      </c>
      <c r="H91" s="121">
        <f t="shared" si="129"/>
        <v>0</v>
      </c>
      <c r="I91" s="73">
        <f t="shared" si="130"/>
        <v>0</v>
      </c>
      <c r="J91" s="150"/>
      <c r="K91" s="72">
        <f t="shared" si="131"/>
        <v>0</v>
      </c>
      <c r="L91" s="121">
        <f t="shared" si="132"/>
        <v>0</v>
      </c>
      <c r="M91" s="73">
        <f t="shared" si="133"/>
        <v>0</v>
      </c>
      <c r="N91" s="150"/>
      <c r="O91" s="72">
        <f t="shared" si="134"/>
        <v>0</v>
      </c>
      <c r="P91" s="121">
        <f t="shared" si="135"/>
        <v>0</v>
      </c>
      <c r="Q91" s="73">
        <f t="shared" si="136"/>
        <v>0</v>
      </c>
      <c r="R91" s="150"/>
      <c r="S91" s="140">
        <f t="shared" si="137"/>
        <v>0</v>
      </c>
      <c r="T91" s="121">
        <f t="shared" si="138"/>
        <v>0</v>
      </c>
      <c r="U91" s="73">
        <f t="shared" si="139"/>
        <v>0</v>
      </c>
      <c r="V91" s="76"/>
      <c r="W91" s="72">
        <f t="shared" si="140"/>
        <v>0</v>
      </c>
      <c r="X91" s="121">
        <f t="shared" si="141"/>
        <v>0</v>
      </c>
      <c r="Y91" s="73">
        <f t="shared" si="142"/>
        <v>0</v>
      </c>
      <c r="Z91" s="76"/>
      <c r="AA91" s="72">
        <f t="shared" si="143"/>
        <v>0</v>
      </c>
      <c r="AB91" s="121">
        <f t="shared" si="144"/>
        <v>0</v>
      </c>
      <c r="AC91" s="73">
        <f t="shared" si="145"/>
        <v>0</v>
      </c>
      <c r="AD91" s="150"/>
      <c r="AE91" s="140">
        <f t="shared" si="146"/>
        <v>0</v>
      </c>
      <c r="AF91" s="121">
        <f t="shared" si="147"/>
        <v>0</v>
      </c>
      <c r="AG91" s="73">
        <f t="shared" si="148"/>
        <v>0</v>
      </c>
      <c r="AH91" s="150"/>
      <c r="AJ91" s="112"/>
      <c r="AK91" s="112"/>
      <c r="AL91" s="119">
        <f>VLOOKUP($P$67,HorizontalPlanning!$A$15:$K$27,4,FALSE)</f>
        <v>0</v>
      </c>
      <c r="AM91" s="119">
        <f>VLOOKUP($P$67,HorizontalPlanning!$A$15:$K$27,5,FALSE)</f>
        <v>0</v>
      </c>
      <c r="AN91" s="119">
        <f>VLOOKUP($P$67,HorizontalPlanning!$A$15:$K$27,6,FALSE)</f>
        <v>0</v>
      </c>
      <c r="AO91" s="119">
        <f>VLOOKUP($P$67,HorizontalPlanning!$A$15:$K$27,7,FALSE)</f>
        <v>0</v>
      </c>
      <c r="AP91" s="119">
        <f>VLOOKUP($P$67,HorizontalPlanning!$A$15:$K$27,8,FALSE)</f>
        <v>0</v>
      </c>
      <c r="AQ91" s="119">
        <f>VLOOKUP($P$67,HorizontalPlanning!$A$15:$K$27,9,FALSE)</f>
        <v>0</v>
      </c>
      <c r="AR91" s="119">
        <f>VLOOKUP($P$67,HorizontalPlanning!$A$15:$K$27,10,FALSE)</f>
        <v>0</v>
      </c>
      <c r="AS91" s="119">
        <f>VLOOKUP($P$67,HorizontalPlanning!$A$15:$K$27,11,FALSE)</f>
        <v>0</v>
      </c>
      <c r="AT91" s="115"/>
      <c r="AU91" s="112"/>
      <c r="AV91" s="112"/>
      <c r="AW91" s="119">
        <f>VLOOKUP($P$71,HorizontalPlanning!$A$15:$K$27,4,FALSE)</f>
        <v>0</v>
      </c>
      <c r="AX91" s="119">
        <f>VLOOKUP($P$71,HorizontalPlanning!$A$15:$K$27,5,FALSE)</f>
        <v>0</v>
      </c>
      <c r="AY91" s="119">
        <f>VLOOKUP($P$71,HorizontalPlanning!$A$15:$K$27,6,FALSE)</f>
        <v>0</v>
      </c>
      <c r="AZ91" s="119">
        <f>VLOOKUP($P$71,HorizontalPlanning!$A$15:$K$27,7,FALSE)</f>
        <v>0</v>
      </c>
      <c r="BA91" s="119">
        <f>VLOOKUP($P$71,HorizontalPlanning!$A$15:$K$27,8,FALSE)</f>
        <v>0</v>
      </c>
      <c r="BB91" s="119">
        <f>VLOOKUP($P$71,HorizontalPlanning!$A$15:$K$27,9,FALSE)</f>
        <v>0</v>
      </c>
      <c r="BC91" s="119">
        <f>VLOOKUP($P$71,HorizontalPlanning!$A$15:$K$27,10,FALSE)</f>
        <v>0</v>
      </c>
      <c r="BD91" s="119">
        <f>VLOOKUP($P$71,HorizontalPlanning!$A$15:$K$27,11,FALSE)</f>
        <v>0</v>
      </c>
    </row>
    <row r="92" spans="1:56" ht="20" customHeight="1" x14ac:dyDescent="0.2">
      <c r="A92" s="113"/>
      <c r="B92" s="112">
        <f>B91*VLOOKUP(A89, Exercises!$A$1:$H$221, 7, FALSE)</f>
        <v>0</v>
      </c>
      <c r="C92" s="72">
        <f t="shared" si="125"/>
        <v>0</v>
      </c>
      <c r="D92" s="121">
        <f t="shared" si="126"/>
        <v>0</v>
      </c>
      <c r="E92" s="73">
        <f t="shared" si="127"/>
        <v>0</v>
      </c>
      <c r="F92" s="150"/>
      <c r="G92" s="72">
        <f t="shared" si="128"/>
        <v>0</v>
      </c>
      <c r="H92" s="121">
        <f t="shared" si="129"/>
        <v>0</v>
      </c>
      <c r="I92" s="73">
        <f t="shared" si="130"/>
        <v>0</v>
      </c>
      <c r="J92" s="150"/>
      <c r="K92" s="72">
        <f t="shared" si="131"/>
        <v>0</v>
      </c>
      <c r="L92" s="121">
        <f t="shared" si="132"/>
        <v>0</v>
      </c>
      <c r="M92" s="73">
        <f t="shared" si="133"/>
        <v>0</v>
      </c>
      <c r="N92" s="150"/>
      <c r="O92" s="72">
        <f t="shared" si="134"/>
        <v>0</v>
      </c>
      <c r="P92" s="121">
        <f t="shared" si="135"/>
        <v>0</v>
      </c>
      <c r="Q92" s="73">
        <f t="shared" si="136"/>
        <v>0</v>
      </c>
      <c r="R92" s="150"/>
      <c r="S92" s="140">
        <f t="shared" si="137"/>
        <v>0</v>
      </c>
      <c r="T92" s="121">
        <f t="shared" si="138"/>
        <v>0</v>
      </c>
      <c r="U92" s="73">
        <f t="shared" si="139"/>
        <v>0</v>
      </c>
      <c r="V92" s="76"/>
      <c r="W92" s="72">
        <f t="shared" si="140"/>
        <v>0</v>
      </c>
      <c r="X92" s="121">
        <f t="shared" si="141"/>
        <v>0</v>
      </c>
      <c r="Y92" s="73">
        <f t="shared" si="142"/>
        <v>0</v>
      </c>
      <c r="Z92" s="76"/>
      <c r="AA92" s="72">
        <f t="shared" si="143"/>
        <v>0</v>
      </c>
      <c r="AB92" s="121">
        <f t="shared" si="144"/>
        <v>0</v>
      </c>
      <c r="AC92" s="73">
        <f t="shared" si="145"/>
        <v>0</v>
      </c>
      <c r="AD92" s="150"/>
      <c r="AE92" s="140">
        <f t="shared" si="146"/>
        <v>0</v>
      </c>
      <c r="AF92" s="121">
        <f t="shared" si="147"/>
        <v>0</v>
      </c>
      <c r="AG92" s="73">
        <f t="shared" si="148"/>
        <v>0</v>
      </c>
      <c r="AH92" s="150"/>
      <c r="AJ92" s="112"/>
      <c r="AK92" s="112"/>
      <c r="AL92" s="119">
        <f>VLOOKUP($P$67,HorizontalPlanning!$A$15:$K$27,4,FALSE)</f>
        <v>0</v>
      </c>
      <c r="AM92" s="119">
        <f>VLOOKUP($P$67,HorizontalPlanning!$A$15:$K$27,5,FALSE)</f>
        <v>0</v>
      </c>
      <c r="AN92" s="119">
        <f>VLOOKUP($P$67,HorizontalPlanning!$A$15:$K$27,6,FALSE)</f>
        <v>0</v>
      </c>
      <c r="AO92" s="119">
        <f>VLOOKUP($P$67,HorizontalPlanning!$A$15:$K$27,7,FALSE)</f>
        <v>0</v>
      </c>
      <c r="AP92" s="119">
        <f>VLOOKUP($P$67,HorizontalPlanning!$A$15:$K$27,8,FALSE)</f>
        <v>0</v>
      </c>
      <c r="AQ92" s="119">
        <f>VLOOKUP($P$67,HorizontalPlanning!$A$15:$K$27,9,FALSE)</f>
        <v>0</v>
      </c>
      <c r="AR92" s="119">
        <f>VLOOKUP($P$67,HorizontalPlanning!$A$15:$K$27,10,FALSE)</f>
        <v>0</v>
      </c>
      <c r="AS92" s="119">
        <f>VLOOKUP($P$67,HorizontalPlanning!$A$15:$K$27,11,FALSE)</f>
        <v>0</v>
      </c>
      <c r="AT92" s="115"/>
      <c r="AU92" s="112"/>
      <c r="AV92" s="112"/>
      <c r="AW92" s="119">
        <f>VLOOKUP($P$71,HorizontalPlanning!$A$15:$K$27,4,FALSE)</f>
        <v>0</v>
      </c>
      <c r="AX92" s="119">
        <f>VLOOKUP($P$71,HorizontalPlanning!$A$15:$K$27,5,FALSE)</f>
        <v>0</v>
      </c>
      <c r="AY92" s="119">
        <f>VLOOKUP($P$71,HorizontalPlanning!$A$15:$K$27,6,FALSE)</f>
        <v>0</v>
      </c>
      <c r="AZ92" s="119">
        <f>VLOOKUP($P$71,HorizontalPlanning!$A$15:$K$27,7,FALSE)</f>
        <v>0</v>
      </c>
      <c r="BA92" s="119">
        <f>VLOOKUP($P$71,HorizontalPlanning!$A$15:$K$27,8,FALSE)</f>
        <v>0</v>
      </c>
      <c r="BB92" s="119">
        <f>VLOOKUP($P$71,HorizontalPlanning!$A$15:$K$27,9,FALSE)</f>
        <v>0</v>
      </c>
      <c r="BC92" s="119">
        <f>VLOOKUP($P$71,HorizontalPlanning!$A$15:$K$27,10,FALSE)</f>
        <v>0</v>
      </c>
      <c r="BD92" s="119">
        <f>VLOOKUP($P$71,HorizontalPlanning!$A$15:$K$27,11,FALSE)</f>
        <v>0</v>
      </c>
    </row>
    <row r="93" spans="1:56" ht="19" customHeight="1" x14ac:dyDescent="0.2">
      <c r="A93" s="313"/>
      <c r="B93" s="313"/>
      <c r="C93" s="72">
        <f t="shared" si="125"/>
        <v>0</v>
      </c>
      <c r="D93" s="121">
        <f t="shared" si="126"/>
        <v>0</v>
      </c>
      <c r="E93" s="73">
        <f t="shared" si="127"/>
        <v>0</v>
      </c>
      <c r="F93" s="150"/>
      <c r="G93" s="72">
        <f t="shared" si="128"/>
        <v>0</v>
      </c>
      <c r="H93" s="121">
        <f t="shared" si="129"/>
        <v>0</v>
      </c>
      <c r="I93" s="73">
        <f t="shared" si="130"/>
        <v>0</v>
      </c>
      <c r="J93" s="158"/>
      <c r="K93" s="72">
        <f t="shared" si="131"/>
        <v>0</v>
      </c>
      <c r="L93" s="121">
        <f t="shared" si="132"/>
        <v>0</v>
      </c>
      <c r="M93" s="73">
        <f t="shared" si="133"/>
        <v>0</v>
      </c>
      <c r="N93" s="150"/>
      <c r="O93" s="72">
        <f t="shared" si="134"/>
        <v>0</v>
      </c>
      <c r="P93" s="121">
        <f t="shared" si="135"/>
        <v>0</v>
      </c>
      <c r="Q93" s="73">
        <f t="shared" si="136"/>
        <v>0</v>
      </c>
      <c r="R93" s="150"/>
      <c r="S93" s="140">
        <f t="shared" si="137"/>
        <v>0</v>
      </c>
      <c r="T93" s="121">
        <f t="shared" si="138"/>
        <v>0</v>
      </c>
      <c r="U93" s="73">
        <f t="shared" si="139"/>
        <v>0</v>
      </c>
      <c r="V93" s="76"/>
      <c r="W93" s="72">
        <f t="shared" si="140"/>
        <v>0</v>
      </c>
      <c r="X93" s="121">
        <f t="shared" si="141"/>
        <v>0</v>
      </c>
      <c r="Y93" s="73">
        <f t="shared" si="142"/>
        <v>0</v>
      </c>
      <c r="Z93" s="186"/>
      <c r="AA93" s="72">
        <f t="shared" si="143"/>
        <v>0</v>
      </c>
      <c r="AB93" s="121">
        <f t="shared" si="144"/>
        <v>0</v>
      </c>
      <c r="AC93" s="73">
        <f t="shared" si="145"/>
        <v>0</v>
      </c>
      <c r="AD93" s="150"/>
      <c r="AE93" s="140">
        <f t="shared" si="146"/>
        <v>0</v>
      </c>
      <c r="AF93" s="121">
        <f t="shared" si="147"/>
        <v>0</v>
      </c>
      <c r="AG93" s="73">
        <f t="shared" si="148"/>
        <v>0</v>
      </c>
      <c r="AH93" s="150"/>
      <c r="AJ93" s="112"/>
      <c r="AK93" s="112"/>
      <c r="AL93" s="119">
        <f>VLOOKUP($P$67,HorizontalPlanning!$A$15:$K$27,4,FALSE)</f>
        <v>0</v>
      </c>
      <c r="AM93" s="119">
        <f>VLOOKUP($P$67,HorizontalPlanning!$A$15:$K$27,5,FALSE)</f>
        <v>0</v>
      </c>
      <c r="AN93" s="119">
        <f>VLOOKUP($P$67,HorizontalPlanning!$A$15:$K$27,6,FALSE)</f>
        <v>0</v>
      </c>
      <c r="AO93" s="119">
        <f>VLOOKUP($P$67,HorizontalPlanning!$A$15:$K$27,7,FALSE)</f>
        <v>0</v>
      </c>
      <c r="AP93" s="119">
        <f>VLOOKUP($P$67,HorizontalPlanning!$A$15:$K$27,8,FALSE)</f>
        <v>0</v>
      </c>
      <c r="AQ93" s="119">
        <f>VLOOKUP($P$67,HorizontalPlanning!$A$15:$K$27,9,FALSE)</f>
        <v>0</v>
      </c>
      <c r="AR93" s="119">
        <f>VLOOKUP($P$67,HorizontalPlanning!$A$15:$K$27,10,FALSE)</f>
        <v>0</v>
      </c>
      <c r="AS93" s="119">
        <f>VLOOKUP($P$67,HorizontalPlanning!$A$15:$K$27,11,FALSE)</f>
        <v>0</v>
      </c>
      <c r="AT93" s="115"/>
      <c r="AU93" s="112"/>
      <c r="AV93" s="112"/>
      <c r="AW93" s="119">
        <f>VLOOKUP($P$71,HorizontalPlanning!$A$15:$K$27,4,FALSE)</f>
        <v>0</v>
      </c>
      <c r="AX93" s="119">
        <f>VLOOKUP($P$71,HorizontalPlanning!$A$15:$K$27,5,FALSE)</f>
        <v>0</v>
      </c>
      <c r="AY93" s="119">
        <f>VLOOKUP($P$71,HorizontalPlanning!$A$15:$K$27,6,FALSE)</f>
        <v>0</v>
      </c>
      <c r="AZ93" s="119">
        <f>VLOOKUP($P$71,HorizontalPlanning!$A$15:$K$27,7,FALSE)</f>
        <v>0</v>
      </c>
      <c r="BA93" s="119">
        <f>VLOOKUP($P$71,HorizontalPlanning!$A$15:$K$27,8,FALSE)</f>
        <v>0</v>
      </c>
      <c r="BB93" s="119">
        <f>VLOOKUP($P$71,HorizontalPlanning!$A$15:$K$27,9,FALSE)</f>
        <v>0</v>
      </c>
      <c r="BC93" s="119">
        <f>VLOOKUP($P$71,HorizontalPlanning!$A$15:$K$27,10,FALSE)</f>
        <v>0</v>
      </c>
      <c r="BD93" s="119">
        <f>VLOOKUP($P$71,HorizontalPlanning!$A$15:$K$27,11,FALSE)</f>
        <v>0</v>
      </c>
    </row>
    <row r="94" spans="1:56" ht="19" customHeight="1" x14ac:dyDescent="0.2">
      <c r="A94" s="313"/>
      <c r="B94" s="313"/>
      <c r="C94" s="72">
        <f t="shared" si="125"/>
        <v>0</v>
      </c>
      <c r="D94" s="121">
        <f t="shared" si="126"/>
        <v>0</v>
      </c>
      <c r="E94" s="73">
        <f t="shared" si="127"/>
        <v>0</v>
      </c>
      <c r="F94" s="150"/>
      <c r="G94" s="72">
        <f t="shared" si="128"/>
        <v>0</v>
      </c>
      <c r="H94" s="121">
        <f t="shared" si="129"/>
        <v>0</v>
      </c>
      <c r="I94" s="73">
        <f t="shared" si="130"/>
        <v>0</v>
      </c>
      <c r="J94" s="150"/>
      <c r="K94" s="72">
        <f t="shared" si="131"/>
        <v>0</v>
      </c>
      <c r="L94" s="121">
        <f t="shared" si="132"/>
        <v>0</v>
      </c>
      <c r="M94" s="73">
        <f t="shared" si="133"/>
        <v>0</v>
      </c>
      <c r="N94" s="150"/>
      <c r="O94" s="72">
        <f t="shared" si="134"/>
        <v>0</v>
      </c>
      <c r="P94" s="121">
        <f t="shared" si="135"/>
        <v>0</v>
      </c>
      <c r="Q94" s="73">
        <f t="shared" si="136"/>
        <v>0</v>
      </c>
      <c r="R94" s="150"/>
      <c r="S94" s="140">
        <f t="shared" si="137"/>
        <v>0</v>
      </c>
      <c r="T94" s="121">
        <f t="shared" si="138"/>
        <v>0</v>
      </c>
      <c r="U94" s="73">
        <f t="shared" si="139"/>
        <v>0</v>
      </c>
      <c r="V94" s="76"/>
      <c r="W94" s="72">
        <f t="shared" si="140"/>
        <v>0</v>
      </c>
      <c r="X94" s="121">
        <f t="shared" si="141"/>
        <v>0</v>
      </c>
      <c r="Y94" s="73">
        <f t="shared" si="142"/>
        <v>0</v>
      </c>
      <c r="Z94" s="76"/>
      <c r="AA94" s="72">
        <f t="shared" si="143"/>
        <v>0</v>
      </c>
      <c r="AB94" s="121">
        <f t="shared" si="144"/>
        <v>0</v>
      </c>
      <c r="AC94" s="73">
        <f t="shared" si="145"/>
        <v>0</v>
      </c>
      <c r="AD94" s="150"/>
      <c r="AE94" s="140">
        <f t="shared" si="146"/>
        <v>0</v>
      </c>
      <c r="AF94" s="121">
        <f t="shared" si="147"/>
        <v>0</v>
      </c>
      <c r="AG94" s="73">
        <f t="shared" si="148"/>
        <v>0</v>
      </c>
      <c r="AH94" s="150"/>
      <c r="AJ94" s="112"/>
      <c r="AK94" s="112"/>
      <c r="AL94" s="119">
        <f>VLOOKUP($P$67,HorizontalPlanning!$A$15:$K$27,4,FALSE)</f>
        <v>0</v>
      </c>
      <c r="AM94" s="119">
        <f>VLOOKUP($P$67,HorizontalPlanning!$A$15:$K$27,5,FALSE)</f>
        <v>0</v>
      </c>
      <c r="AN94" s="119">
        <f>VLOOKUP($P$67,HorizontalPlanning!$A$15:$K$27,6,FALSE)</f>
        <v>0</v>
      </c>
      <c r="AO94" s="119">
        <f>VLOOKUP($P$67,HorizontalPlanning!$A$15:$K$27,7,FALSE)</f>
        <v>0</v>
      </c>
      <c r="AP94" s="119">
        <f>VLOOKUP($P$67,HorizontalPlanning!$A$15:$K$27,8,FALSE)</f>
        <v>0</v>
      </c>
      <c r="AQ94" s="119">
        <f>VLOOKUP($P$67,HorizontalPlanning!$A$15:$K$27,9,FALSE)</f>
        <v>0</v>
      </c>
      <c r="AR94" s="119">
        <f>VLOOKUP($P$67,HorizontalPlanning!$A$15:$K$27,10,FALSE)</f>
        <v>0</v>
      </c>
      <c r="AS94" s="119">
        <f>VLOOKUP($P$67,HorizontalPlanning!$A$15:$K$27,11,FALSE)</f>
        <v>0</v>
      </c>
      <c r="AT94" s="115"/>
      <c r="AU94" s="112"/>
      <c r="AV94" s="112"/>
      <c r="AW94" s="119">
        <f>VLOOKUP($P$71,HorizontalPlanning!$A$15:$K$27,4,FALSE)</f>
        <v>0</v>
      </c>
      <c r="AX94" s="119">
        <f>VLOOKUP($P$71,HorizontalPlanning!$A$15:$K$27,5,FALSE)</f>
        <v>0</v>
      </c>
      <c r="AY94" s="119">
        <f>VLOOKUP($P$71,HorizontalPlanning!$A$15:$K$27,6,FALSE)</f>
        <v>0</v>
      </c>
      <c r="AZ94" s="119">
        <f>VLOOKUP($P$71,HorizontalPlanning!$A$15:$K$27,7,FALSE)</f>
        <v>0</v>
      </c>
      <c r="BA94" s="119">
        <f>VLOOKUP($P$71,HorizontalPlanning!$A$15:$K$27,8,FALSE)</f>
        <v>0</v>
      </c>
      <c r="BB94" s="119">
        <f>VLOOKUP($P$71,HorizontalPlanning!$A$15:$K$27,9,FALSE)</f>
        <v>0</v>
      </c>
      <c r="BC94" s="119">
        <f>VLOOKUP($P$71,HorizontalPlanning!$A$15:$K$27,10,FALSE)</f>
        <v>0</v>
      </c>
      <c r="BD94" s="119">
        <f>VLOOKUP($P$71,HorizontalPlanning!$A$15:$K$27,11,FALSE)</f>
        <v>0</v>
      </c>
    </row>
    <row r="95" spans="1:56" ht="20" customHeight="1" x14ac:dyDescent="0.2">
      <c r="A95" s="313"/>
      <c r="B95" s="313"/>
      <c r="C95" s="72">
        <f t="shared" si="125"/>
        <v>0</v>
      </c>
      <c r="D95" s="121">
        <f t="shared" si="126"/>
        <v>0</v>
      </c>
      <c r="E95" s="73">
        <f t="shared" si="127"/>
        <v>0</v>
      </c>
      <c r="F95" s="150"/>
      <c r="G95" s="72">
        <f t="shared" si="128"/>
        <v>0</v>
      </c>
      <c r="H95" s="121">
        <f t="shared" si="129"/>
        <v>0</v>
      </c>
      <c r="I95" s="73">
        <f t="shared" si="130"/>
        <v>0</v>
      </c>
      <c r="J95" s="150"/>
      <c r="K95" s="72">
        <f t="shared" si="131"/>
        <v>0</v>
      </c>
      <c r="L95" s="121">
        <f t="shared" si="132"/>
        <v>0</v>
      </c>
      <c r="M95" s="73">
        <f t="shared" si="133"/>
        <v>0</v>
      </c>
      <c r="N95" s="150"/>
      <c r="O95" s="72">
        <f t="shared" si="134"/>
        <v>0</v>
      </c>
      <c r="P95" s="121">
        <f t="shared" si="135"/>
        <v>0</v>
      </c>
      <c r="Q95" s="73">
        <f t="shared" si="136"/>
        <v>0</v>
      </c>
      <c r="R95" s="150"/>
      <c r="S95" s="140">
        <f t="shared" si="137"/>
        <v>0</v>
      </c>
      <c r="T95" s="121">
        <f t="shared" si="138"/>
        <v>0</v>
      </c>
      <c r="U95" s="73">
        <f t="shared" si="139"/>
        <v>0</v>
      </c>
      <c r="V95" s="76"/>
      <c r="W95" s="72">
        <f t="shared" si="140"/>
        <v>0</v>
      </c>
      <c r="X95" s="121">
        <f t="shared" si="141"/>
        <v>0</v>
      </c>
      <c r="Y95" s="73">
        <f t="shared" si="142"/>
        <v>0</v>
      </c>
      <c r="Z95" s="76"/>
      <c r="AA95" s="72">
        <f t="shared" si="143"/>
        <v>0</v>
      </c>
      <c r="AB95" s="121">
        <f t="shared" si="144"/>
        <v>0</v>
      </c>
      <c r="AC95" s="73">
        <f t="shared" si="145"/>
        <v>0</v>
      </c>
      <c r="AD95" s="150"/>
      <c r="AE95" s="140">
        <f t="shared" si="146"/>
        <v>0</v>
      </c>
      <c r="AF95" s="121">
        <f t="shared" si="147"/>
        <v>0</v>
      </c>
      <c r="AG95" s="73">
        <f t="shared" si="148"/>
        <v>0</v>
      </c>
      <c r="AH95" s="150"/>
      <c r="AJ95" s="112"/>
      <c r="AK95" s="112"/>
      <c r="AL95" s="119">
        <f>VLOOKUP($P$67,HorizontalPlanning!$A$15:$K$27,4,FALSE)</f>
        <v>0</v>
      </c>
      <c r="AM95" s="119">
        <f>VLOOKUP($P$67,HorizontalPlanning!$A$15:$K$27,5,FALSE)</f>
        <v>0</v>
      </c>
      <c r="AN95" s="119">
        <f>VLOOKUP($P$67,HorizontalPlanning!$A$15:$K$27,6,FALSE)</f>
        <v>0</v>
      </c>
      <c r="AO95" s="119">
        <f>VLOOKUP($P$67,HorizontalPlanning!$A$15:$K$27,7,FALSE)</f>
        <v>0</v>
      </c>
      <c r="AP95" s="119">
        <f>VLOOKUP($P$67,HorizontalPlanning!$A$15:$K$27,8,FALSE)</f>
        <v>0</v>
      </c>
      <c r="AQ95" s="119">
        <f>VLOOKUP($P$67,HorizontalPlanning!$A$15:$K$27,9,FALSE)</f>
        <v>0</v>
      </c>
      <c r="AR95" s="119">
        <f>VLOOKUP($P$67,HorizontalPlanning!$A$15:$K$27,10,FALSE)</f>
        <v>0</v>
      </c>
      <c r="AS95" s="119">
        <f>VLOOKUP($P$67,HorizontalPlanning!$A$15:$K$27,11,FALSE)</f>
        <v>0</v>
      </c>
      <c r="AT95" s="112"/>
      <c r="AU95" s="112"/>
      <c r="AV95" s="112"/>
      <c r="AW95" s="119">
        <f>VLOOKUP($P$71,HorizontalPlanning!$A$15:$K$27,4,FALSE)</f>
        <v>0</v>
      </c>
      <c r="AX95" s="119">
        <f>VLOOKUP($P$71,HorizontalPlanning!$A$15:$K$27,5,FALSE)</f>
        <v>0</v>
      </c>
      <c r="AY95" s="119">
        <f>VLOOKUP($P$71,HorizontalPlanning!$A$15:$K$27,6,FALSE)</f>
        <v>0</v>
      </c>
      <c r="AZ95" s="119">
        <f>VLOOKUP($P$71,HorizontalPlanning!$A$15:$K$27,7,FALSE)</f>
        <v>0</v>
      </c>
      <c r="BA95" s="119">
        <f>VLOOKUP($P$71,HorizontalPlanning!$A$15:$K$27,8,FALSE)</f>
        <v>0</v>
      </c>
      <c r="BB95" s="119">
        <f>VLOOKUP($P$71,HorizontalPlanning!$A$15:$K$27,9,FALSE)</f>
        <v>0</v>
      </c>
      <c r="BC95" s="119">
        <f>VLOOKUP($P$71,HorizontalPlanning!$A$15:$K$27,10,FALSE)</f>
        <v>0</v>
      </c>
      <c r="BD95" s="119">
        <f>VLOOKUP($P$71,HorizontalPlanning!$A$15:$K$27,11,FALSE)</f>
        <v>0</v>
      </c>
    </row>
    <row r="96" spans="1:56" ht="19" customHeight="1" thickBot="1" x14ac:dyDescent="0.25">
      <c r="A96" s="314"/>
      <c r="B96" s="314"/>
      <c r="C96" s="72">
        <f t="shared" si="125"/>
        <v>0</v>
      </c>
      <c r="D96" s="121">
        <f t="shared" si="126"/>
        <v>0</v>
      </c>
      <c r="E96" s="73">
        <f t="shared" si="127"/>
        <v>0</v>
      </c>
      <c r="F96" s="150"/>
      <c r="G96" s="72">
        <f t="shared" si="128"/>
        <v>0</v>
      </c>
      <c r="H96" s="121">
        <f t="shared" si="129"/>
        <v>0</v>
      </c>
      <c r="I96" s="73">
        <f t="shared" si="130"/>
        <v>0</v>
      </c>
      <c r="J96" s="150"/>
      <c r="K96" s="72">
        <f t="shared" si="131"/>
        <v>0</v>
      </c>
      <c r="L96" s="121">
        <f t="shared" si="132"/>
        <v>0</v>
      </c>
      <c r="M96" s="73">
        <f t="shared" si="133"/>
        <v>0</v>
      </c>
      <c r="N96" s="150"/>
      <c r="O96" s="72">
        <f t="shared" si="134"/>
        <v>0</v>
      </c>
      <c r="P96" s="121">
        <f t="shared" si="135"/>
        <v>0</v>
      </c>
      <c r="Q96" s="73">
        <f t="shared" si="136"/>
        <v>0</v>
      </c>
      <c r="R96" s="150"/>
      <c r="S96" s="140">
        <f t="shared" si="137"/>
        <v>0</v>
      </c>
      <c r="T96" s="121">
        <f t="shared" si="138"/>
        <v>0</v>
      </c>
      <c r="U96" s="73">
        <f t="shared" si="139"/>
        <v>0</v>
      </c>
      <c r="V96" s="76"/>
      <c r="W96" s="72">
        <f t="shared" si="140"/>
        <v>0</v>
      </c>
      <c r="X96" s="121">
        <f t="shared" si="141"/>
        <v>0</v>
      </c>
      <c r="Y96" s="73">
        <f t="shared" si="142"/>
        <v>0</v>
      </c>
      <c r="Z96" s="76"/>
      <c r="AA96" s="72">
        <f t="shared" si="143"/>
        <v>0</v>
      </c>
      <c r="AB96" s="121">
        <f t="shared" si="144"/>
        <v>0</v>
      </c>
      <c r="AC96" s="73">
        <f t="shared" si="145"/>
        <v>0</v>
      </c>
      <c r="AD96" s="150"/>
      <c r="AE96" s="140">
        <f t="shared" si="146"/>
        <v>0</v>
      </c>
      <c r="AF96" s="121">
        <f t="shared" si="147"/>
        <v>0</v>
      </c>
      <c r="AG96" s="73">
        <f>IF(AL107=0,0,AL107+AN107+AS127+AR107+$AH$88)</f>
        <v>0</v>
      </c>
      <c r="AH96" s="150"/>
      <c r="AJ96" s="112"/>
      <c r="AK96" s="112"/>
      <c r="AL96" s="119">
        <f>VLOOKUP($P$67,HorizontalPlanning!$A$15:$K$27,4,FALSE)</f>
        <v>0</v>
      </c>
      <c r="AM96" s="119">
        <f>VLOOKUP($P$67,HorizontalPlanning!$A$15:$K$27,5,FALSE)</f>
        <v>0</v>
      </c>
      <c r="AN96" s="119">
        <f>VLOOKUP($P$67,HorizontalPlanning!$A$15:$K$27,6,FALSE)</f>
        <v>0</v>
      </c>
      <c r="AO96" s="119">
        <f>VLOOKUP($P$67,HorizontalPlanning!$A$15:$K$27,7,FALSE)</f>
        <v>0</v>
      </c>
      <c r="AP96" s="119">
        <f>VLOOKUP($P$67,HorizontalPlanning!$A$15:$K$27,8,FALSE)</f>
        <v>0</v>
      </c>
      <c r="AQ96" s="119">
        <f>VLOOKUP($P$67,HorizontalPlanning!$A$15:$K$27,9,FALSE)</f>
        <v>0</v>
      </c>
      <c r="AR96" s="119">
        <f>VLOOKUP($P$67,HorizontalPlanning!$A$15:$K$27,10,FALSE)</f>
        <v>0</v>
      </c>
      <c r="AS96" s="119">
        <f>VLOOKUP($P$67,HorizontalPlanning!$A$15:$K$27,11,FALSE)</f>
        <v>0</v>
      </c>
      <c r="AT96" s="112"/>
      <c r="AU96" s="112"/>
      <c r="AV96" s="112"/>
      <c r="AW96" s="119">
        <f>VLOOKUP($P$71,HorizontalPlanning!$A$15:$K$27,4,FALSE)</f>
        <v>0</v>
      </c>
      <c r="AX96" s="119">
        <f>VLOOKUP($P$71,HorizontalPlanning!$A$15:$K$27,5,FALSE)</f>
        <v>0</v>
      </c>
      <c r="AY96" s="119">
        <f>VLOOKUP($P$71,HorizontalPlanning!$A$15:$K$27,6,FALSE)</f>
        <v>0</v>
      </c>
      <c r="AZ96" s="119">
        <f>VLOOKUP($P$71,HorizontalPlanning!$A$15:$K$27,7,FALSE)</f>
        <v>0</v>
      </c>
      <c r="BA96" s="119">
        <f>VLOOKUP($P$71,HorizontalPlanning!$A$15:$K$27,8,FALSE)</f>
        <v>0</v>
      </c>
      <c r="BB96" s="119">
        <f>VLOOKUP($P$71,HorizontalPlanning!$A$15:$K$27,9,FALSE)</f>
        <v>0</v>
      </c>
      <c r="BC96" s="119">
        <f>VLOOKUP($P$71,HorizontalPlanning!$A$15:$K$27,10,FALSE)</f>
        <v>0</v>
      </c>
      <c r="BD96" s="119">
        <f>VLOOKUP($P$71,HorizontalPlanning!$A$15:$K$27,11,FALSE)</f>
        <v>0</v>
      </c>
    </row>
    <row r="97" spans="1:56" ht="20" customHeight="1" thickBot="1" x14ac:dyDescent="0.25">
      <c r="C97" s="177" t="s">
        <v>265</v>
      </c>
      <c r="D97" s="180">
        <v>0</v>
      </c>
      <c r="E97" s="179" t="s">
        <v>264</v>
      </c>
      <c r="F97" s="174">
        <v>0</v>
      </c>
      <c r="G97" s="177" t="s">
        <v>265</v>
      </c>
      <c r="H97" s="187">
        <v>0</v>
      </c>
      <c r="I97" s="178" t="s">
        <v>264</v>
      </c>
      <c r="J97" s="174">
        <v>0</v>
      </c>
      <c r="K97" s="177" t="s">
        <v>265</v>
      </c>
      <c r="L97" s="180">
        <v>0</v>
      </c>
      <c r="M97" s="179" t="s">
        <v>264</v>
      </c>
      <c r="N97" s="174">
        <v>0</v>
      </c>
      <c r="O97" s="177" t="s">
        <v>265</v>
      </c>
      <c r="P97" s="187">
        <v>0</v>
      </c>
      <c r="Q97" s="178" t="s">
        <v>264</v>
      </c>
      <c r="R97" s="174">
        <v>0</v>
      </c>
      <c r="S97" s="177" t="s">
        <v>265</v>
      </c>
      <c r="T97" s="180">
        <v>0</v>
      </c>
      <c r="U97" s="179" t="s">
        <v>264</v>
      </c>
      <c r="V97" s="174">
        <v>0</v>
      </c>
      <c r="W97" s="177" t="s">
        <v>265</v>
      </c>
      <c r="X97" s="180">
        <v>0</v>
      </c>
      <c r="Y97" s="179" t="s">
        <v>264</v>
      </c>
      <c r="Z97" s="174">
        <v>0</v>
      </c>
      <c r="AA97" s="177" t="s">
        <v>265</v>
      </c>
      <c r="AB97" s="187">
        <v>0</v>
      </c>
      <c r="AC97" s="178" t="s">
        <v>264</v>
      </c>
      <c r="AD97" s="174">
        <v>0</v>
      </c>
      <c r="AE97" s="177" t="s">
        <v>265</v>
      </c>
      <c r="AF97" s="187">
        <v>0</v>
      </c>
      <c r="AG97" s="178" t="s">
        <v>264</v>
      </c>
      <c r="AH97" s="174">
        <v>0</v>
      </c>
      <c r="AJ97" s="112"/>
      <c r="AK97" s="112"/>
      <c r="AL97" s="112"/>
      <c r="AM97" s="301" t="s">
        <v>256</v>
      </c>
      <c r="AN97" s="302"/>
      <c r="AO97" s="302"/>
      <c r="AP97" s="302"/>
      <c r="AQ97" s="112"/>
      <c r="AR97" s="112"/>
      <c r="AS97" s="112"/>
      <c r="AT97" s="112"/>
      <c r="AU97" s="112"/>
      <c r="AV97" s="112"/>
      <c r="AW97" s="112"/>
      <c r="AX97" s="301" t="s">
        <v>258</v>
      </c>
      <c r="AY97" s="302"/>
      <c r="AZ97" s="302"/>
      <c r="BA97" s="302"/>
      <c r="BB97" s="112"/>
      <c r="BC97" s="112"/>
      <c r="BD97" s="112"/>
    </row>
    <row r="98" spans="1:56" ht="20" customHeight="1" x14ac:dyDescent="0.2">
      <c r="A98" s="218" t="s">
        <v>189</v>
      </c>
      <c r="B98" s="315"/>
      <c r="C98" s="140">
        <f>IF(AU68=0,0,AU68+AW78+BA68+BD68+$D$97)</f>
        <v>0</v>
      </c>
      <c r="D98" s="121">
        <f>$B$101*C98</f>
        <v>0</v>
      </c>
      <c r="E98" s="73">
        <f>IF(AW68=0,0,AW68+AY68+BC68+AW88+$F$97)</f>
        <v>0</v>
      </c>
      <c r="F98" s="76"/>
      <c r="G98" s="144">
        <f>IF(AU68=0,0,AU68+AX78+BA68+BD68+$H$97)</f>
        <v>0</v>
      </c>
      <c r="H98" s="121">
        <f>$B$101*G98</f>
        <v>0</v>
      </c>
      <c r="I98" s="146">
        <f>IF(AW68=0,0,AW68+AY68+BC68+AX88+$J$97)</f>
        <v>0</v>
      </c>
      <c r="J98" s="147"/>
      <c r="K98" s="144">
        <f>IF(AU68=0,0,AU68+AY78+BA68+BD68+$L$97)</f>
        <v>0</v>
      </c>
      <c r="L98" s="121">
        <f>$B$101*K98</f>
        <v>0</v>
      </c>
      <c r="M98" s="146">
        <f>IF(AW68=0,0,AW68+AY68+BC68+AY88+$N$97)</f>
        <v>0</v>
      </c>
      <c r="N98" s="149"/>
      <c r="O98" s="148">
        <f>IF(AU68=0,0,AU68+AZ78+BA68+BD68+$P$97)</f>
        <v>0</v>
      </c>
      <c r="P98" s="121">
        <f>$B$101*O98</f>
        <v>0</v>
      </c>
      <c r="Q98" s="146">
        <f>IF(AW68=0,0,AW68+AY68+BC68+AZ88+$R$97)</f>
        <v>0</v>
      </c>
      <c r="R98" s="147"/>
      <c r="S98" s="148">
        <f>IF(AU68=0,0,AU68+BA78+BA68+BD68+$T$97)</f>
        <v>0</v>
      </c>
      <c r="T98" s="121">
        <f>$B$101*S98</f>
        <v>0</v>
      </c>
      <c r="U98" s="146">
        <f>IF(AW68=0,0,AW68+AY68+BC68+BA88+$V$97)</f>
        <v>0</v>
      </c>
      <c r="V98" s="149"/>
      <c r="W98" s="140">
        <f>IF(AU68=0,0,AU68+BB78+BA68+BD68+$X$97)</f>
        <v>0</v>
      </c>
      <c r="X98" s="121">
        <f>$B$101*W98</f>
        <v>0</v>
      </c>
      <c r="Y98" s="73">
        <f>IF(AW68=0,0,AW68+AY68+BC68+BB88+$Z$97)</f>
        <v>0</v>
      </c>
      <c r="Z98" s="76"/>
      <c r="AA98" s="144">
        <f>IF(AU68=0,0,AU68+BC78+BA68+BD68+$AB$97)</f>
        <v>0</v>
      </c>
      <c r="AB98" s="121">
        <f>$B$101*AA98</f>
        <v>0</v>
      </c>
      <c r="AC98" s="146">
        <f>IF(AW68=0,0,AW68+AY68+BC68+BC88+$AD$97)</f>
        <v>0</v>
      </c>
      <c r="AD98" s="149"/>
      <c r="AE98" s="140">
        <f>IF(AU68=0,0,AU68+BD78+BA68+BD68+$AF$97)</f>
        <v>0</v>
      </c>
      <c r="AF98" s="121">
        <f>$B$101*AE98</f>
        <v>0</v>
      </c>
      <c r="AG98" s="73">
        <f>IF(AW68=0,0,AW68+AY68+BC68+BD88+$AH$97)</f>
        <v>0</v>
      </c>
      <c r="AH98" s="76"/>
      <c r="AJ98" s="112"/>
      <c r="AK98" s="112"/>
      <c r="AL98" s="112"/>
      <c r="AM98" s="302"/>
      <c r="AN98" s="302"/>
      <c r="AO98" s="302"/>
      <c r="AP98" s="302"/>
      <c r="AQ98" s="112"/>
      <c r="AR98" s="112"/>
      <c r="AS98" s="112"/>
      <c r="AT98" s="112"/>
      <c r="AU98" s="112"/>
      <c r="AV98" s="112"/>
      <c r="AW98" s="112"/>
      <c r="AX98" s="302"/>
      <c r="AY98" s="302"/>
      <c r="AZ98" s="302"/>
      <c r="BA98" s="302"/>
      <c r="BB98" s="112"/>
      <c r="BC98" s="112"/>
      <c r="BD98" s="112"/>
    </row>
    <row r="99" spans="1:56" ht="19" customHeight="1" thickBot="1" x14ac:dyDescent="0.25">
      <c r="A99" s="311"/>
      <c r="B99" s="312"/>
      <c r="C99" s="140">
        <f t="shared" ref="C99:C103" si="149">IF(AU69=0,0,AU69+AW79+BA69+BD69+$D$97)</f>
        <v>0</v>
      </c>
      <c r="D99" s="121">
        <f t="shared" ref="D99:D103" si="150">$B$101*C99</f>
        <v>0</v>
      </c>
      <c r="E99" s="73">
        <f t="shared" ref="E99:E103" si="151">IF(AW69=0,0,AW69+AY69+BC69+AW89+$F$97)</f>
        <v>0</v>
      </c>
      <c r="F99" s="76"/>
      <c r="G99" s="72">
        <f t="shared" ref="G99:G103" si="152">IF(AU69=0,0,AU69+AX79+BA69+BD69+$H$97)</f>
        <v>0</v>
      </c>
      <c r="H99" s="121">
        <f t="shared" ref="H99:H103" si="153">$B$101*G99</f>
        <v>0</v>
      </c>
      <c r="I99" s="73">
        <f t="shared" ref="I99:I103" si="154">IF(AW69=0,0,AW69+AY69+BC69+AX89+$J$97)</f>
        <v>0</v>
      </c>
      <c r="J99" s="76"/>
      <c r="K99" s="72">
        <f t="shared" ref="K99:K103" si="155">IF(AU69=0,0,AU69+AY79+BA69+BD69+$L$97)</f>
        <v>0</v>
      </c>
      <c r="L99" s="121">
        <f t="shared" ref="L99:L103" si="156">$B$101*K99</f>
        <v>0</v>
      </c>
      <c r="M99" s="73">
        <f t="shared" ref="M99:M103" si="157">IF(AW69=0,0,AW69+AY69+BC69+AY89+$N$97)</f>
        <v>0</v>
      </c>
      <c r="N99" s="150"/>
      <c r="O99" s="140">
        <f t="shared" ref="O99:O103" si="158">IF(AU69=0,0,AU69+AZ79+BA69+BD69+$P$97)</f>
        <v>0</v>
      </c>
      <c r="P99" s="121">
        <f t="shared" ref="P99:P103" si="159">$B$101*O99</f>
        <v>0</v>
      </c>
      <c r="Q99" s="73">
        <f t="shared" ref="Q99:Q103" si="160">IF(AW69=0,0,AW69+AY69+BC69+AZ89+$R$97)</f>
        <v>0</v>
      </c>
      <c r="R99" s="76"/>
      <c r="S99" s="140">
        <f t="shared" ref="S99:S103" si="161">IF(AU69=0,0,AU69+BA79+BA69+BD69+$T$97)</f>
        <v>0</v>
      </c>
      <c r="T99" s="121">
        <f t="shared" ref="T99:T103" si="162">$B$101*S99</f>
        <v>0</v>
      </c>
      <c r="U99" s="73">
        <f t="shared" ref="U99:U103" si="163">IF(AW69=0,0,AW69+AY69+BC69+BA89+$V$97)</f>
        <v>0</v>
      </c>
      <c r="V99" s="150"/>
      <c r="W99" s="140">
        <f t="shared" ref="W99:W103" si="164">IF(AU69=0,0,AU69+BB79+BA69+BD69+$X$97)</f>
        <v>0</v>
      </c>
      <c r="X99" s="121">
        <f t="shared" ref="X99:X103" si="165">$B$101*W99</f>
        <v>0</v>
      </c>
      <c r="Y99" s="73">
        <f t="shared" ref="Y99:Y103" si="166">IF(AW69=0,0,AW69+AY69+BC69+BB89+$Z$97)</f>
        <v>0</v>
      </c>
      <c r="Z99" s="76"/>
      <c r="AA99" s="72">
        <f t="shared" ref="AA99:AA103" si="167">IF(AU69=0,0,AU69+BC79+BA69+BD69+$AB$97)</f>
        <v>0</v>
      </c>
      <c r="AB99" s="121">
        <f t="shared" ref="AB99:AB103" si="168">$B$101*AA99</f>
        <v>0</v>
      </c>
      <c r="AC99" s="73">
        <f t="shared" ref="AC99:AC103" si="169">IF(AW69=0,0,AW69+AY69+BC69+BC89+$AD$97)</f>
        <v>0</v>
      </c>
      <c r="AD99" s="150"/>
      <c r="AE99" s="140">
        <f t="shared" ref="AE99:AE103" si="170">IF(AU69=0,0,AU69+BD79+BA69+BD69+$AF$97)</f>
        <v>0</v>
      </c>
      <c r="AF99" s="121">
        <f t="shared" ref="AF99:AF103" si="171">$B$101*AE99</f>
        <v>0</v>
      </c>
      <c r="AG99" s="73">
        <f t="shared" ref="AG99:AG103" si="172">IF(AW69=0,0,AW69+AY69+BC69+BD89+$AH$97)</f>
        <v>0</v>
      </c>
      <c r="AH99" s="76"/>
      <c r="AJ99" s="112" t="s">
        <v>236</v>
      </c>
      <c r="AK99" s="112"/>
      <c r="AL99" s="112" t="s">
        <v>228</v>
      </c>
      <c r="AM99" s="112"/>
      <c r="AN99" s="112" t="s">
        <v>234</v>
      </c>
      <c r="AO99" s="113"/>
      <c r="AP99" s="112" t="s">
        <v>250</v>
      </c>
      <c r="AQ99" s="112"/>
      <c r="AR99" s="112" t="s">
        <v>251</v>
      </c>
      <c r="AS99" s="112" t="s">
        <v>252</v>
      </c>
      <c r="AT99" s="112"/>
      <c r="AU99" s="112" t="s">
        <v>236</v>
      </c>
      <c r="AV99" s="112"/>
      <c r="AW99" s="112" t="s">
        <v>228</v>
      </c>
      <c r="AX99" s="112"/>
      <c r="AY99" s="112" t="s">
        <v>234</v>
      </c>
      <c r="AZ99" s="113"/>
      <c r="BA99" s="112" t="s">
        <v>250</v>
      </c>
      <c r="BB99" s="112"/>
      <c r="BC99" s="112" t="s">
        <v>251</v>
      </c>
      <c r="BD99" s="112" t="s">
        <v>252</v>
      </c>
    </row>
    <row r="100" spans="1:56" ht="19" customHeight="1" thickBot="1" x14ac:dyDescent="0.25">
      <c r="A100" s="19" t="s">
        <v>189</v>
      </c>
      <c r="B100" s="131">
        <f>VLOOKUP(A100, Tabel22222734[], 2, FALSE)</f>
        <v>0</v>
      </c>
      <c r="C100" s="140">
        <f t="shared" si="149"/>
        <v>0</v>
      </c>
      <c r="D100" s="121">
        <f t="shared" si="150"/>
        <v>0</v>
      </c>
      <c r="E100" s="73">
        <f t="shared" si="151"/>
        <v>0</v>
      </c>
      <c r="F100" s="76"/>
      <c r="G100" s="72">
        <f t="shared" si="152"/>
        <v>0</v>
      </c>
      <c r="H100" s="121">
        <f t="shared" si="153"/>
        <v>0</v>
      </c>
      <c r="I100" s="73">
        <f t="shared" si="154"/>
        <v>0</v>
      </c>
      <c r="J100" s="76"/>
      <c r="K100" s="72">
        <f t="shared" si="155"/>
        <v>0</v>
      </c>
      <c r="L100" s="121">
        <f t="shared" si="156"/>
        <v>0</v>
      </c>
      <c r="M100" s="73">
        <f t="shared" si="157"/>
        <v>0</v>
      </c>
      <c r="N100" s="150"/>
      <c r="O100" s="140">
        <f t="shared" si="158"/>
        <v>0</v>
      </c>
      <c r="P100" s="121">
        <f t="shared" si="159"/>
        <v>0</v>
      </c>
      <c r="Q100" s="73">
        <f t="shared" si="160"/>
        <v>0</v>
      </c>
      <c r="R100" s="76"/>
      <c r="S100" s="140">
        <f t="shared" si="161"/>
        <v>0</v>
      </c>
      <c r="T100" s="121">
        <f t="shared" si="162"/>
        <v>0</v>
      </c>
      <c r="U100" s="73">
        <f t="shared" si="163"/>
        <v>0</v>
      </c>
      <c r="V100" s="150"/>
      <c r="W100" s="140">
        <f t="shared" si="164"/>
        <v>0</v>
      </c>
      <c r="X100" s="121">
        <f t="shared" si="165"/>
        <v>0</v>
      </c>
      <c r="Y100" s="73">
        <f t="shared" si="166"/>
        <v>0</v>
      </c>
      <c r="Z100" s="76"/>
      <c r="AA100" s="72">
        <f t="shared" si="167"/>
        <v>0</v>
      </c>
      <c r="AB100" s="121">
        <f t="shared" si="168"/>
        <v>0</v>
      </c>
      <c r="AC100" s="73">
        <f t="shared" si="169"/>
        <v>0</v>
      </c>
      <c r="AD100" s="150"/>
      <c r="AE100" s="140">
        <f t="shared" si="170"/>
        <v>0</v>
      </c>
      <c r="AF100" s="121">
        <f t="shared" si="171"/>
        <v>0</v>
      </c>
      <c r="AG100" s="73">
        <f t="shared" si="172"/>
        <v>0</v>
      </c>
      <c r="AH100" s="76"/>
      <c r="AJ100" s="110">
        <f>HLOOKUP($M$69,VerticalPlanning!$I$13:$AF$21,2,FALSE)</f>
        <v>0</v>
      </c>
      <c r="AK100" s="112"/>
      <c r="AL100" s="106">
        <f>HLOOKUP($M$69,VerticalPlanning!$I$1:$AF$9,2,FALSE)</f>
        <v>0</v>
      </c>
      <c r="AM100" s="112"/>
      <c r="AN100" s="108">
        <f>VLOOKUP($F$1,ClientLevels!$A$1:$B$4,2,FALSE)</f>
        <v>4</v>
      </c>
      <c r="AO100" s="113"/>
      <c r="AP100" s="117">
        <f>VLOOKUP($F$1,ClientLevels!$A$1:$C$4,3,FALSE)</f>
        <v>-0.13</v>
      </c>
      <c r="AQ100" s="112"/>
      <c r="AR100" s="112">
        <f>$T$69</f>
        <v>0</v>
      </c>
      <c r="AS100" s="120">
        <f>$W$69</f>
        <v>0</v>
      </c>
      <c r="AT100" s="112"/>
      <c r="AU100" s="110">
        <f>HLOOKUP($M$73,VerticalPlanning!$I$13:$AF$21,2,FALSE)</f>
        <v>0</v>
      </c>
      <c r="AV100" s="112"/>
      <c r="AW100" s="106">
        <f>HLOOKUP($M$73,VerticalPlanning!$I$1:$AF$9,2,FALSE)</f>
        <v>0</v>
      </c>
      <c r="AX100" s="112"/>
      <c r="AY100" s="108">
        <f>VLOOKUP($F$1,ClientLevels!$A$1:$B$4,2,FALSE)</f>
        <v>4</v>
      </c>
      <c r="AZ100" s="113"/>
      <c r="BA100" s="117">
        <f>VLOOKUP($F$1,ClientLevels!$A$1:$C$4,3,FALSE)</f>
        <v>-0.13</v>
      </c>
      <c r="BB100" s="112"/>
      <c r="BC100" s="112">
        <f>$T$73</f>
        <v>0</v>
      </c>
      <c r="BD100" s="120">
        <f>$W$73</f>
        <v>0</v>
      </c>
    </row>
    <row r="101" spans="1:56" ht="20" customHeight="1" x14ac:dyDescent="0.2">
      <c r="A101" s="36"/>
      <c r="B101" s="112">
        <f>B100*VLOOKUP(A98, Exercises!$A$1:$H$221, 7, FALSE)</f>
        <v>0</v>
      </c>
      <c r="C101" s="140">
        <f t="shared" si="149"/>
        <v>0</v>
      </c>
      <c r="D101" s="121">
        <f t="shared" si="150"/>
        <v>0</v>
      </c>
      <c r="E101" s="73">
        <f t="shared" si="151"/>
        <v>0</v>
      </c>
      <c r="F101" s="76"/>
      <c r="G101" s="72">
        <f t="shared" si="152"/>
        <v>0</v>
      </c>
      <c r="H101" s="121">
        <f t="shared" si="153"/>
        <v>0</v>
      </c>
      <c r="I101" s="73">
        <f t="shared" si="154"/>
        <v>0</v>
      </c>
      <c r="J101" s="76"/>
      <c r="K101" s="72">
        <f t="shared" si="155"/>
        <v>0</v>
      </c>
      <c r="L101" s="121">
        <f t="shared" si="156"/>
        <v>0</v>
      </c>
      <c r="M101" s="73">
        <f t="shared" si="157"/>
        <v>0</v>
      </c>
      <c r="N101" s="150"/>
      <c r="O101" s="140">
        <f t="shared" si="158"/>
        <v>0</v>
      </c>
      <c r="P101" s="121">
        <f t="shared" si="159"/>
        <v>0</v>
      </c>
      <c r="Q101" s="73">
        <f t="shared" si="160"/>
        <v>0</v>
      </c>
      <c r="R101" s="76"/>
      <c r="S101" s="140">
        <f t="shared" si="161"/>
        <v>0</v>
      </c>
      <c r="T101" s="121">
        <f t="shared" si="162"/>
        <v>0</v>
      </c>
      <c r="U101" s="73">
        <f t="shared" si="163"/>
        <v>0</v>
      </c>
      <c r="V101" s="150"/>
      <c r="W101" s="140">
        <f t="shared" si="164"/>
        <v>0</v>
      </c>
      <c r="X101" s="121">
        <f t="shared" si="165"/>
        <v>0</v>
      </c>
      <c r="Y101" s="73">
        <f t="shared" si="166"/>
        <v>0</v>
      </c>
      <c r="Z101" s="76"/>
      <c r="AA101" s="72">
        <f t="shared" si="167"/>
        <v>0</v>
      </c>
      <c r="AB101" s="121">
        <f t="shared" si="168"/>
        <v>0</v>
      </c>
      <c r="AC101" s="73">
        <f t="shared" si="169"/>
        <v>0</v>
      </c>
      <c r="AD101" s="150"/>
      <c r="AE101" s="140">
        <f t="shared" si="170"/>
        <v>0</v>
      </c>
      <c r="AF101" s="121">
        <f t="shared" si="171"/>
        <v>0</v>
      </c>
      <c r="AG101" s="73">
        <f t="shared" si="172"/>
        <v>0</v>
      </c>
      <c r="AH101" s="76"/>
      <c r="AJ101" s="110">
        <f>HLOOKUP($M$69,VerticalPlanning!$I$13:$AF$21,3,FALSE)</f>
        <v>0</v>
      </c>
      <c r="AK101" s="112"/>
      <c r="AL101" s="106">
        <f>HLOOKUP($M$69,VerticalPlanning!$I$1:$AF$9,3,FALSE)</f>
        <v>0</v>
      </c>
      <c r="AM101" s="112"/>
      <c r="AN101" s="108">
        <f>VLOOKUP($F$1,ClientLevels!$A$1:$B$4,2,FALSE)</f>
        <v>4</v>
      </c>
      <c r="AO101" s="113"/>
      <c r="AP101" s="117">
        <f>VLOOKUP($F$1,ClientLevels!$A$1:$C$4,3,FALSE)</f>
        <v>-0.13</v>
      </c>
      <c r="AQ101" s="112"/>
      <c r="AR101" s="112">
        <f t="shared" ref="AR101:AR107" si="173">$T$69</f>
        <v>0</v>
      </c>
      <c r="AS101" s="120">
        <f t="shared" ref="AS101:AS107" si="174">$W$69</f>
        <v>0</v>
      </c>
      <c r="AT101" s="112"/>
      <c r="AU101" s="110">
        <f>HLOOKUP($M$73,VerticalPlanning!$I$13:$AF$21,3,FALSE)</f>
        <v>0</v>
      </c>
      <c r="AV101" s="112"/>
      <c r="AW101" s="106">
        <f>HLOOKUP($M$73,VerticalPlanning!$I$1:$AF$9,3,FALSE)</f>
        <v>0</v>
      </c>
      <c r="AX101" s="112"/>
      <c r="AY101" s="108">
        <f>VLOOKUP($F$1,ClientLevels!$A$1:$B$4,2,FALSE)</f>
        <v>4</v>
      </c>
      <c r="AZ101" s="113"/>
      <c r="BA101" s="117">
        <f>VLOOKUP($F$1,ClientLevels!$A$1:$C$4,3,FALSE)</f>
        <v>-0.13</v>
      </c>
      <c r="BB101" s="112"/>
      <c r="BC101" s="112">
        <f t="shared" ref="BC101:BC107" si="175">$T$73</f>
        <v>0</v>
      </c>
      <c r="BD101" s="120">
        <f t="shared" ref="BD101:BD107" si="176">$W$73</f>
        <v>0</v>
      </c>
    </row>
    <row r="102" spans="1:56" ht="20" customHeight="1" x14ac:dyDescent="0.2">
      <c r="A102" s="226"/>
      <c r="B102" s="318"/>
      <c r="C102" s="140">
        <f t="shared" si="149"/>
        <v>0</v>
      </c>
      <c r="D102" s="121">
        <f t="shared" si="150"/>
        <v>0</v>
      </c>
      <c r="E102" s="73">
        <f t="shared" si="151"/>
        <v>0</v>
      </c>
      <c r="F102" s="76"/>
      <c r="G102" s="72">
        <f t="shared" si="152"/>
        <v>0</v>
      </c>
      <c r="H102" s="121">
        <f t="shared" si="153"/>
        <v>0</v>
      </c>
      <c r="I102" s="73">
        <f t="shared" si="154"/>
        <v>0</v>
      </c>
      <c r="J102" s="186"/>
      <c r="K102" s="72">
        <f t="shared" si="155"/>
        <v>0</v>
      </c>
      <c r="L102" s="121">
        <f t="shared" si="156"/>
        <v>0</v>
      </c>
      <c r="M102" s="73">
        <f t="shared" si="157"/>
        <v>0</v>
      </c>
      <c r="N102" s="150"/>
      <c r="O102" s="140">
        <f t="shared" si="158"/>
        <v>0</v>
      </c>
      <c r="P102" s="121">
        <f t="shared" si="159"/>
        <v>0</v>
      </c>
      <c r="Q102" s="73">
        <f t="shared" si="160"/>
        <v>0</v>
      </c>
      <c r="R102" s="76"/>
      <c r="S102" s="140">
        <f t="shared" si="161"/>
        <v>0</v>
      </c>
      <c r="T102" s="121">
        <f t="shared" si="162"/>
        <v>0</v>
      </c>
      <c r="U102" s="73">
        <f t="shared" si="163"/>
        <v>0</v>
      </c>
      <c r="V102" s="150"/>
      <c r="W102" s="140">
        <f t="shared" si="164"/>
        <v>0</v>
      </c>
      <c r="X102" s="121">
        <f t="shared" si="165"/>
        <v>0</v>
      </c>
      <c r="Y102" s="73">
        <f t="shared" si="166"/>
        <v>0</v>
      </c>
      <c r="Z102" s="186"/>
      <c r="AA102" s="72">
        <f t="shared" si="167"/>
        <v>0</v>
      </c>
      <c r="AB102" s="121">
        <f t="shared" si="168"/>
        <v>0</v>
      </c>
      <c r="AC102" s="73">
        <f t="shared" si="169"/>
        <v>0</v>
      </c>
      <c r="AD102" s="150"/>
      <c r="AE102" s="140">
        <f t="shared" si="170"/>
        <v>0</v>
      </c>
      <c r="AF102" s="121">
        <f t="shared" si="171"/>
        <v>0</v>
      </c>
      <c r="AG102" s="73">
        <f t="shared" si="172"/>
        <v>0</v>
      </c>
      <c r="AH102" s="76"/>
      <c r="AJ102" s="110">
        <f>HLOOKUP($M$69,VerticalPlanning!$I$13:$AF$21,4,FALSE)</f>
        <v>0</v>
      </c>
      <c r="AK102" s="112"/>
      <c r="AL102" s="106">
        <f>HLOOKUP($M$69,VerticalPlanning!$I$1:$AF$9,4,FALSE)</f>
        <v>0</v>
      </c>
      <c r="AM102" s="112"/>
      <c r="AN102" s="108">
        <f>VLOOKUP($F$1,ClientLevels!$A$1:$B$4,2,FALSE)</f>
        <v>4</v>
      </c>
      <c r="AO102" s="113"/>
      <c r="AP102" s="117">
        <f>VLOOKUP($F$1,ClientLevels!$A$1:$C$4,3,FALSE)</f>
        <v>-0.13</v>
      </c>
      <c r="AQ102" s="112"/>
      <c r="AR102" s="112">
        <f t="shared" si="173"/>
        <v>0</v>
      </c>
      <c r="AS102" s="120">
        <f t="shared" si="174"/>
        <v>0</v>
      </c>
      <c r="AT102" s="112"/>
      <c r="AU102" s="110">
        <f>HLOOKUP($M$73,VerticalPlanning!$I$13:$AF$21,4,FALSE)</f>
        <v>0</v>
      </c>
      <c r="AV102" s="112"/>
      <c r="AW102" s="106">
        <f>HLOOKUP($M$73,VerticalPlanning!$I$1:$AF$9,4,FALSE)</f>
        <v>0</v>
      </c>
      <c r="AX102" s="112"/>
      <c r="AY102" s="108">
        <f>VLOOKUP($F$1,ClientLevels!$A$1:$B$4,2,FALSE)</f>
        <v>4</v>
      </c>
      <c r="AZ102" s="113"/>
      <c r="BA102" s="117">
        <f>VLOOKUP($F$1,ClientLevels!$A$1:$C$4,3,FALSE)</f>
        <v>-0.13</v>
      </c>
      <c r="BB102" s="112"/>
      <c r="BC102" s="112">
        <f t="shared" si="175"/>
        <v>0</v>
      </c>
      <c r="BD102" s="120">
        <f t="shared" si="176"/>
        <v>0</v>
      </c>
    </row>
    <row r="103" spans="1:56" ht="19" customHeight="1" thickBot="1" x14ac:dyDescent="0.25">
      <c r="A103" s="228"/>
      <c r="B103" s="319"/>
      <c r="C103" s="140">
        <f t="shared" si="149"/>
        <v>0</v>
      </c>
      <c r="D103" s="121">
        <f t="shared" si="150"/>
        <v>0</v>
      </c>
      <c r="E103" s="73">
        <f t="shared" si="151"/>
        <v>0</v>
      </c>
      <c r="F103" s="76"/>
      <c r="G103" s="151">
        <f t="shared" si="152"/>
        <v>0</v>
      </c>
      <c r="H103" s="121">
        <f t="shared" si="153"/>
        <v>0</v>
      </c>
      <c r="I103" s="153">
        <f t="shared" si="154"/>
        <v>0</v>
      </c>
      <c r="J103" s="154"/>
      <c r="K103" s="151">
        <f t="shared" si="155"/>
        <v>0</v>
      </c>
      <c r="L103" s="121">
        <f t="shared" si="156"/>
        <v>0</v>
      </c>
      <c r="M103" s="153">
        <f t="shared" si="157"/>
        <v>0</v>
      </c>
      <c r="N103" s="156"/>
      <c r="O103" s="155">
        <f t="shared" si="158"/>
        <v>0</v>
      </c>
      <c r="P103" s="121">
        <f t="shared" si="159"/>
        <v>0</v>
      </c>
      <c r="Q103" s="153">
        <f t="shared" si="160"/>
        <v>0</v>
      </c>
      <c r="R103" s="154"/>
      <c r="S103" s="155">
        <f t="shared" si="161"/>
        <v>0</v>
      </c>
      <c r="T103" s="121">
        <f t="shared" si="162"/>
        <v>0</v>
      </c>
      <c r="U103" s="153">
        <f t="shared" si="163"/>
        <v>0</v>
      </c>
      <c r="V103" s="156"/>
      <c r="W103" s="140">
        <f t="shared" si="164"/>
        <v>0</v>
      </c>
      <c r="X103" s="121">
        <f t="shared" si="165"/>
        <v>0</v>
      </c>
      <c r="Y103" s="73">
        <f t="shared" si="166"/>
        <v>0</v>
      </c>
      <c r="Z103" s="76"/>
      <c r="AA103" s="151">
        <f t="shared" si="167"/>
        <v>0</v>
      </c>
      <c r="AB103" s="121">
        <f t="shared" si="168"/>
        <v>0</v>
      </c>
      <c r="AC103" s="153">
        <f t="shared" si="169"/>
        <v>0</v>
      </c>
      <c r="AD103" s="156"/>
      <c r="AE103" s="140">
        <f t="shared" si="170"/>
        <v>0</v>
      </c>
      <c r="AF103" s="121">
        <f t="shared" si="171"/>
        <v>0</v>
      </c>
      <c r="AG103" s="73">
        <f t="shared" si="172"/>
        <v>0</v>
      </c>
      <c r="AH103" s="76"/>
      <c r="AJ103" s="110">
        <f>HLOOKUP($M$69,VerticalPlanning!$I$13:$AF$21,5,FALSE)</f>
        <v>0</v>
      </c>
      <c r="AK103" s="112"/>
      <c r="AL103" s="106">
        <f>HLOOKUP($M$69,VerticalPlanning!$I$1:$AF$9,5,FALSE)</f>
        <v>0</v>
      </c>
      <c r="AM103" s="112"/>
      <c r="AN103" s="108">
        <f>VLOOKUP($F$1,ClientLevels!$A$1:$B$4,2,FALSE)</f>
        <v>4</v>
      </c>
      <c r="AO103" s="113"/>
      <c r="AP103" s="117">
        <f>VLOOKUP($F$1,ClientLevels!$A$1:$C$4,3,FALSE)</f>
        <v>-0.13</v>
      </c>
      <c r="AQ103" s="112"/>
      <c r="AR103" s="112">
        <f t="shared" si="173"/>
        <v>0</v>
      </c>
      <c r="AS103" s="120">
        <f t="shared" si="174"/>
        <v>0</v>
      </c>
      <c r="AT103" s="112"/>
      <c r="AU103" s="110">
        <f>HLOOKUP($M$73,VerticalPlanning!$I$13:$AF$21,5,FALSE)</f>
        <v>0</v>
      </c>
      <c r="AV103" s="112"/>
      <c r="AW103" s="106">
        <f>HLOOKUP($M$73,VerticalPlanning!$I$1:$AF$9,5,FALSE)</f>
        <v>0</v>
      </c>
      <c r="AX103" s="112"/>
      <c r="AY103" s="108">
        <f>VLOOKUP($F$1,ClientLevels!$A$1:$B$4,2,FALSE)</f>
        <v>4</v>
      </c>
      <c r="AZ103" s="113"/>
      <c r="BA103" s="117">
        <f>VLOOKUP($F$1,ClientLevels!$A$1:$C$4,3,FALSE)</f>
        <v>-0.13</v>
      </c>
      <c r="BB103" s="112"/>
      <c r="BC103" s="112">
        <f t="shared" si="175"/>
        <v>0</v>
      </c>
      <c r="BD103" s="120">
        <f t="shared" si="176"/>
        <v>0</v>
      </c>
    </row>
    <row r="104" spans="1:56" ht="19" customHeight="1" thickBot="1" x14ac:dyDescent="0.25">
      <c r="C104" s="177" t="s">
        <v>265</v>
      </c>
      <c r="D104" s="180">
        <v>0</v>
      </c>
      <c r="E104" s="179" t="s">
        <v>264</v>
      </c>
      <c r="F104" s="174">
        <v>0</v>
      </c>
      <c r="G104" s="177" t="s">
        <v>265</v>
      </c>
      <c r="H104" s="187">
        <v>0</v>
      </c>
      <c r="I104" s="178" t="s">
        <v>264</v>
      </c>
      <c r="J104" s="173">
        <v>0</v>
      </c>
      <c r="K104" s="177" t="s">
        <v>265</v>
      </c>
      <c r="L104" s="180">
        <v>0</v>
      </c>
      <c r="M104" s="178" t="s">
        <v>264</v>
      </c>
      <c r="N104" s="174">
        <v>0</v>
      </c>
      <c r="O104" s="177" t="s">
        <v>265</v>
      </c>
      <c r="P104" s="187">
        <v>0</v>
      </c>
      <c r="Q104" s="178" t="s">
        <v>264</v>
      </c>
      <c r="R104" s="174">
        <v>0</v>
      </c>
      <c r="S104" s="177" t="s">
        <v>265</v>
      </c>
      <c r="T104" s="180">
        <v>0</v>
      </c>
      <c r="U104" s="179" t="s">
        <v>264</v>
      </c>
      <c r="V104" s="174">
        <v>0</v>
      </c>
      <c r="W104" s="177" t="s">
        <v>265</v>
      </c>
      <c r="X104" s="180">
        <v>0</v>
      </c>
      <c r="Y104" s="179" t="s">
        <v>264</v>
      </c>
      <c r="Z104" s="174">
        <v>0</v>
      </c>
      <c r="AA104" s="177" t="s">
        <v>265</v>
      </c>
      <c r="AB104" s="187">
        <v>0</v>
      </c>
      <c r="AC104" s="178" t="s">
        <v>264</v>
      </c>
      <c r="AD104" s="174">
        <v>0</v>
      </c>
      <c r="AE104" s="177" t="s">
        <v>265</v>
      </c>
      <c r="AF104" s="187">
        <v>0</v>
      </c>
      <c r="AG104" s="178" t="s">
        <v>264</v>
      </c>
      <c r="AH104" s="174">
        <v>0</v>
      </c>
      <c r="AJ104" s="110">
        <f>HLOOKUP($M$69,VerticalPlanning!$I$13:$AF$21,6,FALSE)</f>
        <v>0</v>
      </c>
      <c r="AK104" s="112"/>
      <c r="AL104" s="106">
        <f>HLOOKUP($M$69,VerticalPlanning!$I$1:$AF$9,6,FALSE)</f>
        <v>0</v>
      </c>
      <c r="AM104" s="112"/>
      <c r="AN104" s="108">
        <f>VLOOKUP($F$1,ClientLevels!$A$1:$B$4,2,FALSE)</f>
        <v>4</v>
      </c>
      <c r="AO104" s="113"/>
      <c r="AP104" s="117">
        <f>VLOOKUP($F$1,ClientLevels!$A$1:$C$4,3,FALSE)</f>
        <v>-0.13</v>
      </c>
      <c r="AQ104" s="112"/>
      <c r="AR104" s="112">
        <f t="shared" si="173"/>
        <v>0</v>
      </c>
      <c r="AS104" s="120">
        <f t="shared" si="174"/>
        <v>0</v>
      </c>
      <c r="AT104" s="112"/>
      <c r="AU104" s="110">
        <f>HLOOKUP($M$73,VerticalPlanning!$I$13:$AF$21,6,FALSE)</f>
        <v>0</v>
      </c>
      <c r="AV104" s="112"/>
      <c r="AW104" s="106">
        <f>HLOOKUP($M$73,VerticalPlanning!$I$1:$AF$9,6,FALSE)</f>
        <v>0</v>
      </c>
      <c r="AX104" s="112"/>
      <c r="AY104" s="108">
        <f>VLOOKUP($F$1,ClientLevels!$A$1:$B$4,2,FALSE)</f>
        <v>4</v>
      </c>
      <c r="AZ104" s="113"/>
      <c r="BA104" s="117">
        <f>VLOOKUP($F$1,ClientLevels!$A$1:$C$4,3,FALSE)</f>
        <v>-0.13</v>
      </c>
      <c r="BB104" s="112"/>
      <c r="BC104" s="112">
        <f t="shared" si="175"/>
        <v>0</v>
      </c>
      <c r="BD104" s="120">
        <f t="shared" si="176"/>
        <v>0</v>
      </c>
    </row>
    <row r="105" spans="1:56" ht="20" customHeight="1" x14ac:dyDescent="0.2">
      <c r="A105" s="218" t="s">
        <v>189</v>
      </c>
      <c r="B105" s="315"/>
      <c r="C105" s="72">
        <f>IF(AU100=0,0,AU100+AW110+BA100+BD100+$D$104)</f>
        <v>0</v>
      </c>
      <c r="D105" s="121">
        <f>$B$108*C105</f>
        <v>0</v>
      </c>
      <c r="E105" s="73">
        <f>IF(AW100=0,0,AW100+AY100+BC100+AW120+$F$104)</f>
        <v>0</v>
      </c>
      <c r="F105" s="76"/>
      <c r="G105" s="72">
        <f>IF(AU100=0,0,AU100+AX110+BA100+BD100+$H$104)</f>
        <v>0</v>
      </c>
      <c r="H105" s="121">
        <f>$B$108*G105</f>
        <v>0</v>
      </c>
      <c r="I105" s="73">
        <f>IF(AW100=0,0,AW100+AY100+BC100+AX120+$J$104)</f>
        <v>0</v>
      </c>
      <c r="J105" s="76"/>
      <c r="K105" s="72">
        <f>IF(AU100=0,0,AU100+AY110+BA100+BD100+$L$104)</f>
        <v>0</v>
      </c>
      <c r="L105" s="121">
        <f>$B$108*K105</f>
        <v>0</v>
      </c>
      <c r="M105" s="73">
        <f>IF(AW100=0,0,AW100+AY100+BC100+AY120+$N$104)</f>
        <v>0</v>
      </c>
      <c r="N105" s="150"/>
      <c r="O105" s="140">
        <f>IF(AU100=0,0,AU100+AZ110+BA100+BD100+$P$104)</f>
        <v>0</v>
      </c>
      <c r="P105" s="121">
        <f>$B$108*O105</f>
        <v>0</v>
      </c>
      <c r="Q105" s="73">
        <f>IF(AW100=0,0,AW100+AY100+BC100+AZ120+$R$104)</f>
        <v>0</v>
      </c>
      <c r="R105" s="76"/>
      <c r="S105" s="140">
        <f>IF(AU100=0,0,AU100+BA110+BA100+BD100+$T$104)</f>
        <v>0</v>
      </c>
      <c r="T105" s="121">
        <f>$B$108*S105</f>
        <v>0</v>
      </c>
      <c r="U105" s="73">
        <f>IF(AW100=0,0,AW100+AY100+BC100+BA120+$V$104)</f>
        <v>0</v>
      </c>
      <c r="V105" s="150"/>
      <c r="W105" s="140">
        <f>IF(AU100=0,0,AU100+BB110+BA100+BD100+$X$104)</f>
        <v>0</v>
      </c>
      <c r="X105" s="121">
        <f>$B$108*W105</f>
        <v>0</v>
      </c>
      <c r="Y105" s="73">
        <f>IF(AW100=0,0,AW100+AY100+BC100+BB120+$Z$104)</f>
        <v>0</v>
      </c>
      <c r="Z105" s="76"/>
      <c r="AA105" s="72">
        <f>IF(AU100=0,0,AU100+BC110+BA100+BD100+$AB$104)</f>
        <v>0</v>
      </c>
      <c r="AB105" s="121">
        <f>$B$108*AA105</f>
        <v>0</v>
      </c>
      <c r="AC105" s="73">
        <f>IF(AW100=0,0,AW100+AY100+BC100+BC120+$AD$104)</f>
        <v>0</v>
      </c>
      <c r="AD105" s="150"/>
      <c r="AE105" s="140">
        <f>IF(AU100=0,0,AU100+BD110+BA100+BD100+$AF$104)</f>
        <v>0</v>
      </c>
      <c r="AF105" s="121">
        <f>$B$108*AE105</f>
        <v>0</v>
      </c>
      <c r="AG105" s="73">
        <f>IF(AW100=0,0,AW100+AY100+BC100+BD120+$AH$104)</f>
        <v>0</v>
      </c>
      <c r="AH105" s="150"/>
      <c r="AJ105" s="110">
        <f>HLOOKUP($M$69,VerticalPlanning!$I$13:$AF$21,7,FALSE)</f>
        <v>0</v>
      </c>
      <c r="AK105" s="112"/>
      <c r="AL105" s="106">
        <f>HLOOKUP($M$69,VerticalPlanning!$I$1:$AF$9,7,FALSE)</f>
        <v>0</v>
      </c>
      <c r="AM105" s="112"/>
      <c r="AN105" s="108">
        <f>VLOOKUP($F$1,ClientLevels!$A$1:$B$4,2,FALSE)</f>
        <v>4</v>
      </c>
      <c r="AO105" s="113"/>
      <c r="AP105" s="117">
        <f>VLOOKUP($F$1,ClientLevels!$A$1:$C$4,3,FALSE)</f>
        <v>-0.13</v>
      </c>
      <c r="AQ105" s="112"/>
      <c r="AR105" s="112">
        <f t="shared" si="173"/>
        <v>0</v>
      </c>
      <c r="AS105" s="120">
        <f t="shared" si="174"/>
        <v>0</v>
      </c>
      <c r="AT105" s="112"/>
      <c r="AU105" s="110">
        <f>HLOOKUP($M$73,VerticalPlanning!$I$13:$AF$21,7,FALSE)</f>
        <v>0</v>
      </c>
      <c r="AV105" s="112"/>
      <c r="AW105" s="106">
        <f>HLOOKUP($M$73,VerticalPlanning!$I$1:$AF$9,7,FALSE)</f>
        <v>0</v>
      </c>
      <c r="AX105" s="112"/>
      <c r="AY105" s="108">
        <f>VLOOKUP($F$1,ClientLevels!$A$1:$B$4,2,FALSE)</f>
        <v>4</v>
      </c>
      <c r="AZ105" s="113"/>
      <c r="BA105" s="117">
        <f>VLOOKUP($F$1,ClientLevels!$A$1:$C$4,3,FALSE)</f>
        <v>-0.13</v>
      </c>
      <c r="BB105" s="112"/>
      <c r="BC105" s="112">
        <f t="shared" si="175"/>
        <v>0</v>
      </c>
      <c r="BD105" s="120">
        <f t="shared" si="176"/>
        <v>0</v>
      </c>
    </row>
    <row r="106" spans="1:56" ht="20" customHeight="1" thickBot="1" x14ac:dyDescent="0.25">
      <c r="A106" s="311"/>
      <c r="B106" s="312"/>
      <c r="C106" s="72">
        <f t="shared" ref="C106:C110" si="177">IF(AU101=0,0,AU101+AW111+BA101+BD101+$D$104)</f>
        <v>0</v>
      </c>
      <c r="D106" s="121">
        <f t="shared" ref="D106:D110" si="178">$B$108*C106</f>
        <v>0</v>
      </c>
      <c r="E106" s="73">
        <f t="shared" ref="E106:E110" si="179">IF(AW101=0,0,AW101+AY101+BC101+AW121+$F$104)</f>
        <v>0</v>
      </c>
      <c r="F106" s="76"/>
      <c r="G106" s="72">
        <f t="shared" ref="G106:G110" si="180">IF(AU101=0,0,AU101+AX111+BA101+BD101+$H$104)</f>
        <v>0</v>
      </c>
      <c r="H106" s="121">
        <f t="shared" ref="H106:H110" si="181">$B$108*G106</f>
        <v>0</v>
      </c>
      <c r="I106" s="73">
        <f t="shared" ref="I106:I110" si="182">IF(AW101=0,0,AW101+AY101+BC101+AX121+$J$104)</f>
        <v>0</v>
      </c>
      <c r="J106" s="76"/>
      <c r="K106" s="72">
        <f t="shared" ref="K106:K110" si="183">IF(AU101=0,0,AU101+AY111+BA101+BD101+$L$104)</f>
        <v>0</v>
      </c>
      <c r="L106" s="121">
        <f t="shared" ref="L106:L110" si="184">$B$108*K106</f>
        <v>0</v>
      </c>
      <c r="M106" s="73">
        <f t="shared" ref="M106:M110" si="185">IF(AW101=0,0,AW101+AY101+BC101+AY121+$N$104)</f>
        <v>0</v>
      </c>
      <c r="N106" s="150"/>
      <c r="O106" s="140">
        <f t="shared" ref="O106:O110" si="186">IF(AU101=0,0,AU101+AZ111+BA101+BD101+$P$104)</f>
        <v>0</v>
      </c>
      <c r="P106" s="121">
        <f t="shared" ref="P106:P110" si="187">$B$108*O106</f>
        <v>0</v>
      </c>
      <c r="Q106" s="73">
        <f t="shared" ref="Q106:Q110" si="188">IF(AW101=0,0,AW101+AY101+BC101+AZ121+$R$104)</f>
        <v>0</v>
      </c>
      <c r="R106" s="76"/>
      <c r="S106" s="140">
        <f t="shared" ref="S106:S110" si="189">IF(AU101=0,0,AU101+BA111+BA101+BD101+$T$104)</f>
        <v>0</v>
      </c>
      <c r="T106" s="121">
        <f t="shared" ref="T106:T110" si="190">$B$108*S106</f>
        <v>0</v>
      </c>
      <c r="U106" s="73">
        <f t="shared" ref="U106:U110" si="191">IF(AW101=0,0,AW101+AY101+BC101+BA121+$V$104)</f>
        <v>0</v>
      </c>
      <c r="V106" s="150"/>
      <c r="W106" s="140">
        <f t="shared" ref="W106:W110" si="192">IF(AU101=0,0,AU101+BB111+BA101+BD101+$X$104)</f>
        <v>0</v>
      </c>
      <c r="X106" s="121">
        <f t="shared" ref="X106:X110" si="193">$B$108*W106</f>
        <v>0</v>
      </c>
      <c r="Y106" s="73">
        <f t="shared" ref="Y106:Y110" si="194">IF(AW101=0,0,AW101+AY101+BC101+BB121+$Z$104)</f>
        <v>0</v>
      </c>
      <c r="Z106" s="76"/>
      <c r="AA106" s="72">
        <f t="shared" ref="AA106:AA110" si="195">IF(AU101=0,0,AU101+BC111+BA101+BD101+$AB$104)</f>
        <v>0</v>
      </c>
      <c r="AB106" s="121">
        <f t="shared" ref="AB106:AB110" si="196">$B$108*AA106</f>
        <v>0</v>
      </c>
      <c r="AC106" s="73">
        <f t="shared" ref="AC106:AC110" si="197">IF(AW101=0,0,AW101+AY101+BC101+BC121+$AD$104)</f>
        <v>0</v>
      </c>
      <c r="AD106" s="150"/>
      <c r="AE106" s="140">
        <f t="shared" ref="AE106:AE110" si="198">IF(AU101=0,0,AU101+BD111+BA101+BD101+$AF$104)</f>
        <v>0</v>
      </c>
      <c r="AF106" s="121">
        <f t="shared" ref="AF106:AF110" si="199">$B$108*AE106</f>
        <v>0</v>
      </c>
      <c r="AG106" s="73">
        <f t="shared" ref="AG106:AG110" si="200">IF(AW101=0,0,AW101+AY101+BC101+BD121+$AH$104)</f>
        <v>0</v>
      </c>
      <c r="AH106" s="150"/>
      <c r="AJ106" s="110">
        <f>HLOOKUP($M$69,VerticalPlanning!$I$13:$AF$21,8,FALSE)</f>
        <v>0</v>
      </c>
      <c r="AK106" s="112"/>
      <c r="AL106" s="106">
        <f>HLOOKUP($M$69,VerticalPlanning!$I$1:$AF$9,8,FALSE)</f>
        <v>0</v>
      </c>
      <c r="AM106" s="112"/>
      <c r="AN106" s="108">
        <f>VLOOKUP($F$1,ClientLevels!$A$1:$B$4,2,FALSE)</f>
        <v>4</v>
      </c>
      <c r="AO106" s="113"/>
      <c r="AP106" s="117">
        <f>VLOOKUP($F$1,ClientLevels!$A$1:$C$4,3,FALSE)</f>
        <v>-0.13</v>
      </c>
      <c r="AQ106" s="112"/>
      <c r="AR106" s="112">
        <f t="shared" si="173"/>
        <v>0</v>
      </c>
      <c r="AS106" s="120">
        <f t="shared" si="174"/>
        <v>0</v>
      </c>
      <c r="AT106" s="112"/>
      <c r="AU106" s="110">
        <f>HLOOKUP($M$73,VerticalPlanning!$I$13:$AF$21,8,FALSE)</f>
        <v>0</v>
      </c>
      <c r="AV106" s="112"/>
      <c r="AW106" s="106">
        <f>HLOOKUP($M$73,VerticalPlanning!$I$1:$AF$9,8,FALSE)</f>
        <v>0</v>
      </c>
      <c r="AX106" s="112"/>
      <c r="AY106" s="108">
        <f>VLOOKUP($F$1,ClientLevels!$A$1:$B$4,2,FALSE)</f>
        <v>4</v>
      </c>
      <c r="AZ106" s="113"/>
      <c r="BA106" s="117">
        <f>VLOOKUP($F$1,ClientLevels!$A$1:$C$4,3,FALSE)</f>
        <v>-0.13</v>
      </c>
      <c r="BB106" s="112"/>
      <c r="BC106" s="112">
        <f t="shared" si="175"/>
        <v>0</v>
      </c>
      <c r="BD106" s="120">
        <f t="shared" si="176"/>
        <v>0</v>
      </c>
    </row>
    <row r="107" spans="1:56" ht="19" customHeight="1" thickBot="1" x14ac:dyDescent="0.25">
      <c r="A107" s="19" t="s">
        <v>189</v>
      </c>
      <c r="B107" s="131">
        <f>VLOOKUP(A107, Tabel22222734[], 2, FALSE)</f>
        <v>0</v>
      </c>
      <c r="C107" s="72">
        <f t="shared" si="177"/>
        <v>0</v>
      </c>
      <c r="D107" s="121">
        <f t="shared" si="178"/>
        <v>0</v>
      </c>
      <c r="E107" s="73">
        <f t="shared" si="179"/>
        <v>0</v>
      </c>
      <c r="F107" s="76"/>
      <c r="G107" s="72">
        <f t="shared" si="180"/>
        <v>0</v>
      </c>
      <c r="H107" s="121">
        <f t="shared" si="181"/>
        <v>0</v>
      </c>
      <c r="I107" s="73">
        <f t="shared" si="182"/>
        <v>0</v>
      </c>
      <c r="J107" s="76"/>
      <c r="K107" s="72">
        <f t="shared" si="183"/>
        <v>0</v>
      </c>
      <c r="L107" s="121">
        <f t="shared" si="184"/>
        <v>0</v>
      </c>
      <c r="M107" s="73">
        <f t="shared" si="185"/>
        <v>0</v>
      </c>
      <c r="N107" s="150"/>
      <c r="O107" s="140">
        <f t="shared" si="186"/>
        <v>0</v>
      </c>
      <c r="P107" s="121">
        <f t="shared" si="187"/>
        <v>0</v>
      </c>
      <c r="Q107" s="73">
        <f t="shared" si="188"/>
        <v>0</v>
      </c>
      <c r="R107" s="76"/>
      <c r="S107" s="140">
        <f t="shared" si="189"/>
        <v>0</v>
      </c>
      <c r="T107" s="121">
        <f t="shared" si="190"/>
        <v>0</v>
      </c>
      <c r="U107" s="73">
        <f t="shared" si="191"/>
        <v>0</v>
      </c>
      <c r="V107" s="150"/>
      <c r="W107" s="140">
        <f t="shared" si="192"/>
        <v>0</v>
      </c>
      <c r="X107" s="121">
        <f t="shared" si="193"/>
        <v>0</v>
      </c>
      <c r="Y107" s="73">
        <f t="shared" si="194"/>
        <v>0</v>
      </c>
      <c r="Z107" s="76"/>
      <c r="AA107" s="72">
        <f t="shared" si="195"/>
        <v>0</v>
      </c>
      <c r="AB107" s="121">
        <f t="shared" si="196"/>
        <v>0</v>
      </c>
      <c r="AC107" s="73">
        <f t="shared" si="197"/>
        <v>0</v>
      </c>
      <c r="AD107" s="150"/>
      <c r="AE107" s="140">
        <f t="shared" si="198"/>
        <v>0</v>
      </c>
      <c r="AF107" s="121">
        <f t="shared" si="199"/>
        <v>0</v>
      </c>
      <c r="AG107" s="73">
        <f t="shared" si="200"/>
        <v>0</v>
      </c>
      <c r="AH107" s="150"/>
      <c r="AJ107" s="110">
        <f>HLOOKUP($M$69,VerticalPlanning!$I$13:$AF$21,9,FALSE)</f>
        <v>0</v>
      </c>
      <c r="AK107" s="112"/>
      <c r="AL107" s="106">
        <f>HLOOKUP($M$69,VerticalPlanning!$I$1:$AF$9,9,FALSE)</f>
        <v>0</v>
      </c>
      <c r="AM107" s="112"/>
      <c r="AN107" s="108">
        <f>VLOOKUP($F$1,ClientLevels!$A$1:$B$4,2,FALSE)</f>
        <v>4</v>
      </c>
      <c r="AO107" s="113"/>
      <c r="AP107" s="117">
        <f>VLOOKUP($F$1,ClientLevels!$A$1:$C$4,3,FALSE)</f>
        <v>-0.13</v>
      </c>
      <c r="AQ107" s="112"/>
      <c r="AR107" s="112">
        <f t="shared" si="173"/>
        <v>0</v>
      </c>
      <c r="AS107" s="120">
        <f t="shared" si="174"/>
        <v>0</v>
      </c>
      <c r="AT107" s="112"/>
      <c r="AU107" s="110">
        <f>HLOOKUP($M$73,VerticalPlanning!$I$13:$AF$21,9,FALSE)</f>
        <v>0</v>
      </c>
      <c r="AV107" s="112"/>
      <c r="AW107" s="106">
        <f>HLOOKUP($M$73,VerticalPlanning!$I$1:$AF$9,9,FALSE)</f>
        <v>0</v>
      </c>
      <c r="AX107" s="112"/>
      <c r="AY107" s="108">
        <f>VLOOKUP($F$1,ClientLevels!$A$1:$B$4,2,FALSE)</f>
        <v>4</v>
      </c>
      <c r="AZ107" s="113"/>
      <c r="BA107" s="117">
        <f>VLOOKUP($F$1,ClientLevels!$A$1:$C$4,3,FALSE)</f>
        <v>-0.13</v>
      </c>
      <c r="BB107" s="112"/>
      <c r="BC107" s="112">
        <f t="shared" si="175"/>
        <v>0</v>
      </c>
      <c r="BD107" s="120">
        <f t="shared" si="176"/>
        <v>0</v>
      </c>
    </row>
    <row r="108" spans="1:56" ht="19" customHeight="1" x14ac:dyDescent="0.2">
      <c r="A108" s="36"/>
      <c r="B108" s="112">
        <f>B107*VLOOKUP(A105, Exercises!$A$1:$H$221, 7, FALSE)</f>
        <v>0</v>
      </c>
      <c r="C108" s="72">
        <f t="shared" si="177"/>
        <v>0</v>
      </c>
      <c r="D108" s="121">
        <f t="shared" si="178"/>
        <v>0</v>
      </c>
      <c r="E108" s="73">
        <f t="shared" si="179"/>
        <v>0</v>
      </c>
      <c r="F108" s="76"/>
      <c r="G108" s="72">
        <f t="shared" si="180"/>
        <v>0</v>
      </c>
      <c r="H108" s="121">
        <f t="shared" si="181"/>
        <v>0</v>
      </c>
      <c r="I108" s="73">
        <f t="shared" si="182"/>
        <v>0</v>
      </c>
      <c r="J108" s="76"/>
      <c r="K108" s="72">
        <f t="shared" si="183"/>
        <v>0</v>
      </c>
      <c r="L108" s="121">
        <f t="shared" si="184"/>
        <v>0</v>
      </c>
      <c r="M108" s="73">
        <f t="shared" si="185"/>
        <v>0</v>
      </c>
      <c r="N108" s="150"/>
      <c r="O108" s="140">
        <f t="shared" si="186"/>
        <v>0</v>
      </c>
      <c r="P108" s="121">
        <f t="shared" si="187"/>
        <v>0</v>
      </c>
      <c r="Q108" s="73">
        <f t="shared" si="188"/>
        <v>0</v>
      </c>
      <c r="R108" s="76"/>
      <c r="S108" s="140">
        <f t="shared" si="189"/>
        <v>0</v>
      </c>
      <c r="T108" s="121">
        <f t="shared" si="190"/>
        <v>0</v>
      </c>
      <c r="U108" s="73">
        <f t="shared" si="191"/>
        <v>0</v>
      </c>
      <c r="V108" s="150"/>
      <c r="W108" s="140">
        <f t="shared" si="192"/>
        <v>0</v>
      </c>
      <c r="X108" s="121">
        <f t="shared" si="193"/>
        <v>0</v>
      </c>
      <c r="Y108" s="73">
        <f t="shared" si="194"/>
        <v>0</v>
      </c>
      <c r="Z108" s="76"/>
      <c r="AA108" s="72">
        <f t="shared" si="195"/>
        <v>0</v>
      </c>
      <c r="AB108" s="121">
        <f t="shared" si="196"/>
        <v>0</v>
      </c>
      <c r="AC108" s="73">
        <f t="shared" si="197"/>
        <v>0</v>
      </c>
      <c r="AD108" s="150"/>
      <c r="AE108" s="140">
        <f t="shared" si="198"/>
        <v>0</v>
      </c>
      <c r="AF108" s="121">
        <f t="shared" si="199"/>
        <v>0</v>
      </c>
      <c r="AG108" s="73">
        <f t="shared" si="200"/>
        <v>0</v>
      </c>
      <c r="AH108" s="150"/>
      <c r="AJ108" s="113"/>
      <c r="AK108" s="113"/>
      <c r="AL108" s="113"/>
      <c r="AM108" s="113"/>
      <c r="AN108" s="113"/>
      <c r="AO108" s="113"/>
      <c r="AP108" s="112"/>
      <c r="AQ108" s="112"/>
      <c r="AR108" s="112"/>
      <c r="AS108" s="112"/>
      <c r="AT108" s="112"/>
      <c r="AU108" s="113"/>
      <c r="AV108" s="113"/>
      <c r="AW108" s="113"/>
      <c r="AX108" s="113"/>
      <c r="AY108" s="113"/>
      <c r="AZ108" s="113"/>
      <c r="BA108" s="112"/>
      <c r="BB108" s="112"/>
      <c r="BC108" s="112"/>
      <c r="BD108" s="112"/>
    </row>
    <row r="109" spans="1:56" ht="20" customHeight="1" x14ac:dyDescent="0.2">
      <c r="A109" s="125"/>
      <c r="B109" s="132"/>
      <c r="C109" s="72">
        <f t="shared" si="177"/>
        <v>0</v>
      </c>
      <c r="D109" s="121">
        <f t="shared" si="178"/>
        <v>0</v>
      </c>
      <c r="E109" s="73">
        <f t="shared" si="179"/>
        <v>0</v>
      </c>
      <c r="F109" s="76"/>
      <c r="G109" s="72">
        <f t="shared" si="180"/>
        <v>0</v>
      </c>
      <c r="H109" s="121">
        <f t="shared" si="181"/>
        <v>0</v>
      </c>
      <c r="I109" s="73">
        <f t="shared" si="182"/>
        <v>0</v>
      </c>
      <c r="J109" s="76"/>
      <c r="K109" s="72">
        <f t="shared" si="183"/>
        <v>0</v>
      </c>
      <c r="L109" s="121">
        <f t="shared" si="184"/>
        <v>0</v>
      </c>
      <c r="M109" s="73">
        <f t="shared" si="185"/>
        <v>0</v>
      </c>
      <c r="N109" s="150"/>
      <c r="O109" s="140">
        <f t="shared" si="186"/>
        <v>0</v>
      </c>
      <c r="P109" s="121">
        <f t="shared" si="187"/>
        <v>0</v>
      </c>
      <c r="Q109" s="73">
        <f t="shared" si="188"/>
        <v>0</v>
      </c>
      <c r="R109" s="76"/>
      <c r="S109" s="140">
        <f t="shared" si="189"/>
        <v>0</v>
      </c>
      <c r="T109" s="121">
        <f t="shared" si="190"/>
        <v>0</v>
      </c>
      <c r="U109" s="73">
        <f t="shared" si="191"/>
        <v>0</v>
      </c>
      <c r="V109" s="150"/>
      <c r="W109" s="140">
        <f t="shared" si="192"/>
        <v>0</v>
      </c>
      <c r="X109" s="121">
        <f t="shared" si="193"/>
        <v>0</v>
      </c>
      <c r="Y109" s="73">
        <f t="shared" si="194"/>
        <v>0</v>
      </c>
      <c r="Z109" s="76"/>
      <c r="AA109" s="72">
        <f t="shared" si="195"/>
        <v>0</v>
      </c>
      <c r="AB109" s="121">
        <f t="shared" si="196"/>
        <v>0</v>
      </c>
      <c r="AC109" s="73">
        <f t="shared" si="197"/>
        <v>0</v>
      </c>
      <c r="AD109" s="150"/>
      <c r="AE109" s="140">
        <f t="shared" si="198"/>
        <v>0</v>
      </c>
      <c r="AF109" s="121">
        <f t="shared" si="199"/>
        <v>0</v>
      </c>
      <c r="AG109" s="73">
        <f t="shared" si="200"/>
        <v>0</v>
      </c>
      <c r="AH109" s="150"/>
      <c r="AJ109" s="113"/>
      <c r="AK109" s="113"/>
      <c r="AL109" s="113"/>
      <c r="AM109" s="113"/>
      <c r="AN109" s="113"/>
      <c r="AO109" s="113"/>
      <c r="AP109" s="112"/>
      <c r="AQ109" s="112"/>
      <c r="AR109" s="112"/>
      <c r="AS109" s="112"/>
      <c r="AT109" s="112"/>
      <c r="AU109" s="113"/>
      <c r="AV109" s="113"/>
      <c r="AW109" s="113"/>
      <c r="AX109" s="113"/>
      <c r="AY109" s="113"/>
      <c r="AZ109" s="113"/>
      <c r="BA109" s="112"/>
      <c r="BB109" s="112"/>
      <c r="BC109" s="112"/>
      <c r="BD109" s="112"/>
    </row>
    <row r="110" spans="1:56" ht="19" customHeight="1" thickBot="1" x14ac:dyDescent="0.25">
      <c r="A110" s="126"/>
      <c r="B110" s="133"/>
      <c r="C110" s="72">
        <f t="shared" si="177"/>
        <v>0</v>
      </c>
      <c r="D110" s="121">
        <f t="shared" si="178"/>
        <v>0</v>
      </c>
      <c r="E110" s="73">
        <f t="shared" si="179"/>
        <v>0</v>
      </c>
      <c r="F110" s="76"/>
      <c r="G110" s="72">
        <f t="shared" si="180"/>
        <v>0</v>
      </c>
      <c r="H110" s="121">
        <f t="shared" si="181"/>
        <v>0</v>
      </c>
      <c r="I110" s="73">
        <f t="shared" si="182"/>
        <v>0</v>
      </c>
      <c r="J110" s="76"/>
      <c r="K110" s="72">
        <f t="shared" si="183"/>
        <v>0</v>
      </c>
      <c r="L110" s="121">
        <f t="shared" si="184"/>
        <v>0</v>
      </c>
      <c r="M110" s="73">
        <f t="shared" si="185"/>
        <v>0</v>
      </c>
      <c r="N110" s="150"/>
      <c r="O110" s="140">
        <f t="shared" si="186"/>
        <v>0</v>
      </c>
      <c r="P110" s="121">
        <f t="shared" si="187"/>
        <v>0</v>
      </c>
      <c r="Q110" s="73">
        <f t="shared" si="188"/>
        <v>0</v>
      </c>
      <c r="R110" s="76"/>
      <c r="S110" s="140">
        <f t="shared" si="189"/>
        <v>0</v>
      </c>
      <c r="T110" s="121">
        <f t="shared" si="190"/>
        <v>0</v>
      </c>
      <c r="U110" s="73">
        <f t="shared" si="191"/>
        <v>0</v>
      </c>
      <c r="V110" s="150"/>
      <c r="W110" s="140">
        <f t="shared" si="192"/>
        <v>0</v>
      </c>
      <c r="X110" s="121">
        <f t="shared" si="193"/>
        <v>0</v>
      </c>
      <c r="Y110" s="73">
        <f t="shared" si="194"/>
        <v>0</v>
      </c>
      <c r="Z110" s="76"/>
      <c r="AA110" s="72">
        <f t="shared" si="195"/>
        <v>0</v>
      </c>
      <c r="AB110" s="121">
        <f t="shared" si="196"/>
        <v>0</v>
      </c>
      <c r="AC110" s="73">
        <f t="shared" si="197"/>
        <v>0</v>
      </c>
      <c r="AD110" s="150"/>
      <c r="AE110" s="140">
        <f t="shared" si="198"/>
        <v>0</v>
      </c>
      <c r="AF110" s="121">
        <f t="shared" si="199"/>
        <v>0</v>
      </c>
      <c r="AG110" s="73">
        <f t="shared" si="200"/>
        <v>0</v>
      </c>
      <c r="AH110" s="150"/>
      <c r="AJ110" s="114" t="s">
        <v>249</v>
      </c>
      <c r="AK110" s="113"/>
      <c r="AL110" s="116">
        <f>VLOOKUP($P$69,HorizontalPlanning!$A$2:$K$14,4,FALSE)</f>
        <v>0</v>
      </c>
      <c r="AM110" s="116">
        <f>VLOOKUP($P$69,HorizontalPlanning!$A$2:$K$14,5,FALSE)</f>
        <v>0</v>
      </c>
      <c r="AN110" s="116">
        <f>VLOOKUP($P$69,HorizontalPlanning!$A$2:$K$14,6,FALSE)</f>
        <v>0</v>
      </c>
      <c r="AO110" s="116">
        <f>VLOOKUP($P$69,HorizontalPlanning!$A$2:$K$14,7,FALSE)</f>
        <v>0</v>
      </c>
      <c r="AP110" s="116">
        <f>VLOOKUP($P$69,HorizontalPlanning!$A$2:$K$14,8,FALSE)</f>
        <v>0</v>
      </c>
      <c r="AQ110" s="116">
        <f>VLOOKUP($P$69,HorizontalPlanning!$A$2:$K$14,9,FALSE)</f>
        <v>0</v>
      </c>
      <c r="AR110" s="116">
        <f>VLOOKUP($P$69,HorizontalPlanning!$A$2:$K$14,10,FALSE)</f>
        <v>0</v>
      </c>
      <c r="AS110" s="116">
        <f>VLOOKUP($P$69,HorizontalPlanning!$A$2:$K$14,11,FALSE)</f>
        <v>0</v>
      </c>
      <c r="AT110" s="112"/>
      <c r="AU110" s="114" t="s">
        <v>249</v>
      </c>
      <c r="AV110" s="113"/>
      <c r="AW110" s="116">
        <f>VLOOKUP($P$73,HorizontalPlanning!$A$2:$K$14,4,FALSE)</f>
        <v>0</v>
      </c>
      <c r="AX110" s="116">
        <f>VLOOKUP($P$73,HorizontalPlanning!$A$2:$K$14,5,FALSE)</f>
        <v>0</v>
      </c>
      <c r="AY110" s="116">
        <f>VLOOKUP($P$73,HorizontalPlanning!$A$2:$K$14,6,FALSE)</f>
        <v>0</v>
      </c>
      <c r="AZ110" s="116">
        <f>VLOOKUP($P$73,HorizontalPlanning!$A$2:$K$14,7,FALSE)</f>
        <v>0</v>
      </c>
      <c r="BA110" s="116">
        <f>VLOOKUP($P$73,HorizontalPlanning!$A$2:$K$14,8,FALSE)</f>
        <v>0</v>
      </c>
      <c r="BB110" s="116">
        <f>VLOOKUP($P$73,HorizontalPlanning!$A$2:$K$14,9,FALSE)</f>
        <v>0</v>
      </c>
      <c r="BC110" s="116">
        <f>VLOOKUP($P$73,HorizontalPlanning!$A$2:$K$14,10,FALSE)</f>
        <v>0</v>
      </c>
      <c r="BD110" s="116">
        <f>VLOOKUP($P$73,HorizontalPlanning!$A$2:$K$14,11,FALSE)</f>
        <v>0</v>
      </c>
    </row>
    <row r="111" spans="1:56" ht="19" customHeight="1" thickBot="1" x14ac:dyDescent="0.25">
      <c r="C111" s="177" t="s">
        <v>265</v>
      </c>
      <c r="D111" s="180">
        <v>0</v>
      </c>
      <c r="E111" s="179" t="s">
        <v>264</v>
      </c>
      <c r="F111" s="174">
        <v>0</v>
      </c>
      <c r="G111" s="177" t="s">
        <v>265</v>
      </c>
      <c r="H111" s="187">
        <v>0</v>
      </c>
      <c r="I111" s="178" t="s">
        <v>264</v>
      </c>
      <c r="J111" s="174">
        <v>0</v>
      </c>
      <c r="K111" s="177" t="s">
        <v>265</v>
      </c>
      <c r="L111" s="180">
        <v>0</v>
      </c>
      <c r="M111" s="179" t="s">
        <v>264</v>
      </c>
      <c r="N111" s="174">
        <v>0</v>
      </c>
      <c r="O111" s="177" t="s">
        <v>265</v>
      </c>
      <c r="P111" s="187">
        <v>0</v>
      </c>
      <c r="Q111" s="178" t="s">
        <v>264</v>
      </c>
      <c r="R111" s="174">
        <v>0</v>
      </c>
      <c r="S111" s="177" t="s">
        <v>265</v>
      </c>
      <c r="T111" s="180">
        <v>0</v>
      </c>
      <c r="U111" s="179" t="s">
        <v>264</v>
      </c>
      <c r="V111" s="174">
        <v>0</v>
      </c>
      <c r="W111" s="177" t="s">
        <v>265</v>
      </c>
      <c r="X111" s="180">
        <v>0</v>
      </c>
      <c r="Y111" s="179" t="s">
        <v>264</v>
      </c>
      <c r="Z111" s="174">
        <v>0</v>
      </c>
      <c r="AA111" s="177" t="s">
        <v>265</v>
      </c>
      <c r="AB111" s="187">
        <v>0</v>
      </c>
      <c r="AC111" s="178" t="s">
        <v>264</v>
      </c>
      <c r="AD111" s="174">
        <v>0</v>
      </c>
      <c r="AE111" s="177" t="s">
        <v>265</v>
      </c>
      <c r="AF111" s="187">
        <v>0</v>
      </c>
      <c r="AG111" s="178" t="s">
        <v>264</v>
      </c>
      <c r="AH111" s="174">
        <v>0</v>
      </c>
      <c r="AJ111" s="113"/>
      <c r="AK111" s="113"/>
      <c r="AL111" s="116">
        <f>VLOOKUP($P$69,HorizontalPlanning!$A$2:$K$14,4,FALSE)</f>
        <v>0</v>
      </c>
      <c r="AM111" s="116">
        <f>VLOOKUP($P$69,HorizontalPlanning!$A$2:$K$14,5,FALSE)</f>
        <v>0</v>
      </c>
      <c r="AN111" s="116">
        <f>VLOOKUP($P$69,HorizontalPlanning!$A$2:$K$14,6,FALSE)</f>
        <v>0</v>
      </c>
      <c r="AO111" s="116">
        <f>VLOOKUP($P$69,HorizontalPlanning!$A$2:$K$14,7,FALSE)</f>
        <v>0</v>
      </c>
      <c r="AP111" s="116">
        <f>VLOOKUP($P$69,HorizontalPlanning!$A$2:$K$14,8,FALSE)</f>
        <v>0</v>
      </c>
      <c r="AQ111" s="116">
        <f>VLOOKUP($P$69,HorizontalPlanning!$A$2:$K$14,9,FALSE)</f>
        <v>0</v>
      </c>
      <c r="AR111" s="116">
        <f>VLOOKUP($P$69,HorizontalPlanning!$A$2:$K$14,10,FALSE)</f>
        <v>0</v>
      </c>
      <c r="AS111" s="116">
        <f>VLOOKUP($P$69,HorizontalPlanning!$A$2:$K$14,11,FALSE)</f>
        <v>0</v>
      </c>
      <c r="AT111" s="112"/>
      <c r="AU111" s="113"/>
      <c r="AV111" s="113"/>
      <c r="AW111" s="116">
        <f>VLOOKUP($P$73,HorizontalPlanning!$A$2:$K$14,4,FALSE)</f>
        <v>0</v>
      </c>
      <c r="AX111" s="116">
        <f>VLOOKUP($P$73,HorizontalPlanning!$A$2:$K$14,5,FALSE)</f>
        <v>0</v>
      </c>
      <c r="AY111" s="116">
        <f>VLOOKUP($P$73,HorizontalPlanning!$A$2:$K$14,6,FALSE)</f>
        <v>0</v>
      </c>
      <c r="AZ111" s="116">
        <f>VLOOKUP($P$73,HorizontalPlanning!$A$2:$K$14,7,FALSE)</f>
        <v>0</v>
      </c>
      <c r="BA111" s="116">
        <f>VLOOKUP($P$73,HorizontalPlanning!$A$2:$K$14,8,FALSE)</f>
        <v>0</v>
      </c>
      <c r="BB111" s="116">
        <f>VLOOKUP($P$73,HorizontalPlanning!$A$2:$K$14,9,FALSE)</f>
        <v>0</v>
      </c>
      <c r="BC111" s="116">
        <f>VLOOKUP($P$73,HorizontalPlanning!$A$2:$K$14,10,FALSE)</f>
        <v>0</v>
      </c>
      <c r="BD111" s="116">
        <f>VLOOKUP($P$73,HorizontalPlanning!$A$2:$K$14,11,FALSE)</f>
        <v>0</v>
      </c>
    </row>
    <row r="112" spans="1:56" ht="20" customHeight="1" thickBot="1" x14ac:dyDescent="0.25">
      <c r="A112" s="127"/>
      <c r="B112" s="136"/>
      <c r="C112" s="144">
        <f>IF(AU104=0,0,AU104+AW114+BA104+BD104)</f>
        <v>0</v>
      </c>
      <c r="D112" s="145">
        <f>$B$44*C112</f>
        <v>0</v>
      </c>
      <c r="E112" s="146">
        <f>IF(AW104=0,0,AW104+AY104+BC124+AW124)</f>
        <v>0</v>
      </c>
      <c r="F112" s="147"/>
      <c r="G112" s="144">
        <f>IF(AU104=0,0,AU104+AX114+BA104+BD104)</f>
        <v>0</v>
      </c>
      <c r="H112" s="145">
        <f>$B$44*G112</f>
        <v>0</v>
      </c>
      <c r="I112" s="146">
        <f>IF(AW104=0,0,AW104+AY104+BC124+AX124)</f>
        <v>0</v>
      </c>
      <c r="J112" s="159"/>
      <c r="K112" s="148">
        <f>IF(AU104=0,0,AU104+AY114+BA104+BD104)</f>
        <v>0</v>
      </c>
      <c r="L112" s="145">
        <f>$B$44*K112</f>
        <v>0</v>
      </c>
      <c r="M112" s="146">
        <f>IF(AW104=0,0,AW104+AY104+BC124+AY124)</f>
        <v>0</v>
      </c>
      <c r="N112" s="147"/>
      <c r="O112" s="144">
        <f>IF(AU104=0,0,AU104+AZ114+BA104+BD104)</f>
        <v>0</v>
      </c>
      <c r="P112" s="145">
        <f>$B$44*O112</f>
        <v>0</v>
      </c>
      <c r="Q112" s="146">
        <f>IF(AW104=0,0,AW104+AY104+BC124+AZ124)</f>
        <v>0</v>
      </c>
      <c r="R112" s="149"/>
      <c r="S112" s="144">
        <f>IF(AU104=0,0,AU104+BA114+BA104+BD104)</f>
        <v>0</v>
      </c>
      <c r="T112" s="145">
        <f>$B$28*S112</f>
        <v>0</v>
      </c>
      <c r="U112" s="146">
        <f>IF(AW104=0,0,AW104+AY104+BC124+BA124)</f>
        <v>0</v>
      </c>
      <c r="V112" s="160"/>
      <c r="W112" s="144">
        <f>IF(AU104=0,0,AU104+BB114+BA104+BD104)</f>
        <v>0</v>
      </c>
      <c r="X112" s="145">
        <f>$B$44*W112</f>
        <v>0</v>
      </c>
      <c r="Y112" s="146">
        <f>IF(AW104=0,0,AW104+AY104+BC124+BB124)</f>
        <v>0</v>
      </c>
      <c r="Z112" s="157"/>
      <c r="AA112" s="144">
        <f>IF(AU104=0,0,AU104+BC114+BA104+BD104)</f>
        <v>0</v>
      </c>
      <c r="AB112" s="145">
        <f>$B$44*AA112</f>
        <v>0</v>
      </c>
      <c r="AC112" s="146">
        <f>IF(AW104=0,0,AW104+AY104+BC124+ABC124)</f>
        <v>0</v>
      </c>
      <c r="AD112" s="147"/>
      <c r="AE112" s="144">
        <f>IF(AU104=0,0,AU104+BD114+BA104+BD104)</f>
        <v>0</v>
      </c>
      <c r="AF112" s="145">
        <f>$B$44*AE112</f>
        <v>0</v>
      </c>
      <c r="AG112" s="146">
        <f>IF(AW104=0,0,AW104+AY104+BC124+BD124)</f>
        <v>0</v>
      </c>
      <c r="AH112" s="149"/>
      <c r="AJ112" s="113"/>
      <c r="AK112" s="113"/>
      <c r="AL112" s="116">
        <f>VLOOKUP($P$69,HorizontalPlanning!$A$2:$K$14,4,FALSE)</f>
        <v>0</v>
      </c>
      <c r="AM112" s="116">
        <f>VLOOKUP($P$69,HorizontalPlanning!$A$2:$K$14,5,FALSE)</f>
        <v>0</v>
      </c>
      <c r="AN112" s="116">
        <f>VLOOKUP($P$69,HorizontalPlanning!$A$2:$K$14,6,FALSE)</f>
        <v>0</v>
      </c>
      <c r="AO112" s="116">
        <f>VLOOKUP($P$69,HorizontalPlanning!$A$2:$K$14,7,FALSE)</f>
        <v>0</v>
      </c>
      <c r="AP112" s="116">
        <f>VLOOKUP($P$69,HorizontalPlanning!$A$2:$K$14,8,FALSE)</f>
        <v>0</v>
      </c>
      <c r="AQ112" s="116">
        <f>VLOOKUP($P$69,HorizontalPlanning!$A$2:$K$14,9,FALSE)</f>
        <v>0</v>
      </c>
      <c r="AR112" s="116">
        <f>VLOOKUP($P$69,HorizontalPlanning!$A$2:$K$14,10,FALSE)</f>
        <v>0</v>
      </c>
      <c r="AS112" s="116">
        <f>VLOOKUP($P$69,HorizontalPlanning!$A$2:$K$14,11,FALSE)</f>
        <v>0</v>
      </c>
      <c r="AT112" s="112"/>
      <c r="AU112" s="113"/>
      <c r="AV112" s="113"/>
      <c r="AW112" s="116">
        <f>VLOOKUP($P$73,HorizontalPlanning!$A$2:$K$14,4,FALSE)</f>
        <v>0</v>
      </c>
      <c r="AX112" s="116">
        <f>VLOOKUP($P$73,HorizontalPlanning!$A$2:$K$14,5,FALSE)</f>
        <v>0</v>
      </c>
      <c r="AY112" s="116">
        <f>VLOOKUP($P$73,HorizontalPlanning!$A$2:$K$14,6,FALSE)</f>
        <v>0</v>
      </c>
      <c r="AZ112" s="116">
        <f>VLOOKUP($P$73,HorizontalPlanning!$A$2:$K$14,7,FALSE)</f>
        <v>0</v>
      </c>
      <c r="BA112" s="116">
        <f>VLOOKUP($P$73,HorizontalPlanning!$A$2:$K$14,8,FALSE)</f>
        <v>0</v>
      </c>
      <c r="BB112" s="116">
        <f>VLOOKUP($P$73,HorizontalPlanning!$A$2:$K$14,9,FALSE)</f>
        <v>0</v>
      </c>
      <c r="BC112" s="116">
        <f>VLOOKUP($P$73,HorizontalPlanning!$A$2:$K$14,10,FALSE)</f>
        <v>0</v>
      </c>
      <c r="BD112" s="116">
        <f>VLOOKUP($P$73,HorizontalPlanning!$A$2:$K$14,11,FALSE)</f>
        <v>0</v>
      </c>
    </row>
    <row r="113" spans="1:56" ht="19" customHeight="1" x14ac:dyDescent="0.2">
      <c r="A113" s="36"/>
      <c r="B113" s="137"/>
      <c r="C113" s="72">
        <f>IF(AU105=0,0,AU105+AW115+BA105+BD105)</f>
        <v>0</v>
      </c>
      <c r="D113" s="121">
        <f>$B$44*C113</f>
        <v>0</v>
      </c>
      <c r="E113" s="73">
        <f>IF(AW105=0,0,AW105+AY105+BC125+AW125)</f>
        <v>0</v>
      </c>
      <c r="F113" s="76"/>
      <c r="G113" s="72">
        <f>IF(AU105=0,0,AU105+AX115+BA105+BD105)</f>
        <v>0</v>
      </c>
      <c r="H113" s="121">
        <f>$B$44*G113</f>
        <v>0</v>
      </c>
      <c r="I113" s="73">
        <f>IF(AW105=0,0,AW105+AY105+BC125+AX125)</f>
        <v>0</v>
      </c>
      <c r="J113" s="150"/>
      <c r="K113" s="140">
        <f>IF(AU105=0,0,AU105+AY115+BA105+BD105)</f>
        <v>0</v>
      </c>
      <c r="L113" s="121">
        <f>$B$44*K113</f>
        <v>0</v>
      </c>
      <c r="M113" s="73">
        <f>IF(AW105=0,0,AW105+AY105+BC125+AY125)</f>
        <v>0</v>
      </c>
      <c r="N113" s="76"/>
      <c r="O113" s="72">
        <f>IF(AU105=0,0,AU105+AZ115+BA105+BD105)</f>
        <v>0</v>
      </c>
      <c r="P113" s="121">
        <f>$B$44*O113</f>
        <v>0</v>
      </c>
      <c r="Q113" s="73">
        <f>IF(AW105=0,0,AW105+AY105+BC125+AZ125)</f>
        <v>0</v>
      </c>
      <c r="R113" s="150"/>
      <c r="S113" s="72">
        <f>IF(AU105=0,0,AU105+BA115+BA105+BD105)</f>
        <v>0</v>
      </c>
      <c r="T113" s="121">
        <f>$B$28*S113</f>
        <v>0</v>
      </c>
      <c r="U113" s="73">
        <f>IF(AW105=0,0,AW105+AY105+BC125+BA125)</f>
        <v>0</v>
      </c>
      <c r="V113" s="74"/>
      <c r="W113" s="72">
        <f>IF(AU105=0,0,AU105+BB115+BA105+BD105)</f>
        <v>0</v>
      </c>
      <c r="X113" s="121">
        <f>$B$44*W113</f>
        <v>0</v>
      </c>
      <c r="Y113" s="73">
        <f>IF(AW105=0,0,AW105+AY105+BC125+BB125)</f>
        <v>0</v>
      </c>
      <c r="Z113" s="76"/>
      <c r="AA113" s="72">
        <f>IF(AU105=0,0,AU105+BC115+BA105+BD105)</f>
        <v>0</v>
      </c>
      <c r="AB113" s="121">
        <f>$B$44*AA113</f>
        <v>0</v>
      </c>
      <c r="AC113" s="73">
        <f>IF(AW105=0,0,AW105+AY105+BC125+ABC125)</f>
        <v>0</v>
      </c>
      <c r="AD113" s="76"/>
      <c r="AE113" s="72">
        <f>IF(AU105=0,0,AU105+BD115+BA105+BD105)</f>
        <v>0</v>
      </c>
      <c r="AF113" s="121">
        <f>$B$44*AE113</f>
        <v>0</v>
      </c>
      <c r="AG113" s="73">
        <f>IF(AW105=0,0,AW105+AY105+BC125+BD125)</f>
        <v>0</v>
      </c>
      <c r="AH113" s="150"/>
      <c r="AJ113" s="113"/>
      <c r="AK113" s="113"/>
      <c r="AL113" s="116">
        <f>VLOOKUP($P$69,HorizontalPlanning!$A$2:$K$14,4,FALSE)</f>
        <v>0</v>
      </c>
      <c r="AM113" s="116">
        <f>VLOOKUP($P$69,HorizontalPlanning!$A$2:$K$14,5,FALSE)</f>
        <v>0</v>
      </c>
      <c r="AN113" s="116">
        <f>VLOOKUP($P$69,HorizontalPlanning!$A$2:$K$14,6,FALSE)</f>
        <v>0</v>
      </c>
      <c r="AO113" s="116">
        <f>VLOOKUP($P$69,HorizontalPlanning!$A$2:$K$14,7,FALSE)</f>
        <v>0</v>
      </c>
      <c r="AP113" s="116">
        <f>VLOOKUP($P$69,HorizontalPlanning!$A$2:$K$14,8,FALSE)</f>
        <v>0</v>
      </c>
      <c r="AQ113" s="116">
        <f>VLOOKUP($P$69,HorizontalPlanning!$A$2:$K$14,9,FALSE)</f>
        <v>0</v>
      </c>
      <c r="AR113" s="116">
        <f>VLOOKUP($P$69,HorizontalPlanning!$A$2:$K$14,10,FALSE)</f>
        <v>0</v>
      </c>
      <c r="AS113" s="116">
        <f>VLOOKUP($P$69,HorizontalPlanning!$A$2:$K$14,11,FALSE)</f>
        <v>0</v>
      </c>
      <c r="AT113" s="112"/>
      <c r="AU113" s="113"/>
      <c r="AV113" s="113"/>
      <c r="AW113" s="116">
        <f>VLOOKUP($P$73,HorizontalPlanning!$A$2:$K$14,4,FALSE)</f>
        <v>0</v>
      </c>
      <c r="AX113" s="116">
        <f>VLOOKUP($P$73,HorizontalPlanning!$A$2:$K$14,5,FALSE)</f>
        <v>0</v>
      </c>
      <c r="AY113" s="116">
        <f>VLOOKUP($P$73,HorizontalPlanning!$A$2:$K$14,6,FALSE)</f>
        <v>0</v>
      </c>
      <c r="AZ113" s="116">
        <f>VLOOKUP($P$73,HorizontalPlanning!$A$2:$K$14,7,FALSE)</f>
        <v>0</v>
      </c>
      <c r="BA113" s="116">
        <f>VLOOKUP($P$73,HorizontalPlanning!$A$2:$K$14,8,FALSE)</f>
        <v>0</v>
      </c>
      <c r="BB113" s="116">
        <f>VLOOKUP($P$73,HorizontalPlanning!$A$2:$K$14,9,FALSE)</f>
        <v>0</v>
      </c>
      <c r="BC113" s="116">
        <f>VLOOKUP($P$73,HorizontalPlanning!$A$2:$K$14,10,FALSE)</f>
        <v>0</v>
      </c>
      <c r="BD113" s="116">
        <f>VLOOKUP($P$73,HorizontalPlanning!$A$2:$K$14,11,FALSE)</f>
        <v>0</v>
      </c>
    </row>
    <row r="114" spans="1:56" ht="19" customHeight="1" x14ac:dyDescent="0.2">
      <c r="A114" s="125"/>
      <c r="B114" s="132"/>
      <c r="C114" s="72">
        <f>IF(AU106=0,0,AU106+AW116+BA106+BD106)</f>
        <v>0</v>
      </c>
      <c r="D114" s="121">
        <f>$B$44*C114</f>
        <v>0</v>
      </c>
      <c r="E114" s="73">
        <f>IF(AW106=0,0,AW106+AY106+BC126+AW126)</f>
        <v>0</v>
      </c>
      <c r="F114" s="76"/>
      <c r="G114" s="72">
        <f>IF(AU106=0,0,AU106+AX116+BA106+BD106)</f>
        <v>0</v>
      </c>
      <c r="H114" s="121">
        <f>$B$44*G114</f>
        <v>0</v>
      </c>
      <c r="I114" s="73">
        <f>IF(AW106=0,0,AW106+AY106+BC126+AX126)</f>
        <v>0</v>
      </c>
      <c r="J114" s="150"/>
      <c r="K114" s="140">
        <f>IF(AU106=0,0,AU106+AY116+BA106+BD106)</f>
        <v>0</v>
      </c>
      <c r="L114" s="121">
        <f>$B$44*K114</f>
        <v>0</v>
      </c>
      <c r="M114" s="73">
        <f>IF(AW106=0,0,AW106+AY106+BC126+AY126)</f>
        <v>0</v>
      </c>
      <c r="N114" s="76"/>
      <c r="O114" s="72">
        <f>IF(AU106=0,0,AU106+AZ116+BA106+BD106)</f>
        <v>0</v>
      </c>
      <c r="P114" s="121">
        <f>$B$44*O114</f>
        <v>0</v>
      </c>
      <c r="Q114" s="73">
        <f>IF(AW106=0,0,AW106+AY106+BC126+AZ126)</f>
        <v>0</v>
      </c>
      <c r="R114" s="150"/>
      <c r="S114" s="72">
        <f>IF(AU106=0,0,AU106+BA116+BA106+BD106)</f>
        <v>0</v>
      </c>
      <c r="T114" s="121">
        <f>$B$28*S114</f>
        <v>0</v>
      </c>
      <c r="U114" s="73">
        <f>IF(AW106=0,0,AW106+AY106+BC126+BA126)</f>
        <v>0</v>
      </c>
      <c r="V114" s="74"/>
      <c r="W114" s="72">
        <f>IF(AU106=0,0,AU106+BB116+BA106+BD106)</f>
        <v>0</v>
      </c>
      <c r="X114" s="121">
        <f>$B$44*W114</f>
        <v>0</v>
      </c>
      <c r="Y114" s="73">
        <f>IF(AW106=0,0,AW106+AY106+BC126+BB126)</f>
        <v>0</v>
      </c>
      <c r="Z114" s="76"/>
      <c r="AA114" s="72">
        <f>IF(AU106=0,0,AU106+BC116+BA106+BD106)</f>
        <v>0</v>
      </c>
      <c r="AB114" s="121">
        <f>$B$44*AA114</f>
        <v>0</v>
      </c>
      <c r="AC114" s="73">
        <f>IF(AW106=0,0,AW106+AY106+BC126+ABC126)</f>
        <v>0</v>
      </c>
      <c r="AD114" s="76"/>
      <c r="AE114" s="72">
        <f>IF(AU106=0,0,AU106+BD116+BA106+BD106)</f>
        <v>0</v>
      </c>
      <c r="AF114" s="121">
        <f>$B$44*AE114</f>
        <v>0</v>
      </c>
      <c r="AG114" s="73">
        <f>IF(AW106=0,0,AW106+AY106+BC126+BD126)</f>
        <v>0</v>
      </c>
      <c r="AH114" s="150"/>
      <c r="AJ114" s="112"/>
      <c r="AK114" s="112"/>
      <c r="AL114" s="116">
        <f>VLOOKUP($P$69,HorizontalPlanning!$A$2:$K$14,4,FALSE)</f>
        <v>0</v>
      </c>
      <c r="AM114" s="116">
        <f>VLOOKUP($P$69,HorizontalPlanning!$A$2:$K$14,5,FALSE)</f>
        <v>0</v>
      </c>
      <c r="AN114" s="116">
        <f>VLOOKUP($P$69,HorizontalPlanning!$A$2:$K$14,6,FALSE)</f>
        <v>0</v>
      </c>
      <c r="AO114" s="116">
        <f>VLOOKUP($P$69,HorizontalPlanning!$A$2:$K$14,7,FALSE)</f>
        <v>0</v>
      </c>
      <c r="AP114" s="116">
        <f>VLOOKUP($P$69,HorizontalPlanning!$A$2:$K$14,8,FALSE)</f>
        <v>0</v>
      </c>
      <c r="AQ114" s="116">
        <f>VLOOKUP($P$69,HorizontalPlanning!$A$2:$K$14,9,FALSE)</f>
        <v>0</v>
      </c>
      <c r="AR114" s="116">
        <f>VLOOKUP($P$69,HorizontalPlanning!$A$2:$K$14,10,FALSE)</f>
        <v>0</v>
      </c>
      <c r="AS114" s="116">
        <f>VLOOKUP($P$69,HorizontalPlanning!$A$2:$K$14,11,FALSE)</f>
        <v>0</v>
      </c>
      <c r="AT114" s="112"/>
      <c r="AU114" s="112"/>
      <c r="AV114" s="112"/>
      <c r="AW114" s="116">
        <f>VLOOKUP($P$73,HorizontalPlanning!$A$2:$K$14,4,FALSE)</f>
        <v>0</v>
      </c>
      <c r="AX114" s="116">
        <f>VLOOKUP($P$73,HorizontalPlanning!$A$2:$K$14,5,FALSE)</f>
        <v>0</v>
      </c>
      <c r="AY114" s="116">
        <f>VLOOKUP($P$73,HorizontalPlanning!$A$2:$K$14,6,FALSE)</f>
        <v>0</v>
      </c>
      <c r="AZ114" s="116">
        <f>VLOOKUP($P$73,HorizontalPlanning!$A$2:$K$14,7,FALSE)</f>
        <v>0</v>
      </c>
      <c r="BA114" s="116">
        <f>VLOOKUP($P$73,HorizontalPlanning!$A$2:$K$14,8,FALSE)</f>
        <v>0</v>
      </c>
      <c r="BB114" s="116">
        <f>VLOOKUP($P$73,HorizontalPlanning!$A$2:$K$14,9,FALSE)</f>
        <v>0</v>
      </c>
      <c r="BC114" s="116">
        <f>VLOOKUP($P$73,HorizontalPlanning!$A$2:$K$14,10,FALSE)</f>
        <v>0</v>
      </c>
      <c r="BD114" s="116">
        <f>VLOOKUP($P$73,HorizontalPlanning!$A$2:$K$14,11,FALSE)</f>
        <v>0</v>
      </c>
    </row>
    <row r="115" spans="1:56" ht="20" customHeight="1" thickBot="1" x14ac:dyDescent="0.25">
      <c r="A115" s="126"/>
      <c r="B115" s="133"/>
      <c r="C115" s="151">
        <f>IF(AU107=0,0,AU107+AW117+BA107+BD107)</f>
        <v>0</v>
      </c>
      <c r="D115" s="152">
        <f>$B$44*C115</f>
        <v>0</v>
      </c>
      <c r="E115" s="153">
        <f>IF(AW107=0,0,AW107+AY107+BC127+AW127)</f>
        <v>0</v>
      </c>
      <c r="F115" s="154"/>
      <c r="G115" s="151">
        <f>IF(AU107=0,0,AU107+AX117+BA107+BD107)</f>
        <v>0</v>
      </c>
      <c r="H115" s="152">
        <f>$B$44*G115</f>
        <v>0</v>
      </c>
      <c r="I115" s="153">
        <f>IF(AW107=0,0,AW107+AY107+BC127+AX127)</f>
        <v>0</v>
      </c>
      <c r="J115" s="156"/>
      <c r="K115" s="155">
        <f>IF(AU107=0,0,AU107+AY117+BA107+BD107)</f>
        <v>0</v>
      </c>
      <c r="L115" s="152">
        <f>$B$44*K115</f>
        <v>0</v>
      </c>
      <c r="M115" s="153">
        <f>IF(AW107=0,0,AW107+AY107+BC127+AY127)</f>
        <v>0</v>
      </c>
      <c r="N115" s="154"/>
      <c r="O115" s="151">
        <f>IF(AU107=0,0,AU107+AZ117+BA107+BD107)</f>
        <v>0</v>
      </c>
      <c r="P115" s="152">
        <f>$B$44*O115</f>
        <v>0</v>
      </c>
      <c r="Q115" s="153">
        <f>IF(AW107=0,0,AW107+AY107+BC127+AZ127)</f>
        <v>0</v>
      </c>
      <c r="R115" s="156"/>
      <c r="S115" s="151">
        <f>IF(AU107=0,0,AU107+BA117+BA107+BD107)</f>
        <v>0</v>
      </c>
      <c r="T115" s="152">
        <f>$B$28*S115</f>
        <v>0</v>
      </c>
      <c r="U115" s="153">
        <f>IF(AW107=0,0,AW107+AY107+BC127+BA127)</f>
        <v>0</v>
      </c>
      <c r="V115" s="161"/>
      <c r="W115" s="151">
        <f>IF(AU107=0,0,AU107+BB117+BA107+BD107)</f>
        <v>0</v>
      </c>
      <c r="X115" s="152">
        <f>$B$44*W115</f>
        <v>0</v>
      </c>
      <c r="Y115" s="153">
        <f>IF(AW107=0,0,AW107+AY107+BC127+BB127)</f>
        <v>0</v>
      </c>
      <c r="Z115" s="154"/>
      <c r="AA115" s="151">
        <f>IF(AU107=0,0,AU107+BC117+BA107+BD107)</f>
        <v>0</v>
      </c>
      <c r="AB115" s="152">
        <f>$B$44*AA115</f>
        <v>0</v>
      </c>
      <c r="AC115" s="153">
        <f>IF(AW107=0,0,AW107+AY107+BC127+ABC127)</f>
        <v>0</v>
      </c>
      <c r="AD115" s="154"/>
      <c r="AE115" s="151">
        <f>IF(AU107=0,0,AU107+BD117+BA107+BD107)</f>
        <v>0</v>
      </c>
      <c r="AF115" s="152">
        <f>$B$44*AE115</f>
        <v>0</v>
      </c>
      <c r="AG115" s="153">
        <f>IF(AW107=0,0,AW107+AY107+BC127+BD127)</f>
        <v>0</v>
      </c>
      <c r="AH115" s="156"/>
      <c r="AJ115" s="112"/>
      <c r="AK115" s="112"/>
      <c r="AL115" s="116">
        <f>VLOOKUP($P$69,HorizontalPlanning!$A$2:$K$14,4,FALSE)</f>
        <v>0</v>
      </c>
      <c r="AM115" s="116">
        <f>VLOOKUP($P$69,HorizontalPlanning!$A$2:$K$14,5,FALSE)</f>
        <v>0</v>
      </c>
      <c r="AN115" s="116">
        <f>VLOOKUP($P$69,HorizontalPlanning!$A$2:$K$14,6,FALSE)</f>
        <v>0</v>
      </c>
      <c r="AO115" s="116">
        <f>VLOOKUP($P$69,HorizontalPlanning!$A$2:$K$14,7,FALSE)</f>
        <v>0</v>
      </c>
      <c r="AP115" s="116">
        <f>VLOOKUP($P$69,HorizontalPlanning!$A$2:$K$14,8,FALSE)</f>
        <v>0</v>
      </c>
      <c r="AQ115" s="116">
        <f>VLOOKUP($P$69,HorizontalPlanning!$A$2:$K$14,9,FALSE)</f>
        <v>0</v>
      </c>
      <c r="AR115" s="116">
        <f>VLOOKUP($P$69,HorizontalPlanning!$A$2:$K$14,10,FALSE)</f>
        <v>0</v>
      </c>
      <c r="AS115" s="116">
        <f>VLOOKUP($P$69,HorizontalPlanning!$A$2:$K$14,11,FALSE)</f>
        <v>0</v>
      </c>
      <c r="AT115" s="112"/>
      <c r="AU115" s="112"/>
      <c r="AV115" s="112"/>
      <c r="AW115" s="116">
        <f>VLOOKUP($P$73,HorizontalPlanning!$A$2:$K$14,4,FALSE)</f>
        <v>0</v>
      </c>
      <c r="AX115" s="116">
        <f>VLOOKUP($P$73,HorizontalPlanning!$A$2:$K$14,5,FALSE)</f>
        <v>0</v>
      </c>
      <c r="AY115" s="116">
        <f>VLOOKUP($P$73,HorizontalPlanning!$A$2:$K$14,6,FALSE)</f>
        <v>0</v>
      </c>
      <c r="AZ115" s="116">
        <f>VLOOKUP($P$73,HorizontalPlanning!$A$2:$K$14,7,FALSE)</f>
        <v>0</v>
      </c>
      <c r="BA115" s="116">
        <f>VLOOKUP($P$73,HorizontalPlanning!$A$2:$K$14,8,FALSE)</f>
        <v>0</v>
      </c>
      <c r="BB115" s="116">
        <f>VLOOKUP($P$73,HorizontalPlanning!$A$2:$K$14,9,FALSE)</f>
        <v>0</v>
      </c>
      <c r="BC115" s="116">
        <f>VLOOKUP($P$73,HorizontalPlanning!$A$2:$K$14,10,FALSE)</f>
        <v>0</v>
      </c>
      <c r="BD115" s="116">
        <f>VLOOKUP($P$73,HorizontalPlanning!$A$2:$K$14,11,FALSE)</f>
        <v>0</v>
      </c>
    </row>
    <row r="116" spans="1:56" ht="20" customHeight="1" thickBot="1" x14ac:dyDescent="0.25">
      <c r="C116" s="142"/>
      <c r="R116" s="143"/>
      <c r="S116" s="142"/>
      <c r="AH116" s="143"/>
      <c r="AJ116" s="112"/>
      <c r="AK116" s="112"/>
      <c r="AL116" s="116">
        <f>VLOOKUP($P$69,HorizontalPlanning!$A$2:$K$14,4,FALSE)</f>
        <v>0</v>
      </c>
      <c r="AM116" s="116">
        <f>VLOOKUP($P$69,HorizontalPlanning!$A$2:$K$14,5,FALSE)</f>
        <v>0</v>
      </c>
      <c r="AN116" s="116">
        <f>VLOOKUP($P$69,HorizontalPlanning!$A$2:$K$14,6,FALSE)</f>
        <v>0</v>
      </c>
      <c r="AO116" s="116">
        <f>VLOOKUP($P$69,HorizontalPlanning!$A$2:$K$14,7,FALSE)</f>
        <v>0</v>
      </c>
      <c r="AP116" s="116">
        <f>VLOOKUP($P$69,HorizontalPlanning!$A$2:$K$14,8,FALSE)</f>
        <v>0</v>
      </c>
      <c r="AQ116" s="116">
        <f>VLOOKUP($P$69,HorizontalPlanning!$A$2:$K$14,9,FALSE)</f>
        <v>0</v>
      </c>
      <c r="AR116" s="116">
        <f>VLOOKUP($P$69,HorizontalPlanning!$A$2:$K$14,10,FALSE)</f>
        <v>0</v>
      </c>
      <c r="AS116" s="116">
        <f>VLOOKUP($P$69,HorizontalPlanning!$A$2:$K$14,11,FALSE)</f>
        <v>0</v>
      </c>
      <c r="AT116" s="112"/>
      <c r="AU116" s="112"/>
      <c r="AV116" s="112"/>
      <c r="AW116" s="116">
        <f>VLOOKUP($P$73,HorizontalPlanning!$A$2:$K$14,4,FALSE)</f>
        <v>0</v>
      </c>
      <c r="AX116" s="116">
        <f>VLOOKUP($P$73,HorizontalPlanning!$A$2:$K$14,5,FALSE)</f>
        <v>0</v>
      </c>
      <c r="AY116" s="116">
        <f>VLOOKUP($P$73,HorizontalPlanning!$A$2:$K$14,6,FALSE)</f>
        <v>0</v>
      </c>
      <c r="AZ116" s="116">
        <f>VLOOKUP($P$73,HorizontalPlanning!$A$2:$K$14,7,FALSE)</f>
        <v>0</v>
      </c>
      <c r="BA116" s="116">
        <f>VLOOKUP($P$73,HorizontalPlanning!$A$2:$K$14,8,FALSE)</f>
        <v>0</v>
      </c>
      <c r="BB116" s="116">
        <f>VLOOKUP($P$73,HorizontalPlanning!$A$2:$K$14,9,FALSE)</f>
        <v>0</v>
      </c>
      <c r="BC116" s="116">
        <f>VLOOKUP($P$73,HorizontalPlanning!$A$2:$K$14,10,FALSE)</f>
        <v>0</v>
      </c>
      <c r="BD116" s="116">
        <f>VLOOKUP($P$73,HorizontalPlanning!$A$2:$K$14,11,FALSE)</f>
        <v>0</v>
      </c>
    </row>
    <row r="117" spans="1:56" ht="20" thickBot="1" x14ac:dyDescent="0.25">
      <c r="A117" s="127"/>
      <c r="B117" s="136"/>
      <c r="C117" s="144"/>
      <c r="D117" s="146"/>
      <c r="E117" s="146"/>
      <c r="F117" s="147"/>
      <c r="G117" s="148"/>
      <c r="H117" s="146"/>
      <c r="I117" s="146"/>
      <c r="J117" s="147"/>
      <c r="K117" s="148"/>
      <c r="L117" s="146"/>
      <c r="M117" s="146"/>
      <c r="N117" s="147"/>
      <c r="O117" s="148"/>
      <c r="P117" s="146"/>
      <c r="Q117" s="146"/>
      <c r="R117" s="149"/>
      <c r="S117" s="144"/>
      <c r="T117" s="146"/>
      <c r="U117" s="146"/>
      <c r="V117" s="147"/>
      <c r="W117" s="148"/>
      <c r="X117" s="146"/>
      <c r="Y117" s="146"/>
      <c r="Z117" s="147"/>
      <c r="AA117" s="148"/>
      <c r="AB117" s="146"/>
      <c r="AC117" s="146"/>
      <c r="AD117" s="147"/>
      <c r="AE117" s="148"/>
      <c r="AF117" s="146"/>
      <c r="AG117" s="146"/>
      <c r="AH117" s="149"/>
      <c r="AJ117" s="112"/>
      <c r="AK117" s="112"/>
      <c r="AL117" s="116">
        <f>VLOOKUP($P$69,HorizontalPlanning!$A$2:$K$14,4,FALSE)</f>
        <v>0</v>
      </c>
      <c r="AM117" s="116">
        <f>VLOOKUP($P$69,HorizontalPlanning!$A$2:$K$14,5,FALSE)</f>
        <v>0</v>
      </c>
      <c r="AN117" s="116">
        <f>VLOOKUP($P$69,HorizontalPlanning!$A$2:$K$14,6,FALSE)</f>
        <v>0</v>
      </c>
      <c r="AO117" s="116">
        <f>VLOOKUP($P$69,HorizontalPlanning!$A$2:$K$14,7,FALSE)</f>
        <v>0</v>
      </c>
      <c r="AP117" s="116">
        <f>VLOOKUP($P$69,HorizontalPlanning!$A$2:$K$14,8,FALSE)</f>
        <v>0</v>
      </c>
      <c r="AQ117" s="116">
        <f>VLOOKUP($P$69,HorizontalPlanning!$A$2:$K$14,9,FALSE)</f>
        <v>0</v>
      </c>
      <c r="AR117" s="116">
        <f>VLOOKUP($P$69,HorizontalPlanning!$A$2:$K$14,10,FALSE)</f>
        <v>0</v>
      </c>
      <c r="AS117" s="116">
        <f>VLOOKUP($P$69,HorizontalPlanning!$A$2:$K$14,11,FALSE)</f>
        <v>0</v>
      </c>
      <c r="AT117" s="112"/>
      <c r="AU117" s="112"/>
      <c r="AV117" s="112"/>
      <c r="AW117" s="116">
        <f>VLOOKUP($P$73,HorizontalPlanning!$A$2:$K$14,4,FALSE)</f>
        <v>0</v>
      </c>
      <c r="AX117" s="116">
        <f>VLOOKUP($P$73,HorizontalPlanning!$A$2:$K$14,5,FALSE)</f>
        <v>0</v>
      </c>
      <c r="AY117" s="116">
        <f>VLOOKUP($P$73,HorizontalPlanning!$A$2:$K$14,6,FALSE)</f>
        <v>0</v>
      </c>
      <c r="AZ117" s="116">
        <f>VLOOKUP($P$73,HorizontalPlanning!$A$2:$K$14,7,FALSE)</f>
        <v>0</v>
      </c>
      <c r="BA117" s="116">
        <f>VLOOKUP($P$73,HorizontalPlanning!$A$2:$K$14,8,FALSE)</f>
        <v>0</v>
      </c>
      <c r="BB117" s="116">
        <f>VLOOKUP($P$73,HorizontalPlanning!$A$2:$K$14,9,FALSE)</f>
        <v>0</v>
      </c>
      <c r="BC117" s="116">
        <f>VLOOKUP($P$73,HorizontalPlanning!$A$2:$K$14,10,FALSE)</f>
        <v>0</v>
      </c>
      <c r="BD117" s="116">
        <f>VLOOKUP($P$73,HorizontalPlanning!$A$2:$K$14,11,FALSE)</f>
        <v>0</v>
      </c>
    </row>
    <row r="118" spans="1:56" ht="19" x14ac:dyDescent="0.2">
      <c r="A118" s="36"/>
      <c r="B118" s="137"/>
      <c r="C118" s="45"/>
      <c r="D118" s="46"/>
      <c r="E118" s="46"/>
      <c r="F118" s="49"/>
      <c r="G118" s="141"/>
      <c r="H118" s="46"/>
      <c r="I118" s="46"/>
      <c r="J118" s="49"/>
      <c r="K118" s="141"/>
      <c r="L118" s="46"/>
      <c r="M118" s="46"/>
      <c r="N118" s="49"/>
      <c r="O118" s="141"/>
      <c r="P118" s="46"/>
      <c r="Q118" s="46"/>
      <c r="R118" s="168"/>
      <c r="S118" s="72"/>
      <c r="T118" s="73"/>
      <c r="U118" s="73"/>
      <c r="V118" s="76"/>
      <c r="W118" s="140"/>
      <c r="X118" s="73"/>
      <c r="Y118" s="73"/>
      <c r="Z118" s="76"/>
      <c r="AA118" s="140"/>
      <c r="AB118" s="73"/>
      <c r="AC118" s="73"/>
      <c r="AD118" s="76"/>
      <c r="AE118" s="140"/>
      <c r="AF118" s="73"/>
      <c r="AG118" s="73"/>
      <c r="AH118" s="150"/>
      <c r="AJ118" s="112"/>
      <c r="AK118" s="112"/>
      <c r="AL118" s="116">
        <f>VLOOKUP($P$69,HorizontalPlanning!$A$2:$K$14,4,FALSE)</f>
        <v>0</v>
      </c>
      <c r="AM118" s="116">
        <f>VLOOKUP($P$69,HorizontalPlanning!$A$2:$K$14,5,FALSE)</f>
        <v>0</v>
      </c>
      <c r="AN118" s="116">
        <f>VLOOKUP($P$69,HorizontalPlanning!$A$2:$K$14,6,FALSE)</f>
        <v>0</v>
      </c>
      <c r="AO118" s="116">
        <f>VLOOKUP($P$69,HorizontalPlanning!$A$2:$K$14,7,FALSE)</f>
        <v>0</v>
      </c>
      <c r="AP118" s="116">
        <f>VLOOKUP($P$69,HorizontalPlanning!$A$2:$K$14,8,FALSE)</f>
        <v>0</v>
      </c>
      <c r="AQ118" s="116">
        <f>VLOOKUP($P$69,HorizontalPlanning!$A$2:$K$14,9,FALSE)</f>
        <v>0</v>
      </c>
      <c r="AR118" s="116">
        <f>VLOOKUP($P$69,HorizontalPlanning!$A$2:$K$14,10,FALSE)</f>
        <v>0</v>
      </c>
      <c r="AS118" s="116">
        <f>VLOOKUP($P$69,HorizontalPlanning!$A$2:$K$14,11,FALSE)</f>
        <v>0</v>
      </c>
      <c r="AT118" s="112"/>
      <c r="AU118" s="112"/>
      <c r="AV118" s="112"/>
      <c r="AW118" s="116">
        <f>VLOOKUP($P$73,HorizontalPlanning!$A$2:$K$14,4,FALSE)</f>
        <v>0</v>
      </c>
      <c r="AX118" s="116">
        <f>VLOOKUP($P$73,HorizontalPlanning!$A$2:$K$14,5,FALSE)</f>
        <v>0</v>
      </c>
      <c r="AY118" s="116">
        <f>VLOOKUP($P$73,HorizontalPlanning!$A$2:$K$14,6,FALSE)</f>
        <v>0</v>
      </c>
      <c r="AZ118" s="116">
        <f>VLOOKUP($P$73,HorizontalPlanning!$A$2:$K$14,7,FALSE)</f>
        <v>0</v>
      </c>
      <c r="BA118" s="116">
        <f>VLOOKUP($P$73,HorizontalPlanning!$A$2:$K$14,8,FALSE)</f>
        <v>0</v>
      </c>
      <c r="BB118" s="116">
        <f>VLOOKUP($P$73,HorizontalPlanning!$A$2:$K$14,9,FALSE)</f>
        <v>0</v>
      </c>
      <c r="BC118" s="116">
        <f>VLOOKUP($P$73,HorizontalPlanning!$A$2:$K$14,10,FALSE)</f>
        <v>0</v>
      </c>
      <c r="BD118" s="116">
        <f>VLOOKUP($P$73,HorizontalPlanning!$A$2:$K$14,11,FALSE)</f>
        <v>0</v>
      </c>
    </row>
    <row r="119" spans="1:56" ht="19" x14ac:dyDescent="0.2">
      <c r="A119" s="125"/>
      <c r="B119" s="132"/>
      <c r="C119" s="45"/>
      <c r="D119" s="46"/>
      <c r="E119" s="46"/>
      <c r="F119" s="49"/>
      <c r="G119" s="141"/>
      <c r="H119" s="46"/>
      <c r="I119" s="46"/>
      <c r="J119" s="49"/>
      <c r="K119" s="141"/>
      <c r="L119" s="46"/>
      <c r="M119" s="46"/>
      <c r="N119" s="49"/>
      <c r="O119" s="141"/>
      <c r="P119" s="46"/>
      <c r="Q119" s="46"/>
      <c r="R119" s="168"/>
      <c r="S119" s="72"/>
      <c r="T119" s="73"/>
      <c r="U119" s="73"/>
      <c r="V119" s="76"/>
      <c r="W119" s="140"/>
      <c r="X119" s="73"/>
      <c r="Y119" s="73"/>
      <c r="Z119" s="76"/>
      <c r="AA119" s="140"/>
      <c r="AB119" s="73"/>
      <c r="AC119" s="73"/>
      <c r="AD119" s="76"/>
      <c r="AE119" s="140"/>
      <c r="AF119" s="73"/>
      <c r="AG119" s="73"/>
      <c r="AH119" s="150"/>
      <c r="AJ119" s="112"/>
      <c r="AK119" s="112"/>
      <c r="AL119" s="115"/>
      <c r="AM119" s="115"/>
      <c r="AN119" s="115"/>
      <c r="AO119" s="115"/>
      <c r="AP119" s="115"/>
      <c r="AQ119" s="115"/>
      <c r="AR119" s="115"/>
      <c r="AS119" s="115"/>
      <c r="AT119" s="112"/>
      <c r="AU119" s="112"/>
      <c r="AV119" s="112"/>
      <c r="AW119" s="115"/>
      <c r="AX119" s="115"/>
      <c r="AY119" s="115"/>
      <c r="AZ119" s="115"/>
      <c r="BA119" s="115"/>
      <c r="BB119" s="115"/>
      <c r="BC119" s="115"/>
      <c r="BD119" s="115"/>
    </row>
    <row r="120" spans="1:56" ht="20" thickBot="1" x14ac:dyDescent="0.25">
      <c r="A120" s="126"/>
      <c r="B120" s="133"/>
      <c r="C120" s="45"/>
      <c r="D120" s="46"/>
      <c r="E120" s="46"/>
      <c r="F120" s="49"/>
      <c r="G120" s="141"/>
      <c r="H120" s="46"/>
      <c r="I120" s="46"/>
      <c r="J120" s="49"/>
      <c r="K120" s="141"/>
      <c r="L120" s="46"/>
      <c r="M120" s="46"/>
      <c r="N120" s="49"/>
      <c r="O120" s="141"/>
      <c r="P120" s="46"/>
      <c r="Q120" s="46"/>
      <c r="R120" s="168"/>
      <c r="S120" s="72"/>
      <c r="T120" s="73"/>
      <c r="U120" s="73"/>
      <c r="V120" s="76"/>
      <c r="W120" s="140"/>
      <c r="X120" s="73"/>
      <c r="Y120" s="73"/>
      <c r="Z120" s="76"/>
      <c r="AA120" s="140"/>
      <c r="AB120" s="73"/>
      <c r="AC120" s="73"/>
      <c r="AD120" s="76"/>
      <c r="AE120" s="140"/>
      <c r="AF120" s="73"/>
      <c r="AG120" s="73"/>
      <c r="AH120" s="150"/>
      <c r="AJ120" s="112" t="s">
        <v>235</v>
      </c>
      <c r="AK120" s="112"/>
      <c r="AL120" s="119">
        <f>VLOOKUP($P$69,HorizontalPlanning!$A$15:$K$27,4,FALSE)</f>
        <v>0</v>
      </c>
      <c r="AM120" s="119">
        <f>VLOOKUP($P$69,HorizontalPlanning!$A$15:$K$27,5,FALSE)</f>
        <v>0</v>
      </c>
      <c r="AN120" s="119">
        <f>VLOOKUP($P$69,HorizontalPlanning!$A$15:$K$27,6,FALSE)</f>
        <v>0</v>
      </c>
      <c r="AO120" s="119">
        <f>VLOOKUP($P$69,HorizontalPlanning!$A$15:$K$27,7,FALSE)</f>
        <v>0</v>
      </c>
      <c r="AP120" s="119">
        <f>VLOOKUP($P$69,HorizontalPlanning!$A$15:$K$27,8,FALSE)</f>
        <v>0</v>
      </c>
      <c r="AQ120" s="119">
        <f>VLOOKUP($P$69,HorizontalPlanning!$A$15:$K$27,9,FALSE)</f>
        <v>0</v>
      </c>
      <c r="AR120" s="119">
        <f>VLOOKUP($P$69,HorizontalPlanning!$A$15:$K$27,10,FALSE)</f>
        <v>0</v>
      </c>
      <c r="AS120" s="119">
        <f>VLOOKUP($P$69,HorizontalPlanning!$A$15:$K$27,11,FALSE)</f>
        <v>0</v>
      </c>
      <c r="AT120" s="112"/>
      <c r="AU120" s="112" t="s">
        <v>235</v>
      </c>
      <c r="AV120" s="112"/>
      <c r="AW120" s="119">
        <f>VLOOKUP($P$73,HorizontalPlanning!$A$15:$K$27,4,FALSE)</f>
        <v>0</v>
      </c>
      <c r="AX120" s="119">
        <f>VLOOKUP($P$73,HorizontalPlanning!$A$15:$K$27,5,FALSE)</f>
        <v>0</v>
      </c>
      <c r="AY120" s="119">
        <f>VLOOKUP($P$73,HorizontalPlanning!$A$15:$K$27,6,FALSE)</f>
        <v>0</v>
      </c>
      <c r="AZ120" s="119">
        <f>VLOOKUP($P$73,HorizontalPlanning!$A$15:$K$27,7,FALSE)</f>
        <v>0</v>
      </c>
      <c r="BA120" s="119">
        <f>VLOOKUP($P$73,HorizontalPlanning!$A$15:$K$27,8,FALSE)</f>
        <v>0</v>
      </c>
      <c r="BB120" s="119">
        <f>VLOOKUP($P$73,HorizontalPlanning!$A$15:$K$27,9,FALSE)</f>
        <v>0</v>
      </c>
      <c r="BC120" s="119">
        <f>VLOOKUP($P$73,HorizontalPlanning!$A$15:$K$27,10,FALSE)</f>
        <v>0</v>
      </c>
      <c r="BD120" s="119">
        <f>VLOOKUP($P$73,HorizontalPlanning!$A$15:$K$27,11,FALSE)</f>
        <v>0</v>
      </c>
    </row>
    <row r="121" spans="1:56" ht="17" customHeight="1" thickBot="1" x14ac:dyDescent="0.25">
      <c r="C121" s="142"/>
      <c r="R121" s="143"/>
      <c r="S121" s="92"/>
      <c r="T121" s="93"/>
      <c r="U121" s="93"/>
      <c r="V121" s="93"/>
      <c r="W121" s="93"/>
      <c r="X121" s="93"/>
      <c r="Y121" s="93"/>
      <c r="Z121" s="93"/>
      <c r="AA121" s="162"/>
      <c r="AB121" s="93"/>
      <c r="AC121" s="93"/>
      <c r="AD121" s="93"/>
      <c r="AE121" s="162"/>
      <c r="AF121" s="93"/>
      <c r="AG121" s="93"/>
      <c r="AH121" s="163"/>
      <c r="AJ121" s="112"/>
      <c r="AK121" s="112"/>
      <c r="AL121" s="119">
        <f>VLOOKUP($P$69,HorizontalPlanning!$A$15:$K$27,4,FALSE)</f>
        <v>0</v>
      </c>
      <c r="AM121" s="119">
        <f>VLOOKUP($P$69,HorizontalPlanning!$A$15:$K$27,5,FALSE)</f>
        <v>0</v>
      </c>
      <c r="AN121" s="119">
        <f>VLOOKUP($P$69,HorizontalPlanning!$A$15:$K$27,6,FALSE)</f>
        <v>0</v>
      </c>
      <c r="AO121" s="119">
        <f>VLOOKUP($P$69,HorizontalPlanning!$A$15:$K$27,7,FALSE)</f>
        <v>0</v>
      </c>
      <c r="AP121" s="119">
        <f>VLOOKUP($P$69,HorizontalPlanning!$A$15:$K$27,8,FALSE)</f>
        <v>0</v>
      </c>
      <c r="AQ121" s="119">
        <f>VLOOKUP($P$69,HorizontalPlanning!$A$15:$K$27,9,FALSE)</f>
        <v>0</v>
      </c>
      <c r="AR121" s="119">
        <f>VLOOKUP($P$69,HorizontalPlanning!$A$15:$K$27,10,FALSE)</f>
        <v>0</v>
      </c>
      <c r="AS121" s="119">
        <f>VLOOKUP($P$69,HorizontalPlanning!$A$15:$K$27,11,FALSE)</f>
        <v>0</v>
      </c>
      <c r="AT121" s="112"/>
      <c r="AU121" s="112"/>
      <c r="AV121" s="112"/>
      <c r="AW121" s="119">
        <f>VLOOKUP($P$73,HorizontalPlanning!$A$15:$K$27,4,FALSE)</f>
        <v>0</v>
      </c>
      <c r="AX121" s="119">
        <f>VLOOKUP($P$73,HorizontalPlanning!$A$15:$K$27,5,FALSE)</f>
        <v>0</v>
      </c>
      <c r="AY121" s="119">
        <f>VLOOKUP($P$73,HorizontalPlanning!$A$15:$K$27,6,FALSE)</f>
        <v>0</v>
      </c>
      <c r="AZ121" s="119">
        <f>VLOOKUP($P$73,HorizontalPlanning!$A$15:$K$27,7,FALSE)</f>
        <v>0</v>
      </c>
      <c r="BA121" s="119">
        <f>VLOOKUP($P$73,HorizontalPlanning!$A$15:$K$27,8,FALSE)</f>
        <v>0</v>
      </c>
      <c r="BB121" s="119">
        <f>VLOOKUP($P$73,HorizontalPlanning!$A$15:$K$27,9,FALSE)</f>
        <v>0</v>
      </c>
      <c r="BC121" s="119">
        <f>VLOOKUP($P$73,HorizontalPlanning!$A$15:$K$27,10,FALSE)</f>
        <v>0</v>
      </c>
      <c r="BD121" s="119">
        <f>VLOOKUP($P$73,HorizontalPlanning!$A$15:$K$27,11,FALSE)</f>
        <v>0</v>
      </c>
    </row>
    <row r="122" spans="1:56" ht="16" customHeight="1" x14ac:dyDescent="0.2">
      <c r="A122" s="128"/>
      <c r="B122" s="134"/>
      <c r="C122" s="62"/>
      <c r="D122" s="63"/>
      <c r="E122" s="63"/>
      <c r="F122" s="63"/>
      <c r="G122" s="63"/>
      <c r="H122" s="63"/>
      <c r="I122" s="63"/>
      <c r="J122" s="63"/>
      <c r="K122" s="63"/>
      <c r="L122" s="63"/>
      <c r="M122" s="63"/>
      <c r="N122" s="63"/>
      <c r="O122" s="63"/>
      <c r="P122" s="63"/>
      <c r="Q122" s="63"/>
      <c r="R122" s="169"/>
      <c r="S122" s="142"/>
      <c r="AH122" s="143"/>
      <c r="AI122" s="38"/>
      <c r="AJ122" s="112"/>
      <c r="AK122" s="112"/>
      <c r="AL122" s="119">
        <f>VLOOKUP($P$69,HorizontalPlanning!$A$15:$K$27,4,FALSE)</f>
        <v>0</v>
      </c>
      <c r="AM122" s="119">
        <f>VLOOKUP($P$69,HorizontalPlanning!$A$15:$K$27,5,FALSE)</f>
        <v>0</v>
      </c>
      <c r="AN122" s="119">
        <f>VLOOKUP($P$69,HorizontalPlanning!$A$15:$K$27,6,FALSE)</f>
        <v>0</v>
      </c>
      <c r="AO122" s="119">
        <f>VLOOKUP($P$69,HorizontalPlanning!$A$15:$K$27,7,FALSE)</f>
        <v>0</v>
      </c>
      <c r="AP122" s="119">
        <f>VLOOKUP($P$69,HorizontalPlanning!$A$15:$K$27,8,FALSE)</f>
        <v>0</v>
      </c>
      <c r="AQ122" s="119">
        <f>VLOOKUP($P$69,HorizontalPlanning!$A$15:$K$27,9,FALSE)</f>
        <v>0</v>
      </c>
      <c r="AR122" s="119">
        <f>VLOOKUP($P$69,HorizontalPlanning!$A$15:$K$27,10,FALSE)</f>
        <v>0</v>
      </c>
      <c r="AS122" s="119">
        <f>VLOOKUP($P$69,HorizontalPlanning!$A$15:$K$27,11,FALSE)</f>
        <v>0</v>
      </c>
      <c r="AT122" s="112"/>
      <c r="AU122" s="112"/>
      <c r="AV122" s="112"/>
      <c r="AW122" s="119">
        <f>VLOOKUP($P$73,HorizontalPlanning!$A$15:$K$27,4,FALSE)</f>
        <v>0</v>
      </c>
      <c r="AX122" s="119">
        <f>VLOOKUP($P$73,HorizontalPlanning!$A$15:$K$27,5,FALSE)</f>
        <v>0</v>
      </c>
      <c r="AY122" s="119">
        <f>VLOOKUP($P$73,HorizontalPlanning!$A$15:$K$27,6,FALSE)</f>
        <v>0</v>
      </c>
      <c r="AZ122" s="119">
        <f>VLOOKUP($P$73,HorizontalPlanning!$A$15:$K$27,7,FALSE)</f>
        <v>0</v>
      </c>
      <c r="BA122" s="119">
        <f>VLOOKUP($P$73,HorizontalPlanning!$A$15:$K$27,8,FALSE)</f>
        <v>0</v>
      </c>
      <c r="BB122" s="119">
        <f>VLOOKUP($P$73,HorizontalPlanning!$A$15:$K$27,9,FALSE)</f>
        <v>0</v>
      </c>
      <c r="BC122" s="119">
        <f>VLOOKUP($P$73,HorizontalPlanning!$A$15:$K$27,10,FALSE)</f>
        <v>0</v>
      </c>
      <c r="BD122" s="119">
        <f>VLOOKUP($P$73,HorizontalPlanning!$A$15:$K$27,11,FALSE)</f>
        <v>0</v>
      </c>
    </row>
    <row r="123" spans="1:56" ht="15" customHeight="1" x14ac:dyDescent="0.2">
      <c r="A123" s="129"/>
      <c r="B123" s="138"/>
      <c r="C123" s="62"/>
      <c r="D123" s="63"/>
      <c r="E123" s="63"/>
      <c r="F123" s="63"/>
      <c r="G123" s="63"/>
      <c r="H123" s="63"/>
      <c r="I123" s="63"/>
      <c r="J123" s="63"/>
      <c r="K123" s="63"/>
      <c r="L123" s="63"/>
      <c r="M123" s="63"/>
      <c r="N123" s="63"/>
      <c r="O123" s="63"/>
      <c r="P123" s="63"/>
      <c r="Q123" s="63"/>
      <c r="R123" s="169"/>
      <c r="S123" s="92"/>
      <c r="T123" s="93"/>
      <c r="U123" s="93"/>
      <c r="V123" s="93"/>
      <c r="W123" s="93"/>
      <c r="X123" s="93"/>
      <c r="Y123" s="93"/>
      <c r="Z123" s="93"/>
      <c r="AA123" s="162"/>
      <c r="AB123" s="93"/>
      <c r="AC123" s="93"/>
      <c r="AD123" s="93"/>
      <c r="AE123" s="162"/>
      <c r="AF123" s="93"/>
      <c r="AG123" s="93"/>
      <c r="AH123" s="163"/>
      <c r="AI123" s="38"/>
      <c r="AJ123" s="112"/>
      <c r="AK123" s="112"/>
      <c r="AL123" s="119">
        <f>VLOOKUP($P$69,HorizontalPlanning!$A$15:$K$27,4,FALSE)</f>
        <v>0</v>
      </c>
      <c r="AM123" s="119">
        <f>VLOOKUP($P$69,HorizontalPlanning!$A$15:$K$27,5,FALSE)</f>
        <v>0</v>
      </c>
      <c r="AN123" s="119">
        <f>VLOOKUP($P$69,HorizontalPlanning!$A$15:$K$27,6,FALSE)</f>
        <v>0</v>
      </c>
      <c r="AO123" s="119">
        <f>VLOOKUP($P$69,HorizontalPlanning!$A$15:$K$27,7,FALSE)</f>
        <v>0</v>
      </c>
      <c r="AP123" s="119">
        <f>VLOOKUP($P$69,HorizontalPlanning!$A$15:$K$27,8,FALSE)</f>
        <v>0</v>
      </c>
      <c r="AQ123" s="119">
        <f>VLOOKUP($P$69,HorizontalPlanning!$A$15:$K$27,9,FALSE)</f>
        <v>0</v>
      </c>
      <c r="AR123" s="119">
        <f>VLOOKUP($P$69,HorizontalPlanning!$A$15:$K$27,10,FALSE)</f>
        <v>0</v>
      </c>
      <c r="AS123" s="119">
        <f>VLOOKUP($P$69,HorizontalPlanning!$A$15:$K$27,11,FALSE)</f>
        <v>0</v>
      </c>
      <c r="AT123" s="112"/>
      <c r="AU123" s="112"/>
      <c r="AV123" s="112"/>
      <c r="AW123" s="119">
        <f>VLOOKUP($P$73,HorizontalPlanning!$A$15:$K$27,4,FALSE)</f>
        <v>0</v>
      </c>
      <c r="AX123" s="119">
        <f>VLOOKUP($P$73,HorizontalPlanning!$A$15:$K$27,5,FALSE)</f>
        <v>0</v>
      </c>
      <c r="AY123" s="119">
        <f>VLOOKUP($P$73,HorizontalPlanning!$A$15:$K$27,6,FALSE)</f>
        <v>0</v>
      </c>
      <c r="AZ123" s="119">
        <f>VLOOKUP($P$73,HorizontalPlanning!$A$15:$K$27,7,FALSE)</f>
        <v>0</v>
      </c>
      <c r="BA123" s="119">
        <f>VLOOKUP($P$73,HorizontalPlanning!$A$15:$K$27,8,FALSE)</f>
        <v>0</v>
      </c>
      <c r="BB123" s="119">
        <f>VLOOKUP($P$73,HorizontalPlanning!$A$15:$K$27,9,FALSE)</f>
        <v>0</v>
      </c>
      <c r="BC123" s="119">
        <f>VLOOKUP($P$73,HorizontalPlanning!$A$15:$K$27,10,FALSE)</f>
        <v>0</v>
      </c>
      <c r="BD123" s="119">
        <f>VLOOKUP($P$73,HorizontalPlanning!$A$15:$K$27,11,FALSE)</f>
        <v>0</v>
      </c>
    </row>
    <row r="124" spans="1:56" ht="16" customHeight="1" thickBot="1" x14ac:dyDescent="0.25">
      <c r="A124" s="124"/>
      <c r="B124" s="135"/>
      <c r="C124" s="62"/>
      <c r="D124" s="63"/>
      <c r="E124" s="63"/>
      <c r="F124" s="63"/>
      <c r="G124" s="63"/>
      <c r="H124" s="63"/>
      <c r="I124" s="63"/>
      <c r="J124" s="63"/>
      <c r="K124" s="63"/>
      <c r="L124" s="63"/>
      <c r="M124" s="63"/>
      <c r="N124" s="63"/>
      <c r="O124" s="63"/>
      <c r="P124" s="63"/>
      <c r="Q124" s="63"/>
      <c r="R124" s="169"/>
      <c r="S124" s="92"/>
      <c r="T124" s="93"/>
      <c r="U124" s="93"/>
      <c r="V124" s="93"/>
      <c r="W124" s="93"/>
      <c r="X124" s="93"/>
      <c r="Y124" s="93"/>
      <c r="Z124" s="93"/>
      <c r="AA124" s="162"/>
      <c r="AB124" s="93"/>
      <c r="AC124" s="93"/>
      <c r="AD124" s="93"/>
      <c r="AE124" s="162"/>
      <c r="AF124" s="93"/>
      <c r="AG124" s="93"/>
      <c r="AH124" s="163"/>
      <c r="AI124" s="38"/>
      <c r="AJ124" s="112"/>
      <c r="AK124" s="112"/>
      <c r="AL124" s="119">
        <f>VLOOKUP($P$69,HorizontalPlanning!$A$15:$K$27,4,FALSE)</f>
        <v>0</v>
      </c>
      <c r="AM124" s="119">
        <f>VLOOKUP($P$69,HorizontalPlanning!$A$15:$K$27,5,FALSE)</f>
        <v>0</v>
      </c>
      <c r="AN124" s="119">
        <f>VLOOKUP($P$69,HorizontalPlanning!$A$15:$K$27,6,FALSE)</f>
        <v>0</v>
      </c>
      <c r="AO124" s="119">
        <f>VLOOKUP($P$69,HorizontalPlanning!$A$15:$K$27,7,FALSE)</f>
        <v>0</v>
      </c>
      <c r="AP124" s="119">
        <f>VLOOKUP($P$69,HorizontalPlanning!$A$15:$K$27,8,FALSE)</f>
        <v>0</v>
      </c>
      <c r="AQ124" s="119">
        <f>VLOOKUP($P$69,HorizontalPlanning!$A$15:$K$27,9,FALSE)</f>
        <v>0</v>
      </c>
      <c r="AR124" s="119">
        <f>VLOOKUP($P$69,HorizontalPlanning!$A$15:$K$27,10,FALSE)</f>
        <v>0</v>
      </c>
      <c r="AS124" s="119">
        <f>VLOOKUP($P$69,HorizontalPlanning!$A$15:$K$27,11,FALSE)</f>
        <v>0</v>
      </c>
      <c r="AT124" s="112"/>
      <c r="AU124" s="112"/>
      <c r="AV124" s="112"/>
      <c r="AW124" s="119">
        <f>VLOOKUP($P$73,HorizontalPlanning!$A$15:$K$27,4,FALSE)</f>
        <v>0</v>
      </c>
      <c r="AX124" s="119">
        <f>VLOOKUP($P$73,HorizontalPlanning!$A$15:$K$27,5,FALSE)</f>
        <v>0</v>
      </c>
      <c r="AY124" s="119">
        <f>VLOOKUP($P$73,HorizontalPlanning!$A$15:$K$27,6,FALSE)</f>
        <v>0</v>
      </c>
      <c r="AZ124" s="119">
        <f>VLOOKUP($P$73,HorizontalPlanning!$A$15:$K$27,7,FALSE)</f>
        <v>0</v>
      </c>
      <c r="BA124" s="119">
        <f>VLOOKUP($P$73,HorizontalPlanning!$A$15:$K$27,8,FALSE)</f>
        <v>0</v>
      </c>
      <c r="BB124" s="119">
        <f>VLOOKUP($P$73,HorizontalPlanning!$A$15:$K$27,9,FALSE)</f>
        <v>0</v>
      </c>
      <c r="BC124" s="119">
        <f>VLOOKUP($P$73,HorizontalPlanning!$A$15:$K$27,10,FALSE)</f>
        <v>0</v>
      </c>
      <c r="BD124" s="119">
        <f>VLOOKUP($P$73,HorizontalPlanning!$A$15:$K$27,11,FALSE)</f>
        <v>0</v>
      </c>
    </row>
    <row r="125" spans="1:56" ht="16" customHeight="1" x14ac:dyDescent="0.2">
      <c r="A125" s="128"/>
      <c r="B125" s="134"/>
      <c r="C125" s="62"/>
      <c r="D125" s="63"/>
      <c r="E125" s="63"/>
      <c r="F125" s="63"/>
      <c r="G125" s="63"/>
      <c r="H125" s="63"/>
      <c r="I125" s="63"/>
      <c r="J125" s="63"/>
      <c r="K125" s="63"/>
      <c r="L125" s="63"/>
      <c r="M125" s="63"/>
      <c r="N125" s="63"/>
      <c r="O125" s="63"/>
      <c r="P125" s="63"/>
      <c r="Q125" s="63"/>
      <c r="R125" s="169"/>
      <c r="S125" s="92"/>
      <c r="T125" s="93"/>
      <c r="U125" s="93"/>
      <c r="V125" s="93"/>
      <c r="W125" s="93"/>
      <c r="X125" s="93"/>
      <c r="Y125" s="93"/>
      <c r="Z125" s="93"/>
      <c r="AA125" s="162"/>
      <c r="AB125" s="93"/>
      <c r="AC125" s="93"/>
      <c r="AD125" s="93"/>
      <c r="AE125" s="162"/>
      <c r="AF125" s="93"/>
      <c r="AG125" s="93"/>
      <c r="AH125" s="163"/>
      <c r="AI125" s="38"/>
      <c r="AJ125" s="112"/>
      <c r="AK125" s="112"/>
      <c r="AL125" s="119">
        <f>VLOOKUP($P$69,HorizontalPlanning!$A$15:$K$27,4,FALSE)</f>
        <v>0</v>
      </c>
      <c r="AM125" s="119">
        <f>VLOOKUP($P$69,HorizontalPlanning!$A$15:$K$27,5,FALSE)</f>
        <v>0</v>
      </c>
      <c r="AN125" s="119">
        <f>VLOOKUP($P$69,HorizontalPlanning!$A$15:$K$27,6,FALSE)</f>
        <v>0</v>
      </c>
      <c r="AO125" s="119">
        <f>VLOOKUP($P$69,HorizontalPlanning!$A$15:$K$27,7,FALSE)</f>
        <v>0</v>
      </c>
      <c r="AP125" s="119">
        <f>VLOOKUP($P$69,HorizontalPlanning!$A$15:$K$27,8,FALSE)</f>
        <v>0</v>
      </c>
      <c r="AQ125" s="119">
        <f>VLOOKUP($P$69,HorizontalPlanning!$A$15:$K$27,9,FALSE)</f>
        <v>0</v>
      </c>
      <c r="AR125" s="119">
        <f>VLOOKUP($P$69,HorizontalPlanning!$A$15:$K$27,10,FALSE)</f>
        <v>0</v>
      </c>
      <c r="AS125" s="119">
        <f>VLOOKUP($P$69,HorizontalPlanning!$A$15:$K$27,11,FALSE)</f>
        <v>0</v>
      </c>
      <c r="AT125" s="112"/>
      <c r="AU125" s="112"/>
      <c r="AV125" s="112"/>
      <c r="AW125" s="119">
        <f>VLOOKUP($P$73,HorizontalPlanning!$A$15:$K$27,4,FALSE)</f>
        <v>0</v>
      </c>
      <c r="AX125" s="119">
        <f>VLOOKUP($P$73,HorizontalPlanning!$A$15:$K$27,5,FALSE)</f>
        <v>0</v>
      </c>
      <c r="AY125" s="119">
        <f>VLOOKUP($P$73,HorizontalPlanning!$A$15:$K$27,6,FALSE)</f>
        <v>0</v>
      </c>
      <c r="AZ125" s="119">
        <f>VLOOKUP($P$73,HorizontalPlanning!$A$15:$K$27,7,FALSE)</f>
        <v>0</v>
      </c>
      <c r="BA125" s="119">
        <f>VLOOKUP($P$73,HorizontalPlanning!$A$15:$K$27,8,FALSE)</f>
        <v>0</v>
      </c>
      <c r="BB125" s="119">
        <f>VLOOKUP($P$73,HorizontalPlanning!$A$15:$K$27,9,FALSE)</f>
        <v>0</v>
      </c>
      <c r="BC125" s="119">
        <f>VLOOKUP($P$73,HorizontalPlanning!$A$15:$K$27,10,FALSE)</f>
        <v>0</v>
      </c>
      <c r="BD125" s="119">
        <f>VLOOKUP($P$73,HorizontalPlanning!$A$15:$K$27,11,FALSE)</f>
        <v>0</v>
      </c>
    </row>
    <row r="126" spans="1:56" ht="16" customHeight="1" x14ac:dyDescent="0.2">
      <c r="A126" s="129"/>
      <c r="B126" s="138"/>
      <c r="C126" s="62"/>
      <c r="D126" s="63"/>
      <c r="E126" s="63"/>
      <c r="F126" s="63"/>
      <c r="G126" s="63"/>
      <c r="H126" s="63"/>
      <c r="I126" s="63"/>
      <c r="J126" s="63"/>
      <c r="K126" s="63"/>
      <c r="L126" s="63"/>
      <c r="M126" s="63"/>
      <c r="N126" s="63"/>
      <c r="O126" s="63"/>
      <c r="P126" s="63"/>
      <c r="Q126" s="63"/>
      <c r="R126" s="169"/>
      <c r="S126" s="92"/>
      <c r="T126" s="93"/>
      <c r="U126" s="93"/>
      <c r="V126" s="93"/>
      <c r="W126" s="93"/>
      <c r="X126" s="93"/>
      <c r="Y126" s="93"/>
      <c r="Z126" s="93"/>
      <c r="AA126" s="162"/>
      <c r="AB126" s="93"/>
      <c r="AC126" s="93"/>
      <c r="AD126" s="93"/>
      <c r="AE126" s="162"/>
      <c r="AF126" s="93"/>
      <c r="AG126" s="93"/>
      <c r="AH126" s="163"/>
      <c r="AI126" s="38"/>
      <c r="AJ126" s="112"/>
      <c r="AK126" s="112"/>
      <c r="AL126" s="119">
        <f>VLOOKUP($P$69,HorizontalPlanning!$A$15:$K$27,4,FALSE)</f>
        <v>0</v>
      </c>
      <c r="AM126" s="119">
        <f>VLOOKUP($P$69,HorizontalPlanning!$A$15:$K$27,5,FALSE)</f>
        <v>0</v>
      </c>
      <c r="AN126" s="119">
        <f>VLOOKUP($P$69,HorizontalPlanning!$A$15:$K$27,6,FALSE)</f>
        <v>0</v>
      </c>
      <c r="AO126" s="119">
        <f>VLOOKUP($P$69,HorizontalPlanning!$A$15:$K$27,7,FALSE)</f>
        <v>0</v>
      </c>
      <c r="AP126" s="119">
        <f>VLOOKUP($P$69,HorizontalPlanning!$A$15:$K$27,8,FALSE)</f>
        <v>0</v>
      </c>
      <c r="AQ126" s="119">
        <f>VLOOKUP($P$69,HorizontalPlanning!$A$15:$K$27,9,FALSE)</f>
        <v>0</v>
      </c>
      <c r="AR126" s="119">
        <f>VLOOKUP($P$69,HorizontalPlanning!$A$15:$K$27,10,FALSE)</f>
        <v>0</v>
      </c>
      <c r="AS126" s="119">
        <f>VLOOKUP($P$69,HorizontalPlanning!$A$15:$K$27,11,FALSE)</f>
        <v>0</v>
      </c>
      <c r="AT126" s="112"/>
      <c r="AU126" s="112"/>
      <c r="AV126" s="112"/>
      <c r="AW126" s="119">
        <f>VLOOKUP($P$73,HorizontalPlanning!$A$15:$K$27,4,FALSE)</f>
        <v>0</v>
      </c>
      <c r="AX126" s="119">
        <f>VLOOKUP($P$73,HorizontalPlanning!$A$15:$K$27,5,FALSE)</f>
        <v>0</v>
      </c>
      <c r="AY126" s="119">
        <f>VLOOKUP($P$73,HorizontalPlanning!$A$15:$K$27,6,FALSE)</f>
        <v>0</v>
      </c>
      <c r="AZ126" s="119">
        <f>VLOOKUP($P$73,HorizontalPlanning!$A$15:$K$27,7,FALSE)</f>
        <v>0</v>
      </c>
      <c r="BA126" s="119">
        <f>VLOOKUP($P$73,HorizontalPlanning!$A$15:$K$27,8,FALSE)</f>
        <v>0</v>
      </c>
      <c r="BB126" s="119">
        <f>VLOOKUP($P$73,HorizontalPlanning!$A$15:$K$27,9,FALSE)</f>
        <v>0</v>
      </c>
      <c r="BC126" s="119">
        <f>VLOOKUP($P$73,HorizontalPlanning!$A$15:$K$27,10,FALSE)</f>
        <v>0</v>
      </c>
      <c r="BD126" s="119">
        <f>VLOOKUP($P$73,HorizontalPlanning!$A$15:$K$27,11,FALSE)</f>
        <v>0</v>
      </c>
    </row>
    <row r="127" spans="1:56" ht="16" customHeight="1" thickBot="1" x14ac:dyDescent="0.25">
      <c r="A127" s="130"/>
      <c r="B127" s="139"/>
      <c r="C127" s="170"/>
      <c r="D127" s="171"/>
      <c r="E127" s="171"/>
      <c r="F127" s="171"/>
      <c r="G127" s="171"/>
      <c r="H127" s="171"/>
      <c r="I127" s="171"/>
      <c r="J127" s="171"/>
      <c r="K127" s="171"/>
      <c r="L127" s="171"/>
      <c r="M127" s="171"/>
      <c r="N127" s="171"/>
      <c r="O127" s="171"/>
      <c r="P127" s="171"/>
      <c r="Q127" s="171"/>
      <c r="R127" s="172"/>
      <c r="S127" s="164"/>
      <c r="T127" s="165"/>
      <c r="U127" s="165"/>
      <c r="V127" s="165"/>
      <c r="W127" s="165"/>
      <c r="X127" s="165"/>
      <c r="Y127" s="165"/>
      <c r="Z127" s="165"/>
      <c r="AA127" s="166"/>
      <c r="AB127" s="165"/>
      <c r="AC127" s="165"/>
      <c r="AD127" s="165"/>
      <c r="AE127" s="166"/>
      <c r="AF127" s="165"/>
      <c r="AG127" s="165"/>
      <c r="AH127" s="167"/>
      <c r="AI127" s="38"/>
      <c r="AJ127" s="112"/>
      <c r="AK127" s="112"/>
      <c r="AL127" s="119">
        <f>VLOOKUP($P$69,HorizontalPlanning!$A$15:$K$27,4,FALSE)</f>
        <v>0</v>
      </c>
      <c r="AM127" s="119">
        <f>VLOOKUP($P$69,HorizontalPlanning!$A$15:$K$27,5,FALSE)</f>
        <v>0</v>
      </c>
      <c r="AN127" s="119">
        <f>VLOOKUP($P$69,HorizontalPlanning!$A$15:$K$27,6,FALSE)</f>
        <v>0</v>
      </c>
      <c r="AO127" s="119">
        <f>VLOOKUP($P$69,HorizontalPlanning!$A$15:$K$27,7,FALSE)</f>
        <v>0</v>
      </c>
      <c r="AP127" s="119">
        <f>VLOOKUP($P$69,HorizontalPlanning!$A$15:$K$27,8,FALSE)</f>
        <v>0</v>
      </c>
      <c r="AQ127" s="119">
        <f>VLOOKUP($P$69,HorizontalPlanning!$A$15:$K$27,9,FALSE)</f>
        <v>0</v>
      </c>
      <c r="AR127" s="119">
        <f>VLOOKUP($P$69,HorizontalPlanning!$A$15:$K$27,10,FALSE)</f>
        <v>0</v>
      </c>
      <c r="AS127" s="119">
        <f>VLOOKUP($P$69,HorizontalPlanning!$A$15:$K$27,11,FALSE)</f>
        <v>0</v>
      </c>
      <c r="AT127" s="112"/>
      <c r="AU127" s="112"/>
      <c r="AV127" s="112"/>
      <c r="AW127" s="119">
        <f>VLOOKUP($P$73,HorizontalPlanning!$A$15:$K$27,4,FALSE)</f>
        <v>0</v>
      </c>
      <c r="AX127" s="119">
        <f>VLOOKUP($P$73,HorizontalPlanning!$A$15:$K$27,5,FALSE)</f>
        <v>0</v>
      </c>
      <c r="AY127" s="119">
        <f>VLOOKUP($P$73,HorizontalPlanning!$A$15:$K$27,6,FALSE)</f>
        <v>0</v>
      </c>
      <c r="AZ127" s="119">
        <f>VLOOKUP($P$73,HorizontalPlanning!$A$15:$K$27,7,FALSE)</f>
        <v>0</v>
      </c>
      <c r="BA127" s="119">
        <f>VLOOKUP($P$73,HorizontalPlanning!$A$15:$K$27,8,FALSE)</f>
        <v>0</v>
      </c>
      <c r="BB127" s="119">
        <f>VLOOKUP($P$73,HorizontalPlanning!$A$15:$K$27,9,FALSE)</f>
        <v>0</v>
      </c>
      <c r="BC127" s="119">
        <f>VLOOKUP($P$73,HorizontalPlanning!$A$15:$K$27,10,FALSE)</f>
        <v>0</v>
      </c>
      <c r="BD127" s="119">
        <f>VLOOKUP($P$73,HorizontalPlanning!$A$15:$K$27,11,FALSE)</f>
        <v>0</v>
      </c>
    </row>
    <row r="128" spans="1:56" ht="16" customHeight="1" thickTop="1" x14ac:dyDescent="0.2">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38"/>
      <c r="AF128" s="38"/>
      <c r="AG128" s="38"/>
      <c r="AH128" s="38"/>
      <c r="AI128" s="38"/>
      <c r="AJ128" s="112"/>
      <c r="AK128" s="112"/>
      <c r="AL128" s="119"/>
      <c r="AM128" s="119"/>
      <c r="AN128" s="119"/>
      <c r="AO128" s="119"/>
      <c r="AP128" s="119"/>
      <c r="AQ128" s="119"/>
      <c r="AR128" s="119"/>
      <c r="AS128" s="119"/>
      <c r="AT128" s="112"/>
      <c r="AU128" s="112"/>
      <c r="AV128" s="112"/>
      <c r="AW128" s="119"/>
      <c r="AX128" s="119"/>
      <c r="AY128" s="119"/>
      <c r="AZ128" s="119"/>
      <c r="BA128" s="119"/>
      <c r="BB128" s="119"/>
      <c r="BC128" s="119"/>
      <c r="BD128" s="119"/>
    </row>
    <row r="129" spans="6:56" ht="16" customHeight="1" x14ac:dyDescent="0.2">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112"/>
      <c r="AK129" s="112"/>
      <c r="AL129" s="119"/>
      <c r="AM129" s="119"/>
      <c r="AN129" s="119"/>
      <c r="AO129" s="119"/>
      <c r="AP129" s="119"/>
      <c r="AQ129" s="119"/>
      <c r="AR129" s="119"/>
      <c r="AS129" s="119"/>
      <c r="AT129" s="112"/>
      <c r="AU129" s="112"/>
      <c r="AV129" s="112"/>
      <c r="AW129" s="119"/>
      <c r="AX129" s="119"/>
      <c r="AY129" s="119"/>
      <c r="AZ129" s="119"/>
      <c r="BA129" s="119"/>
      <c r="BB129" s="119"/>
      <c r="BC129" s="119"/>
      <c r="BD129" s="119"/>
    </row>
    <row r="130" spans="6:56" x14ac:dyDescent="0.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row>
    <row r="131" spans="6:56" x14ac:dyDescent="0.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row>
    <row r="132" spans="6:56" x14ac:dyDescent="0.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row>
    <row r="133" spans="6:56" x14ac:dyDescent="0.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row>
    <row r="134" spans="6:56" x14ac:dyDescent="0.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row>
    <row r="135" spans="6:56" x14ac:dyDescent="0.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row>
    <row r="136" spans="6:56" x14ac:dyDescent="0.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row>
    <row r="137" spans="6:56" x14ac:dyDescent="0.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6:56" x14ac:dyDescent="0.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row>
    <row r="139" spans="6:56" x14ac:dyDescent="0.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row>
    <row r="140" spans="6:56" x14ac:dyDescent="0.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row>
    <row r="141" spans="6:56" x14ac:dyDescent="0.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row>
    <row r="142" spans="6:56" x14ac:dyDescent="0.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row>
    <row r="143" spans="6:56" x14ac:dyDescent="0.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row>
    <row r="144" spans="6:56" ht="20" customHeight="1" x14ac:dyDescent="0.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row>
    <row r="145" spans="22:53" x14ac:dyDescent="0.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row>
    <row r="146" spans="22:53" x14ac:dyDescent="0.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row>
    <row r="147" spans="22:53" x14ac:dyDescent="0.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row>
    <row r="148" spans="22:53" x14ac:dyDescent="0.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row>
    <row r="149" spans="22:53" x14ac:dyDescent="0.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row>
    <row r="150" spans="22:53" x14ac:dyDescent="0.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row>
    <row r="151" spans="22:53" x14ac:dyDescent="0.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row>
    <row r="152" spans="22:53" ht="19" customHeight="1" x14ac:dyDescent="0.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row>
    <row r="153" spans="22:53" x14ac:dyDescent="0.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row>
    <row r="154" spans="22:53" x14ac:dyDescent="0.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row>
    <row r="155" spans="22:53" x14ac:dyDescent="0.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row>
    <row r="156" spans="22:53" x14ac:dyDescent="0.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row>
    <row r="157" spans="22:53" x14ac:dyDescent="0.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row>
    <row r="158" spans="22:53" x14ac:dyDescent="0.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row>
    <row r="159" spans="22:53" x14ac:dyDescent="0.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row>
    <row r="160" spans="22:53" ht="19" customHeight="1" x14ac:dyDescent="0.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row>
    <row r="161" spans="22:53" x14ac:dyDescent="0.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row>
    <row r="162" spans="22:53" x14ac:dyDescent="0.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row>
    <row r="163" spans="22:53" x14ac:dyDescent="0.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row>
    <row r="164" spans="22:53" x14ac:dyDescent="0.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row>
    <row r="165" spans="22:53" x14ac:dyDescent="0.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row>
    <row r="166" spans="22:53" ht="19" customHeight="1" x14ac:dyDescent="0.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row>
    <row r="167" spans="22:53" x14ac:dyDescent="0.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row>
    <row r="168" spans="22:53" x14ac:dyDescent="0.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row>
    <row r="169" spans="22:53" x14ac:dyDescent="0.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row>
    <row r="170" spans="22:53" ht="19" customHeight="1" x14ac:dyDescent="0.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row>
    <row r="171" spans="22:53" x14ac:dyDescent="0.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row>
    <row r="172" spans="22:53" x14ac:dyDescent="0.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row>
    <row r="173" spans="22:53" x14ac:dyDescent="0.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row>
    <row r="174" spans="22:53" x14ac:dyDescent="0.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row>
    <row r="175" spans="22:53" x14ac:dyDescent="0.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row>
    <row r="176" spans="22:53" x14ac:dyDescent="0.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row>
    <row r="177" spans="1:53" x14ac:dyDescent="0.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row>
    <row r="178" spans="1:53" x14ac:dyDescent="0.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row>
    <row r="179" spans="1:53" x14ac:dyDescent="0.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row>
    <row r="180" spans="1:53" x14ac:dyDescent="0.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row>
    <row r="181" spans="1:53" x14ac:dyDescent="0.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row>
    <row r="182" spans="1:53"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row>
    <row r="183" spans="1:53"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row>
    <row r="184" spans="1:53"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row>
    <row r="185" spans="1:53"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row>
    <row r="186" spans="1:53"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row>
    <row r="187" spans="1:53"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row>
    <row r="188" spans="1:53"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row>
    <row r="189" spans="1:53"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row>
    <row r="190" spans="1:53"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row>
    <row r="191" spans="1:53"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row>
    <row r="192" spans="1:53"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row>
    <row r="193" spans="1:53"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row>
    <row r="194" spans="1:53"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row>
    <row r="195" spans="1:53"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row>
    <row r="196" spans="1:53"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row>
    <row r="197" spans="1:53"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row>
    <row r="198" spans="1:53"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row>
    <row r="199" spans="1:53"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row>
    <row r="200" spans="1:53"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row>
    <row r="201" spans="1:53"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row>
    <row r="202" spans="1:53"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row>
    <row r="203" spans="1:53"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row>
    <row r="204" spans="1:53"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row>
    <row r="205" spans="1:53"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row>
    <row r="206" spans="1:53"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row>
    <row r="207" spans="1:53"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row>
    <row r="208" spans="1:53"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row>
    <row r="209" spans="1:53"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row>
    <row r="210" spans="1:53"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row>
    <row r="211" spans="1:53"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row>
    <row r="212" spans="1:53"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row>
    <row r="213" spans="1:53"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row>
    <row r="214" spans="1:53"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row>
    <row r="215" spans="1:53"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row>
    <row r="216" spans="1:53"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row>
    <row r="217" spans="1:53"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row>
    <row r="218" spans="1:53"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row>
    <row r="219" spans="1:53"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row>
    <row r="220" spans="1:53"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row>
    <row r="221" spans="1:53"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row>
    <row r="222" spans="1:53"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row>
    <row r="223" spans="1:53"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row>
    <row r="224" spans="1:53"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row>
    <row r="225" spans="1:53"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row>
    <row r="226" spans="1:53"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row>
    <row r="227" spans="1:53"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row>
    <row r="228" spans="1:53"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row>
    <row r="229" spans="1:53"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row>
    <row r="230" spans="1:53"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row>
    <row r="231" spans="1:53"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row>
    <row r="232" spans="1:53"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row>
    <row r="233" spans="1:53"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row>
    <row r="234" spans="1:53"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row>
    <row r="235" spans="1:53"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row>
    <row r="236" spans="1:53"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row>
    <row r="237" spans="1:53"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row>
    <row r="238" spans="1:53"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row>
    <row r="239" spans="1:53"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row>
    <row r="240" spans="1:53"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row>
    <row r="241" spans="1:53"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row>
    <row r="242" spans="1:53"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row>
    <row r="243" spans="1:53"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row>
    <row r="244" spans="1:53"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row>
    <row r="245" spans="1:53"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row>
    <row r="246" spans="1:53"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row>
    <row r="247" spans="1:53"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row>
    <row r="248" spans="1:53"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row>
    <row r="249" spans="1:53"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row>
    <row r="250" spans="1:53"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row>
    <row r="251" spans="1:53"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row>
    <row r="252" spans="1:53"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row>
    <row r="253" spans="1:53"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row>
    <row r="254" spans="1:53"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row>
    <row r="255" spans="1:53"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row>
    <row r="256" spans="1:53"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row>
    <row r="257" spans="1:53"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row>
    <row r="258" spans="1:53"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row>
    <row r="259" spans="1:53"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row>
    <row r="260" spans="1:53"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row>
    <row r="261" spans="1:53"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row>
    <row r="262" spans="1:53"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row>
    <row r="263" spans="1:53"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row>
    <row r="264" spans="1:53"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row>
    <row r="265" spans="1:53"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row>
    <row r="266" spans="1:53"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row>
    <row r="267" spans="1:53"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row>
    <row r="268" spans="1:53"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row>
    <row r="269" spans="1:53"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row>
    <row r="270" spans="1:53"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row>
    <row r="271" spans="1:53"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row>
    <row r="272" spans="1:53"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row>
    <row r="273" spans="1:53"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row>
    <row r="274" spans="1:53"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row>
    <row r="275" spans="1:53"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row>
    <row r="276" spans="1:53"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row>
    <row r="277" spans="1:53"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row>
    <row r="278" spans="1:53"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row>
    <row r="279" spans="1:53"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row>
    <row r="280" spans="1:53"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row>
    <row r="281" spans="1:53"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row>
    <row r="282" spans="1:53"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row>
    <row r="283" spans="1:53"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row>
    <row r="284" spans="1:53"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row>
    <row r="285" spans="1:53"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row>
    <row r="286" spans="1:53"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row>
    <row r="287" spans="1:53"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row>
    <row r="288" spans="1:53"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row>
    <row r="289" spans="1:53"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row>
    <row r="290" spans="1:53"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row>
    <row r="291" spans="1:53"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row>
    <row r="292" spans="1:53"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row>
    <row r="293" spans="1:53"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row>
    <row r="294" spans="1:53"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row>
    <row r="295" spans="1:53"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row>
    <row r="296" spans="1:53"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row>
    <row r="297" spans="1:53"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row>
    <row r="298" spans="1:53"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row>
    <row r="299" spans="1:53"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row>
    <row r="300" spans="1:53"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row>
    <row r="301" spans="1:53"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row>
    <row r="302" spans="1:53"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row>
    <row r="303" spans="1:53"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row>
    <row r="304" spans="1:53"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row>
    <row r="305" spans="1:53"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row>
    <row r="306" spans="1:53"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row>
    <row r="307" spans="1:53"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row>
    <row r="308" spans="1:53"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row>
    <row r="309" spans="1:53"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row>
    <row r="310" spans="1:53"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row>
    <row r="311" spans="1:53"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row>
    <row r="312" spans="1:53"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row>
    <row r="313" spans="1:53"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row>
    <row r="314" spans="1:53"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row>
    <row r="315" spans="1:53"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row>
    <row r="316" spans="1:53"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row>
    <row r="317" spans="1:53"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row>
    <row r="318" spans="1:53"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row>
    <row r="319" spans="1:53"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row>
    <row r="320" spans="1:53"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row>
    <row r="321" spans="1:53"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row>
    <row r="322" spans="1:53"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row>
    <row r="323" spans="1:53"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row>
    <row r="324" spans="1:53"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row>
    <row r="325" spans="1:53"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row>
    <row r="326" spans="1:53"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row>
    <row r="327" spans="1:53"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row>
    <row r="328" spans="1:53"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row>
    <row r="329" spans="1:53"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row>
    <row r="330" spans="1:53"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row>
    <row r="331" spans="1:53"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row>
    <row r="332" spans="1:53"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row>
    <row r="333" spans="1:53"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row>
    <row r="334" spans="1:53"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row>
    <row r="335" spans="1:53"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row>
    <row r="336" spans="1:53"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row>
    <row r="337" spans="1:53"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row>
    <row r="338" spans="1:53"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row>
    <row r="339" spans="1:53"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row>
    <row r="340" spans="1:53"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row>
    <row r="341" spans="1:53"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row>
    <row r="342" spans="1:53"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row>
    <row r="343" spans="1:53"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row>
    <row r="344" spans="1:53"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row>
    <row r="345" spans="1:53"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row>
    <row r="346" spans="1:53"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row>
    <row r="347" spans="1:53"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row>
    <row r="348" spans="1:53"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row>
    <row r="349" spans="1:53"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row>
    <row r="350" spans="1:53"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row>
    <row r="351" spans="1:53"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row>
    <row r="352" spans="1:53"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row>
    <row r="353" spans="1:53"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row>
    <row r="354" spans="1:53"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row>
    <row r="355" spans="1:53"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row>
    <row r="356" spans="1:53"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row>
    <row r="357" spans="1:53"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row>
    <row r="358" spans="1:53"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row>
    <row r="359" spans="1:53"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row>
    <row r="360" spans="1:53"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row>
    <row r="361" spans="1:53"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row>
    <row r="362" spans="1:53"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row>
    <row r="363" spans="1:53"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row>
    <row r="364" spans="1:53"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row>
    <row r="365" spans="1:53"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row>
    <row r="366" spans="1:53"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row>
    <row r="367" spans="1:53"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row>
    <row r="368" spans="1:53"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row>
    <row r="369" spans="1:53"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row>
    <row r="370" spans="1:53"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row>
    <row r="371" spans="1:53"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row>
    <row r="372" spans="1:53"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row>
    <row r="373" spans="1:53"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row>
  </sheetData>
  <mergeCells count="101">
    <mergeCell ref="A93:B96"/>
    <mergeCell ref="AM97:AP98"/>
    <mergeCell ref="AX97:BA98"/>
    <mergeCell ref="A98:B99"/>
    <mergeCell ref="A102:B103"/>
    <mergeCell ref="A105:B106"/>
    <mergeCell ref="AA78:AD78"/>
    <mergeCell ref="AE78:AH78"/>
    <mergeCell ref="A79:B79"/>
    <mergeCell ref="A80:B81"/>
    <mergeCell ref="A84:B87"/>
    <mergeCell ref="A89:B90"/>
    <mergeCell ref="W77:Z77"/>
    <mergeCell ref="AA77:AD77"/>
    <mergeCell ref="AE77:AH77"/>
    <mergeCell ref="A78:B78"/>
    <mergeCell ref="C78:F78"/>
    <mergeCell ref="G78:J78"/>
    <mergeCell ref="K78:N78"/>
    <mergeCell ref="O78:R78"/>
    <mergeCell ref="S78:V78"/>
    <mergeCell ref="W78:Z78"/>
    <mergeCell ref="A77:B77"/>
    <mergeCell ref="C77:F77"/>
    <mergeCell ref="G77:J77"/>
    <mergeCell ref="K77:N77"/>
    <mergeCell ref="O77:R77"/>
    <mergeCell ref="S77:V77"/>
    <mergeCell ref="M71:O72"/>
    <mergeCell ref="P71:S72"/>
    <mergeCell ref="T71:V72"/>
    <mergeCell ref="W71:Y72"/>
    <mergeCell ref="M73:O74"/>
    <mergeCell ref="P73:S74"/>
    <mergeCell ref="T73:V74"/>
    <mergeCell ref="W73:Y74"/>
    <mergeCell ref="M67:O68"/>
    <mergeCell ref="P67:S68"/>
    <mergeCell ref="T67:V68"/>
    <mergeCell ref="W67:Y68"/>
    <mergeCell ref="M69:O70"/>
    <mergeCell ref="P69:S70"/>
    <mergeCell ref="T69:V70"/>
    <mergeCell ref="W69:Y70"/>
    <mergeCell ref="M65:O66"/>
    <mergeCell ref="P65:S66"/>
    <mergeCell ref="T65:V66"/>
    <mergeCell ref="W65:Y66"/>
    <mergeCell ref="AM65:AP66"/>
    <mergeCell ref="AX65:BA66"/>
    <mergeCell ref="A29:B32"/>
    <mergeCell ref="AM33:AP34"/>
    <mergeCell ref="AX33:BA34"/>
    <mergeCell ref="A34:B35"/>
    <mergeCell ref="A38:B39"/>
    <mergeCell ref="A41:B42"/>
    <mergeCell ref="AA14:AD14"/>
    <mergeCell ref="AE14:AH14"/>
    <mergeCell ref="A15:B15"/>
    <mergeCell ref="A16:B17"/>
    <mergeCell ref="A20:B23"/>
    <mergeCell ref="A25:B26"/>
    <mergeCell ref="W13:Z13"/>
    <mergeCell ref="AA13:AD13"/>
    <mergeCell ref="AE13:AH13"/>
    <mergeCell ref="A14:B14"/>
    <mergeCell ref="C14:F14"/>
    <mergeCell ref="G14:J14"/>
    <mergeCell ref="K14:N14"/>
    <mergeCell ref="O14:R14"/>
    <mergeCell ref="S14:V14"/>
    <mergeCell ref="W14:Z14"/>
    <mergeCell ref="A13:B13"/>
    <mergeCell ref="C13:F13"/>
    <mergeCell ref="G13:J13"/>
    <mergeCell ref="K13:N13"/>
    <mergeCell ref="O13:R13"/>
    <mergeCell ref="S13:V13"/>
    <mergeCell ref="M9:O10"/>
    <mergeCell ref="P9:S10"/>
    <mergeCell ref="T9:V10"/>
    <mergeCell ref="W9:Y10"/>
    <mergeCell ref="AX1:BA2"/>
    <mergeCell ref="M3:O4"/>
    <mergeCell ref="P3:S4"/>
    <mergeCell ref="T3:V4"/>
    <mergeCell ref="W3:Y4"/>
    <mergeCell ref="M5:O6"/>
    <mergeCell ref="P5:S6"/>
    <mergeCell ref="T5:V6"/>
    <mergeCell ref="W5:Y6"/>
    <mergeCell ref="F1:H2"/>
    <mergeCell ref="M1:O2"/>
    <mergeCell ref="P1:S2"/>
    <mergeCell ref="T1:V2"/>
    <mergeCell ref="W1:Y2"/>
    <mergeCell ref="AM1:AP2"/>
    <mergeCell ref="M7:O8"/>
    <mergeCell ref="P7:S8"/>
    <mergeCell ref="T7:V8"/>
    <mergeCell ref="W7:Y8"/>
  </mergeCells>
  <conditionalFormatting sqref="A19:A20">
    <cfRule type="colorScale" priority="66">
      <colorScale>
        <cfvo type="min"/>
        <cfvo type="max"/>
        <color rgb="FF63BE7B"/>
        <color rgb="FFFCFCFF"/>
      </colorScale>
    </cfRule>
    <cfRule type="colorScale" priority="65">
      <colorScale>
        <cfvo type="min"/>
        <cfvo type="percentile" val="50"/>
        <cfvo type="max"/>
        <color rgb="FF63BE7B"/>
        <color rgb="FFFFEB84"/>
        <color rgb="FFF8696B"/>
      </colorScale>
    </cfRule>
  </conditionalFormatting>
  <conditionalFormatting sqref="A83:A84">
    <cfRule type="colorScale" priority="29">
      <colorScale>
        <cfvo type="min"/>
        <cfvo type="percentile" val="50"/>
        <cfvo type="max"/>
        <color rgb="FF63BE7B"/>
        <color rgb="FFFFEB84"/>
        <color rgb="FFF8696B"/>
      </colorScale>
    </cfRule>
    <cfRule type="colorScale" priority="30">
      <colorScale>
        <cfvo type="min"/>
        <cfvo type="max"/>
        <color rgb="FF63BE7B"/>
        <color rgb="FFFCFCFF"/>
      </colorScale>
    </cfRule>
  </conditionalFormatting>
  <conditionalFormatting sqref="A2:B9 AJ12:AK17 AL12:AO13 AO3:AO11 AL2 AL1:AM1 AL14:AS22">
    <cfRule type="colorScale" priority="67">
      <colorScale>
        <cfvo type="min"/>
        <cfvo type="percentile" val="50"/>
        <cfvo type="max"/>
        <color rgb="FF63BE7B"/>
        <color rgb="FFFFEB84"/>
        <color rgb="FFF8696B"/>
      </colorScale>
    </cfRule>
    <cfRule type="colorScale" priority="68">
      <colorScale>
        <cfvo type="min"/>
        <cfvo type="max"/>
        <color rgb="FF63BE7B"/>
        <color rgb="FFFCFCFF"/>
      </colorScale>
    </cfRule>
  </conditionalFormatting>
  <conditionalFormatting sqref="A28:B28 A29">
    <cfRule type="colorScale" priority="64">
      <colorScale>
        <cfvo type="min"/>
        <cfvo type="max"/>
        <color rgb="FF63BE7B"/>
        <color rgb="FFFCFCFF"/>
      </colorScale>
    </cfRule>
    <cfRule type="colorScale" priority="63">
      <colorScale>
        <cfvo type="min"/>
        <cfvo type="percentile" val="50"/>
        <cfvo type="max"/>
        <color rgb="FF63BE7B"/>
        <color rgb="FFFFEB84"/>
        <color rgb="FFF8696B"/>
      </colorScale>
    </cfRule>
  </conditionalFormatting>
  <conditionalFormatting sqref="A92:B92 A93">
    <cfRule type="colorScale" priority="28">
      <colorScale>
        <cfvo type="min"/>
        <cfvo type="max"/>
        <color rgb="FF63BE7B"/>
        <color rgb="FFFCFCFF"/>
      </colorScale>
    </cfRule>
    <cfRule type="colorScale" priority="27">
      <colorScale>
        <cfvo type="min"/>
        <cfvo type="percentile" val="50"/>
        <cfvo type="max"/>
        <color rgb="FF63BE7B"/>
        <color rgb="FFFFEB84"/>
        <color rgb="FFF8696B"/>
      </colorScale>
    </cfRule>
  </conditionalFormatting>
  <conditionalFormatting sqref="B19">
    <cfRule type="colorScale" priority="58">
      <colorScale>
        <cfvo type="min"/>
        <cfvo type="max"/>
        <color rgb="FF63BE7B"/>
        <color rgb="FFFCFCFF"/>
      </colorScale>
    </cfRule>
    <cfRule type="colorScale" priority="57">
      <colorScale>
        <cfvo type="min"/>
        <cfvo type="percentile" val="50"/>
        <cfvo type="max"/>
        <color rgb="FF63BE7B"/>
        <color rgb="FFFFEB84"/>
        <color rgb="FFF8696B"/>
      </colorScale>
    </cfRule>
  </conditionalFormatting>
  <conditionalFormatting sqref="B37">
    <cfRule type="colorScale" priority="62">
      <colorScale>
        <cfvo type="min"/>
        <cfvo type="max"/>
        <color rgb="FF63BE7B"/>
        <color rgb="FFFCFCFF"/>
      </colorScale>
    </cfRule>
    <cfRule type="colorScale" priority="61">
      <colorScale>
        <cfvo type="min"/>
        <cfvo type="percentile" val="50"/>
        <cfvo type="max"/>
        <color rgb="FF63BE7B"/>
        <color rgb="FFFFEB84"/>
        <color rgb="FFF8696B"/>
      </colorScale>
    </cfRule>
  </conditionalFormatting>
  <conditionalFormatting sqref="B44">
    <cfRule type="colorScale" priority="60">
      <colorScale>
        <cfvo type="min"/>
        <cfvo type="max"/>
        <color rgb="FF63BE7B"/>
        <color rgb="FFFCFCFF"/>
      </colorScale>
    </cfRule>
    <cfRule type="colorScale" priority="59">
      <colorScale>
        <cfvo type="min"/>
        <cfvo type="percentile" val="50"/>
        <cfvo type="max"/>
        <color rgb="FF63BE7B"/>
        <color rgb="FFFFEB84"/>
        <color rgb="FFF8696B"/>
      </colorScale>
    </cfRule>
  </conditionalFormatting>
  <conditionalFormatting sqref="B83">
    <cfRule type="colorScale" priority="21">
      <colorScale>
        <cfvo type="min"/>
        <cfvo type="percentile" val="50"/>
        <cfvo type="max"/>
        <color rgb="FF63BE7B"/>
        <color rgb="FFFFEB84"/>
        <color rgb="FFF8696B"/>
      </colorScale>
    </cfRule>
    <cfRule type="colorScale" priority="22">
      <colorScale>
        <cfvo type="min"/>
        <cfvo type="max"/>
        <color rgb="FF63BE7B"/>
        <color rgb="FFFCFCFF"/>
      </colorScale>
    </cfRule>
  </conditionalFormatting>
  <conditionalFormatting sqref="B101">
    <cfRule type="colorScale" priority="26">
      <colorScale>
        <cfvo type="min"/>
        <cfvo type="max"/>
        <color rgb="FF63BE7B"/>
        <color rgb="FFFCFCFF"/>
      </colorScale>
    </cfRule>
    <cfRule type="colorScale" priority="25">
      <colorScale>
        <cfvo type="min"/>
        <cfvo type="percentile" val="50"/>
        <cfvo type="max"/>
        <color rgb="FF63BE7B"/>
        <color rgb="FFFFEB84"/>
        <color rgb="FFF8696B"/>
      </colorScale>
    </cfRule>
  </conditionalFormatting>
  <conditionalFormatting sqref="B108">
    <cfRule type="colorScale" priority="23">
      <colorScale>
        <cfvo type="min"/>
        <cfvo type="percentile" val="50"/>
        <cfvo type="max"/>
        <color rgb="FF63BE7B"/>
        <color rgb="FFFFEB84"/>
        <color rgb="FFF8696B"/>
      </colorScale>
    </cfRule>
    <cfRule type="colorScale" priority="24">
      <colorScale>
        <cfvo type="min"/>
        <cfvo type="max"/>
        <color rgb="FF63BE7B"/>
        <color rgb="FFFCFCFF"/>
      </colorScale>
    </cfRule>
  </conditionalFormatting>
  <conditionalFormatting sqref="AJ44:AK49 AL44:AO45 AO35:AO43 AL46:AS54">
    <cfRule type="colorScale" priority="53">
      <colorScale>
        <cfvo type="min"/>
        <cfvo type="percentile" val="50"/>
        <cfvo type="max"/>
        <color rgb="FF63BE7B"/>
        <color rgb="FFFFEB84"/>
        <color rgb="FFF8696B"/>
      </colorScale>
    </cfRule>
    <cfRule type="colorScale" priority="54">
      <colorScale>
        <cfvo type="min"/>
        <cfvo type="max"/>
        <color rgb="FF63BE7B"/>
        <color rgb="FFFCFCFF"/>
      </colorScale>
    </cfRule>
  </conditionalFormatting>
  <conditionalFormatting sqref="AJ76:AK81 AL76:AO77 AO67:AO75 AL66 AL65:AM65 AL78:AS86">
    <cfRule type="colorScale" priority="32">
      <colorScale>
        <cfvo type="min"/>
        <cfvo type="max"/>
        <color rgb="FF63BE7B"/>
        <color rgb="FFFCFCFF"/>
      </colorScale>
    </cfRule>
    <cfRule type="colorScale" priority="31">
      <colorScale>
        <cfvo type="min"/>
        <cfvo type="percentile" val="50"/>
        <cfvo type="max"/>
        <color rgb="FF63BE7B"/>
        <color rgb="FFFFEB84"/>
        <color rgb="FFF8696B"/>
      </colorScale>
    </cfRule>
  </conditionalFormatting>
  <conditionalFormatting sqref="AJ108:AK113 AL108:AO109 AO99:AO107 AL110:AS118">
    <cfRule type="colorScale" priority="18">
      <colorScale>
        <cfvo type="min"/>
        <cfvo type="max"/>
        <color rgb="FF63BE7B"/>
        <color rgb="FFFCFCFF"/>
      </colorScale>
    </cfRule>
    <cfRule type="colorScale" priority="17">
      <colorScale>
        <cfvo type="min"/>
        <cfvo type="percentile" val="50"/>
        <cfvo type="max"/>
        <color rgb="FF63BE7B"/>
        <color rgb="FFFFEB84"/>
        <color rgb="FFF8696B"/>
      </colorScale>
    </cfRule>
  </conditionalFormatting>
  <conditionalFormatting sqref="AL24:AS32">
    <cfRule type="colorScale" priority="55">
      <colorScale>
        <cfvo type="min"/>
        <cfvo type="percentile" val="50"/>
        <cfvo type="max"/>
        <color rgb="FF63BE7B"/>
        <color rgb="FFFFEB84"/>
        <color rgb="FFF8696B"/>
      </colorScale>
    </cfRule>
    <cfRule type="colorScale" priority="56">
      <colorScale>
        <cfvo type="min"/>
        <cfvo type="max"/>
        <color rgb="FF63BE7B"/>
        <color rgb="FFFCFCFF"/>
      </colorScale>
    </cfRule>
  </conditionalFormatting>
  <conditionalFormatting sqref="AL56:AS64">
    <cfRule type="colorScale" priority="52">
      <colorScale>
        <cfvo type="min"/>
        <cfvo type="max"/>
        <color rgb="FF63BE7B"/>
        <color rgb="FFFCFCFF"/>
      </colorScale>
    </cfRule>
    <cfRule type="colorScale" priority="51">
      <colorScale>
        <cfvo type="min"/>
        <cfvo type="percentile" val="50"/>
        <cfvo type="max"/>
        <color rgb="FF63BE7B"/>
        <color rgb="FFFFEB84"/>
        <color rgb="FFF8696B"/>
      </colorScale>
    </cfRule>
  </conditionalFormatting>
  <conditionalFormatting sqref="AL88:AS96">
    <cfRule type="colorScale" priority="20">
      <colorScale>
        <cfvo type="min"/>
        <cfvo type="max"/>
        <color rgb="FF63BE7B"/>
        <color rgb="FFFCFCFF"/>
      </colorScale>
    </cfRule>
    <cfRule type="colorScale" priority="19">
      <colorScale>
        <cfvo type="min"/>
        <cfvo type="percentile" val="50"/>
        <cfvo type="max"/>
        <color rgb="FF63BE7B"/>
        <color rgb="FFFFEB84"/>
        <color rgb="FFF8696B"/>
      </colorScale>
    </cfRule>
  </conditionalFormatting>
  <conditionalFormatting sqref="AL120:AS127">
    <cfRule type="colorScale" priority="16">
      <colorScale>
        <cfvo type="min"/>
        <cfvo type="max"/>
        <color rgb="FF63BE7B"/>
        <color rgb="FFFCFCFF"/>
      </colorScale>
    </cfRule>
    <cfRule type="colorScale" priority="15">
      <colorScale>
        <cfvo type="min"/>
        <cfvo type="percentile" val="50"/>
        <cfvo type="max"/>
        <color rgb="FF63BE7B"/>
        <color rgb="FFFFEB84"/>
        <color rgb="FFF8696B"/>
      </colorScale>
    </cfRule>
  </conditionalFormatting>
  <conditionalFormatting sqref="AL128:AS129">
    <cfRule type="colorScale" priority="35">
      <colorScale>
        <cfvo type="min"/>
        <cfvo type="percentile" val="50"/>
        <cfvo type="max"/>
        <color rgb="FF63BE7B"/>
        <color rgb="FFFFEB84"/>
        <color rgb="FFF8696B"/>
      </colorScale>
    </cfRule>
    <cfRule type="colorScale" priority="36">
      <colorScale>
        <cfvo type="min"/>
        <cfvo type="max"/>
        <color rgb="FF63BE7B"/>
        <color rgb="FFFCFCFF"/>
      </colorScale>
    </cfRule>
  </conditionalFormatting>
  <conditionalFormatting sqref="AM33">
    <cfRule type="colorScale" priority="39">
      <colorScale>
        <cfvo type="min"/>
        <cfvo type="percentile" val="50"/>
        <cfvo type="max"/>
        <color rgb="FF63BE7B"/>
        <color rgb="FFFFEB84"/>
        <color rgb="FFF8696B"/>
      </colorScale>
    </cfRule>
    <cfRule type="colorScale" priority="40">
      <colorScale>
        <cfvo type="min"/>
        <cfvo type="max"/>
        <color rgb="FF63BE7B"/>
        <color rgb="FFFCFCFF"/>
      </colorScale>
    </cfRule>
  </conditionalFormatting>
  <conditionalFormatting sqref="AM97">
    <cfRule type="colorScale" priority="4">
      <colorScale>
        <cfvo type="min"/>
        <cfvo type="max"/>
        <color rgb="FF63BE7B"/>
        <color rgb="FFFCFCFF"/>
      </colorScale>
    </cfRule>
    <cfRule type="colorScale" priority="3">
      <colorScale>
        <cfvo type="min"/>
        <cfvo type="percentile" val="50"/>
        <cfvo type="max"/>
        <color rgb="FF63BE7B"/>
        <color rgb="FFFFEB84"/>
        <color rgb="FFF8696B"/>
      </colorScale>
    </cfRule>
  </conditionalFormatting>
  <conditionalFormatting sqref="AU12:AV17 AW12:AZ13 AZ3:AZ11 AW14:BD22">
    <cfRule type="colorScale" priority="50">
      <colorScale>
        <cfvo type="min"/>
        <cfvo type="max"/>
        <color rgb="FF63BE7B"/>
        <color rgb="FFFCFCFF"/>
      </colorScale>
    </cfRule>
    <cfRule type="colorScale" priority="49">
      <colorScale>
        <cfvo type="min"/>
        <cfvo type="percentile" val="50"/>
        <cfvo type="max"/>
        <color rgb="FF63BE7B"/>
        <color rgb="FFFFEB84"/>
        <color rgb="FFF8696B"/>
      </colorScale>
    </cfRule>
  </conditionalFormatting>
  <conditionalFormatting sqref="AU44:AV49 AW44:AZ45 AZ35:AZ43 AW46:BD54">
    <cfRule type="colorScale" priority="45">
      <colorScale>
        <cfvo type="min"/>
        <cfvo type="percentile" val="50"/>
        <cfvo type="max"/>
        <color rgb="FF63BE7B"/>
        <color rgb="FFFFEB84"/>
        <color rgb="FFF8696B"/>
      </colorScale>
    </cfRule>
    <cfRule type="colorScale" priority="46">
      <colorScale>
        <cfvo type="min"/>
        <cfvo type="max"/>
        <color rgb="FF63BE7B"/>
        <color rgb="FFFCFCFF"/>
      </colorScale>
    </cfRule>
  </conditionalFormatting>
  <conditionalFormatting sqref="AU76:AV81 AW76:AZ77 AZ67:AZ75 AW78:BD86">
    <cfRule type="colorScale" priority="14">
      <colorScale>
        <cfvo type="min"/>
        <cfvo type="max"/>
        <color rgb="FF63BE7B"/>
        <color rgb="FFFCFCFF"/>
      </colorScale>
    </cfRule>
    <cfRule type="colorScale" priority="13">
      <colorScale>
        <cfvo type="min"/>
        <cfvo type="percentile" val="50"/>
        <cfvo type="max"/>
        <color rgb="FF63BE7B"/>
        <color rgb="FFFFEB84"/>
        <color rgb="FFF8696B"/>
      </colorScale>
    </cfRule>
  </conditionalFormatting>
  <conditionalFormatting sqref="AU108:AV113 AW108:AZ109 AZ99:AZ107 AW110:BD118">
    <cfRule type="colorScale" priority="10">
      <colorScale>
        <cfvo type="min"/>
        <cfvo type="max"/>
        <color rgb="FF63BE7B"/>
        <color rgb="FFFCFCFF"/>
      </colorScale>
    </cfRule>
    <cfRule type="colorScale" priority="9">
      <colorScale>
        <cfvo type="min"/>
        <cfvo type="percentile" val="50"/>
        <cfvo type="max"/>
        <color rgb="FF63BE7B"/>
        <color rgb="FFFFEB84"/>
        <color rgb="FFF8696B"/>
      </colorScale>
    </cfRule>
  </conditionalFormatting>
  <conditionalFormatting sqref="AW24:BD32">
    <cfRule type="colorScale" priority="47">
      <colorScale>
        <cfvo type="min"/>
        <cfvo type="percentile" val="50"/>
        <cfvo type="max"/>
        <color rgb="FF63BE7B"/>
        <color rgb="FFFFEB84"/>
        <color rgb="FFF8696B"/>
      </colorScale>
    </cfRule>
    <cfRule type="colorScale" priority="48">
      <colorScale>
        <cfvo type="min"/>
        <cfvo type="max"/>
        <color rgb="FF63BE7B"/>
        <color rgb="FFFCFCFF"/>
      </colorScale>
    </cfRule>
  </conditionalFormatting>
  <conditionalFormatting sqref="AW56:BD64">
    <cfRule type="colorScale" priority="44">
      <colorScale>
        <cfvo type="min"/>
        <cfvo type="max"/>
        <color rgb="FF63BE7B"/>
        <color rgb="FFFCFCFF"/>
      </colorScale>
    </cfRule>
    <cfRule type="colorScale" priority="43">
      <colorScale>
        <cfvo type="min"/>
        <cfvo type="percentile" val="50"/>
        <cfvo type="max"/>
        <color rgb="FF63BE7B"/>
        <color rgb="FFFFEB84"/>
        <color rgb="FFF8696B"/>
      </colorScale>
    </cfRule>
  </conditionalFormatting>
  <conditionalFormatting sqref="AW88:BD96">
    <cfRule type="colorScale" priority="12">
      <colorScale>
        <cfvo type="min"/>
        <cfvo type="max"/>
        <color rgb="FF63BE7B"/>
        <color rgb="FFFCFCFF"/>
      </colorScale>
    </cfRule>
    <cfRule type="colorScale" priority="11">
      <colorScale>
        <cfvo type="min"/>
        <cfvo type="percentile" val="50"/>
        <cfvo type="max"/>
        <color rgb="FF63BE7B"/>
        <color rgb="FFFFEB84"/>
        <color rgb="FFF8696B"/>
      </colorScale>
    </cfRule>
  </conditionalFormatting>
  <conditionalFormatting sqref="AW120:BD127">
    <cfRule type="colorScale" priority="8">
      <colorScale>
        <cfvo type="min"/>
        <cfvo type="max"/>
        <color rgb="FF63BE7B"/>
        <color rgb="FFFCFCFF"/>
      </colorScale>
    </cfRule>
    <cfRule type="colorScale" priority="7">
      <colorScale>
        <cfvo type="min"/>
        <cfvo type="percentile" val="50"/>
        <cfvo type="max"/>
        <color rgb="FF63BE7B"/>
        <color rgb="FFFFEB84"/>
        <color rgb="FFF8696B"/>
      </colorScale>
    </cfRule>
  </conditionalFormatting>
  <conditionalFormatting sqref="AW128:BD129">
    <cfRule type="colorScale" priority="34">
      <colorScale>
        <cfvo type="min"/>
        <cfvo type="max"/>
        <color rgb="FF63BE7B"/>
        <color rgb="FFFCFCFF"/>
      </colorScale>
    </cfRule>
    <cfRule type="colorScale" priority="33">
      <colorScale>
        <cfvo type="min"/>
        <cfvo type="percentile" val="50"/>
        <cfvo type="max"/>
        <color rgb="FF63BE7B"/>
        <color rgb="FFFFEB84"/>
        <color rgb="FFF8696B"/>
      </colorScale>
    </cfRule>
  </conditionalFormatting>
  <conditionalFormatting sqref="AX1">
    <cfRule type="colorScale" priority="42">
      <colorScale>
        <cfvo type="min"/>
        <cfvo type="max"/>
        <color rgb="FF63BE7B"/>
        <color rgb="FFFCFCFF"/>
      </colorScale>
    </cfRule>
    <cfRule type="colorScale" priority="41">
      <colorScale>
        <cfvo type="min"/>
        <cfvo type="percentile" val="50"/>
        <cfvo type="max"/>
        <color rgb="FF63BE7B"/>
        <color rgb="FFFFEB84"/>
        <color rgb="FFF8696B"/>
      </colorScale>
    </cfRule>
  </conditionalFormatting>
  <conditionalFormatting sqref="AX33">
    <cfRule type="colorScale" priority="38">
      <colorScale>
        <cfvo type="min"/>
        <cfvo type="max"/>
        <color rgb="FF63BE7B"/>
        <color rgb="FFFCFCFF"/>
      </colorScale>
    </cfRule>
    <cfRule type="colorScale" priority="37">
      <colorScale>
        <cfvo type="min"/>
        <cfvo type="percentile" val="50"/>
        <cfvo type="max"/>
        <color rgb="FF63BE7B"/>
        <color rgb="FFFFEB84"/>
        <color rgb="FFF8696B"/>
      </colorScale>
    </cfRule>
  </conditionalFormatting>
  <conditionalFormatting sqref="AX65">
    <cfRule type="colorScale" priority="5">
      <colorScale>
        <cfvo type="min"/>
        <cfvo type="percentile" val="50"/>
        <cfvo type="max"/>
        <color rgb="FF63BE7B"/>
        <color rgb="FFFFEB84"/>
        <color rgb="FFF8696B"/>
      </colorScale>
    </cfRule>
    <cfRule type="colorScale" priority="6">
      <colorScale>
        <cfvo type="min"/>
        <cfvo type="max"/>
        <color rgb="FF63BE7B"/>
        <color rgb="FFFCFCFF"/>
      </colorScale>
    </cfRule>
  </conditionalFormatting>
  <conditionalFormatting sqref="AX97">
    <cfRule type="colorScale" priority="2">
      <colorScale>
        <cfvo type="min"/>
        <cfvo type="max"/>
        <color rgb="FF63BE7B"/>
        <color rgb="FFFCFCFF"/>
      </colorScale>
    </cfRule>
    <cfRule type="colorScale" priority="1">
      <colorScale>
        <cfvo type="min"/>
        <cfvo type="percentile" val="50"/>
        <cfvo type="max"/>
        <color rgb="FF63BE7B"/>
        <color rgb="FFFFEB84"/>
        <color rgb="FFF8696B"/>
      </colorScale>
    </cfRule>
  </conditionalFormatting>
  <dataValidations count="9">
    <dataValidation type="list" allowBlank="1" showInputMessage="1" showErrorMessage="1" sqref="A58:B60 A122:B124" xr:uid="{8481BD0F-3A3A-6841-98EA-25780E9DC722}">
      <formula1>$A$2:$A$9</formula1>
    </dataValidation>
    <dataValidation type="list" allowBlank="1" showInputMessage="1" showErrorMessage="1" sqref="C14:AH14 C78:AH78" xr:uid="{E7E29F8D-0799-6142-B009-BCCA716C778E}">
      <formula1>Fases</formula1>
    </dataValidation>
    <dataValidation type="list" allowBlank="1" showInputMessage="1" showErrorMessage="1" sqref="W3:Y10 AB47 P47 P40 P15 P24 P33 D33 H33 L33 D24 D15 D40 D47 H47 H40 H15 H24 L24 L15 L40 L47 AF15 T15 X15 AB15 AF24 T24 X24 AB24 AF33 T33 X33 AB33 AF40 T40 X40 AB40 AF47 T47 X47 W67:Y74 AB111 P111 P104 P79 P88 P97 D97 H97 L97 D88 D79 D104 D111 H111 H104 H79 H88 L88 L79 L104 L111 AF79 T79 X79 AB79 AF88 T88 X88 AB88 AF97 T97 X97 AB97 AF104 T104 X104 AB104 AF111 T111 X111" xr:uid="{2ECB35E4-3194-0242-823C-6F51765DE9A5}">
      <formula1>MoreLoad</formula1>
    </dataValidation>
    <dataValidation type="list" allowBlank="1" showInputMessage="1" showErrorMessage="1" sqref="T3:V10 AH47 F47 J47 N47 F24 R33 N33 J33 F33 R47 J24 N24 R24 F15 R40 N40 N15 J15 J40 F40 R15 V15 AD15 Z15 AH15 V24 Z24 AD24 AH24 V33 Z33 AD33 AH33 V40 Z40 AD40 AH40 V47 Z47 AD47 T67:V74 AH111 F111 J111 N111 F88 R97 N97 J97 F97 R111 J88 N88 R88 F79 R104 N104 N79 J79 J104 F104 R79 V79 AD79 Z79 AH79 V88 Z88 AD88 AH88 V97 Z97 AD97 AH97 V104 Z104 AD104 AH104 V111 Z111 AD111" xr:uid="{8ACEB271-6A3E-DC49-BBFE-EADB80708B36}">
      <formula1>MoreReps</formula1>
    </dataValidation>
    <dataValidation type="list" allowBlank="1" showInputMessage="1" showErrorMessage="1" sqref="P3 P7 P5 P9 P67 P71 P69 P73" xr:uid="{7813BFEC-0516-BE48-A57D-81057BB48272}">
      <formula1>HorizontalPlanning</formula1>
    </dataValidation>
    <dataValidation type="list" allowBlank="1" showInputMessage="1" showErrorMessage="1" sqref="F1:H2" xr:uid="{7B54BBF5-A608-504E-BC06-C4EA0DCCD490}">
      <formula1>ClientLevels</formula1>
    </dataValidation>
    <dataValidation type="list" allowBlank="1" showInputMessage="1" showErrorMessage="1" sqref="M3:O10 M67:O74" xr:uid="{E068DC03-21D1-0140-96A2-02BAD2A6F381}">
      <formula1>VerticalPlanningReps</formula1>
    </dataValidation>
    <dataValidation type="list" allowBlank="1" showInputMessage="1" showErrorMessage="1" sqref="A36 A27 A18 A43 A100 A91 A82 A107" xr:uid="{273C5A36-9CA6-ED40-95ED-B55B1F4E4B8B}">
      <formula1>RMOefeningen</formula1>
    </dataValidation>
    <dataValidation type="list" allowBlank="1" showInputMessage="1" showErrorMessage="1" sqref="A34:B35 A25:B26 A16:B17 A41:B42 A98:B99 A89:B90 A80:B81 A105:B106" xr:uid="{FCFD7AFD-9708-2545-9461-900AA89B1131}">
      <formula1>INDIRECT("Exercises!" &amp; A18)</formula1>
    </dataValidation>
  </dataValidations>
  <pageMargins left="0.7" right="0.7" top="0.75" bottom="0.75" header="0.3" footer="0.3"/>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2A89-B86C-8842-A496-F1861ED8993A}">
  <dimension ref="A1:A4"/>
  <sheetViews>
    <sheetView workbookViewId="0">
      <selection activeCell="A2" sqref="A2:A4"/>
    </sheetView>
  </sheetViews>
  <sheetFormatPr baseColWidth="10" defaultRowHeight="16" x14ac:dyDescent="0.2"/>
  <sheetData>
    <row r="1" spans="1:1" x14ac:dyDescent="0.2">
      <c r="A1" t="s">
        <v>263</v>
      </c>
    </row>
    <row r="2" spans="1:1" x14ac:dyDescent="0.2">
      <c r="A2" t="s">
        <v>192</v>
      </c>
    </row>
    <row r="3" spans="1:1" x14ac:dyDescent="0.2">
      <c r="A3" t="s">
        <v>191</v>
      </c>
    </row>
    <row r="4" spans="1:1" x14ac:dyDescent="0.2">
      <c r="A4" t="s">
        <v>194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8F93-41CF-4946-86D6-DF8736B9D7A1}">
  <dimension ref="A1:B32"/>
  <sheetViews>
    <sheetView workbookViewId="0">
      <selection activeCell="C1" sqref="C1"/>
    </sheetView>
  </sheetViews>
  <sheetFormatPr baseColWidth="10" defaultRowHeight="16" x14ac:dyDescent="0.2"/>
  <sheetData>
    <row r="1" spans="1:2" x14ac:dyDescent="0.2">
      <c r="A1" t="s">
        <v>251</v>
      </c>
      <c r="B1" t="s">
        <v>252</v>
      </c>
    </row>
    <row r="2" spans="1:2" x14ac:dyDescent="0.2">
      <c r="A2">
        <v>-15</v>
      </c>
      <c r="B2" s="35">
        <v>-0.3</v>
      </c>
    </row>
    <row r="3" spans="1:2" x14ac:dyDescent="0.2">
      <c r="A3">
        <v>-14</v>
      </c>
      <c r="B3" s="35">
        <v>-0.28000000000000003</v>
      </c>
    </row>
    <row r="4" spans="1:2" x14ac:dyDescent="0.2">
      <c r="A4">
        <v>-13</v>
      </c>
      <c r="B4" s="35">
        <v>-0.26</v>
      </c>
    </row>
    <row r="5" spans="1:2" x14ac:dyDescent="0.2">
      <c r="A5">
        <v>-12</v>
      </c>
      <c r="B5" s="35">
        <v>-0.24</v>
      </c>
    </row>
    <row r="6" spans="1:2" x14ac:dyDescent="0.2">
      <c r="A6">
        <v>-11</v>
      </c>
      <c r="B6" s="35">
        <v>-0.22</v>
      </c>
    </row>
    <row r="7" spans="1:2" x14ac:dyDescent="0.2">
      <c r="A7">
        <v>-10</v>
      </c>
      <c r="B7" s="35">
        <v>-0.2</v>
      </c>
    </row>
    <row r="8" spans="1:2" x14ac:dyDescent="0.2">
      <c r="A8">
        <v>-9</v>
      </c>
      <c r="B8" s="35">
        <v>-0.18</v>
      </c>
    </row>
    <row r="9" spans="1:2" x14ac:dyDescent="0.2">
      <c r="A9">
        <v>-8</v>
      </c>
      <c r="B9" s="35">
        <v>-0.16</v>
      </c>
    </row>
    <row r="10" spans="1:2" x14ac:dyDescent="0.2">
      <c r="A10">
        <v>-7</v>
      </c>
      <c r="B10" s="35">
        <v>-0.14000000000000001</v>
      </c>
    </row>
    <row r="11" spans="1:2" x14ac:dyDescent="0.2">
      <c r="A11">
        <v>-6</v>
      </c>
      <c r="B11" s="35">
        <v>-0.12</v>
      </c>
    </row>
    <row r="12" spans="1:2" x14ac:dyDescent="0.2">
      <c r="A12">
        <v>-5</v>
      </c>
      <c r="B12" s="35">
        <v>-0.1</v>
      </c>
    </row>
    <row r="13" spans="1:2" x14ac:dyDescent="0.2">
      <c r="A13">
        <v>-4</v>
      </c>
      <c r="B13" s="35">
        <v>-0.08</v>
      </c>
    </row>
    <row r="14" spans="1:2" x14ac:dyDescent="0.2">
      <c r="A14">
        <v>-3</v>
      </c>
      <c r="B14" s="35">
        <v>-0.06</v>
      </c>
    </row>
    <row r="15" spans="1:2" x14ac:dyDescent="0.2">
      <c r="A15">
        <v>-2</v>
      </c>
      <c r="B15" s="35">
        <v>-0.04</v>
      </c>
    </row>
    <row r="16" spans="1:2" x14ac:dyDescent="0.2">
      <c r="A16">
        <v>-1</v>
      </c>
      <c r="B16" s="35">
        <v>-0.02</v>
      </c>
    </row>
    <row r="17" spans="1:2" x14ac:dyDescent="0.2">
      <c r="A17">
        <v>0</v>
      </c>
      <c r="B17">
        <v>0</v>
      </c>
    </row>
    <row r="18" spans="1:2" x14ac:dyDescent="0.2">
      <c r="A18">
        <v>1</v>
      </c>
      <c r="B18" s="35">
        <v>0.02</v>
      </c>
    </row>
    <row r="19" spans="1:2" x14ac:dyDescent="0.2">
      <c r="A19">
        <v>2</v>
      </c>
      <c r="B19" s="35">
        <v>0.04</v>
      </c>
    </row>
    <row r="20" spans="1:2" x14ac:dyDescent="0.2">
      <c r="A20">
        <v>3</v>
      </c>
      <c r="B20" s="35">
        <v>0.06</v>
      </c>
    </row>
    <row r="21" spans="1:2" x14ac:dyDescent="0.2">
      <c r="A21">
        <v>4</v>
      </c>
      <c r="B21" s="35">
        <v>0.08</v>
      </c>
    </row>
    <row r="22" spans="1:2" x14ac:dyDescent="0.2">
      <c r="A22">
        <v>5</v>
      </c>
      <c r="B22" s="35">
        <v>0.1</v>
      </c>
    </row>
    <row r="23" spans="1:2" x14ac:dyDescent="0.2">
      <c r="A23">
        <v>6</v>
      </c>
      <c r="B23" s="35">
        <v>0.12</v>
      </c>
    </row>
    <row r="24" spans="1:2" x14ac:dyDescent="0.2">
      <c r="A24">
        <v>7</v>
      </c>
      <c r="B24" s="35">
        <v>0.14000000000000001</v>
      </c>
    </row>
    <row r="25" spans="1:2" x14ac:dyDescent="0.2">
      <c r="A25">
        <v>8</v>
      </c>
      <c r="B25" s="35">
        <v>0.16</v>
      </c>
    </row>
    <row r="26" spans="1:2" x14ac:dyDescent="0.2">
      <c r="A26">
        <v>9</v>
      </c>
      <c r="B26" s="35">
        <v>0.18</v>
      </c>
    </row>
    <row r="27" spans="1:2" x14ac:dyDescent="0.2">
      <c r="A27">
        <v>10</v>
      </c>
      <c r="B27" s="35">
        <v>0.2</v>
      </c>
    </row>
    <row r="28" spans="1:2" x14ac:dyDescent="0.2">
      <c r="A28">
        <v>11</v>
      </c>
      <c r="B28" s="35">
        <v>0.22</v>
      </c>
    </row>
    <row r="29" spans="1:2" x14ac:dyDescent="0.2">
      <c r="A29">
        <v>12</v>
      </c>
      <c r="B29" s="35">
        <v>0.24</v>
      </c>
    </row>
    <row r="30" spans="1:2" x14ac:dyDescent="0.2">
      <c r="A30">
        <v>13</v>
      </c>
      <c r="B30" s="35">
        <v>0.26</v>
      </c>
    </row>
    <row r="31" spans="1:2" x14ac:dyDescent="0.2">
      <c r="A31">
        <v>14</v>
      </c>
      <c r="B31" s="35">
        <v>0.28000000000000003</v>
      </c>
    </row>
    <row r="32" spans="1:2" x14ac:dyDescent="0.2">
      <c r="A32">
        <v>15</v>
      </c>
      <c r="B32" s="35">
        <v>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FDE5F-D998-FF44-8AA5-1D8E7184639B}">
  <dimension ref="A1:K27"/>
  <sheetViews>
    <sheetView workbookViewId="0">
      <selection activeCell="L14" sqref="L14"/>
    </sheetView>
  </sheetViews>
  <sheetFormatPr baseColWidth="10" defaultRowHeight="16" x14ac:dyDescent="0.2"/>
  <sheetData>
    <row r="1" spans="1:11" x14ac:dyDescent="0.2">
      <c r="A1" t="s">
        <v>235</v>
      </c>
    </row>
    <row r="2" spans="1:11" x14ac:dyDescent="0.2">
      <c r="A2" t="s">
        <v>237</v>
      </c>
      <c r="D2" s="35">
        <v>-0.04</v>
      </c>
      <c r="E2" s="35">
        <v>-0.02</v>
      </c>
      <c r="F2" s="35">
        <v>0</v>
      </c>
      <c r="G2" s="35">
        <v>-0.08</v>
      </c>
      <c r="H2" s="35">
        <v>-0.04</v>
      </c>
      <c r="I2" s="35">
        <v>-0.02</v>
      </c>
      <c r="J2" s="35">
        <v>0</v>
      </c>
      <c r="K2" s="35">
        <v>-0.08</v>
      </c>
    </row>
    <row r="3" spans="1:11" x14ac:dyDescent="0.2">
      <c r="A3" t="s">
        <v>238</v>
      </c>
      <c r="D3" s="35">
        <v>-0.06</v>
      </c>
      <c r="E3" s="35">
        <v>-0.04</v>
      </c>
      <c r="F3" s="35">
        <v>-0.02</v>
      </c>
      <c r="G3" s="35">
        <v>0</v>
      </c>
      <c r="H3" s="35">
        <v>-0.06</v>
      </c>
      <c r="I3" s="35">
        <v>-0.04</v>
      </c>
      <c r="J3" s="35">
        <v>-0.02</v>
      </c>
      <c r="K3" s="35">
        <v>0</v>
      </c>
    </row>
    <row r="4" spans="1:11" x14ac:dyDescent="0.2">
      <c r="A4" t="s">
        <v>239</v>
      </c>
      <c r="D4" s="35">
        <v>0</v>
      </c>
      <c r="E4" s="35">
        <v>0</v>
      </c>
      <c r="F4" s="35">
        <v>0</v>
      </c>
      <c r="G4" s="35">
        <v>0</v>
      </c>
      <c r="H4" s="35">
        <v>0</v>
      </c>
      <c r="I4" s="35">
        <v>0</v>
      </c>
      <c r="J4" s="35">
        <v>0</v>
      </c>
      <c r="K4" s="35">
        <v>0</v>
      </c>
    </row>
    <row r="5" spans="1:11" x14ac:dyDescent="0.2">
      <c r="A5" t="s">
        <v>240</v>
      </c>
      <c r="D5" s="35">
        <v>-7.0000000000000007E-2</v>
      </c>
      <c r="E5" s="35">
        <v>-0.05</v>
      </c>
      <c r="F5" s="35">
        <v>-0.03</v>
      </c>
      <c r="G5" s="35">
        <v>0</v>
      </c>
      <c r="H5" s="35">
        <v>-7.0000000000000007E-2</v>
      </c>
      <c r="I5" s="35">
        <v>-0.05</v>
      </c>
      <c r="J5" s="35">
        <v>-0.03</v>
      </c>
      <c r="K5" s="35">
        <v>0</v>
      </c>
    </row>
    <row r="6" spans="1:11" x14ac:dyDescent="0.2">
      <c r="A6" t="s">
        <v>241</v>
      </c>
      <c r="D6" s="35">
        <v>0</v>
      </c>
      <c r="E6" s="35">
        <v>-0.03</v>
      </c>
      <c r="F6" s="35">
        <v>-0.05</v>
      </c>
      <c r="G6" s="35">
        <v>-7.0000000000000007E-2</v>
      </c>
      <c r="H6" s="35">
        <v>0</v>
      </c>
      <c r="I6" s="35">
        <v>-0.03</v>
      </c>
      <c r="J6" s="35">
        <v>-0.05</v>
      </c>
      <c r="K6" s="35">
        <v>-7.0000000000000007E-2</v>
      </c>
    </row>
    <row r="7" spans="1:11" x14ac:dyDescent="0.2">
      <c r="A7" t="s">
        <v>242</v>
      </c>
      <c r="D7" s="35">
        <v>-7.0000000000000007E-2</v>
      </c>
      <c r="E7" s="35">
        <v>-0.05</v>
      </c>
      <c r="F7" s="35">
        <v>-0.03</v>
      </c>
      <c r="G7" s="35">
        <v>0</v>
      </c>
      <c r="H7" s="35">
        <v>-7.0000000000000007E-2</v>
      </c>
      <c r="I7" s="35">
        <v>-0.05</v>
      </c>
      <c r="J7" s="35">
        <v>-0.03</v>
      </c>
      <c r="K7" s="35">
        <v>0</v>
      </c>
    </row>
    <row r="8" spans="1:11" x14ac:dyDescent="0.2">
      <c r="A8" t="s">
        <v>247</v>
      </c>
      <c r="D8" s="35">
        <v>-0.13</v>
      </c>
      <c r="E8" s="35">
        <v>-0.09</v>
      </c>
      <c r="F8" s="35">
        <v>-0.04</v>
      </c>
      <c r="G8" s="35">
        <v>0</v>
      </c>
      <c r="H8" s="35">
        <v>-0.13</v>
      </c>
      <c r="I8" s="35">
        <v>-0.09</v>
      </c>
      <c r="J8" s="35">
        <v>-0.04</v>
      </c>
      <c r="K8" s="35">
        <v>0</v>
      </c>
    </row>
    <row r="9" spans="1:11" x14ac:dyDescent="0.2">
      <c r="A9" t="s">
        <v>246</v>
      </c>
      <c r="D9" s="35">
        <v>-0.16</v>
      </c>
      <c r="E9" s="35">
        <v>-0.12</v>
      </c>
      <c r="F9" s="35">
        <v>-0.06</v>
      </c>
      <c r="G9" s="35">
        <v>0</v>
      </c>
      <c r="H9" s="35">
        <v>-0.16</v>
      </c>
      <c r="I9" s="35">
        <v>-0.12</v>
      </c>
      <c r="J9" s="35">
        <v>-0.06</v>
      </c>
      <c r="K9" s="35">
        <v>0</v>
      </c>
    </row>
    <row r="10" spans="1:11" x14ac:dyDescent="0.2">
      <c r="A10" t="s">
        <v>248</v>
      </c>
      <c r="D10" s="35">
        <v>-0.15</v>
      </c>
      <c r="E10" s="35">
        <v>-0.15</v>
      </c>
      <c r="F10" s="35">
        <v>-0.15</v>
      </c>
      <c r="G10" s="35">
        <v>-0.15</v>
      </c>
      <c r="H10" s="35">
        <v>-0.15</v>
      </c>
      <c r="I10" s="35">
        <v>-0.1</v>
      </c>
      <c r="J10" s="35">
        <v>-0.05</v>
      </c>
      <c r="K10" s="35">
        <v>0</v>
      </c>
    </row>
    <row r="11" spans="1:11" x14ac:dyDescent="0.2">
      <c r="A11" t="s">
        <v>243</v>
      </c>
      <c r="D11" s="35">
        <v>-0.04</v>
      </c>
      <c r="E11" s="35">
        <v>-0.02</v>
      </c>
      <c r="F11" s="35">
        <v>0</v>
      </c>
      <c r="G11" s="35">
        <v>-7.0000000000000007E-2</v>
      </c>
      <c r="H11" s="35">
        <v>-0.04</v>
      </c>
      <c r="I11" s="35">
        <v>-0.02</v>
      </c>
      <c r="J11" s="35">
        <v>0</v>
      </c>
      <c r="K11" s="35">
        <v>-7.0000000000000007E-2</v>
      </c>
    </row>
    <row r="12" spans="1:11" x14ac:dyDescent="0.2">
      <c r="A12" t="s">
        <v>244</v>
      </c>
      <c r="D12" s="35">
        <v>-0.04</v>
      </c>
      <c r="E12" s="35">
        <v>-0.02</v>
      </c>
      <c r="F12" s="35">
        <v>0</v>
      </c>
      <c r="G12" s="35">
        <v>-0.08</v>
      </c>
      <c r="H12" s="35">
        <v>-0.04</v>
      </c>
      <c r="I12" s="35">
        <v>-0.02</v>
      </c>
      <c r="J12" s="35">
        <v>0</v>
      </c>
      <c r="K12" s="35">
        <v>-0.08</v>
      </c>
    </row>
    <row r="13" spans="1:11" x14ac:dyDescent="0.2">
      <c r="A13" t="s">
        <v>245</v>
      </c>
      <c r="D13" s="35">
        <v>-0.11</v>
      </c>
      <c r="E13" s="35">
        <v>-0.04</v>
      </c>
      <c r="F13" s="35">
        <v>-0.08</v>
      </c>
      <c r="G13" s="35">
        <v>0</v>
      </c>
      <c r="H13" s="35">
        <v>-0.11</v>
      </c>
      <c r="I13" s="35">
        <v>-0.04</v>
      </c>
      <c r="J13" s="35">
        <v>0.08</v>
      </c>
      <c r="K13" s="35">
        <v>0</v>
      </c>
    </row>
    <row r="14" spans="1:11" x14ac:dyDescent="0.2">
      <c r="A14" t="s">
        <v>189</v>
      </c>
      <c r="D14" s="35">
        <v>0</v>
      </c>
      <c r="E14" s="35">
        <v>0</v>
      </c>
      <c r="F14" s="35">
        <v>0</v>
      </c>
      <c r="G14" s="35">
        <v>0</v>
      </c>
      <c r="H14" s="35">
        <v>0</v>
      </c>
      <c r="I14" s="35">
        <v>0</v>
      </c>
      <c r="J14" s="35">
        <v>0</v>
      </c>
      <c r="K14" s="35">
        <v>0</v>
      </c>
    </row>
    <row r="15" spans="1:11" x14ac:dyDescent="0.2">
      <c r="A15" t="s">
        <v>237</v>
      </c>
      <c r="D15" s="118">
        <v>0</v>
      </c>
      <c r="E15" s="118">
        <v>0</v>
      </c>
      <c r="F15" s="118">
        <v>0</v>
      </c>
      <c r="G15" s="118">
        <v>0</v>
      </c>
      <c r="H15" s="118">
        <v>0</v>
      </c>
      <c r="I15" s="118">
        <v>0</v>
      </c>
      <c r="J15" s="118">
        <v>0</v>
      </c>
      <c r="K15" s="118">
        <v>0</v>
      </c>
    </row>
    <row r="16" spans="1:11" x14ac:dyDescent="0.2">
      <c r="A16" t="s">
        <v>238</v>
      </c>
      <c r="D16" s="118">
        <v>0</v>
      </c>
      <c r="E16" s="118">
        <v>0</v>
      </c>
      <c r="F16" s="118">
        <v>0</v>
      </c>
      <c r="G16" s="118">
        <v>0</v>
      </c>
      <c r="H16" s="118">
        <v>0</v>
      </c>
      <c r="I16" s="118">
        <v>0</v>
      </c>
      <c r="J16" s="118">
        <v>0</v>
      </c>
      <c r="K16" s="118">
        <v>0</v>
      </c>
    </row>
    <row r="17" spans="1:11" x14ac:dyDescent="0.2">
      <c r="A17" t="s">
        <v>239</v>
      </c>
      <c r="D17" s="118">
        <v>-3</v>
      </c>
      <c r="E17" s="118">
        <v>-2</v>
      </c>
      <c r="F17" s="118">
        <v>-1</v>
      </c>
      <c r="G17" s="118">
        <v>0</v>
      </c>
      <c r="H17" s="118">
        <v>-3</v>
      </c>
      <c r="I17" s="118">
        <v>-2</v>
      </c>
      <c r="J17" s="118">
        <v>-1</v>
      </c>
      <c r="K17" s="118">
        <v>0</v>
      </c>
    </row>
    <row r="18" spans="1:11" x14ac:dyDescent="0.2">
      <c r="A18" t="s">
        <v>240</v>
      </c>
      <c r="D18" s="118">
        <v>0</v>
      </c>
      <c r="E18" s="118">
        <v>-1</v>
      </c>
      <c r="F18" s="118">
        <v>-2</v>
      </c>
      <c r="G18" s="118">
        <v>-3</v>
      </c>
      <c r="H18" s="118">
        <v>0</v>
      </c>
      <c r="I18" s="118">
        <v>-1</v>
      </c>
      <c r="J18" s="118">
        <v>-2</v>
      </c>
      <c r="K18" s="118">
        <v>-3</v>
      </c>
    </row>
    <row r="19" spans="1:11" x14ac:dyDescent="0.2">
      <c r="A19" t="s">
        <v>241</v>
      </c>
      <c r="D19" s="118">
        <v>-3</v>
      </c>
      <c r="E19" s="118">
        <v>-2</v>
      </c>
      <c r="F19" s="118">
        <v>-1</v>
      </c>
      <c r="G19" s="118">
        <v>0</v>
      </c>
      <c r="H19" s="118">
        <v>-3</v>
      </c>
      <c r="I19" s="118">
        <v>-2</v>
      </c>
      <c r="J19" s="118">
        <v>-1</v>
      </c>
      <c r="K19" s="118">
        <v>0</v>
      </c>
    </row>
    <row r="20" spans="1:11" x14ac:dyDescent="0.2">
      <c r="A20" t="s">
        <v>242</v>
      </c>
      <c r="D20" s="118">
        <v>0</v>
      </c>
      <c r="E20" s="118">
        <v>-1</v>
      </c>
      <c r="F20" s="118">
        <v>-2</v>
      </c>
      <c r="G20" s="118">
        <v>-3</v>
      </c>
      <c r="H20" s="118">
        <v>0</v>
      </c>
      <c r="I20" s="118">
        <v>-1</v>
      </c>
      <c r="J20" s="118">
        <v>-2</v>
      </c>
      <c r="K20" s="118">
        <v>-3</v>
      </c>
    </row>
    <row r="21" spans="1:11" x14ac:dyDescent="0.2">
      <c r="A21" t="s">
        <v>247</v>
      </c>
      <c r="D21" s="118">
        <v>0</v>
      </c>
      <c r="E21" s="118">
        <v>-1</v>
      </c>
      <c r="F21" s="118">
        <v>-2</v>
      </c>
      <c r="G21" s="118">
        <v>-3</v>
      </c>
      <c r="H21" s="118">
        <v>0</v>
      </c>
      <c r="I21" s="118">
        <v>-1</v>
      </c>
      <c r="J21" s="118">
        <v>-2</v>
      </c>
      <c r="K21" s="118">
        <v>-3</v>
      </c>
    </row>
    <row r="22" spans="1:11" x14ac:dyDescent="0.2">
      <c r="A22" t="s">
        <v>246</v>
      </c>
      <c r="D22" s="118">
        <v>0</v>
      </c>
      <c r="E22" s="118">
        <v>-1</v>
      </c>
      <c r="F22" s="118">
        <v>-2</v>
      </c>
      <c r="G22" s="118">
        <v>-3</v>
      </c>
      <c r="H22" s="118">
        <v>0</v>
      </c>
      <c r="I22" s="118">
        <v>-1</v>
      </c>
      <c r="J22" s="118">
        <v>-2</v>
      </c>
      <c r="K22" s="118">
        <v>-3</v>
      </c>
    </row>
    <row r="23" spans="1:11" x14ac:dyDescent="0.2">
      <c r="A23" t="s">
        <v>248</v>
      </c>
      <c r="D23" s="118">
        <v>-3</v>
      </c>
      <c r="E23" s="118">
        <v>-2</v>
      </c>
      <c r="F23" s="118">
        <v>-1</v>
      </c>
      <c r="G23" s="118">
        <v>0</v>
      </c>
      <c r="H23" s="118">
        <v>-1</v>
      </c>
      <c r="I23" s="118">
        <v>-2</v>
      </c>
      <c r="J23" s="118">
        <v>-3</v>
      </c>
      <c r="K23" s="118">
        <v>-4</v>
      </c>
    </row>
    <row r="24" spans="1:11" x14ac:dyDescent="0.2">
      <c r="A24" t="s">
        <v>243</v>
      </c>
      <c r="D24" s="118">
        <v>0</v>
      </c>
      <c r="E24" s="118">
        <v>0</v>
      </c>
      <c r="F24" s="118">
        <v>0</v>
      </c>
      <c r="G24" s="118">
        <v>0</v>
      </c>
      <c r="H24" s="118">
        <v>0</v>
      </c>
      <c r="I24" s="118">
        <v>0</v>
      </c>
      <c r="J24" s="118">
        <v>0</v>
      </c>
      <c r="K24" s="118">
        <v>0</v>
      </c>
    </row>
    <row r="25" spans="1:11" x14ac:dyDescent="0.2">
      <c r="A25" t="s">
        <v>244</v>
      </c>
      <c r="D25" s="118">
        <v>0</v>
      </c>
      <c r="E25" s="118">
        <v>-1</v>
      </c>
      <c r="F25" s="118">
        <v>-2</v>
      </c>
      <c r="G25" s="118">
        <v>-1</v>
      </c>
      <c r="H25" s="118">
        <v>0</v>
      </c>
      <c r="I25" s="118">
        <v>-1</v>
      </c>
      <c r="J25" s="118">
        <v>-2</v>
      </c>
      <c r="K25" s="118">
        <v>-1</v>
      </c>
    </row>
    <row r="26" spans="1:11" x14ac:dyDescent="0.2">
      <c r="A26" t="s">
        <v>245</v>
      </c>
      <c r="D26" s="118">
        <v>0</v>
      </c>
      <c r="E26" s="118">
        <v>-4</v>
      </c>
      <c r="F26" s="118">
        <v>-2</v>
      </c>
      <c r="G26" s="118">
        <v>-6</v>
      </c>
      <c r="H26" s="118">
        <v>0</v>
      </c>
      <c r="I26" s="118">
        <v>-4</v>
      </c>
      <c r="J26" s="118">
        <v>-2</v>
      </c>
      <c r="K26" s="118">
        <v>-6</v>
      </c>
    </row>
    <row r="27" spans="1:11" x14ac:dyDescent="0.2">
      <c r="A27" t="s">
        <v>189</v>
      </c>
      <c r="D27" s="118">
        <v>0</v>
      </c>
      <c r="E27" s="118">
        <v>0</v>
      </c>
      <c r="F27" s="118">
        <v>0</v>
      </c>
      <c r="G27" s="118">
        <v>0</v>
      </c>
      <c r="H27" s="118">
        <v>0</v>
      </c>
      <c r="I27" s="118">
        <v>0</v>
      </c>
      <c r="J27" s="118">
        <v>0</v>
      </c>
      <c r="K27" s="11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14</vt:i4>
      </vt:variant>
      <vt:variant>
        <vt:lpstr>Benoemde bereiken</vt:lpstr>
      </vt:variant>
      <vt:variant>
        <vt:i4>22</vt:i4>
      </vt:variant>
    </vt:vector>
  </HeadingPairs>
  <TitlesOfParts>
    <vt:vector size="36" baseType="lpstr">
      <vt:lpstr>Erik</vt:lpstr>
      <vt:lpstr>Cain</vt:lpstr>
      <vt:lpstr>Cain 2</vt:lpstr>
      <vt:lpstr>Yiota</vt:lpstr>
      <vt:lpstr>Jessie</vt:lpstr>
      <vt:lpstr>Jessie2</vt:lpstr>
      <vt:lpstr>Fases</vt:lpstr>
      <vt:lpstr>RepsLoad</vt:lpstr>
      <vt:lpstr>HorizontalPlanning</vt:lpstr>
      <vt:lpstr>VerticalPlanning</vt:lpstr>
      <vt:lpstr>ClientLevels</vt:lpstr>
      <vt:lpstr>Exercises</vt:lpstr>
      <vt:lpstr>TestBlad</vt:lpstr>
      <vt:lpstr>Cain strength program</vt:lpstr>
      <vt:lpstr>BenchPress</vt:lpstr>
      <vt:lpstr>BicepCurl</vt:lpstr>
      <vt:lpstr>Clean</vt:lpstr>
      <vt:lpstr>ClientLevels</vt:lpstr>
      <vt:lpstr>Deadlift</vt:lpstr>
      <vt:lpstr>Fases</vt:lpstr>
      <vt:lpstr>HorizontalPlanning</vt:lpstr>
      <vt:lpstr>MilitaryPress</vt:lpstr>
      <vt:lpstr>MoreLoad</vt:lpstr>
      <vt:lpstr>MoreReps</vt:lpstr>
      <vt:lpstr>O</vt:lpstr>
      <vt:lpstr>PullUp</vt:lpstr>
      <vt:lpstr>'Cain 2'!RMOefeningen</vt:lpstr>
      <vt:lpstr>'Cain strength program'!RMOefeningen</vt:lpstr>
      <vt:lpstr>Erik!RMOefeningen</vt:lpstr>
      <vt:lpstr>Jessie2!RMOefeningen</vt:lpstr>
      <vt:lpstr>TestBlad!RMOefeningen</vt:lpstr>
      <vt:lpstr>Yiota!RMOefeningen</vt:lpstr>
      <vt:lpstr>RMOefeningen</vt:lpstr>
      <vt:lpstr>Snatch</vt:lpstr>
      <vt:lpstr>Squat</vt:lpstr>
      <vt:lpstr>VerticalPlanningReps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Mastenbroek</dc:creator>
  <cp:lastModifiedBy>Milan Mastenbroek</cp:lastModifiedBy>
  <dcterms:created xsi:type="dcterms:W3CDTF">2024-04-11T10:13:37Z</dcterms:created>
  <dcterms:modified xsi:type="dcterms:W3CDTF">2024-06-07T17:12:00Z</dcterms:modified>
</cp:coreProperties>
</file>