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H15" i="1"/>
  <c r="H14"/>
  <c r="H13"/>
  <c r="H12"/>
  <c r="H9"/>
  <c r="H10"/>
  <c r="E18"/>
  <c r="C18"/>
  <c r="H8"/>
  <c r="C17"/>
  <c r="E28"/>
  <c r="E34"/>
  <c r="E33"/>
  <c r="E32"/>
  <c r="E31"/>
  <c r="E30"/>
  <c r="E29"/>
  <c r="C24"/>
  <c r="D13"/>
  <c r="D12"/>
  <c r="D11"/>
  <c r="D10"/>
  <c r="D9"/>
  <c r="D14" s="1"/>
  <c r="E6"/>
  <c r="H11" s="1"/>
  <c r="E5"/>
  <c r="E4"/>
  <c r="E3"/>
</calcChain>
</file>

<file path=xl/sharedStrings.xml><?xml version="1.0" encoding="utf-8"?>
<sst xmlns="http://schemas.openxmlformats.org/spreadsheetml/2006/main" count="57" uniqueCount="34">
  <si>
    <t>NUMBER OF BOARDS</t>
  </si>
  <si>
    <t>total number to buy</t>
  </si>
  <si>
    <t>ONE BOARD</t>
  </si>
  <si>
    <t>4.7kR</t>
  </si>
  <si>
    <t>https://www.tme.eu/cz/details/cf1_4w-1k/uhlikove-rezistory-tht-1-4w/sr-passives/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</si>
  <si>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</si>
  <si>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</si>
  <si>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</si>
  <si>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</si>
  <si>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</si>
  <si>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pin num</t>
  </si>
  <si>
    <t>count per one board</t>
  </si>
  <si>
    <t>current</t>
  </si>
  <si>
    <t>control electronics</t>
  </si>
  <si>
    <t>2*15 header</t>
  </si>
  <si>
    <t>https://www.tme.eu/cz/en/details/zl201-16g/pin-headers/connfly/ds1021-1-16sf11/</t>
  </si>
  <si>
    <t>piezzo</t>
  </si>
  <si>
    <t>button</t>
  </si>
  <si>
    <t>https://www.tme.eu/cz/en/details/tact-65r-f/microswitches-tact/ninigi/</t>
  </si>
  <si>
    <t>LED</t>
  </si>
  <si>
    <t>https://www.tme.eu/cz/en/details/fyl-5013hd1c/tht-leds-5mm/foryard/</t>
  </si>
  <si>
    <t>mega-bomb cable</t>
  </si>
  <si>
    <t>4 dip switch</t>
  </si>
  <si>
    <t>https://www.tme.eu/cz/en/details/sda04h0sb/dip-switches/c-k/</t>
  </si>
  <si>
    <t>wires female</t>
  </si>
  <si>
    <t>headers</t>
  </si>
  <si>
    <t>HEADERS TO BUY</t>
  </si>
  <si>
    <t>https://www.tme.eu/cz/en/details/zl201-08g/pin-headers/connfly/ds1021-1-8sf11-b/</t>
  </si>
  <si>
    <t>TOTAL HEADERS</t>
  </si>
  <si>
    <t>piezzo 1kR</t>
  </si>
  <si>
    <t>LED 330 R</t>
  </si>
  <si>
    <t>https://www.tme.eu/cz/details/bpt-14x/piezosireny-s-generatorem/bestar/bpt14x/</t>
  </si>
  <si>
    <t>BUY</t>
  </si>
  <si>
    <t>HEADER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</si>
</sst>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4" borderId="0" xfId="0" applyFill="1" applyAlignment="1">
      <alignment horizontal="left"/>
    </xf>
    <xf numFmtId="0" fontId="1" fillId="4" borderId="0" xfId="1" applyFill="1" applyAlignment="1" applyProtection="1">
      <alignment horizontal="left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en/details/fyl-5013hd1c/tht-leds-5mm/foryard/" TargetMode="External"/><Relationship Id="rId13" Type="http://schemas.openxmlformats.org/officeDocument/2006/relationships/hyperlink" Target="https://www.tme.eu/cz/en/details/as358p-e1/tht-operational-amplifiers/diodes-incorporated/" TargetMode="External"/><Relationship Id="rId18" Type="http://schemas.openxmlformats.org/officeDocument/2006/relationships/hyperlink" Target="https://www.tme.eu/cz/details/bpt-14x/piezosireny-s-generatorem/bestar/bpt14x/" TargetMode="External"/><Relationship Id="rId3" Type="http://schemas.openxmlformats.org/officeDocument/2006/relationships/hyperlink" Target="https://www.tme.eu/cz/en/details/as358p-e1/tht-operational-amplifiers/diodes-incorporated/" TargetMode="External"/><Relationship Id="rId7" Type="http://schemas.openxmlformats.org/officeDocument/2006/relationships/hyperlink" Target="https://www.tme.eu/cz/details/cf1_4w-1k/uhlikove-rezistory-tht-1-4w/sr-passives/" TargetMode="External"/><Relationship Id="rId12" Type="http://schemas.openxmlformats.org/officeDocument/2006/relationships/hyperlink" Target="https://www.tme.eu/cz/en/details/sn74ahc125n/buffers-transceivers-drivers/texas-instruments/" TargetMode="External"/><Relationship Id="rId17" Type="http://schemas.openxmlformats.org/officeDocument/2006/relationships/hyperlink" Target="https://www.tme.eu/cz/en/details/zl201-08g/pin-headers/connfly/ds1021-1-8sf11-b/" TargetMode="External"/><Relationship Id="rId2" Type="http://schemas.openxmlformats.org/officeDocument/2006/relationships/hyperlink" Target="https://www.tme.eu/cz/en/details/sn74ahc125n/buffers-transceivers-drivers/texas-instruments/" TargetMode="External"/><Relationship Id="rId16" Type="http://schemas.openxmlformats.org/officeDocument/2006/relationships/hyperlink" Target="https://www.tme.eu/cz/en/details/fyl-5013hd1c/tht-leds-5mm/foryard/" TargetMode="External"/><Relationship Id="rId1" Type="http://schemas.openxmlformats.org/officeDocument/2006/relationships/hyperlink" Target="https://www.tme.eu/cz/en/details/zl201-16g/pin-headers/connfly/ds1021-1-16sf11/" TargetMode="External"/><Relationship Id="rId6" Type="http://schemas.openxmlformats.org/officeDocument/2006/relationships/hyperlink" Target="https://www.tme.eu/cz/en/details/tact-65r-f/microswitches-tact/ninigi/" TargetMode="External"/><Relationship Id="rId11" Type="http://schemas.openxmlformats.org/officeDocument/2006/relationships/hyperlink" Target="https://www.tme.eu/cz/details/cf1_4w-1k/uhlikove-rezistory-tht-1-4w/sr-passives/" TargetMode="External"/><Relationship Id="rId5" Type="http://schemas.openxmlformats.org/officeDocument/2006/relationships/hyperlink" Target="https://www.tme.eu/cz/details/cf1_4w-1k/uhlikove-rezistory-tht-1-4w/sr-passives/" TargetMode="External"/><Relationship Id="rId15" Type="http://schemas.openxmlformats.org/officeDocument/2006/relationships/hyperlink" Target="https://www.tme.eu/cz/en/details/tact-65r-f/microswitches-tact/ninigi/" TargetMode="External"/><Relationship Id="rId10" Type="http://schemas.openxmlformats.org/officeDocument/2006/relationships/hyperlink" Target="https://www.tme.eu/cz/en/details/sda04h0sb/dip-switches/c-k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tme.eu/cz/details/cf1_4w-1k/uhlikove-rezistory-tht-1-4w/sr-passives/" TargetMode="External"/><Relationship Id="rId9" Type="http://schemas.openxmlformats.org/officeDocument/2006/relationships/hyperlink" Target="https://www.tme.eu/cz/details/cf1_4w-1k/uhlikove-rezistory-tht-1-4w/sr-passives/" TargetMode="External"/><Relationship Id="rId14" Type="http://schemas.openxmlformats.org/officeDocument/2006/relationships/hyperlink" Target="https://www.tme.eu/cz/en/details/sda04h0sb/dip-switches/c-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C1" workbookViewId="0">
      <selection activeCell="J6" sqref="J6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77.140625" style="1" customWidth="1"/>
    <col min="5" max="6" width="9.140625" style="1"/>
    <col min="7" max="7" width="14.42578125" style="1" customWidth="1"/>
    <col min="8" max="16384" width="9.140625" style="1"/>
  </cols>
  <sheetData>
    <row r="1" spans="1:10">
      <c r="B1" s="1" t="s">
        <v>0</v>
      </c>
      <c r="D1" s="1">
        <v>1</v>
      </c>
      <c r="E1" s="3" t="s">
        <v>1</v>
      </c>
    </row>
    <row r="2" spans="1:10">
      <c r="A2" s="2"/>
      <c r="B2" s="2" t="s">
        <v>2</v>
      </c>
      <c r="C2" s="2"/>
      <c r="D2" s="2"/>
      <c r="E2" s="3"/>
    </row>
    <row r="3" spans="1:10">
      <c r="A3" s="2"/>
      <c r="B3" s="2" t="s">
        <v>3</v>
      </c>
      <c r="C3" s="2">
        <v>4</v>
      </c>
      <c r="D3" s="4" t="s">
        <v>4</v>
      </c>
      <c r="E3" s="3">
        <f>$D$1*C3</f>
        <v>4</v>
      </c>
    </row>
    <row r="4" spans="1:10">
      <c r="A4" s="2"/>
      <c r="B4" s="2" t="s">
        <v>5</v>
      </c>
      <c r="C4" s="2">
        <v>3</v>
      </c>
      <c r="D4" s="4" t="s">
        <v>4</v>
      </c>
      <c r="E4" s="3">
        <f t="shared" ref="E4:E6" si="0">$D$1*C4</f>
        <v>3</v>
      </c>
    </row>
    <row r="5" spans="1:10">
      <c r="A5" s="2"/>
      <c r="B5" s="2" t="s">
        <v>6</v>
      </c>
      <c r="C5" s="2">
        <v>2</v>
      </c>
      <c r="D5" s="4" t="s">
        <v>7</v>
      </c>
      <c r="E5" s="3">
        <f t="shared" si="0"/>
        <v>2</v>
      </c>
    </row>
    <row r="6" spans="1:10">
      <c r="A6" s="2"/>
      <c r="B6" s="2" t="s">
        <v>8</v>
      </c>
      <c r="C6" s="2">
        <v>1</v>
      </c>
      <c r="D6" s="4" t="s">
        <v>9</v>
      </c>
      <c r="E6" s="3">
        <f t="shared" si="0"/>
        <v>1</v>
      </c>
    </row>
    <row r="7" spans="1:10">
      <c r="A7" s="2"/>
      <c r="B7" s="2"/>
      <c r="C7" s="2"/>
      <c r="D7" s="2"/>
      <c r="E7" s="3"/>
      <c r="G7" s="7" t="s">
        <v>32</v>
      </c>
      <c r="H7" s="7"/>
      <c r="I7" s="7"/>
      <c r="J7" s="7"/>
    </row>
    <row r="8" spans="1:10">
      <c r="A8" s="2"/>
      <c r="B8" s="2" t="s">
        <v>10</v>
      </c>
      <c r="C8" s="2" t="s">
        <v>11</v>
      </c>
      <c r="D8" s="2"/>
      <c r="E8" s="3"/>
      <c r="G8" s="7" t="s">
        <v>33</v>
      </c>
      <c r="H8" s="7">
        <f xml:space="preserve"> ROUNDUP($C$17/8, 0)*$D$1</f>
        <v>11</v>
      </c>
      <c r="I8" s="8" t="s">
        <v>27</v>
      </c>
      <c r="J8" s="7"/>
    </row>
    <row r="9" spans="1:10">
      <c r="A9" s="2" t="s">
        <v>25</v>
      </c>
      <c r="B9" s="2">
        <v>1</v>
      </c>
      <c r="C9" s="2">
        <v>16</v>
      </c>
      <c r="D9" s="2">
        <f>B9*C9</f>
        <v>16</v>
      </c>
      <c r="E9" s="3"/>
      <c r="G9" s="7" t="s">
        <v>5</v>
      </c>
      <c r="H9" s="7">
        <f>E3+E4+E34+E31</f>
        <v>11</v>
      </c>
      <c r="I9" s="4" t="s">
        <v>4</v>
      </c>
      <c r="J9" s="7"/>
    </row>
    <row r="10" spans="1:10">
      <c r="A10" s="2" t="s">
        <v>25</v>
      </c>
      <c r="B10" s="2">
        <v>2</v>
      </c>
      <c r="C10" s="2">
        <v>6</v>
      </c>
      <c r="D10" s="2">
        <f t="shared" ref="D10:D13" si="1">B10*C10</f>
        <v>12</v>
      </c>
      <c r="E10" s="3"/>
      <c r="G10" s="7" t="s">
        <v>6</v>
      </c>
      <c r="H10" s="7">
        <f>E5</f>
        <v>2</v>
      </c>
      <c r="I10" s="4" t="s">
        <v>7</v>
      </c>
      <c r="J10" s="7"/>
    </row>
    <row r="11" spans="1:10">
      <c r="A11" s="2" t="s">
        <v>25</v>
      </c>
      <c r="B11" s="2">
        <v>3</v>
      </c>
      <c r="C11" s="2">
        <v>2</v>
      </c>
      <c r="D11" s="2">
        <f t="shared" si="1"/>
        <v>6</v>
      </c>
      <c r="E11" s="3"/>
      <c r="G11" s="7" t="s">
        <v>8</v>
      </c>
      <c r="H11" s="7">
        <f>E6</f>
        <v>1</v>
      </c>
      <c r="I11" s="4" t="s">
        <v>9</v>
      </c>
      <c r="J11" s="7"/>
    </row>
    <row r="12" spans="1:10">
      <c r="A12" s="2" t="s">
        <v>25</v>
      </c>
      <c r="B12" s="2">
        <v>4</v>
      </c>
      <c r="C12" s="2">
        <v>1</v>
      </c>
      <c r="D12" s="2">
        <f t="shared" si="1"/>
        <v>4</v>
      </c>
      <c r="E12" s="3"/>
      <c r="G12" s="7" t="s">
        <v>22</v>
      </c>
      <c r="H12" s="7">
        <f>E29</f>
        <v>1</v>
      </c>
      <c r="I12" s="6" t="s">
        <v>23</v>
      </c>
      <c r="J12" s="7"/>
    </row>
    <row r="13" spans="1:10">
      <c r="A13" s="2" t="s">
        <v>25</v>
      </c>
      <c r="B13" s="2">
        <v>8</v>
      </c>
      <c r="C13" s="2">
        <v>2</v>
      </c>
      <c r="D13" s="2">
        <f t="shared" si="1"/>
        <v>16</v>
      </c>
      <c r="E13" s="3"/>
      <c r="G13" s="7" t="s">
        <v>16</v>
      </c>
      <c r="H13" s="7">
        <f>E30</f>
        <v>1</v>
      </c>
      <c r="I13" s="6" t="s">
        <v>31</v>
      </c>
      <c r="J13" s="7"/>
    </row>
    <row r="14" spans="1:10">
      <c r="A14" s="2"/>
      <c r="B14" s="2" t="s">
        <v>12</v>
      </c>
      <c r="C14" s="2"/>
      <c r="D14" s="2">
        <f>SUM(D9:D13)</f>
        <v>54</v>
      </c>
      <c r="E14" s="3"/>
      <c r="G14" s="7" t="s">
        <v>17</v>
      </c>
      <c r="H14" s="7">
        <f>E32</f>
        <v>1</v>
      </c>
      <c r="I14" s="6" t="s">
        <v>18</v>
      </c>
      <c r="J14" s="7"/>
    </row>
    <row r="15" spans="1:10">
      <c r="A15" s="2"/>
      <c r="B15" s="2" t="s">
        <v>25</v>
      </c>
      <c r="C15" s="2"/>
      <c r="D15" s="2">
        <v>54</v>
      </c>
      <c r="E15" s="3"/>
      <c r="G15" s="7" t="s">
        <v>19</v>
      </c>
      <c r="H15" s="7">
        <f>E33</f>
        <v>1</v>
      </c>
      <c r="I15" s="6" t="s">
        <v>20</v>
      </c>
      <c r="J15" s="7"/>
    </row>
    <row r="16" spans="1:10">
      <c r="A16" s="3"/>
      <c r="B16" s="3" t="s">
        <v>26</v>
      </c>
      <c r="C16" s="3"/>
      <c r="D16" s="3"/>
      <c r="E16" s="3"/>
      <c r="G16" s="7"/>
      <c r="H16" s="7"/>
      <c r="I16" s="7"/>
      <c r="J16" s="7"/>
    </row>
    <row r="17" spans="1:10">
      <c r="A17" s="3"/>
      <c r="B17" s="3" t="s">
        <v>28</v>
      </c>
      <c r="C17" s="3">
        <f>D15+30</f>
        <v>84</v>
      </c>
      <c r="D17" s="3"/>
      <c r="E17" s="3"/>
      <c r="G17" s="7"/>
      <c r="H17" s="7"/>
      <c r="I17" s="7"/>
      <c r="J17" s="7"/>
    </row>
    <row r="18" spans="1:10">
      <c r="A18" s="3"/>
      <c r="B18" s="3">
        <v>8</v>
      </c>
      <c r="C18" s="3">
        <f xml:space="preserve"> ROUNDUP($C$17/8, 0)</f>
        <v>11</v>
      </c>
      <c r="D18" s="5" t="s">
        <v>27</v>
      </c>
      <c r="E18" s="3">
        <f>C18*$D$1</f>
        <v>11</v>
      </c>
      <c r="G18" s="8"/>
      <c r="H18" s="7"/>
      <c r="I18" s="7"/>
      <c r="J18" s="7"/>
    </row>
    <row r="19" spans="1:10">
      <c r="A19" s="3"/>
      <c r="B19" s="3"/>
      <c r="C19" s="3"/>
      <c r="D19" s="5"/>
      <c r="E19" s="3"/>
      <c r="G19" s="7"/>
      <c r="H19" s="7"/>
      <c r="I19" s="7"/>
      <c r="J19" s="7"/>
    </row>
    <row r="20" spans="1:10">
      <c r="A20" s="3"/>
      <c r="B20" s="3"/>
      <c r="C20" s="3"/>
      <c r="D20" s="5"/>
      <c r="E20" s="3"/>
      <c r="G20" s="7"/>
      <c r="H20" s="7"/>
      <c r="I20" s="7"/>
      <c r="J20" s="7"/>
    </row>
    <row r="21" spans="1:10">
      <c r="E21" s="3"/>
      <c r="G21" s="7"/>
      <c r="H21" s="7"/>
      <c r="I21" s="7"/>
      <c r="J21" s="7"/>
    </row>
    <row r="22" spans="1:10">
      <c r="E22" s="3"/>
      <c r="G22" s="7"/>
      <c r="H22" s="7"/>
      <c r="I22" s="7"/>
      <c r="J22" s="7"/>
    </row>
    <row r="23" spans="1:10">
      <c r="E23" s="3"/>
    </row>
    <row r="24" spans="1:10">
      <c r="B24" s="3" t="s">
        <v>24</v>
      </c>
      <c r="C24" s="3">
        <f>D15/2</f>
        <v>27</v>
      </c>
      <c r="D24" s="3"/>
      <c r="E24" s="3"/>
    </row>
    <row r="25" spans="1:10">
      <c r="E25" s="3"/>
    </row>
    <row r="26" spans="1:10">
      <c r="E26" s="3"/>
    </row>
    <row r="27" spans="1:10">
      <c r="B27" s="1" t="s">
        <v>13</v>
      </c>
      <c r="E27" s="3"/>
    </row>
    <row r="28" spans="1:10">
      <c r="B28" s="1" t="s">
        <v>14</v>
      </c>
      <c r="C28" s="1">
        <v>0</v>
      </c>
      <c r="D28" s="6" t="s">
        <v>15</v>
      </c>
      <c r="E28" s="3">
        <f>$D$1*C28</f>
        <v>0</v>
      </c>
    </row>
    <row r="29" spans="1:10">
      <c r="B29" s="1" t="s">
        <v>22</v>
      </c>
      <c r="C29" s="1">
        <v>1</v>
      </c>
      <c r="D29" s="6" t="s">
        <v>23</v>
      </c>
      <c r="E29" s="3">
        <f t="shared" ref="E29:E34" si="2">$D$1*C29</f>
        <v>1</v>
      </c>
    </row>
    <row r="30" spans="1:10">
      <c r="B30" s="1" t="s">
        <v>16</v>
      </c>
      <c r="C30" s="1">
        <v>1</v>
      </c>
      <c r="D30" s="6" t="s">
        <v>31</v>
      </c>
      <c r="E30" s="3">
        <f t="shared" si="2"/>
        <v>1</v>
      </c>
    </row>
    <row r="31" spans="1:10">
      <c r="B31" s="1" t="s">
        <v>29</v>
      </c>
      <c r="C31" s="1">
        <v>1</v>
      </c>
      <c r="D31" s="4" t="s">
        <v>4</v>
      </c>
      <c r="E31" s="3">
        <f t="shared" si="2"/>
        <v>1</v>
      </c>
    </row>
    <row r="32" spans="1:10">
      <c r="B32" s="1" t="s">
        <v>17</v>
      </c>
      <c r="C32" s="1">
        <v>1</v>
      </c>
      <c r="D32" s="6" t="s">
        <v>18</v>
      </c>
      <c r="E32" s="3">
        <f t="shared" si="2"/>
        <v>1</v>
      </c>
    </row>
    <row r="33" spans="2:5">
      <c r="B33" s="1" t="s">
        <v>19</v>
      </c>
      <c r="C33" s="1">
        <v>1</v>
      </c>
      <c r="D33" s="6" t="s">
        <v>20</v>
      </c>
      <c r="E33" s="3">
        <f t="shared" si="2"/>
        <v>1</v>
      </c>
    </row>
    <row r="34" spans="2:5">
      <c r="B34" s="1" t="s">
        <v>30</v>
      </c>
      <c r="C34" s="1">
        <v>3</v>
      </c>
      <c r="D34" s="4" t="s">
        <v>4</v>
      </c>
      <c r="E34" s="3">
        <f t="shared" si="2"/>
        <v>3</v>
      </c>
    </row>
    <row r="35" spans="2:5">
      <c r="B35" s="1" t="s">
        <v>21</v>
      </c>
    </row>
  </sheetData>
  <hyperlinks>
    <hyperlink ref="D28" r:id="rId1"/>
    <hyperlink ref="D5" r:id="rId2"/>
    <hyperlink ref="D6" r:id="rId3"/>
    <hyperlink ref="D4" r:id="rId4"/>
    <hyperlink ref="D31" r:id="rId5"/>
    <hyperlink ref="D32" r:id="rId6"/>
    <hyperlink ref="D3" r:id="rId7"/>
    <hyperlink ref="D33" r:id="rId8"/>
    <hyperlink ref="D34" r:id="rId9"/>
    <hyperlink ref="D29" r:id="rId10"/>
    <hyperlink ref="I9" r:id="rId11"/>
    <hyperlink ref="I10" r:id="rId12"/>
    <hyperlink ref="I11" r:id="rId13"/>
    <hyperlink ref="I12" r:id="rId14"/>
    <hyperlink ref="I14" r:id="rId15"/>
    <hyperlink ref="I15" r:id="rId16"/>
    <hyperlink ref="I8" r:id="rId17"/>
    <hyperlink ref="I13" r:id="rId18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2022-06-14T15:16:25Z</dcterms:modified>
</cp:coreProperties>
</file>