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05.Pi\DOC\"/>
    </mc:Choice>
  </mc:AlternateContent>
  <xr:revisionPtr revIDLastSave="0" documentId="13_ncr:1_{116FFDDA-7495-483D-9EEC-A67F4B035146}" xr6:coauthVersionLast="47" xr6:coauthVersionMax="47" xr10:uidLastSave="{00000000-0000-0000-0000-000000000000}"/>
  <bookViews>
    <workbookView xWindow="-108" yWindow="-108" windowWidth="23256" windowHeight="12720" activeTab="1" xr2:uid="{1DB28566-F98C-4A9B-8099-02E504D88E49}"/>
  </bookViews>
  <sheets>
    <sheet name="#DEC digits" sheetId="10" r:id="rId1"/>
    <sheet name="RunTim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7" l="1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0" i="7" l="1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F19" i="10"/>
  <c r="B19" i="10"/>
  <c r="I19" i="10"/>
  <c r="H19" i="10"/>
  <c r="F18" i="10"/>
  <c r="F17" i="10"/>
  <c r="I18" i="10"/>
  <c r="H18" i="10"/>
  <c r="B18" i="10"/>
  <c r="I16" i="10"/>
  <c r="H16" i="10"/>
  <c r="F16" i="10"/>
  <c r="B16" i="10"/>
  <c r="I17" i="10"/>
  <c r="H17" i="10"/>
  <c r="B17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B15" i="10"/>
  <c r="B14" i="10"/>
  <c r="B13" i="10"/>
  <c r="B12" i="10"/>
  <c r="B11" i="10"/>
  <c r="B10" i="10"/>
  <c r="B9" i="10"/>
  <c r="B8" i="10"/>
  <c r="B7" i="10"/>
  <c r="B6" i="10"/>
  <c r="B5" i="10"/>
  <c r="B4" i="10"/>
  <c r="I15" i="10"/>
  <c r="H15" i="10"/>
  <c r="I14" i="10"/>
  <c r="H14" i="10"/>
  <c r="I13" i="10"/>
  <c r="H13" i="10"/>
  <c r="I12" i="10"/>
  <c r="H12" i="10"/>
  <c r="I11" i="10"/>
  <c r="I10" i="10"/>
  <c r="I9" i="10"/>
  <c r="I8" i="10"/>
  <c r="I7" i="10"/>
  <c r="I6" i="10"/>
  <c r="I5" i="10"/>
  <c r="I4" i="10"/>
  <c r="I3" i="10"/>
  <c r="H3" i="10"/>
  <c r="H11" i="10"/>
  <c r="H10" i="10"/>
  <c r="H9" i="10"/>
  <c r="G9" i="10" s="1"/>
  <c r="H8" i="10"/>
  <c r="H7" i="10"/>
  <c r="H6" i="10"/>
  <c r="H5" i="10"/>
  <c r="H4" i="10"/>
  <c r="G4" i="10" s="1"/>
  <c r="G19" i="10" l="1"/>
  <c r="G18" i="10"/>
  <c r="G16" i="10"/>
  <c r="G3" i="10"/>
  <c r="G17" i="10"/>
  <c r="G8" i="10"/>
  <c r="G10" i="10"/>
  <c r="G6" i="10"/>
  <c r="G7" i="10"/>
  <c r="G5" i="10"/>
  <c r="G13" i="10"/>
  <c r="G15" i="10"/>
  <c r="G14" i="10"/>
  <c r="G12" i="10"/>
  <c r="G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 Loukantchevsky</author>
  </authors>
  <commentList>
    <comment ref="A2" authorId="0" shapeId="0" xr:uid="{51E5F78D-AD29-428A-8600-61575F4E7757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32 bits</t>
        </r>
      </text>
    </comment>
    <comment ref="F2" authorId="0" shapeId="0" xr:uid="{C3C314C7-3D49-4903-BCC5-0138DC53ED49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Weighted Iterations Per Second</t>
        </r>
      </text>
    </comment>
  </commentList>
</comments>
</file>

<file path=xl/sharedStrings.xml><?xml version="1.0" encoding="utf-8"?>
<sst xmlns="http://schemas.openxmlformats.org/spreadsheetml/2006/main" count="37" uniqueCount="37">
  <si>
    <t>#</t>
  </si>
  <si>
    <t>n</t>
  </si>
  <si>
    <t>2^32</t>
  </si>
  <si>
    <t>2^64</t>
  </si>
  <si>
    <t>2^128</t>
  </si>
  <si>
    <t>#bits</t>
  </si>
  <si>
    <t>scale</t>
  </si>
  <si>
    <t>#decimal digits</t>
  </si>
  <si>
    <t>2^256</t>
  </si>
  <si>
    <t>Words</t>
  </si>
  <si>
    <t>2^96</t>
  </si>
  <si>
    <t>Trls, sec</t>
  </si>
  <si>
    <t>2^512</t>
  </si>
  <si>
    <t>2^n x 2^m</t>
  </si>
  <si>
    <t>m</t>
  </si>
  <si>
    <t>2^1024</t>
  </si>
  <si>
    <t>total</t>
  </si>
  <si>
    <t>##</t>
  </si>
  <si>
    <t>2^4096</t>
  </si>
  <si>
    <t>2^8192</t>
  </si>
  <si>
    <t>2^16384</t>
  </si>
  <si>
    <t>2^32768</t>
  </si>
  <si>
    <t>2^65536</t>
  </si>
  <si>
    <t>short</t>
  </si>
  <si>
    <t>#32 bit words</t>
  </si>
  <si>
    <t>2^131072</t>
  </si>
  <si>
    <t>2^262144</t>
  </si>
  <si>
    <t>2^524288</t>
  </si>
  <si>
    <t>2^1048576</t>
  </si>
  <si>
    <t>64 bit Execitable
MW Template Library ver. 0.25</t>
  </si>
  <si>
    <t>Decimal Digits</t>
  </si>
  <si>
    <t>Trls, us</t>
  </si>
  <si>
    <t>Trls, ms</t>
  </si>
  <si>
    <t>Iterations 
arctan(1/5)</t>
  </si>
  <si>
    <t>Iterations 
arctan(1/239)</t>
  </si>
  <si>
    <t>Iterations 
Total</t>
  </si>
  <si>
    <t>WIPS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</si>
</sst>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4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3" fontId="0" fillId="5" borderId="0" xfId="0" applyNumberFormat="1" applyFill="1" applyAlignment="1">
      <alignment horizontal="right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right" vertical="center"/>
    </xf>
    <xf numFmtId="3" fontId="0" fillId="3" borderId="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RunTime!$I$3:$I$20</c:f>
              <c:str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41</c:v>
                </c:pt>
                <c:pt idx="14">
                  <c:v>167</c:v>
                </c:pt>
                <c:pt idx="15">
                  <c:v>873</c:v>
                </c:pt>
                <c:pt idx="16">
                  <c:v>3 335</c:v>
                </c:pt>
                <c:pt idx="17">
                  <c:v>13 299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RunTime!$A$3:$A$20</c:f>
              <c:numCache>
                <c:formatCode>#,##0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RunTime!$A$3:$A$20</c:f>
              <c:numCache>
                <c:formatCode>#,##0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3-4DF5-80EF-04156A0B07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03638320"/>
        <c:axId val="903637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RunTime!$B$1:$B$2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Decimal Digits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RunTime!$B$3:$B$20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9</c:v>
                      </c:pt>
                      <c:pt idx="1">
                        <c:v>19</c:v>
                      </c:pt>
                      <c:pt idx="2">
                        <c:v>38</c:v>
                      </c:pt>
                      <c:pt idx="3">
                        <c:v>77</c:v>
                      </c:pt>
                      <c:pt idx="4">
                        <c:v>154</c:v>
                      </c:pt>
                      <c:pt idx="5">
                        <c:v>308</c:v>
                      </c:pt>
                      <c:pt idx="6">
                        <c:v>616</c:v>
                      </c:pt>
                      <c:pt idx="7">
                        <c:v>1233</c:v>
                      </c:pt>
                      <c:pt idx="8">
                        <c:v>2466</c:v>
                      </c:pt>
                      <c:pt idx="9">
                        <c:v>4932</c:v>
                      </c:pt>
                      <c:pt idx="10">
                        <c:v>9864</c:v>
                      </c:pt>
                      <c:pt idx="11">
                        <c:v>19728</c:v>
                      </c:pt>
                      <c:pt idx="12">
                        <c:v>39456</c:v>
                      </c:pt>
                      <c:pt idx="13">
                        <c:v>78913</c:v>
                      </c:pt>
                      <c:pt idx="14">
                        <c:v>157826</c:v>
                      </c:pt>
                      <c:pt idx="15">
                        <c:v>315652</c:v>
                      </c:pt>
                      <c:pt idx="16">
                        <c:v>631305</c:v>
                      </c:pt>
                      <c:pt idx="17">
                        <c:v>1262611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F3-4DF5-80EF-04156A0B07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RunTime!$C$1:$C$2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Iterations 
arctan(1/5)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RunTime!$C$3:$C$20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6</c:v>
                      </c:pt>
                      <c:pt idx="1">
                        <c:v>13</c:v>
                      </c:pt>
                      <c:pt idx="2">
                        <c:v>26</c:v>
                      </c:pt>
                      <c:pt idx="3">
                        <c:v>54</c:v>
                      </c:pt>
                      <c:pt idx="4">
                        <c:v>108</c:v>
                      </c:pt>
                      <c:pt idx="5">
                        <c:v>218</c:v>
                      </c:pt>
                      <c:pt idx="6">
                        <c:v>439</c:v>
                      </c:pt>
                      <c:pt idx="7">
                        <c:v>880</c:v>
                      </c:pt>
                      <c:pt idx="8">
                        <c:v>1761</c:v>
                      </c:pt>
                      <c:pt idx="9">
                        <c:v>3525</c:v>
                      </c:pt>
                      <c:pt idx="10">
                        <c:v>7053</c:v>
                      </c:pt>
                      <c:pt idx="11">
                        <c:v>14109</c:v>
                      </c:pt>
                      <c:pt idx="12">
                        <c:v>28221</c:v>
                      </c:pt>
                      <c:pt idx="13">
                        <c:v>56446</c:v>
                      </c:pt>
                      <c:pt idx="14">
                        <c:v>112895</c:v>
                      </c:pt>
                      <c:pt idx="15">
                        <c:v>225794</c:v>
                      </c:pt>
                      <c:pt idx="16">
                        <c:v>451592</c:v>
                      </c:pt>
                      <c:pt idx="17">
                        <c:v>903190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F3-4DF5-80EF-04156A0B07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RunTime!$D$1:$D$2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Iterations 
arctan(1/239)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4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RunTime!$D$3:$D$20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129</c:v>
                      </c:pt>
                      <c:pt idx="7">
                        <c:v>259</c:v>
                      </c:pt>
                      <c:pt idx="8">
                        <c:v>518</c:v>
                      </c:pt>
                      <c:pt idx="9">
                        <c:v>1036</c:v>
                      </c:pt>
                      <c:pt idx="10">
                        <c:v>2073</c:v>
                      </c:pt>
                      <c:pt idx="11">
                        <c:v>4147</c:v>
                      </c:pt>
                      <c:pt idx="12">
                        <c:v>8294</c:v>
                      </c:pt>
                      <c:pt idx="13">
                        <c:v>16589</c:v>
                      </c:pt>
                      <c:pt idx="14">
                        <c:v>33178</c:v>
                      </c:pt>
                      <c:pt idx="15">
                        <c:v>66357</c:v>
                      </c:pt>
                      <c:pt idx="16">
                        <c:v>132715</c:v>
                      </c:pt>
                      <c:pt idx="17">
                        <c:v>265432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F3-4DF5-80EF-04156A0B07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RunTime!$E$1:$E$2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Iterations 
Total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RunTime!$E$3:$E$20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131</c:v>
                      </c:pt>
                      <c:pt idx="4">
                        <c:v>262</c:v>
                      </c:pt>
                      <c:pt idx="5">
                        <c:v>526</c:v>
                      </c:pt>
                      <c:pt idx="6">
                        <c:v>1055</c:v>
                      </c:pt>
                      <c:pt idx="7">
                        <c:v>2113</c:v>
                      </c:pt>
                      <c:pt idx="8">
                        <c:v>4227</c:v>
                      </c:pt>
                      <c:pt idx="9">
                        <c:v>8457</c:v>
                      </c:pt>
                      <c:pt idx="10">
                        <c:v>16917</c:v>
                      </c:pt>
                      <c:pt idx="11">
                        <c:v>33837</c:v>
                      </c:pt>
                      <c:pt idx="12">
                        <c:v>67677</c:v>
                      </c:pt>
                      <c:pt idx="13">
                        <c:v>135359</c:v>
                      </c:pt>
                      <c:pt idx="14">
                        <c:v>270721</c:v>
                      </c:pt>
                      <c:pt idx="15">
                        <c:v>541446</c:v>
                      </c:pt>
                      <c:pt idx="16">
                        <c:v>1082897</c:v>
                      </c:pt>
                      <c:pt idx="17">
                        <c:v>2165801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F3-4DF5-80EF-04156A0B07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RunTime!$F$1:$F$2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WIPS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RunTime!$F$3:$F$20</c15:sqref>
                        </c15:formulaRef>
                      </c:ext>
                    </c:extLst>
                    <c:numCache>
                      <c:formatCode>#\ ##0.0</c:formatCode>
                      <c:ptCount val="18"/>
                      <c:pt idx="0">
                        <c:v>205479.4520547945</c:v>
                      </c:pt>
                      <c:pt idx="1">
                        <c:v>1185185.1851851852</c:v>
                      </c:pt>
                      <c:pt idx="2">
                        <c:v>2623516.7206040993</c:v>
                      </c:pt>
                      <c:pt idx="3">
                        <c:v>7948778.5657998426</c:v>
                      </c:pt>
                      <c:pt idx="4">
                        <c:v>15566358.02469136</c:v>
                      </c:pt>
                      <c:pt idx="5">
                        <c:v>21353367.602477923</c:v>
                      </c:pt>
                      <c:pt idx="6">
                        <c:v>24908205.894752979</c:v>
                      </c:pt>
                      <c:pt idx="7">
                        <c:v>26695038.731095538</c:v>
                      </c:pt>
                      <c:pt idx="8">
                        <c:v>27254282.7560241</c:v>
                      </c:pt>
                      <c:pt idx="9">
                        <c:v>28239642.680868436</c:v>
                      </c:pt>
                      <c:pt idx="10">
                        <c:v>28898477.5371264</c:v>
                      </c:pt>
                      <c:pt idx="11">
                        <c:v>29195512.821774438</c:v>
                      </c:pt>
                      <c:pt idx="12">
                        <c:v>28872339.125266202</c:v>
                      </c:pt>
                      <c:pt idx="13">
                        <c:v>28669828.090348758</c:v>
                      </c:pt>
                      <c:pt idx="14">
                        <c:v>28448021.890607528</c:v>
                      </c:pt>
                      <c:pt idx="15">
                        <c:v>21755389.606046446</c:v>
                      </c:pt>
                      <c:pt idx="16">
                        <c:v>22776797.781147178</c:v>
                      </c:pt>
                      <c:pt idx="17">
                        <c:v>22846632.937996808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BF3-4DF5-80EF-04156A0B07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RunTime!$G$1:$G$2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Trls, us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>
                        <a:lumMod val="6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RunTime!$G$3:$G$20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73</c:v>
                      </c:pt>
                      <c:pt idx="1">
                        <c:v>57</c:v>
                      </c:pt>
                      <c:pt idx="2">
                        <c:v>103</c:v>
                      </c:pt>
                      <c:pt idx="3">
                        <c:v>141</c:v>
                      </c:pt>
                      <c:pt idx="4">
                        <c:v>288</c:v>
                      </c:pt>
                      <c:pt idx="5">
                        <c:v>843</c:v>
                      </c:pt>
                      <c:pt idx="6">
                        <c:v>2899</c:v>
                      </c:pt>
                      <c:pt idx="7">
                        <c:v>10844</c:v>
                      </c:pt>
                      <c:pt idx="8">
                        <c:v>42496</c:v>
                      </c:pt>
                      <c:pt idx="9">
                        <c:v>164111</c:v>
                      </c:pt>
                      <c:pt idx="10">
                        <c:v>641592</c:v>
                      </c:pt>
                      <c:pt idx="11">
                        <c:v>2540483</c:v>
                      </c:pt>
                      <c:pt idx="12">
                        <c:v>10276132</c:v>
                      </c:pt>
                      <c:pt idx="13">
                        <c:v>41396926</c:v>
                      </c:pt>
                      <c:pt idx="14">
                        <c:v>166880623</c:v>
                      </c:pt>
                      <c:pt idx="15">
                        <c:v>872879553</c:v>
                      </c:pt>
                      <c:pt idx="16">
                        <c:v>3334964414</c:v>
                      </c:pt>
                      <c:pt idx="17">
                        <c:v>13299135315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BF3-4DF5-80EF-04156A0B07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RunTime!$H$1:$H$2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Trls, ms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>
                        <a:lumMod val="6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RunTime!$H$3:$H$20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7.2999999999999995E-2</c:v>
                      </c:pt>
                      <c:pt idx="1">
                        <c:v>5.7000000000000002E-2</c:v>
                      </c:pt>
                      <c:pt idx="2">
                        <c:v>0.10299999999999999</c:v>
                      </c:pt>
                      <c:pt idx="3">
                        <c:v>0.14099999999999999</c:v>
                      </c:pt>
                      <c:pt idx="4">
                        <c:v>0.28799999999999998</c:v>
                      </c:pt>
                      <c:pt idx="5">
                        <c:v>0.84299999999999997</c:v>
                      </c:pt>
                      <c:pt idx="6">
                        <c:v>2.899</c:v>
                      </c:pt>
                      <c:pt idx="7">
                        <c:v>10.843999999999999</c:v>
                      </c:pt>
                      <c:pt idx="8">
                        <c:v>42.496000000000002</c:v>
                      </c:pt>
                      <c:pt idx="9">
                        <c:v>164.11099999999999</c:v>
                      </c:pt>
                      <c:pt idx="10">
                        <c:v>641.59199999999998</c:v>
                      </c:pt>
                      <c:pt idx="11">
                        <c:v>2540.4830000000002</c:v>
                      </c:pt>
                      <c:pt idx="12">
                        <c:v>10276.132</c:v>
                      </c:pt>
                      <c:pt idx="13">
                        <c:v>41396.925999999999</c:v>
                      </c:pt>
                      <c:pt idx="14">
                        <c:v>166880.62299999999</c:v>
                      </c:pt>
                      <c:pt idx="15">
                        <c:v>872879.55299999996</c:v>
                      </c:pt>
                      <c:pt idx="16">
                        <c:v>3334964.4139999999</c:v>
                      </c:pt>
                      <c:pt idx="17">
                        <c:v>13299135.314999999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F3-4DF5-80EF-04156A0B07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RunTime!$I$1:$I$2</c15:sqref>
                        </c15:formulaRef>
                      </c:ext>
                    </c:extLst>
                    <c:strCache>
                      <c:ptCount val="2"/>
                      <c:pt idx="0">
                        <c:v>64 bit Execitable
MW Template Library ver. 0.25</c:v>
                      </c:pt>
                      <c:pt idx="1">
                        <c:v>Trls, sec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3">
                        <a:lumMod val="6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RunTime!$A$3:$A$20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RunTime!$I$3:$I$20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7.2999999999999999E-5</c:v>
                      </c:pt>
                      <c:pt idx="1">
                        <c:v>5.7000000000000003E-5</c:v>
                      </c:pt>
                      <c:pt idx="2">
                        <c:v>1.03E-4</c:v>
                      </c:pt>
                      <c:pt idx="3">
                        <c:v>1.4099999999999998E-4</c:v>
                      </c:pt>
                      <c:pt idx="4">
                        <c:v>2.8799999999999995E-4</c:v>
                      </c:pt>
                      <c:pt idx="5">
                        <c:v>8.43E-4</c:v>
                      </c:pt>
                      <c:pt idx="6">
                        <c:v>2.8990000000000001E-3</c:v>
                      </c:pt>
                      <c:pt idx="7">
                        <c:v>1.0843999999999999E-2</c:v>
                      </c:pt>
                      <c:pt idx="8">
                        <c:v>4.2495999999999999E-2</c:v>
                      </c:pt>
                      <c:pt idx="9">
                        <c:v>0.16411099999999998</c:v>
                      </c:pt>
                      <c:pt idx="10">
                        <c:v>0.64159199999999994</c:v>
                      </c:pt>
                      <c:pt idx="11">
                        <c:v>2.540483</c:v>
                      </c:pt>
                      <c:pt idx="12">
                        <c:v>10.276132</c:v>
                      </c:pt>
                      <c:pt idx="13">
                        <c:v>41.396926000000001</c:v>
                      </c:pt>
                      <c:pt idx="14">
                        <c:v>166.88062299999999</c:v>
                      </c:pt>
                      <c:pt idx="15">
                        <c:v>872.87955299999999</c:v>
                      </c:pt>
                      <c:pt idx="16">
                        <c:v>3334.964414</c:v>
                      </c:pt>
                      <c:pt idx="17">
                        <c:v>13299.135315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BF3-4DF5-80EF-04156A0B07CD}"/>
                  </c:ext>
                </c:extLst>
              </c15:ser>
            </c15:filteredLineSeries>
          </c:ext>
        </c:extLst>
      </c:lineChart>
      <c:catAx>
        <c:axId val="90363832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903637240"/>
        <c:crosses val="autoZero"/>
        <c:auto val="1"/>
        <c:lblAlgn val="ctr"/>
        <c:lblOffset val="100"/>
        <c:noMultiLvlLbl val="0"/>
      </c:catAx>
      <c:valAx>
        <c:axId val="903637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036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41564</xdr:colOff>
      <xdr:row>1</xdr:row>
      <xdr:rowOff>34637</xdr:rowOff>
    </xdr:from>
    <xdr:to>
      <xdr:col>17</xdr:col>
      <xdr:colOff>325582</xdr:colOff>
      <xdr:row>19</xdr:row>
      <xdr:rowOff>180108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D4223-947F-A255-98AF-A8755713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FB8B-8EE4-4DE0-AF94-8D1A3E4177BF}">
  <dimension ref="A1:J19"/>
  <sheetViews>
    <sheetView workbookViewId="0">
      <selection sqref="A1:A2"/>
    </sheetView>
  </sheetViews>
  <sheetFormatPr defaultRowHeight="14.4" x14ac:dyDescent="0.3"/>
  <cols>
    <col min="1" max="1" width="13.109375" customWidth="1"/>
    <col min="3" max="3" width="11.77734375" customWidth="1"/>
    <col min="4" max="7" width="13.109375" customWidth="1"/>
    <col min="8" max="9" width="12.109375" customWidth="1"/>
  </cols>
  <sheetData>
    <row r="1" spans="1:10" ht="31.2" customHeight="1" thickBot="1" x14ac:dyDescent="0.35">
      <c r="A1" s="20" t="s">
        <v>5</v>
      </c>
      <c r="B1" s="19" t="s">
        <v>24</v>
      </c>
      <c r="C1" s="20" t="s">
        <v>6</v>
      </c>
      <c r="D1" s="17" t="s">
        <v>13</v>
      </c>
      <c r="E1" s="18"/>
      <c r="F1" s="14" t="s">
        <v>7</v>
      </c>
      <c r="G1" s="15"/>
      <c r="H1" s="15"/>
      <c r="I1" s="16"/>
    </row>
    <row r="2" spans="1:10" ht="16.2" customHeight="1" thickBot="1" x14ac:dyDescent="0.35">
      <c r="A2" s="20"/>
      <c r="B2" s="19"/>
      <c r="C2" s="20"/>
      <c r="D2" s="11" t="s">
        <v>1</v>
      </c>
      <c r="E2" s="12" t="s">
        <v>14</v>
      </c>
      <c r="F2" s="4" t="s">
        <v>23</v>
      </c>
      <c r="G2" s="5" t="s">
        <v>16</v>
      </c>
      <c r="H2" s="6" t="s">
        <v>0</v>
      </c>
      <c r="I2" s="7" t="s">
        <v>17</v>
      </c>
    </row>
    <row r="3" spans="1:10" x14ac:dyDescent="0.3">
      <c r="A3" s="8">
        <v>10</v>
      </c>
      <c r="B3" s="8"/>
      <c r="C3" s="1">
        <v>1024</v>
      </c>
      <c r="D3" s="13">
        <v>0</v>
      </c>
      <c r="E3" s="13">
        <v>10</v>
      </c>
      <c r="F3" s="9">
        <f>A3/(A3/LOG(C3,10))</f>
        <v>3.0102999566398116</v>
      </c>
      <c r="G3" s="10">
        <f>H3+I3</f>
        <v>3.0102999566398116</v>
      </c>
      <c r="H3" s="10">
        <f>LOG(2^D3,10)</f>
        <v>0</v>
      </c>
      <c r="I3" s="10">
        <f>LOG(2^E3,10)</f>
        <v>3.0102999566398116</v>
      </c>
      <c r="J3" s="3"/>
    </row>
    <row r="4" spans="1:10" x14ac:dyDescent="0.3">
      <c r="A4" s="8">
        <v>32</v>
      </c>
      <c r="B4" s="8">
        <f>A4/32</f>
        <v>1</v>
      </c>
      <c r="C4" s="1" t="s">
        <v>2</v>
      </c>
      <c r="D4" s="13">
        <v>2</v>
      </c>
      <c r="E4" s="13">
        <v>30</v>
      </c>
      <c r="F4" s="9">
        <f>A4/(A3/LOG(C3,10))</f>
        <v>9.6329598612473966</v>
      </c>
      <c r="G4" s="10">
        <f>H4+I4</f>
        <v>9.6329598612473966</v>
      </c>
      <c r="H4" s="10">
        <f>LOG(2^D4,10)</f>
        <v>0.60205999132796229</v>
      </c>
      <c r="I4" s="10">
        <f>E4/E3*LOG(2^E3,10)</f>
        <v>9.0308998699194341</v>
      </c>
      <c r="J4" s="3"/>
    </row>
    <row r="5" spans="1:10" x14ac:dyDescent="0.3">
      <c r="A5" s="8">
        <v>64</v>
      </c>
      <c r="B5" s="8">
        <f t="shared" ref="B5:B16" si="0">A5/32</f>
        <v>2</v>
      </c>
      <c r="C5" s="1" t="s">
        <v>3</v>
      </c>
      <c r="D5" s="13">
        <v>4</v>
      </c>
      <c r="E5" s="13">
        <v>60</v>
      </c>
      <c r="F5" s="9">
        <f>A5/(A3/LOG(C3,10))</f>
        <v>19.265919722494793</v>
      </c>
      <c r="G5" s="10">
        <f t="shared" ref="G5:G16" si="1">H5+I5</f>
        <v>19.265919722494793</v>
      </c>
      <c r="H5" s="10">
        <f t="shared" ref="H5:H11" si="2">LOG(2^D5,10)</f>
        <v>1.2041199826559246</v>
      </c>
      <c r="I5" s="10">
        <f>E5/E3*LOG(2^E3,10)</f>
        <v>18.061799739838868</v>
      </c>
      <c r="J5" s="3"/>
    </row>
    <row r="6" spans="1:10" x14ac:dyDescent="0.3">
      <c r="A6" s="8">
        <v>96</v>
      </c>
      <c r="B6" s="8">
        <f t="shared" si="0"/>
        <v>3</v>
      </c>
      <c r="C6" s="1" t="s">
        <v>10</v>
      </c>
      <c r="D6" s="13">
        <v>6</v>
      </c>
      <c r="E6" s="13">
        <v>90</v>
      </c>
      <c r="F6" s="9">
        <f>A6/(A3/LOG(C3,10))</f>
        <v>28.898879583742193</v>
      </c>
      <c r="G6" s="10">
        <f t="shared" si="1"/>
        <v>28.898879583742193</v>
      </c>
      <c r="H6" s="10">
        <f t="shared" si="2"/>
        <v>1.8061799739838869</v>
      </c>
      <c r="I6" s="10">
        <f>E6/E3*LOG(2^E3,10)</f>
        <v>27.092699609758306</v>
      </c>
      <c r="J6" s="3"/>
    </row>
    <row r="7" spans="1:10" x14ac:dyDescent="0.3">
      <c r="A7" s="8">
        <v>128</v>
      </c>
      <c r="B7" s="8">
        <f t="shared" si="0"/>
        <v>4</v>
      </c>
      <c r="C7" s="1" t="s">
        <v>4</v>
      </c>
      <c r="D7" s="13">
        <v>8</v>
      </c>
      <c r="E7" s="13">
        <v>120</v>
      </c>
      <c r="F7" s="9">
        <f>A7/(A3/LOG(C3,10))</f>
        <v>38.531839444989586</v>
      </c>
      <c r="G7" s="10">
        <f t="shared" si="1"/>
        <v>38.531839444989586</v>
      </c>
      <c r="H7" s="10">
        <f t="shared" si="2"/>
        <v>2.4082399653118491</v>
      </c>
      <c r="I7" s="10">
        <f>E7/E3*LOG(2^E3,10)</f>
        <v>36.123599479677736</v>
      </c>
      <c r="J7" s="3"/>
    </row>
    <row r="8" spans="1:10" x14ac:dyDescent="0.3">
      <c r="A8" s="8">
        <v>256</v>
      </c>
      <c r="B8" s="8">
        <f t="shared" si="0"/>
        <v>8</v>
      </c>
      <c r="C8" s="1" t="s">
        <v>8</v>
      </c>
      <c r="D8" s="13">
        <v>6</v>
      </c>
      <c r="E8" s="13">
        <v>250</v>
      </c>
      <c r="F8" s="9">
        <f>A8/(A3/LOG(C3,10))</f>
        <v>77.063678889979172</v>
      </c>
      <c r="G8" s="10">
        <f t="shared" si="1"/>
        <v>77.063678889979172</v>
      </c>
      <c r="H8" s="10">
        <f t="shared" si="2"/>
        <v>1.8061799739838869</v>
      </c>
      <c r="I8" s="10">
        <f>E8/E3*LOG(2^E3,10)</f>
        <v>75.257498915995285</v>
      </c>
      <c r="J8" s="3"/>
    </row>
    <row r="9" spans="1:10" x14ac:dyDescent="0.3">
      <c r="A9" s="8">
        <v>512</v>
      </c>
      <c r="B9" s="8">
        <f t="shared" si="0"/>
        <v>16</v>
      </c>
      <c r="C9" s="1" t="s">
        <v>12</v>
      </c>
      <c r="D9" s="13">
        <v>12</v>
      </c>
      <c r="E9" s="13">
        <v>500</v>
      </c>
      <c r="F9" s="9">
        <f>A9/(A3/LOG(C3,10))</f>
        <v>154.12735777995834</v>
      </c>
      <c r="G9" s="10">
        <f t="shared" si="1"/>
        <v>154.12735777995834</v>
      </c>
      <c r="H9" s="10">
        <f t="shared" si="2"/>
        <v>3.6123599479677737</v>
      </c>
      <c r="I9" s="10">
        <f>E9/E3*LOG(2^E3,10)</f>
        <v>150.51499783199057</v>
      </c>
      <c r="J9" s="3"/>
    </row>
    <row r="10" spans="1:10" x14ac:dyDescent="0.3">
      <c r="A10" s="8">
        <v>1024</v>
      </c>
      <c r="B10" s="8">
        <f t="shared" si="0"/>
        <v>32</v>
      </c>
      <c r="C10" s="1" t="s">
        <v>15</v>
      </c>
      <c r="D10" s="13">
        <v>24</v>
      </c>
      <c r="E10" s="13">
        <v>1000</v>
      </c>
      <c r="F10" s="9">
        <f>A10/(A3/LOG(C3,10))</f>
        <v>308.25471555991669</v>
      </c>
      <c r="G10" s="10">
        <f t="shared" si="1"/>
        <v>308.25471555991669</v>
      </c>
      <c r="H10" s="10">
        <f t="shared" si="2"/>
        <v>7.2247198959355474</v>
      </c>
      <c r="I10" s="10">
        <f>E10/E3*LOG(2^E3,10)</f>
        <v>301.02999566398114</v>
      </c>
    </row>
    <row r="11" spans="1:10" x14ac:dyDescent="0.3">
      <c r="A11" s="8">
        <v>4096</v>
      </c>
      <c r="B11" s="8">
        <f t="shared" si="0"/>
        <v>128</v>
      </c>
      <c r="C11" s="1" t="s">
        <v>18</v>
      </c>
      <c r="D11" s="13">
        <v>96</v>
      </c>
      <c r="E11" s="13">
        <v>4000</v>
      </c>
      <c r="F11" s="9">
        <f>A11/(A3/LOG(C3,10))</f>
        <v>1233.0188622396668</v>
      </c>
      <c r="G11" s="10">
        <f t="shared" si="1"/>
        <v>1233.0188622396668</v>
      </c>
      <c r="H11" s="10">
        <f t="shared" si="2"/>
        <v>28.89887958374219</v>
      </c>
      <c r="I11" s="10">
        <f>E11/E3*LOG(2^E3,10)</f>
        <v>1204.1199826559246</v>
      </c>
    </row>
    <row r="12" spans="1:10" x14ac:dyDescent="0.3">
      <c r="A12" s="8">
        <v>8192</v>
      </c>
      <c r="B12" s="8">
        <f t="shared" si="0"/>
        <v>256</v>
      </c>
      <c r="C12" s="1" t="s">
        <v>19</v>
      </c>
      <c r="D12" s="13">
        <v>192</v>
      </c>
      <c r="E12" s="13">
        <v>8000</v>
      </c>
      <c r="F12" s="9">
        <f>A12/(A3/LOG(C3,10))</f>
        <v>2466.0377244793335</v>
      </c>
      <c r="G12" s="10">
        <f t="shared" si="1"/>
        <v>2466.0377244793335</v>
      </c>
      <c r="H12" s="10">
        <f>LOG(2^D12,10)</f>
        <v>57.797759167484379</v>
      </c>
      <c r="I12" s="10">
        <f>E12/E4*LOG(2^E4,10)</f>
        <v>2408.2399653118491</v>
      </c>
    </row>
    <row r="13" spans="1:10" x14ac:dyDescent="0.3">
      <c r="A13" s="8">
        <v>16384</v>
      </c>
      <c r="B13" s="8">
        <f t="shared" si="0"/>
        <v>512</v>
      </c>
      <c r="C13" s="1" t="s">
        <v>20</v>
      </c>
      <c r="D13" s="13">
        <v>384</v>
      </c>
      <c r="E13" s="13">
        <v>16000</v>
      </c>
      <c r="F13" s="9">
        <f>A13/(A3/LOG(C3,10))</f>
        <v>4932.075448958667</v>
      </c>
      <c r="G13" s="10">
        <f t="shared" si="1"/>
        <v>4932.075448958667</v>
      </c>
      <c r="H13" s="10">
        <f>LOG(2^D13,10)</f>
        <v>115.59551833496876</v>
      </c>
      <c r="I13" s="10">
        <f>E13/E5*LOG(2^E5,10)</f>
        <v>4816.4799306236982</v>
      </c>
    </row>
    <row r="14" spans="1:10" x14ac:dyDescent="0.3">
      <c r="A14" s="8">
        <v>32768</v>
      </c>
      <c r="B14" s="8">
        <f t="shared" si="0"/>
        <v>1024</v>
      </c>
      <c r="C14" s="1" t="s">
        <v>21</v>
      </c>
      <c r="D14" s="13">
        <v>768</v>
      </c>
      <c r="E14" s="13">
        <v>32000</v>
      </c>
      <c r="F14" s="9">
        <f>A14/(A3/LOG(C3,10))</f>
        <v>9864.1508979173341</v>
      </c>
      <c r="G14" s="10">
        <f t="shared" si="1"/>
        <v>9864.1508979173341</v>
      </c>
      <c r="H14" s="10">
        <f>LOG(2^D14,10)</f>
        <v>231.19103666993752</v>
      </c>
      <c r="I14" s="10">
        <f>E14/E6*LOG(2^E6,10)</f>
        <v>9632.9598612473965</v>
      </c>
    </row>
    <row r="15" spans="1:10" x14ac:dyDescent="0.3">
      <c r="A15" s="8">
        <v>65536</v>
      </c>
      <c r="B15" s="8">
        <f t="shared" si="0"/>
        <v>2048</v>
      </c>
      <c r="C15" s="1" t="s">
        <v>22</v>
      </c>
      <c r="D15" s="13">
        <v>1536</v>
      </c>
      <c r="E15" s="13">
        <v>64000</v>
      </c>
      <c r="F15" s="9">
        <f>A15/(A3/LOG(C3,10))</f>
        <v>19728.301795834668</v>
      </c>
      <c r="G15" s="10" t="e">
        <f t="shared" si="1"/>
        <v>#NUM!</v>
      </c>
      <c r="H15" s="10" t="e">
        <f t="shared" ref="H15:H16" si="3">LOG(2^D15,10)</f>
        <v>#NUM!</v>
      </c>
      <c r="I15" s="10">
        <f>E15/E7*LOG(2^E7,10)</f>
        <v>19265.919722494793</v>
      </c>
    </row>
    <row r="16" spans="1:10" x14ac:dyDescent="0.3">
      <c r="A16" s="8">
        <v>131072</v>
      </c>
      <c r="B16" s="8">
        <f t="shared" si="0"/>
        <v>4096</v>
      </c>
      <c r="C16" s="1" t="s">
        <v>25</v>
      </c>
      <c r="D16" s="13">
        <v>3072</v>
      </c>
      <c r="E16" s="13">
        <v>128000</v>
      </c>
      <c r="F16" s="9">
        <f>A16/(A3/LOG(C3,10))</f>
        <v>39456.603591669336</v>
      </c>
      <c r="G16" s="10" t="e">
        <f t="shared" si="1"/>
        <v>#NUM!</v>
      </c>
      <c r="H16" s="10" t="e">
        <f t="shared" si="3"/>
        <v>#NUM!</v>
      </c>
      <c r="I16" s="10">
        <f>E16/E7*LOG(2^E7,10)</f>
        <v>38531.839444989586</v>
      </c>
    </row>
    <row r="17" spans="1:9" x14ac:dyDescent="0.3">
      <c r="A17" s="8">
        <v>262144</v>
      </c>
      <c r="B17" s="8">
        <f t="shared" ref="B17:B18" si="4">A17/32</f>
        <v>8192</v>
      </c>
      <c r="C17" s="1" t="s">
        <v>26</v>
      </c>
      <c r="D17" s="13">
        <v>6144</v>
      </c>
      <c r="E17" s="13">
        <v>256000</v>
      </c>
      <c r="F17" s="9">
        <f>A17/(A3/LOG(C3,10))</f>
        <v>78913.207183338673</v>
      </c>
      <c r="G17" s="10" t="e">
        <f t="shared" ref="G17:G18" si="5">H17+I17</f>
        <v>#NUM!</v>
      </c>
      <c r="H17" s="10" t="e">
        <f t="shared" ref="H17:H18" si="6">LOG(2^D17,10)</f>
        <v>#NUM!</v>
      </c>
      <c r="I17" s="10">
        <f>E17/E8*LOG(2^E8,10)</f>
        <v>77063.678889979186</v>
      </c>
    </row>
    <row r="18" spans="1:9" x14ac:dyDescent="0.3">
      <c r="A18" s="8">
        <v>524288</v>
      </c>
      <c r="B18" s="8">
        <f t="shared" si="4"/>
        <v>16384</v>
      </c>
      <c r="C18" s="1" t="s">
        <v>27</v>
      </c>
      <c r="D18" s="13">
        <v>12288</v>
      </c>
      <c r="E18" s="13">
        <v>512000</v>
      </c>
      <c r="F18" s="9">
        <f>A18/(A3/LOG(C3,10))</f>
        <v>157826.41436667735</v>
      </c>
      <c r="G18" s="10" t="e">
        <f t="shared" si="5"/>
        <v>#NUM!</v>
      </c>
      <c r="H18" s="10" t="e">
        <f t="shared" si="6"/>
        <v>#NUM!</v>
      </c>
      <c r="I18" s="10">
        <f>E18/E9*LOG(2^E9,10)</f>
        <v>154127.35777995837</v>
      </c>
    </row>
    <row r="19" spans="1:9" x14ac:dyDescent="0.3">
      <c r="A19" s="8">
        <v>1048576</v>
      </c>
      <c r="B19" s="8">
        <f>A19/32</f>
        <v>32768</v>
      </c>
      <c r="C19" s="1" t="s">
        <v>28</v>
      </c>
      <c r="D19" s="13">
        <v>24576</v>
      </c>
      <c r="E19" s="13">
        <v>1024000</v>
      </c>
      <c r="F19" s="9">
        <f>A19/(A3/LOG(C3,10))</f>
        <v>315652.82873335469</v>
      </c>
      <c r="G19" s="10" t="e">
        <f t="shared" ref="G19" si="7">H19+I19</f>
        <v>#NUM!</v>
      </c>
      <c r="H19" s="10" t="e">
        <f t="shared" ref="H19" si="8">LOG(2^D19,10)</f>
        <v>#NUM!</v>
      </c>
      <c r="I19" s="10">
        <f>E19/E10*LOG(2^E10,10)</f>
        <v>308254.71555991675</v>
      </c>
    </row>
  </sheetData>
  <mergeCells count="5">
    <mergeCell ref="F1:I1"/>
    <mergeCell ref="D1:E1"/>
    <mergeCell ref="B1:B2"/>
    <mergeCell ref="C1:C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F31D-D3A8-420C-838B-3D25BFBA6485}">
  <dimension ref="A1:I20"/>
  <sheetViews>
    <sheetView tabSelected="1" zoomScale="110" zoomScaleNormal="110" workbookViewId="0">
      <selection sqref="A1:I1"/>
    </sheetView>
  </sheetViews>
  <sheetFormatPr defaultRowHeight="14.4" x14ac:dyDescent="0.3"/>
  <cols>
    <col min="1" max="1" width="8.77734375" customWidth="1"/>
    <col min="2" max="2" width="10" customWidth="1"/>
    <col min="3" max="3" width="12.88671875" customWidth="1"/>
    <col min="4" max="4" width="15.5546875" customWidth="1"/>
    <col min="5" max="5" width="11.88671875" customWidth="1"/>
    <col min="6" max="6" width="12.44140625" customWidth="1"/>
    <col min="7" max="7" width="15.88671875" customWidth="1"/>
    <col min="8" max="8" width="13.109375" customWidth="1"/>
    <col min="9" max="9" width="10.5546875" customWidth="1"/>
  </cols>
  <sheetData>
    <row r="1" spans="1:9" ht="34.799999999999997" customHeight="1" x14ac:dyDescent="0.3">
      <c r="A1" s="23" t="s">
        <v>29</v>
      </c>
      <c r="B1" s="24"/>
      <c r="C1" s="24"/>
      <c r="D1" s="24"/>
      <c r="E1" s="24"/>
      <c r="F1" s="24"/>
      <c r="G1" s="24"/>
      <c r="H1" s="24"/>
      <c r="I1" s="24"/>
    </row>
    <row r="2" spans="1:9" ht="33.6" customHeight="1" x14ac:dyDescent="0.3">
      <c r="A2" s="27" t="s">
        <v>9</v>
      </c>
      <c r="B2" s="28" t="s">
        <v>30</v>
      </c>
      <c r="C2" s="25" t="s">
        <v>33</v>
      </c>
      <c r="D2" s="25" t="s">
        <v>34</v>
      </c>
      <c r="E2" s="25" t="s">
        <v>35</v>
      </c>
      <c r="F2" s="25" t="s">
        <v>36</v>
      </c>
      <c r="G2" s="25" t="s">
        <v>31</v>
      </c>
      <c r="H2" s="25" t="s">
        <v>32</v>
      </c>
      <c r="I2" s="26" t="s">
        <v>11</v>
      </c>
    </row>
    <row r="3" spans="1:9" x14ac:dyDescent="0.3">
      <c r="A3" s="21">
        <v>1</v>
      </c>
      <c r="B3" s="22">
        <v>9</v>
      </c>
      <c r="C3" s="2">
        <v>6</v>
      </c>
      <c r="D3" s="2">
        <v>2</v>
      </c>
      <c r="E3" s="2">
        <f>B3+C3</f>
        <v>15</v>
      </c>
      <c r="F3" s="29">
        <f>E3/G3*1000000*B3/B3</f>
        <v>205479.4520547945</v>
      </c>
      <c r="G3" s="2">
        <v>73</v>
      </c>
      <c r="H3" s="2">
        <f>G3/1000</f>
        <v>7.2999999999999995E-2</v>
      </c>
      <c r="I3" s="2">
        <f>H3/1000</f>
        <v>7.2999999999999999E-5</v>
      </c>
    </row>
    <row r="4" spans="1:9" x14ac:dyDescent="0.3">
      <c r="A4" s="21">
        <f>A3*2</f>
        <v>2</v>
      </c>
      <c r="B4" s="22">
        <v>19</v>
      </c>
      <c r="C4" s="2">
        <v>13</v>
      </c>
      <c r="D4" s="2">
        <v>4</v>
      </c>
      <c r="E4" s="2">
        <f t="shared" ref="E4:F19" si="0">B4+C4</f>
        <v>32</v>
      </c>
      <c r="F4" s="29">
        <f>E4/G4*1000000*B4/B3</f>
        <v>1185185.1851851852</v>
      </c>
      <c r="G4" s="2">
        <v>57</v>
      </c>
      <c r="H4" s="2">
        <f t="shared" ref="H4:I8" si="1">G4/1000</f>
        <v>5.7000000000000002E-2</v>
      </c>
      <c r="I4" s="2">
        <f t="shared" si="1"/>
        <v>5.7000000000000003E-5</v>
      </c>
    </row>
    <row r="5" spans="1:9" x14ac:dyDescent="0.3">
      <c r="A5" s="21">
        <f t="shared" ref="A5:A20" si="2">A4*2</f>
        <v>4</v>
      </c>
      <c r="B5" s="22">
        <v>38</v>
      </c>
      <c r="C5" s="2">
        <v>26</v>
      </c>
      <c r="D5" s="2">
        <v>8</v>
      </c>
      <c r="E5" s="2">
        <f t="shared" si="0"/>
        <v>64</v>
      </c>
      <c r="F5" s="29">
        <f>E5/G5*1000000*B5/B3</f>
        <v>2623516.7206040993</v>
      </c>
      <c r="G5" s="2">
        <v>103</v>
      </c>
      <c r="H5" s="2">
        <f t="shared" si="1"/>
        <v>0.10299999999999999</v>
      </c>
      <c r="I5" s="2">
        <f t="shared" si="1"/>
        <v>1.03E-4</v>
      </c>
    </row>
    <row r="6" spans="1:9" x14ac:dyDescent="0.3">
      <c r="A6" s="21">
        <f t="shared" si="2"/>
        <v>8</v>
      </c>
      <c r="B6" s="22">
        <v>77</v>
      </c>
      <c r="C6" s="2">
        <v>54</v>
      </c>
      <c r="D6" s="2">
        <v>16</v>
      </c>
      <c r="E6" s="2">
        <f t="shared" si="0"/>
        <v>131</v>
      </c>
      <c r="F6" s="29">
        <f>E6/G6*1000000*B6/B3</f>
        <v>7948778.5657998426</v>
      </c>
      <c r="G6" s="2">
        <v>141</v>
      </c>
      <c r="H6" s="2">
        <f t="shared" si="1"/>
        <v>0.14099999999999999</v>
      </c>
      <c r="I6" s="2">
        <f t="shared" si="1"/>
        <v>1.4099999999999998E-4</v>
      </c>
    </row>
    <row r="7" spans="1:9" x14ac:dyDescent="0.3">
      <c r="A7" s="21">
        <f t="shared" si="2"/>
        <v>16</v>
      </c>
      <c r="B7" s="22">
        <v>154</v>
      </c>
      <c r="C7" s="2">
        <v>108</v>
      </c>
      <c r="D7" s="2">
        <v>32</v>
      </c>
      <c r="E7" s="2">
        <f t="shared" si="0"/>
        <v>262</v>
      </c>
      <c r="F7" s="29">
        <f>E7/G7*1000000*B7/B3</f>
        <v>15566358.02469136</v>
      </c>
      <c r="G7" s="2">
        <v>288</v>
      </c>
      <c r="H7" s="2">
        <f t="shared" si="1"/>
        <v>0.28799999999999998</v>
      </c>
      <c r="I7" s="2">
        <f t="shared" si="1"/>
        <v>2.8799999999999995E-4</v>
      </c>
    </row>
    <row r="8" spans="1:9" x14ac:dyDescent="0.3">
      <c r="A8" s="21">
        <f t="shared" si="2"/>
        <v>32</v>
      </c>
      <c r="B8" s="22">
        <v>308</v>
      </c>
      <c r="C8" s="2">
        <v>218</v>
      </c>
      <c r="D8" s="2">
        <v>64</v>
      </c>
      <c r="E8" s="2">
        <f t="shared" si="0"/>
        <v>526</v>
      </c>
      <c r="F8" s="29">
        <f>E8/G8*1000000*B8/B3</f>
        <v>21353367.602477923</v>
      </c>
      <c r="G8" s="2">
        <v>843</v>
      </c>
      <c r="H8" s="2">
        <f t="shared" si="1"/>
        <v>0.84299999999999997</v>
      </c>
      <c r="I8" s="2">
        <f t="shared" si="1"/>
        <v>8.43E-4</v>
      </c>
    </row>
    <row r="9" spans="1:9" x14ac:dyDescent="0.3">
      <c r="A9" s="21">
        <f t="shared" si="2"/>
        <v>64</v>
      </c>
      <c r="B9" s="22">
        <v>616</v>
      </c>
      <c r="C9" s="2">
        <v>439</v>
      </c>
      <c r="D9" s="2">
        <v>129</v>
      </c>
      <c r="E9" s="2">
        <f t="shared" si="0"/>
        <v>1055</v>
      </c>
      <c r="F9" s="29">
        <f>E9/G9*1000000*B9/B3</f>
        <v>24908205.894752979</v>
      </c>
      <c r="G9" s="2">
        <v>2899</v>
      </c>
      <c r="H9" s="2">
        <f t="shared" ref="H9:I9" si="3">G9/1000</f>
        <v>2.899</v>
      </c>
      <c r="I9" s="2">
        <f t="shared" si="3"/>
        <v>2.8990000000000001E-3</v>
      </c>
    </row>
    <row r="10" spans="1:9" x14ac:dyDescent="0.3">
      <c r="A10" s="21">
        <f t="shared" si="2"/>
        <v>128</v>
      </c>
      <c r="B10" s="22">
        <v>1233</v>
      </c>
      <c r="C10" s="2">
        <v>880</v>
      </c>
      <c r="D10" s="2">
        <v>259</v>
      </c>
      <c r="E10" s="2">
        <f t="shared" si="0"/>
        <v>2113</v>
      </c>
      <c r="F10" s="29">
        <f>E10/G10*1000000*B10/B3</f>
        <v>26695038.731095538</v>
      </c>
      <c r="G10" s="2">
        <v>10844</v>
      </c>
      <c r="H10" s="2">
        <f t="shared" ref="H10:I10" si="4">G10/1000</f>
        <v>10.843999999999999</v>
      </c>
      <c r="I10" s="2">
        <f t="shared" si="4"/>
        <v>1.0843999999999999E-2</v>
      </c>
    </row>
    <row r="11" spans="1:9" x14ac:dyDescent="0.3">
      <c r="A11" s="21">
        <f t="shared" si="2"/>
        <v>256</v>
      </c>
      <c r="B11" s="22">
        <v>2466</v>
      </c>
      <c r="C11" s="2">
        <v>1761</v>
      </c>
      <c r="D11" s="2">
        <v>518</v>
      </c>
      <c r="E11" s="2">
        <f t="shared" si="0"/>
        <v>4227</v>
      </c>
      <c r="F11" s="29">
        <f>E11/G11*1000000*B11/B3</f>
        <v>27254282.7560241</v>
      </c>
      <c r="G11" s="2">
        <v>42496</v>
      </c>
      <c r="H11" s="2">
        <f t="shared" ref="H11:H20" si="5">G11/1000</f>
        <v>42.496000000000002</v>
      </c>
      <c r="I11" s="2">
        <f t="shared" ref="I11:I20" si="6">H11/1000</f>
        <v>4.2495999999999999E-2</v>
      </c>
    </row>
    <row r="12" spans="1:9" x14ac:dyDescent="0.3">
      <c r="A12" s="21">
        <f t="shared" si="2"/>
        <v>512</v>
      </c>
      <c r="B12" s="22">
        <v>4932</v>
      </c>
      <c r="C12" s="2">
        <v>3525</v>
      </c>
      <c r="D12" s="2">
        <v>1036</v>
      </c>
      <c r="E12" s="2">
        <f t="shared" si="0"/>
        <v>8457</v>
      </c>
      <c r="F12" s="29">
        <f>E12/G12*1000000*B12/B3</f>
        <v>28239642.680868436</v>
      </c>
      <c r="G12" s="2">
        <v>164111</v>
      </c>
      <c r="H12" s="2">
        <f t="shared" si="5"/>
        <v>164.11099999999999</v>
      </c>
      <c r="I12" s="2">
        <f t="shared" si="6"/>
        <v>0.16411099999999998</v>
      </c>
    </row>
    <row r="13" spans="1:9" x14ac:dyDescent="0.3">
      <c r="A13" s="21">
        <f t="shared" si="2"/>
        <v>1024</v>
      </c>
      <c r="B13" s="22">
        <v>9864</v>
      </c>
      <c r="C13" s="2">
        <v>7053</v>
      </c>
      <c r="D13" s="2">
        <v>2073</v>
      </c>
      <c r="E13" s="2">
        <f t="shared" si="0"/>
        <v>16917</v>
      </c>
      <c r="F13" s="29">
        <f>E13/G13*1000000*B13/B3</f>
        <v>28898477.5371264</v>
      </c>
      <c r="G13" s="2">
        <v>641592</v>
      </c>
      <c r="H13" s="2">
        <f t="shared" si="5"/>
        <v>641.59199999999998</v>
      </c>
      <c r="I13" s="2">
        <f t="shared" si="6"/>
        <v>0.64159199999999994</v>
      </c>
    </row>
    <row r="14" spans="1:9" x14ac:dyDescent="0.3">
      <c r="A14" s="21">
        <f t="shared" si="2"/>
        <v>2048</v>
      </c>
      <c r="B14" s="22">
        <v>19728</v>
      </c>
      <c r="C14" s="2">
        <v>14109</v>
      </c>
      <c r="D14" s="2">
        <v>4147</v>
      </c>
      <c r="E14" s="2">
        <f t="shared" si="0"/>
        <v>33837</v>
      </c>
      <c r="F14" s="29">
        <f>E14/G14*1000000*B14/B3</f>
        <v>29195512.821774438</v>
      </c>
      <c r="G14" s="2">
        <v>2540483</v>
      </c>
      <c r="H14" s="2">
        <f t="shared" si="5"/>
        <v>2540.4830000000002</v>
      </c>
      <c r="I14" s="2">
        <f t="shared" si="6"/>
        <v>2.540483</v>
      </c>
    </row>
    <row r="15" spans="1:9" x14ac:dyDescent="0.3">
      <c r="A15" s="21">
        <f t="shared" si="2"/>
        <v>4096</v>
      </c>
      <c r="B15" s="22">
        <v>39456</v>
      </c>
      <c r="C15" s="2">
        <v>28221</v>
      </c>
      <c r="D15" s="2">
        <v>8294</v>
      </c>
      <c r="E15" s="2">
        <f t="shared" si="0"/>
        <v>67677</v>
      </c>
      <c r="F15" s="29">
        <f>E15/G15*1000000*B15/B3</f>
        <v>28872339.125266202</v>
      </c>
      <c r="G15" s="2">
        <v>10276132</v>
      </c>
      <c r="H15" s="2">
        <f t="shared" si="5"/>
        <v>10276.132</v>
      </c>
      <c r="I15" s="2">
        <f t="shared" si="6"/>
        <v>10.276132</v>
      </c>
    </row>
    <row r="16" spans="1:9" x14ac:dyDescent="0.3">
      <c r="A16" s="21">
        <f t="shared" si="2"/>
        <v>8192</v>
      </c>
      <c r="B16" s="22">
        <v>78913</v>
      </c>
      <c r="C16" s="2">
        <v>56446</v>
      </c>
      <c r="D16" s="2">
        <v>16589</v>
      </c>
      <c r="E16" s="2">
        <f t="shared" si="0"/>
        <v>135359</v>
      </c>
      <c r="F16" s="29">
        <f>E16/G16*1000000*B16/B3</f>
        <v>28669828.090348758</v>
      </c>
      <c r="G16" s="2">
        <v>41396926</v>
      </c>
      <c r="H16" s="2">
        <f t="shared" si="5"/>
        <v>41396.925999999999</v>
      </c>
      <c r="I16" s="2">
        <f t="shared" si="6"/>
        <v>41.396926000000001</v>
      </c>
    </row>
    <row r="17" spans="1:9" x14ac:dyDescent="0.3">
      <c r="A17" s="21">
        <f t="shared" si="2"/>
        <v>16384</v>
      </c>
      <c r="B17" s="22">
        <v>157826</v>
      </c>
      <c r="C17" s="2">
        <v>112895</v>
      </c>
      <c r="D17" s="2">
        <v>33178</v>
      </c>
      <c r="E17" s="2">
        <f t="shared" si="0"/>
        <v>270721</v>
      </c>
      <c r="F17" s="29">
        <f>E17/G17*1000000*B17/B3</f>
        <v>28448021.890607528</v>
      </c>
      <c r="G17" s="2">
        <v>166880623</v>
      </c>
      <c r="H17" s="2">
        <f t="shared" si="5"/>
        <v>166880.62299999999</v>
      </c>
      <c r="I17" s="2">
        <f t="shared" si="6"/>
        <v>166.88062299999999</v>
      </c>
    </row>
    <row r="18" spans="1:9" x14ac:dyDescent="0.3">
      <c r="A18" s="21">
        <f t="shared" si="2"/>
        <v>32768</v>
      </c>
      <c r="B18" s="22">
        <v>315652</v>
      </c>
      <c r="C18" s="2">
        <v>225794</v>
      </c>
      <c r="D18" s="2">
        <v>66357</v>
      </c>
      <c r="E18" s="2">
        <f t="shared" si="0"/>
        <v>541446</v>
      </c>
      <c r="F18" s="29">
        <f>E18/G18*1000000*B18/B3</f>
        <v>21755389.606046446</v>
      </c>
      <c r="G18" s="2">
        <v>872879553</v>
      </c>
      <c r="H18" s="2">
        <f t="shared" si="5"/>
        <v>872879.55299999996</v>
      </c>
      <c r="I18" s="2">
        <f t="shared" si="6"/>
        <v>872.87955299999999</v>
      </c>
    </row>
    <row r="19" spans="1:9" x14ac:dyDescent="0.3">
      <c r="A19" s="21">
        <f t="shared" si="2"/>
        <v>65536</v>
      </c>
      <c r="B19" s="22">
        <v>631305</v>
      </c>
      <c r="C19" s="2">
        <v>451592</v>
      </c>
      <c r="D19" s="2">
        <v>132715</v>
      </c>
      <c r="E19" s="2">
        <f t="shared" si="0"/>
        <v>1082897</v>
      </c>
      <c r="F19" s="29">
        <f>E19/G19*1000000*B19/B3</f>
        <v>22776797.781147178</v>
      </c>
      <c r="G19" s="2">
        <v>3334964414</v>
      </c>
      <c r="H19" s="2">
        <f t="shared" si="5"/>
        <v>3334964.4139999999</v>
      </c>
      <c r="I19" s="2">
        <f t="shared" si="6"/>
        <v>3334.964414</v>
      </c>
    </row>
    <row r="20" spans="1:9" x14ac:dyDescent="0.3">
      <c r="A20" s="21">
        <f t="shared" si="2"/>
        <v>131072</v>
      </c>
      <c r="B20" s="22">
        <v>1262611</v>
      </c>
      <c r="C20" s="2">
        <v>903190</v>
      </c>
      <c r="D20" s="2">
        <v>265432</v>
      </c>
      <c r="E20" s="2">
        <f t="shared" ref="E20" si="7">B20+C20</f>
        <v>2165801</v>
      </c>
      <c r="F20" s="29">
        <f>E20/G20*1000000*B20/B3</f>
        <v>22846632.937996808</v>
      </c>
      <c r="G20" s="2">
        <v>13299135315</v>
      </c>
      <c r="H20" s="2">
        <f t="shared" si="5"/>
        <v>13299135.314999999</v>
      </c>
      <c r="I20" s="2">
        <f t="shared" si="6"/>
        <v>13299.135315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#DEC digits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2024-01-14T17:51:14Z</dcterms:modified>
</cp:coreProperties>
</file>