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drawings/drawing2.xml" ContentType="application/vnd.openxmlformats-officedocument.drawing+xml"/>
  <Override PartName="/xl/pivotTables/pivotTable2.xml" ContentType="application/vnd.openxmlformats-officedocument.spreadsheetml.pivotTable+xml"/>
  <Override PartName="/xl/drawings/drawing3.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omments2.xml" ContentType="application/vnd.openxmlformats-officedocument.spreadsheetml.comments+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2624"/>
  <workbookPr codeName="ThisWorkbook" hidePivotFieldList="1" autoCompressPictures="0"/>
  <bookViews>
    <workbookView xWindow="0" yWindow="0" windowWidth="30860" windowHeight="18820" tabRatio="606" activeTab="4"/>
  </bookViews>
  <sheets>
    <sheet name="P&amp;L Summary" sheetId="8" r:id="rId1"/>
    <sheet name="Income Summary" sheetId="13" r:id="rId2"/>
    <sheet name="Expense Summary" sheetId="14" r:id="rId3"/>
    <sheet name="Income Details" sheetId="6" r:id="rId4"/>
    <sheet name="Expense Details" sheetId="1" r:id="rId5"/>
    <sheet name="Lookup Lists" sheetId="2" r:id="rId6"/>
  </sheets>
  <definedNames>
    <definedName name="Category" localSheetId="2">BudgetCategoryLookup[]</definedName>
    <definedName name="Category" localSheetId="1">BudgetCategoryLookup[]</definedName>
    <definedName name="Category">BudgetCategoryLookup[]</definedName>
    <definedName name="IncomeLookupList" localSheetId="2">IncomeLookup[]</definedName>
    <definedName name="IncomeLookupList" localSheetId="1">IncomeLookup[]</definedName>
    <definedName name="IncomeLookupList">IncomeLookup[]</definedName>
    <definedName name="LineItem" localSheetId="2">BudgetLineItemLookup[]</definedName>
    <definedName name="LineItem" localSheetId="1">BudgetLineItemLookup[]</definedName>
    <definedName name="LineItem">BudgetLineItemLookup[]</definedName>
    <definedName name="_xlnm.Print_Area" localSheetId="2">'Expense Summary'!$A$1:$B$50</definedName>
    <definedName name="_xlnm.Print_Area" localSheetId="3">IncomeDetails[#All]</definedName>
    <definedName name="_xlnm.Print_Area" localSheetId="1">'Income Summary'!$A$1:$B$32</definedName>
    <definedName name="_xlnm.Print_Area" localSheetId="0">'P&amp;L Summary'!$A$1:$D$18</definedName>
  </definedNames>
  <calcPr calcId="140001" concurrentCalc="0"/>
  <pivotCaches>
    <pivotCache cacheId="44" r:id="rId7"/>
    <pivotCache cacheId="45" r:id="rId8"/>
  </pivotCaches>
  <extLst>
    <ext xmlns:mx="http://schemas.microsoft.com/office/mac/excel/2008/main" uri="{7523E5D3-25F3-A5E0-1632-64F254C22452}">
      <mx:ArchID Flags="2"/>
    </ext>
  </extLst>
</workbook>
</file>

<file path=xl/calcChain.xml><?xml version="1.0" encoding="utf-8"?>
<calcChain xmlns="http://schemas.openxmlformats.org/spreadsheetml/2006/main">
  <c r="J76" i="1" l="1"/>
  <c r="J69" i="1"/>
  <c r="J75" i="1"/>
  <c r="J37" i="1"/>
  <c r="J47" i="1"/>
  <c r="J57" i="1"/>
  <c r="J31" i="1"/>
  <c r="J30" i="1"/>
  <c r="J29" i="1"/>
  <c r="J13" i="1"/>
  <c r="J54" i="1"/>
  <c r="J61" i="1"/>
  <c r="J46" i="1"/>
  <c r="J55" i="1"/>
  <c r="J68" i="1"/>
  <c r="J38" i="1"/>
  <c r="J17" i="1"/>
  <c r="J49" i="1"/>
  <c r="J21" i="1"/>
  <c r="J18" i="1"/>
  <c r="J58" i="1"/>
  <c r="J70" i="1"/>
  <c r="J74" i="1"/>
  <c r="J73" i="1"/>
  <c r="J72" i="1"/>
  <c r="J71" i="1"/>
  <c r="J67" i="1"/>
  <c r="J66" i="1"/>
  <c r="J65" i="1"/>
  <c r="J64" i="1"/>
  <c r="J63" i="1"/>
  <c r="J62" i="1"/>
  <c r="J60" i="1"/>
  <c r="J53" i="1"/>
  <c r="J52" i="1"/>
  <c r="J51" i="1"/>
  <c r="J50" i="1"/>
  <c r="J48" i="1"/>
  <c r="J45" i="1"/>
  <c r="J44" i="1"/>
  <c r="J43" i="1"/>
  <c r="J42" i="1"/>
  <c r="J41" i="1"/>
  <c r="J40" i="1"/>
  <c r="J39" i="1"/>
  <c r="J36" i="1"/>
  <c r="J35" i="1"/>
  <c r="J34" i="1"/>
  <c r="J33" i="1"/>
  <c r="J32" i="1"/>
  <c r="J28" i="1"/>
  <c r="J27" i="1"/>
  <c r="J26" i="1"/>
  <c r="J25" i="1"/>
  <c r="J24" i="1"/>
  <c r="J23" i="1"/>
  <c r="J22" i="1"/>
  <c r="J20" i="1"/>
  <c r="J19" i="1"/>
  <c r="J16" i="1"/>
  <c r="J15" i="1"/>
  <c r="J14" i="1"/>
  <c r="J12" i="1"/>
  <c r="J11" i="1"/>
  <c r="B6" i="8"/>
  <c r="C6" i="8"/>
  <c r="B7" i="8"/>
  <c r="C7" i="8"/>
  <c r="B8" i="8"/>
  <c r="C8" i="8"/>
  <c r="B9" i="8"/>
  <c r="C9" i="8"/>
  <c r="B10" i="8"/>
  <c r="J10" i="1"/>
  <c r="B11" i="8"/>
  <c r="B12" i="8"/>
  <c r="D9" i="8"/>
  <c r="D8" i="8"/>
  <c r="D7" i="8"/>
  <c r="D6" i="8"/>
  <c r="C10" i="8"/>
  <c r="C11" i="8"/>
  <c r="D11" i="8"/>
  <c r="C12" i="8"/>
  <c r="D10" i="8"/>
  <c r="D12" i="8"/>
</calcChain>
</file>

<file path=xl/comments1.xml><?xml version="1.0" encoding="utf-8"?>
<comments xmlns="http://schemas.openxmlformats.org/spreadsheetml/2006/main">
  <authors>
    <author xml:space="preserve">   </author>
  </authors>
  <commentList>
    <comment ref="H1" authorId="0">
      <text>
        <r>
          <rPr>
            <b/>
            <sz val="9"/>
            <color indexed="81"/>
            <rFont val="Geneva"/>
          </rPr>
          <t>Click the arrow in any heading cell in this table for sort and filter options.</t>
        </r>
      </text>
    </comment>
  </commentList>
</comments>
</file>

<file path=xl/comments2.xml><?xml version="1.0" encoding="utf-8"?>
<comments xmlns="http://schemas.openxmlformats.org/spreadsheetml/2006/main">
  <authors>
    <author xml:space="preserve">   </author>
  </authors>
  <commentList>
    <comment ref="K1" authorId="0">
      <text>
        <r>
          <rPr>
            <b/>
            <sz val="9"/>
            <color indexed="81"/>
            <rFont val="Geneva"/>
          </rPr>
          <t>Click the arrow in any heading cell in this table for sort and filter options.</t>
        </r>
      </text>
    </comment>
  </commentList>
</comments>
</file>

<file path=xl/comments3.xml><?xml version="1.0" encoding="utf-8"?>
<comments xmlns="http://schemas.openxmlformats.org/spreadsheetml/2006/main">
  <authors>
    <author xml:space="preserve">   </author>
  </authors>
  <commentList>
    <comment ref="F2" authorId="0">
      <text>
        <r>
          <rPr>
            <b/>
            <sz val="9"/>
            <color indexed="81"/>
            <rFont val="Geneva"/>
          </rPr>
          <t>These lists populate the options that appear in the pop-up lists you see in the Expense Details and Income Details sheets. Edit the existing values as needed. To add additional values, begin typing in the cell directly beneath the last existing entry and the list will automatically expand.</t>
        </r>
      </text>
    </comment>
  </commentList>
</comments>
</file>

<file path=xl/sharedStrings.xml><?xml version="1.0" encoding="utf-8"?>
<sst xmlns="http://schemas.openxmlformats.org/spreadsheetml/2006/main" count="801" uniqueCount="251">
  <si>
    <t>Category</t>
  </si>
  <si>
    <t>Budget Category Lookup</t>
  </si>
  <si>
    <t>Actual</t>
  </si>
  <si>
    <t>February</t>
  </si>
  <si>
    <t>Budget Line Item Lookup</t>
  </si>
  <si>
    <t>Line Item</t>
  </si>
  <si>
    <t>Month</t>
  </si>
  <si>
    <t>Qtr</t>
  </si>
  <si>
    <t>Qtr 1</t>
  </si>
  <si>
    <t>Advertising</t>
  </si>
  <si>
    <t>Bad Debts</t>
  </si>
  <si>
    <t>Cash Discounts</t>
  </si>
  <si>
    <t>Dues and Subscriptions</t>
  </si>
  <si>
    <t>Insurance</t>
  </si>
  <si>
    <t>Interest</t>
  </si>
  <si>
    <t>Legal and Auditing</t>
  </si>
  <si>
    <t>Taxes</t>
  </si>
  <si>
    <t>Totals</t>
  </si>
  <si>
    <t>Income Line Item Lookup</t>
  </si>
  <si>
    <t>Donations</t>
  </si>
  <si>
    <t>Sponsorships</t>
  </si>
  <si>
    <t>Fundraising</t>
  </si>
  <si>
    <t>Spring</t>
  </si>
  <si>
    <t>Summer</t>
  </si>
  <si>
    <t>Fall</t>
  </si>
  <si>
    <t>Equipment</t>
  </si>
  <si>
    <t>Field Improvements</t>
  </si>
  <si>
    <t>PayPal Fees</t>
  </si>
  <si>
    <t>Food</t>
  </si>
  <si>
    <t>Sponsorship Plaques</t>
  </si>
  <si>
    <t>Trophies/Awards</t>
  </si>
  <si>
    <t>Raffle Ticket Printing</t>
  </si>
  <si>
    <t>Vinyl Banners</t>
  </si>
  <si>
    <t>Signage</t>
  </si>
  <si>
    <t>Red Sox Tickets</t>
  </si>
  <si>
    <t>Unpaid Registrations</t>
  </si>
  <si>
    <t>Pitching Clinic Registrations</t>
  </si>
  <si>
    <t>Clinics</t>
  </si>
  <si>
    <t>Pitching Coach</t>
  </si>
  <si>
    <t>Website Yearly Hosting Fee</t>
  </si>
  <si>
    <t>Uniforms</t>
  </si>
  <si>
    <t>Umpires (Junior)</t>
  </si>
  <si>
    <t>Umpires (Senior)</t>
  </si>
  <si>
    <t>Gift Cards/Flowers</t>
  </si>
  <si>
    <t>Donations to</t>
  </si>
  <si>
    <t>Tourney/League Fees</t>
  </si>
  <si>
    <t>Postage/PO Box</t>
  </si>
  <si>
    <t>Field Permits/Light Fees</t>
  </si>
  <si>
    <t>Income</t>
  </si>
  <si>
    <t>Expenses</t>
  </si>
  <si>
    <t>Fundraising - Red Sox Tickets</t>
  </si>
  <si>
    <t>Registrations (Senior)</t>
  </si>
  <si>
    <t>Registrations (Freshmen)</t>
  </si>
  <si>
    <t>Registrations (Junior)</t>
  </si>
  <si>
    <t>Registrations (Summer)</t>
  </si>
  <si>
    <t>Registrations (Fall)</t>
  </si>
  <si>
    <t>Umpires (Summer)</t>
  </si>
  <si>
    <t>Registrations (U16 Summer)</t>
  </si>
  <si>
    <t>Summer (U16)</t>
  </si>
  <si>
    <t>Description</t>
  </si>
  <si>
    <t>LeagueAthletics.org Fee</t>
  </si>
  <si>
    <t>Date</t>
  </si>
  <si>
    <t>Net</t>
  </si>
  <si>
    <t>Budget Summary</t>
  </si>
  <si>
    <t>Vendor</t>
  </si>
  <si>
    <t>Quant</t>
  </si>
  <si>
    <t>Cost per</t>
  </si>
  <si>
    <t>keys - Curry</t>
  </si>
  <si>
    <t>2012 Expense Summary</t>
  </si>
  <si>
    <t>2012 Income Summary</t>
  </si>
  <si>
    <t>Milton Times</t>
  </si>
  <si>
    <t>newspaper add</t>
  </si>
  <si>
    <t>Suburban Shopper</t>
  </si>
  <si>
    <t>April</t>
  </si>
  <si>
    <t>Mass ASA/Bollinger</t>
  </si>
  <si>
    <t>2012 Insurance</t>
  </si>
  <si>
    <t>Registrations (Sophomore)</t>
  </si>
  <si>
    <t>March</t>
  </si>
  <si>
    <t>Planet Fitness</t>
  </si>
  <si>
    <t>Walter Timilty</t>
  </si>
  <si>
    <t>Milton Firefighters</t>
  </si>
  <si>
    <t>Ledge Kitchen &amp; Drinks</t>
  </si>
  <si>
    <t>Dolan</t>
  </si>
  <si>
    <t>Driscoll Landscaping</t>
  </si>
  <si>
    <t>O'Toole/Shea Rink</t>
  </si>
  <si>
    <t>Newcomb Farms</t>
  </si>
  <si>
    <t>Dairy Freeze</t>
  </si>
  <si>
    <t>Cathay Pacific</t>
  </si>
  <si>
    <t>Fitness Unlimited</t>
  </si>
  <si>
    <t>Curry Hardware</t>
  </si>
  <si>
    <t>Towne Tree</t>
  </si>
  <si>
    <t>DeeDee Gurin</t>
  </si>
  <si>
    <t>Fruit Center</t>
  </si>
  <si>
    <t>Common Market</t>
  </si>
  <si>
    <t>Eagle Farms</t>
  </si>
  <si>
    <t>Sponsorships - 10th Player</t>
  </si>
  <si>
    <t>Sponsorships - All-Star</t>
  </si>
  <si>
    <t>Sponsorships - Gold Glove</t>
  </si>
  <si>
    <t>ASA</t>
  </si>
  <si>
    <t>Senior Ump Fees</t>
  </si>
  <si>
    <t>Milton High</t>
  </si>
  <si>
    <t>Junior Ump Fees</t>
  </si>
  <si>
    <t>Dick's Sporting</t>
  </si>
  <si>
    <t>Helmets, etc for Opening Day</t>
  </si>
  <si>
    <t>Copies of Keys to field boxes</t>
  </si>
  <si>
    <t>Magnet Sales</t>
  </si>
  <si>
    <t>Summer Tryouts April 28</t>
  </si>
  <si>
    <t>Pat's Pizza</t>
  </si>
  <si>
    <t>Parade Pizza</t>
  </si>
  <si>
    <t>MHOP</t>
  </si>
  <si>
    <t>SuperFlash</t>
  </si>
  <si>
    <t>catcher's equipment</t>
  </si>
  <si>
    <t>equipment - check invoice</t>
  </si>
  <si>
    <t>equip - opening day</t>
  </si>
  <si>
    <t>uniforms</t>
  </si>
  <si>
    <t>Olympia Sports</t>
  </si>
  <si>
    <t>equip - Freshman bat</t>
  </si>
  <si>
    <t>Uno's</t>
  </si>
  <si>
    <t>Board Meeting</t>
  </si>
  <si>
    <t>January</t>
  </si>
  <si>
    <t>Bank Fee</t>
  </si>
  <si>
    <t>Citizen's</t>
  </si>
  <si>
    <t>checks</t>
  </si>
  <si>
    <t>Parade Revenue</t>
  </si>
  <si>
    <t>Fundraising - other</t>
  </si>
  <si>
    <t>Umpires (Sophomore)</t>
  </si>
  <si>
    <t>Sophomore parade day</t>
  </si>
  <si>
    <t>May</t>
  </si>
  <si>
    <t>Qtr 2</t>
  </si>
  <si>
    <t>Level Two</t>
  </si>
  <si>
    <t>June</t>
  </si>
  <si>
    <t>Q2</t>
  </si>
  <si>
    <t>Helmut Reimbursement</t>
  </si>
  <si>
    <t>Various</t>
  </si>
  <si>
    <t>Spring Umpires</t>
  </si>
  <si>
    <t>Summer Umpires</t>
  </si>
  <si>
    <t>Playoff Umpires</t>
  </si>
  <si>
    <t>Hock</t>
  </si>
  <si>
    <t>Hockomock</t>
  </si>
  <si>
    <t>All Star /Cookout Expenses</t>
  </si>
  <si>
    <t>All-Star-Cookout Expenses</t>
  </si>
  <si>
    <t>Registration Reimbursements</t>
  </si>
  <si>
    <t>Ed Durfer</t>
  </si>
  <si>
    <t>Summer Registration Reimbursement</t>
  </si>
  <si>
    <t>Parade Expenses</t>
  </si>
  <si>
    <t>Jen Tegan</t>
  </si>
  <si>
    <t>Jannelle Carlson</t>
  </si>
  <si>
    <t>Pitching Clinics</t>
  </si>
  <si>
    <t>Town of Milton</t>
  </si>
  <si>
    <t xml:space="preserve">Permit </t>
  </si>
  <si>
    <t>Keys</t>
  </si>
  <si>
    <t>ASA Fee</t>
  </si>
  <si>
    <t>BIDMC</t>
  </si>
  <si>
    <t>Thayer</t>
  </si>
  <si>
    <t>Raffle Tickets</t>
  </si>
  <si>
    <t>Magnets</t>
  </si>
  <si>
    <t>Cookout</t>
  </si>
  <si>
    <t>PayPal Transfer</t>
  </si>
  <si>
    <t>Unknown</t>
  </si>
  <si>
    <t>Summer Registrations</t>
  </si>
  <si>
    <t>September</t>
  </si>
  <si>
    <t>Q3</t>
  </si>
  <si>
    <t>Tournament Fees</t>
  </si>
  <si>
    <t>Nancy Fitzgerald</t>
  </si>
  <si>
    <t>BJ's Bbque Reimbursement</t>
  </si>
  <si>
    <t>July</t>
  </si>
  <si>
    <t>Ken Johnson</t>
  </si>
  <si>
    <t>Drying Oil for U14 Summer Game</t>
  </si>
  <si>
    <t xml:space="preserve">Bellingham U14 </t>
  </si>
  <si>
    <t>Bellingham Summer Tourney</t>
  </si>
  <si>
    <t>2 coaches</t>
  </si>
  <si>
    <t>Denise Laroff &amp; Mike McNeely</t>
  </si>
  <si>
    <t>Book of Stamps</t>
  </si>
  <si>
    <t>Kevin Olivieri</t>
  </si>
  <si>
    <t>200 Softball Magnets</t>
  </si>
  <si>
    <t>Bill Vaughn</t>
  </si>
  <si>
    <t>17 Sweatshirts, 1 Polo Shirt</t>
  </si>
  <si>
    <t>Summer Uniforms</t>
  </si>
  <si>
    <t>Summer Registrations-Kip Brown</t>
  </si>
  <si>
    <t>Uniform Reimbursement</t>
  </si>
  <si>
    <t>Cheryl Chandler</t>
  </si>
  <si>
    <t>HGSSL Registrations</t>
  </si>
  <si>
    <t>12 Freshman Medals</t>
  </si>
  <si>
    <t>Uno's Board meeting</t>
  </si>
  <si>
    <t>Staples</t>
  </si>
  <si>
    <t>Certificate Paper</t>
  </si>
  <si>
    <t>Shari Kelly</t>
  </si>
  <si>
    <t>Barbeque</t>
  </si>
  <si>
    <t>Income from Barbeque</t>
  </si>
  <si>
    <t>Red Sox sales</t>
  </si>
  <si>
    <t>Raffle Tickets and magnets</t>
  </si>
  <si>
    <t xml:space="preserve">Karen Lewis summer reg. </t>
  </si>
  <si>
    <t>Kip Brown Summer registration</t>
  </si>
  <si>
    <t>Umpire Reimbursement</t>
  </si>
  <si>
    <t>unused umpire fees</t>
  </si>
  <si>
    <t>Dana Rundlett, Susan Ryan</t>
  </si>
  <si>
    <t>SYBSA U 14 Summer Tourney</t>
  </si>
  <si>
    <t>Jack Conway</t>
  </si>
  <si>
    <t>US Post Office</t>
  </si>
  <si>
    <t>PO Box Renewal</t>
  </si>
  <si>
    <t>U14 Summer Tourney Bellingh</t>
  </si>
  <si>
    <t>August</t>
  </si>
  <si>
    <t>Registrations (late)</t>
  </si>
  <si>
    <t>Miscellaneous Deposit</t>
  </si>
  <si>
    <t>Balance January 1, 2012</t>
  </si>
  <si>
    <t>Receivables</t>
  </si>
  <si>
    <t>Registration Receivables</t>
  </si>
  <si>
    <t>Q1</t>
  </si>
  <si>
    <t>Pay Pal</t>
  </si>
  <si>
    <t>Balance in PayPal Act.</t>
  </si>
  <si>
    <t>As of October 30,2012</t>
  </si>
  <si>
    <t>Account Balance 10/30/2012</t>
  </si>
  <si>
    <t>Reimbursement</t>
  </si>
  <si>
    <t>HGSSL</t>
  </si>
  <si>
    <t>Printing., Misc. Expenses</t>
  </si>
  <si>
    <t>Championship Trophies</t>
  </si>
  <si>
    <t>All Star T Shirts</t>
  </si>
  <si>
    <t>Superflash</t>
  </si>
  <si>
    <t>Rich Fitzgerald</t>
  </si>
  <si>
    <t>Cookout reimbursement</t>
  </si>
  <si>
    <t>Marisaa Delconte</t>
  </si>
  <si>
    <t xml:space="preserve">Junior Umpire Reim. </t>
  </si>
  <si>
    <t>Kerri Swift</t>
  </si>
  <si>
    <t>uniform Reimbursement</t>
  </si>
  <si>
    <t>Qtr1</t>
  </si>
  <si>
    <t>Eileen Maher</t>
  </si>
  <si>
    <t>Christa Grey</t>
  </si>
  <si>
    <t>Registration Reimbursement</t>
  </si>
  <si>
    <t>Michael Moran</t>
  </si>
  <si>
    <t>Kerry Kelly</t>
  </si>
  <si>
    <t>Ambrose Hayes</t>
  </si>
  <si>
    <t>Reim Gile Tools</t>
  </si>
  <si>
    <t>Jean Kelly</t>
  </si>
  <si>
    <t xml:space="preserve">Equipment - Dicks </t>
  </si>
  <si>
    <t>YTD Reconciliation</t>
  </si>
  <si>
    <t>Town of milton</t>
  </si>
  <si>
    <t>Helmuts</t>
  </si>
  <si>
    <t>November</t>
  </si>
  <si>
    <t>7 U14 Fall Registrations-Dana Umpire $50</t>
  </si>
  <si>
    <t>Dana Rundlett</t>
  </si>
  <si>
    <t>Cash from U 14 Fall Reg</t>
  </si>
  <si>
    <t xml:space="preserve">November </t>
  </si>
  <si>
    <t>Pumpkin Smash-8 @$35</t>
  </si>
  <si>
    <t>Brian Conroy U12 Fall</t>
  </si>
  <si>
    <t>8 U12, 2 U10 Fall Registrations</t>
  </si>
  <si>
    <t xml:space="preserve">October </t>
  </si>
  <si>
    <t>Sponsor Plaques</t>
  </si>
  <si>
    <t>2011Fall lights</t>
  </si>
  <si>
    <t>Plaques</t>
  </si>
  <si>
    <t>Sponsor Banners</t>
  </si>
  <si>
    <t>Total</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</si>
</sst>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5" formatCode="&quot;$&quot;#,##0_);\(&quot;$&quot;#,##0\)"/>
    <numFmt numFmtId="6" formatCode="&quot;$&quot;#,##0_);[Red]\(&quot;$&quot;#,##0\)"/>
    <numFmt numFmtId="44" formatCode="_(&quot;$&quot;* #,##0.00_);_(&quot;$&quot;* \(#,##0.00\);_(&quot;$&quot;* &quot;-&quot;??_);_(@_)"/>
    <numFmt numFmtId="43" formatCode="_(* #,##0.00_);_(* \(#,##0.00\);_(* &quot;-&quot;??_);_(@_)"/>
    <numFmt numFmtId="164" formatCode="_(* #,##0_);_(* \(#,##0\);_(* &quot;-&quot;??_);_(@_)"/>
    <numFmt numFmtId="165" formatCode="_(&quot;$&quot;* #,##0_);_(&quot;$&quot;* \(#,##0\);_(&quot;$&quot;* &quot;-&quot;??_);_(@_)"/>
  </numFmts>
  <fonts count="15" x14ac:knownFonts="1">
    <font>
      <sz val="12"/>
      <color theme="1"/>
      <name val="Lucida Sans Unicode"/>
      <family val="2"/>
      <scheme val="minor"/>
    </font>
    <font>
      <sz val="12"/>
      <color theme="1"/>
      <name val="Lucida Sans Unicode"/>
      <family val="2"/>
      <scheme val="minor"/>
    </font>
    <font>
      <b/>
      <sz val="20"/>
      <color theme="1" tint="0.24994659260841701"/>
      <name val="Lucida Sans Unicode"/>
      <family val="2"/>
      <scheme val="minor"/>
    </font>
    <font>
      <sz val="8"/>
      <name val="Lucida Sans Unicode"/>
      <family val="2"/>
      <scheme val="minor"/>
    </font>
    <font>
      <b/>
      <sz val="9"/>
      <color indexed="81"/>
      <name val="Geneva"/>
    </font>
    <font>
      <u/>
      <sz val="12"/>
      <color theme="10"/>
      <name val="Lucida Sans Unicode"/>
      <family val="2"/>
      <scheme val="minor"/>
    </font>
    <font>
      <u/>
      <sz val="12"/>
      <color theme="11"/>
      <name val="Lucida Sans Unicode"/>
      <family val="2"/>
      <scheme val="minor"/>
    </font>
    <font>
      <sz val="16"/>
      <color theme="1"/>
      <name val="Verdana"/>
    </font>
    <font>
      <b/>
      <sz val="16"/>
      <color theme="1"/>
      <name val="Verdana"/>
    </font>
    <font>
      <sz val="12"/>
      <color theme="1"/>
      <name val="Verdana"/>
    </font>
    <font>
      <sz val="12"/>
      <color theme="1"/>
      <name val="Verdana"/>
      <family val="2"/>
    </font>
    <font>
      <sz val="12"/>
      <color theme="1"/>
      <name val="Lucida Sans Unicode"/>
      <scheme val="minor"/>
    </font>
    <font>
      <b/>
      <sz val="12"/>
      <color theme="1"/>
      <name val="Lucida Sans Unicode"/>
      <family val="2"/>
      <scheme val="minor"/>
    </font>
    <font>
      <b/>
      <sz val="12"/>
      <color theme="1"/>
      <name val="Lucida Sans Unicode"/>
      <scheme val="minor"/>
    </font>
    <font>
      <b/>
      <sz val="16"/>
      <color theme="1"/>
      <name val="Verdana"/>
      <family val="2"/>
    </font>
  </fonts>
  <fills count="5">
    <fill>
      <patternFill patternType="none"/>
    </fill>
    <fill>
      <patternFill patternType="gray125"/>
    </fill>
    <fill>
      <patternFill patternType="solid">
        <fgColor theme="4" tint="0.39997558519241921"/>
        <bgColor indexed="64"/>
      </patternFill>
    </fill>
    <fill>
      <patternFill patternType="solid">
        <fgColor theme="0" tint="-0.14999847407452621"/>
        <bgColor theme="0" tint="-0.14999847407452621"/>
      </patternFill>
    </fill>
    <fill>
      <patternFill patternType="solid">
        <fgColor rgb="FFFFFF00"/>
        <bgColor indexed="64"/>
      </patternFill>
    </fill>
  </fills>
  <borders count="4">
    <border>
      <left/>
      <right/>
      <top/>
      <bottom/>
      <diagonal/>
    </border>
    <border>
      <left/>
      <right/>
      <top/>
      <bottom style="thick">
        <color theme="4"/>
      </bottom>
      <diagonal/>
    </border>
    <border>
      <left style="thin">
        <color auto="1"/>
      </left>
      <right style="thin">
        <color auto="1"/>
      </right>
      <top style="thin">
        <color auto="1"/>
      </top>
      <bottom style="thin">
        <color auto="1"/>
      </bottom>
      <diagonal/>
    </border>
    <border>
      <left/>
      <right/>
      <top style="thin">
        <color theme="4" tint="0.79998168889431442"/>
      </top>
      <bottom style="thin">
        <color theme="4" tint="0.79998168889431442"/>
      </bottom>
      <diagonal/>
    </border>
  </borders>
  <cellStyleXfs count="330">
    <xf numFmtId="0" fontId="0" fillId="0" borderId="0"/>
    <xf numFmtId="0" fontId="2" fillId="0" borderId="1" applyNumberFormat="0" applyFill="0" applyProtection="0">
      <alignment horizontal="left"/>
    </xf>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43" fontId="1" fillId="0" borderId="0" applyFon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44" fontId="1" fillId="0" borderId="0" applyFon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cellStyleXfs>
  <cellXfs count="58">
    <xf numFmtId="0" fontId="0" fillId="0" borderId="0" xfId="0"/>
    <xf numFmtId="0" fontId="0" fillId="0" borderId="0" xfId="0" applyAlignment="1">
      <alignment horizontal="center"/>
    </xf>
    <xf numFmtId="0" fontId="0" fillId="0" borderId="0" xfId="0" applyFont="1" applyFill="1" applyBorder="1"/>
    <xf numFmtId="5" fontId="0" fillId="0" borderId="0" xfId="0" applyNumberFormat="1" applyFont="1" applyFill="1" applyBorder="1"/>
    <xf numFmtId="0" fontId="0" fillId="0" borderId="0" xfId="0" applyFont="1" applyFill="1" applyBorder="1" applyAlignment="1">
      <alignment horizontal="center"/>
    </xf>
    <xf numFmtId="0" fontId="0" fillId="0" borderId="0" xfId="0" applyBorder="1"/>
    <xf numFmtId="0" fontId="0" fillId="0" borderId="0" xfId="0" applyFill="1" applyBorder="1"/>
    <xf numFmtId="0" fontId="0" fillId="0" borderId="0" xfId="0" applyFill="1" applyBorder="1" applyAlignment="1">
      <alignment horizontal="center"/>
    </xf>
    <xf numFmtId="0" fontId="0" fillId="0" borderId="0" xfId="0" applyFont="1" applyFill="1" applyBorder="1" applyAlignment="1">
      <alignment horizontal="left"/>
    </xf>
    <xf numFmtId="5" fontId="7" fillId="0" borderId="2" xfId="0" applyNumberFormat="1" applyFont="1" applyBorder="1"/>
    <xf numFmtId="0" fontId="9" fillId="0" borderId="0" xfId="0" applyFont="1"/>
    <xf numFmtId="0" fontId="8" fillId="0" borderId="0" xfId="0" applyFont="1"/>
    <xf numFmtId="0" fontId="7" fillId="0" borderId="0" xfId="0" applyFont="1"/>
    <xf numFmtId="0" fontId="7" fillId="0" borderId="0" xfId="0" applyFont="1" applyAlignment="1"/>
    <xf numFmtId="0" fontId="8" fillId="2" borderId="2" xfId="0" applyFont="1" applyFill="1" applyBorder="1" applyAlignment="1">
      <alignment horizontal="center"/>
    </xf>
    <xf numFmtId="0" fontId="8" fillId="0" borderId="2" xfId="0" applyFont="1" applyFill="1" applyBorder="1"/>
    <xf numFmtId="0" fontId="8" fillId="2" borderId="2" xfId="0" applyFont="1" applyFill="1" applyBorder="1"/>
    <xf numFmtId="164" fontId="8" fillId="2" borderId="2" xfId="62" applyNumberFormat="1" applyFont="1" applyFill="1" applyBorder="1"/>
    <xf numFmtId="5" fontId="7" fillId="0" borderId="0" xfId="0" applyNumberFormat="1" applyFont="1"/>
    <xf numFmtId="0" fontId="0" fillId="0" borderId="0" xfId="0" applyFill="1"/>
    <xf numFmtId="0" fontId="9" fillId="0" borderId="0" xfId="0" applyFont="1" applyFill="1"/>
    <xf numFmtId="0" fontId="0" fillId="0" borderId="3" xfId="0" applyFont="1" applyFill="1" applyBorder="1" applyAlignment="1">
      <alignment horizontal="left" indent="1"/>
    </xf>
    <xf numFmtId="0" fontId="10" fillId="0" borderId="0" xfId="0" applyFont="1" applyFill="1"/>
    <xf numFmtId="0" fontId="0" fillId="0" borderId="0" xfId="0" applyFill="1" applyAlignment="1">
      <alignment horizontal="center"/>
    </xf>
    <xf numFmtId="0" fontId="0" fillId="0" borderId="0" xfId="0" applyBorder="1" applyAlignment="1">
      <alignment horizontal="center"/>
    </xf>
    <xf numFmtId="0" fontId="11" fillId="0" borderId="0" xfId="0" applyFont="1" applyFill="1" applyBorder="1"/>
    <xf numFmtId="5" fontId="0" fillId="0" borderId="0" xfId="0" applyNumberFormat="1" applyBorder="1"/>
    <xf numFmtId="0" fontId="12" fillId="0" borderId="0" xfId="0" applyFont="1" applyFill="1" applyBorder="1"/>
    <xf numFmtId="0" fontId="0" fillId="0" borderId="0" xfId="0" applyFill="1" applyBorder="1" applyAlignment="1">
      <alignment horizontal="left"/>
    </xf>
    <xf numFmtId="0" fontId="0" fillId="3" borderId="0" xfId="0" applyFont="1" applyFill="1" applyBorder="1"/>
    <xf numFmtId="0" fontId="0" fillId="3" borderId="0" xfId="0" applyFont="1" applyFill="1"/>
    <xf numFmtId="0" fontId="0" fillId="0" borderId="0" xfId="0" applyFont="1" applyBorder="1"/>
    <xf numFmtId="0" fontId="0" fillId="0" borderId="0" xfId="0" applyFont="1" applyFill="1"/>
    <xf numFmtId="0" fontId="13" fillId="0" borderId="0" xfId="0" applyFont="1" applyFill="1" applyBorder="1"/>
    <xf numFmtId="5" fontId="11" fillId="0" borderId="0" xfId="0" applyNumberFormat="1" applyFont="1" applyFill="1" applyBorder="1"/>
    <xf numFmtId="5" fontId="0" fillId="0" borderId="0" xfId="0" applyNumberFormat="1" applyFill="1" applyBorder="1"/>
    <xf numFmtId="14" fontId="0" fillId="0" borderId="0" xfId="0" applyNumberFormat="1" applyBorder="1"/>
    <xf numFmtId="16" fontId="0" fillId="0" borderId="0" xfId="0" applyNumberFormat="1" applyBorder="1"/>
    <xf numFmtId="0" fontId="7" fillId="0" borderId="2" xfId="0" pivotButton="1" applyFont="1" applyBorder="1"/>
    <xf numFmtId="0" fontId="7" fillId="0" borderId="2" xfId="0" applyFont="1" applyBorder="1"/>
    <xf numFmtId="0" fontId="7" fillId="0" borderId="2" xfId="0" applyFont="1" applyBorder="1" applyAlignment="1">
      <alignment horizontal="left"/>
    </xf>
    <xf numFmtId="0" fontId="7" fillId="0" borderId="2" xfId="0" applyFont="1" applyBorder="1" applyAlignment="1">
      <alignment horizontal="left" indent="1"/>
    </xf>
    <xf numFmtId="14" fontId="0" fillId="0" borderId="0" xfId="0" applyNumberFormat="1" applyFont="1" applyFill="1" applyBorder="1" applyAlignment="1">
      <alignment horizontal="center"/>
    </xf>
    <xf numFmtId="14" fontId="0" fillId="0" borderId="0" xfId="0" applyNumberFormat="1" applyFill="1" applyBorder="1" applyAlignment="1">
      <alignment horizontal="center"/>
    </xf>
    <xf numFmtId="14" fontId="0" fillId="0" borderId="0" xfId="0" applyNumberFormat="1" applyAlignment="1">
      <alignment horizontal="center"/>
    </xf>
    <xf numFmtId="14" fontId="0" fillId="0" borderId="0" xfId="0" applyNumberFormat="1" applyBorder="1" applyAlignment="1">
      <alignment horizontal="center"/>
    </xf>
    <xf numFmtId="0" fontId="14" fillId="0" borderId="0" xfId="0" applyFont="1"/>
    <xf numFmtId="165" fontId="14" fillId="0" borderId="0" xfId="325" applyNumberFormat="1" applyFont="1"/>
    <xf numFmtId="6" fontId="14" fillId="0" borderId="0" xfId="0" applyNumberFormat="1" applyFont="1"/>
    <xf numFmtId="0" fontId="8" fillId="0" borderId="2" xfId="0" applyFont="1" applyBorder="1" applyAlignment="1">
      <alignment horizontal="left"/>
    </xf>
    <xf numFmtId="0" fontId="0" fillId="4" borderId="0" xfId="0" applyFont="1" applyFill="1" applyBorder="1" applyAlignment="1">
      <alignment horizontal="left"/>
    </xf>
    <xf numFmtId="0" fontId="0" fillId="4" borderId="0" xfId="0" applyFill="1" applyBorder="1" applyAlignment="1">
      <alignment horizontal="left"/>
    </xf>
    <xf numFmtId="0" fontId="0" fillId="4" borderId="0" xfId="0" applyFill="1" applyBorder="1"/>
    <xf numFmtId="14" fontId="0" fillId="4" borderId="0" xfId="0" applyNumberFormat="1" applyFill="1" applyBorder="1" applyAlignment="1">
      <alignment horizontal="center"/>
    </xf>
    <xf numFmtId="0" fontId="0" fillId="4" borderId="0" xfId="0" applyFill="1" applyBorder="1" applyAlignment="1">
      <alignment horizontal="center"/>
    </xf>
    <xf numFmtId="0" fontId="11" fillId="4" borderId="0" xfId="0" applyFont="1" applyFill="1" applyBorder="1"/>
    <xf numFmtId="0" fontId="12" fillId="4" borderId="0" xfId="0" applyFont="1" applyFill="1" applyBorder="1"/>
    <xf numFmtId="5" fontId="0" fillId="4" borderId="0" xfId="0" applyNumberFormat="1" applyFill="1" applyBorder="1"/>
  </cellXfs>
  <cellStyles count="330">
    <cellStyle name="Comma" xfId="62" builtinId="3"/>
    <cellStyle name="Currency" xfId="325" builtinId="4"/>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7" builtinId="9" hidden="1"/>
    <cellStyle name="Followed Hyperlink" xfId="328" builtinId="9" hidden="1"/>
    <cellStyle name="Followed Hyperlink" xfId="329" builtinId="9" hidden="1"/>
    <cellStyle name="Heading 1" xfId="1" builtinId="16" customBuilti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Normal" xfId="0" builtinId="0" customBuiltin="1"/>
  </cellStyles>
  <dxfs count="57">
    <dxf>
      <numFmt numFmtId="9" formatCode="&quot;$&quot;#,##0_);\(&quot;$&quot;#,##0\)"/>
    </dxf>
    <dxf>
      <font>
        <b/>
        <i val="0"/>
        <strike val="0"/>
        <condense val="0"/>
        <extend val="0"/>
        <outline val="0"/>
        <shadow val="0"/>
        <u val="none"/>
        <vertAlign val="baseline"/>
        <sz val="12"/>
        <color theme="1"/>
        <name val="Lucida Sans Unicode"/>
        <scheme val="minor"/>
      </font>
      <fill>
        <patternFill patternType="none">
          <fgColor indexed="64"/>
          <bgColor indexed="65"/>
        </patternFill>
      </fill>
    </dxf>
    <dxf>
      <font>
        <b val="0"/>
        <i val="0"/>
        <strike val="0"/>
        <condense val="0"/>
        <extend val="0"/>
        <outline val="0"/>
        <shadow val="0"/>
        <u val="none"/>
        <vertAlign val="baseline"/>
        <sz val="12"/>
        <color theme="1"/>
        <name val="Lucida Sans Unicode"/>
        <scheme val="minor"/>
      </font>
      <fill>
        <patternFill patternType="none">
          <fgColor indexed="64"/>
          <bgColor indexed="65"/>
        </patternFill>
      </fill>
    </dxf>
    <dxf>
      <font>
        <b val="0"/>
        <i val="0"/>
        <strike val="0"/>
        <condense val="0"/>
        <extend val="0"/>
        <outline val="0"/>
        <shadow val="0"/>
        <u val="none"/>
        <vertAlign val="baseline"/>
        <sz val="12"/>
        <color theme="1"/>
        <name val="Lucida Sans Unicode"/>
        <scheme val="minor"/>
      </font>
      <fill>
        <patternFill patternType="none">
          <fgColor indexed="64"/>
          <bgColor indexed="65"/>
        </patternFill>
      </fill>
    </dxf>
    <dxf>
      <font>
        <b val="0"/>
        <i val="0"/>
        <strike val="0"/>
        <condense val="0"/>
        <extend val="0"/>
        <outline val="0"/>
        <shadow val="0"/>
        <u val="none"/>
        <vertAlign val="baseline"/>
        <sz val="12"/>
        <color theme="1"/>
        <name val="Lucida Sans Unicode"/>
        <scheme val="minor"/>
      </font>
      <fill>
        <patternFill patternType="none">
          <fgColor indexed="64"/>
          <bgColor indexed="65"/>
        </patternFill>
      </fill>
    </dxf>
    <dxf>
      <numFmt numFmtId="166" formatCode="m/d/yyyy"/>
      <fill>
        <patternFill patternType="none">
          <fgColor indexed="64"/>
          <bgColor indexed="65"/>
        </patternFill>
      </fill>
      <alignment horizontal="center" vertical="bottom" textRotation="0" wrapText="0" indent="0" justifyLastLine="0" shrinkToFit="0" readingOrder="0"/>
    </dxf>
    <dxf>
      <numFmt numFmtId="9" formatCode="&quot;$&quot;#,##0_);\(&quot;$&quot;#,##0\)"/>
    </dxf>
    <dxf>
      <font>
        <b val="0"/>
        <i val="0"/>
        <strike val="0"/>
        <condense val="0"/>
        <extend val="0"/>
        <outline val="0"/>
        <shadow val="0"/>
        <u val="none"/>
        <vertAlign val="baseline"/>
        <sz val="12"/>
        <color theme="1"/>
        <name val="Lucida Sans Unicode"/>
        <scheme val="minor"/>
      </font>
      <numFmt numFmtId="9" formatCode="&quot;$&quot;#,##0_);\(&quot;$&quot;#,##0\)"/>
      <fill>
        <patternFill patternType="none">
          <fgColor indexed="64"/>
          <bgColor indexed="65"/>
        </patternFill>
      </fill>
    </dxf>
    <dxf>
      <fill>
        <patternFill patternType="none">
          <fgColor indexed="64"/>
          <bgColor indexed="65"/>
        </patternFill>
      </fill>
      <alignment horizontal="left" vertical="bottom" textRotation="0" wrapText="0" indent="0" justifyLastLine="0" shrinkToFit="0" readingOrder="0"/>
    </dxf>
    <dxf>
      <font>
        <name val="Verdana"/>
        <scheme val="none"/>
      </font>
    </dxf>
    <dxf>
      <font>
        <sz val="16"/>
      </font>
    </dxf>
    <dxf>
      <font>
        <b/>
      </font>
    </dxf>
    <dxf>
      <border outline="0">
        <left style="thin">
          <color indexed="64"/>
        </left>
        <right style="thin">
          <color indexed="64"/>
        </right>
        <top style="thin">
          <color indexed="64"/>
        </top>
        <bottom style="thin">
          <color indexed="64"/>
        </bottom>
      </border>
    </dxf>
    <dxf>
      <font>
        <sz val="14"/>
      </font>
    </dxf>
    <dxf>
      <font>
        <sz val="14"/>
      </font>
    </dxf>
    <dxf>
      <font>
        <b val="0"/>
      </font>
    </dxf>
    <dxf>
      <numFmt numFmtId="9" formatCode="&quot;$&quot;#,##0_);\(&quot;$&quot;#,##0\)"/>
    </dxf>
    <dxf>
      <font>
        <sz val="16"/>
      </font>
    </dxf>
    <dxf>
      <font>
        <name val="Verdana"/>
        <scheme val="none"/>
      </font>
    </dxf>
    <dxf>
      <font>
        <b/>
      </font>
    </dxf>
    <dxf>
      <border outline="0">
        <left style="thin">
          <color indexed="64"/>
        </left>
        <right style="thin">
          <color indexed="64"/>
        </right>
        <top style="thin">
          <color indexed="64"/>
        </top>
        <bottom style="thin">
          <color indexed="64"/>
        </bottom>
      </border>
    </dxf>
    <dxf>
      <font>
        <sz val="14"/>
      </font>
    </dxf>
    <dxf>
      <font>
        <sz val="14"/>
      </font>
    </dxf>
    <dxf>
      <font>
        <b val="0"/>
      </font>
    </dxf>
    <dxf>
      <numFmt numFmtId="9" formatCode="&quot;$&quot;#,##0_);\(&quot;$&quot;#,##0\)"/>
    </dxf>
    <dxf>
      <border>
        <top style="thin">
          <color theme="8" tint="0.79998168889431442"/>
        </top>
        <bottom style="thin">
          <color theme="8" tint="0.79998168889431442"/>
        </bottom>
      </border>
    </dxf>
    <dxf>
      <border>
        <top style="thin">
          <color theme="8" tint="0.79998168889431442"/>
        </top>
        <bottom style="thin">
          <color theme="8" tint="0.79998168889431442"/>
        </bottom>
      </border>
    </dxf>
    <dxf>
      <fill>
        <patternFill patternType="solid">
          <fgColor theme="4" tint="0.59996337778862885"/>
          <bgColor theme="4" tint="0.59996337778862885"/>
        </patternFill>
      </fill>
      <border>
        <bottom style="thin">
          <color theme="8"/>
        </bottom>
      </border>
    </dxf>
    <dxf>
      <font>
        <color theme="0"/>
      </font>
      <fill>
        <patternFill patternType="solid">
          <fgColor theme="4"/>
          <bgColor theme="4"/>
        </patternFill>
      </fill>
      <border>
        <bottom style="thin">
          <color theme="8" tint="0.79998168889431442"/>
        </bottom>
        <horizontal style="thin">
          <color theme="8" tint="0.39997558519241921"/>
        </horizontal>
      </border>
    </dxf>
    <dxf>
      <border>
        <bottom style="thin">
          <color theme="8" tint="0.59999389629810485"/>
        </bottom>
      </border>
    </dxf>
    <dxf>
      <font>
        <b/>
        <color theme="1"/>
      </font>
      <fill>
        <patternFill patternType="solid">
          <fgColor theme="0" tint="-0.14999847407452621"/>
          <bgColor theme="0" tint="-0.14999847407452621"/>
        </patternFill>
      </fill>
    </dxf>
    <dxf>
      <font>
        <b/>
        <color theme="0"/>
      </font>
      <fill>
        <patternFill patternType="solid">
          <fgColor theme="4" tint="0.59996337778862885"/>
          <bgColor theme="4" tint="0.59996337778862885"/>
        </patternFill>
      </fill>
    </dxf>
    <dxf>
      <font>
        <b/>
        <color theme="0"/>
      </font>
    </dxf>
    <dxf>
      <font>
        <color theme="0"/>
      </font>
      <fill>
        <patternFill>
          <fgColor theme="4" tint="0.39994506668294322"/>
          <bgColor theme="4" tint="0.39994506668294322"/>
        </patternFill>
      </fill>
      <border>
        <left/>
        <right/>
      </border>
    </dxf>
    <dxf>
      <fill>
        <patternFill>
          <fgColor theme="4" tint="0.59996337778862885"/>
          <bgColor theme="4" tint="0.59996337778862885"/>
        </patternFill>
      </fill>
      <border>
        <top style="thin">
          <color theme="8" tint="-0.249977111117893"/>
        </top>
        <bottom style="thin">
          <color theme="8" tint="-0.249977111117893"/>
        </bottom>
        <horizontal style="thin">
          <color theme="8" tint="-0.249977111117893"/>
        </horizontal>
      </border>
    </dxf>
    <dxf>
      <font>
        <b/>
        <i val="0"/>
        <color theme="0"/>
      </font>
      <border>
        <top style="double">
          <color theme="3"/>
        </top>
      </border>
    </dxf>
    <dxf>
      <font>
        <color theme="0"/>
      </font>
      <fill>
        <patternFill patternType="solid">
          <fgColor theme="4" tint="-0.24994659260841701"/>
          <bgColor theme="4" tint="-0.24994659260841701"/>
        </patternFill>
      </fill>
      <border>
        <horizontal style="thin">
          <color theme="8" tint="-0.249977111117893"/>
        </horizontal>
      </border>
    </dxf>
    <dxf>
      <font>
        <color theme="0"/>
      </font>
      <fill>
        <patternFill>
          <fgColor theme="4" tint="0.39994506668294322"/>
          <bgColor theme="4" tint="0.39994506668294322"/>
        </patternFill>
      </fill>
      <border>
        <horizontal style="thin">
          <color theme="8" tint="0.79998168889431442"/>
        </horizontal>
      </border>
    </dxf>
    <dxf>
      <fill>
        <patternFill patternType="solid">
          <fgColor theme="7" tint="0.59999389629810485"/>
          <bgColor theme="7" tint="0.59999389629810485"/>
        </patternFill>
      </fill>
    </dxf>
    <dxf>
      <fill>
        <patternFill patternType="solid">
          <fgColor theme="5" tint="0.39994506668294322"/>
          <bgColor theme="5" tint="0.39994506668294322"/>
        </patternFill>
      </fill>
    </dxf>
    <dxf>
      <font>
        <b/>
        <color theme="1"/>
      </font>
    </dxf>
    <dxf>
      <font>
        <b/>
        <color theme="1"/>
      </font>
    </dxf>
    <dxf>
      <font>
        <b/>
        <color theme="1"/>
      </font>
      <border>
        <top style="medium">
          <color theme="7"/>
        </top>
      </border>
    </dxf>
    <dxf>
      <font>
        <b/>
        <i val="0"/>
        <color theme="0"/>
      </font>
      <fill>
        <patternFill>
          <fgColor theme="5"/>
          <bgColor theme="5"/>
        </patternFill>
      </fill>
    </dxf>
    <dxf>
      <font>
        <color theme="0"/>
      </font>
      <fill>
        <patternFill patternType="solid">
          <fgColor theme="5" tint="0.59996337778862885"/>
          <bgColor theme="5" tint="0.59996337778862885"/>
        </patternFill>
      </fill>
      <border>
        <left style="thin">
          <color theme="7" tint="0.39997558519241921"/>
        </left>
        <right style="thin">
          <color theme="7" tint="0.39997558519241921"/>
        </right>
        <top style="thin">
          <color theme="7" tint="0.39997558519241921"/>
        </top>
        <bottom style="thin">
          <color theme="7" tint="0.39997558519241921"/>
        </bottom>
        <vertical style="thin">
          <color theme="7" tint="0.39997558519241921"/>
        </vertical>
        <horizontal style="thin">
          <color theme="7" tint="0.39997558519241921"/>
        </horizontal>
      </border>
    </dxf>
    <dxf>
      <fill>
        <patternFill patternType="solid">
          <fgColor theme="4"/>
          <bgColor theme="4"/>
        </patternFill>
      </fill>
    </dxf>
    <dxf>
      <font>
        <b/>
        <color theme="0"/>
      </font>
      <fill>
        <patternFill patternType="solid">
          <fgColor theme="4"/>
          <bgColor theme="4"/>
        </patternFill>
      </fill>
    </dxf>
    <dxf>
      <font>
        <b/>
        <color theme="0"/>
      </font>
      <fill>
        <patternFill patternType="solid">
          <fgColor theme="4"/>
          <bgColor theme="4"/>
        </patternFill>
      </fill>
    </dxf>
    <dxf>
      <font>
        <b/>
        <color theme="0"/>
      </font>
      <fill>
        <patternFill patternType="solid">
          <fgColor theme="4"/>
          <bgColor theme="4"/>
        </patternFill>
      </fill>
      <border>
        <top style="thick">
          <color theme="0"/>
        </top>
      </border>
    </dxf>
    <dxf>
      <font>
        <b/>
        <color theme="0"/>
      </font>
      <fill>
        <patternFill patternType="solid">
          <fgColor theme="4"/>
          <bgColor theme="4"/>
        </patternFill>
      </fill>
      <border>
        <bottom style="thick">
          <color theme="0"/>
        </bottom>
      </border>
    </dxf>
    <dxf>
      <font>
        <color theme="0"/>
      </font>
      <fill>
        <patternFill patternType="solid">
          <fgColor theme="4" tint="0.39994506668294322"/>
          <bgColor theme="4" tint="0.39994506668294322"/>
        </patternFill>
      </fill>
      <border>
        <vertical style="thin">
          <color theme="0"/>
        </vertical>
        <horizontal style="thin">
          <color theme="0"/>
        </horizontal>
      </border>
    </dxf>
    <dxf>
      <fill>
        <patternFill patternType="solid">
          <fgColor theme="4" tint="0.39994506668294322"/>
          <bgColor theme="4" tint="0.39994506668294322"/>
        </patternFill>
      </fill>
    </dxf>
    <dxf>
      <font>
        <b/>
        <color theme="0"/>
      </font>
      <fill>
        <patternFill patternType="solid">
          <fgColor theme="4"/>
          <bgColor theme="4"/>
        </patternFill>
      </fill>
    </dxf>
    <dxf>
      <font>
        <b/>
        <color theme="0"/>
      </font>
      <fill>
        <patternFill patternType="solid">
          <fgColor theme="4"/>
          <bgColor theme="4"/>
        </patternFill>
      </fill>
    </dxf>
    <dxf>
      <font>
        <b/>
        <color theme="0"/>
      </font>
      <fill>
        <patternFill patternType="solid">
          <fgColor theme="4"/>
          <bgColor theme="4"/>
        </patternFill>
      </fill>
      <border>
        <top style="thick">
          <color theme="0"/>
        </top>
      </border>
    </dxf>
    <dxf>
      <font>
        <b/>
        <color theme="0"/>
      </font>
      <fill>
        <patternFill patternType="solid">
          <fgColor theme="4"/>
          <bgColor theme="4"/>
        </patternFill>
      </fill>
      <border>
        <bottom style="thick">
          <color theme="0"/>
        </bottom>
      </border>
    </dxf>
    <dxf>
      <font>
        <color theme="0"/>
      </font>
      <fill>
        <patternFill patternType="solid">
          <fgColor theme="4" tint="0.39994506668294322"/>
          <bgColor theme="4" tint="0.39994506668294322"/>
        </patternFill>
      </fill>
      <border>
        <vertical style="thin">
          <color theme="0"/>
        </vertical>
        <horizontal style="thin">
          <color theme="0"/>
        </horizontal>
      </border>
    </dxf>
  </dxfs>
  <tableStyles count="4" defaultTableStyle="TableStyleMedium2" defaultPivotStyle="PivotStyleLight16">
    <tableStyle name="Budget 1" pivot="0" count="6">
      <tableStyleElement type="wholeTable" dxfId="56"/>
      <tableStyleElement type="headerRow" dxfId="55"/>
      <tableStyleElement type="totalRow" dxfId="54"/>
      <tableStyleElement type="firstColumn" dxfId="53"/>
      <tableStyleElement type="lastColumn" dxfId="52"/>
      <tableStyleElement type="firstRowStripe" dxfId="51"/>
    </tableStyle>
    <tableStyle name="Budget 2" pivot="0" count="6">
      <tableStyleElement type="wholeTable" dxfId="50"/>
      <tableStyleElement type="headerRow" dxfId="49"/>
      <tableStyleElement type="totalRow" dxfId="48"/>
      <tableStyleElement type="firstColumn" dxfId="47"/>
      <tableStyleElement type="lastColumn" dxfId="46"/>
      <tableStyleElement type="firstRowStripe" dxfId="45"/>
    </tableStyle>
    <tableStyle name="Budget Table" pivot="0" count="7">
      <tableStyleElement type="wholeTable" dxfId="44"/>
      <tableStyleElement type="headerRow" dxfId="43"/>
      <tableStyleElement type="totalRow" dxfId="42"/>
      <tableStyleElement type="firstColumn" dxfId="41"/>
      <tableStyleElement type="lastColumn" dxfId="40"/>
      <tableStyleElement type="firstRowStripe" dxfId="39"/>
      <tableStyleElement type="firstColumnStripe" dxfId="38"/>
    </tableStyle>
    <tableStyle name="BudgetReportPivot" table="0" count="13">
      <tableStyleElement type="wholeTable" dxfId="37"/>
      <tableStyleElement type="headerRow" dxfId="36"/>
      <tableStyleElement type="totalRow" dxfId="35"/>
      <tableStyleElement type="firstRowStripe" dxfId="34"/>
      <tableStyleElement type="firstColumnStripe" dxfId="33"/>
      <tableStyleElement type="firstHeaderCell" dxfId="32"/>
      <tableStyleElement type="firstSubtotalRow" dxfId="31"/>
      <tableStyleElement type="secondSubtotalRow" dxfId="30"/>
      <tableStyleElement type="firstColumnSubheading" dxfId="29"/>
      <tableStyleElement type="firstRowSubheading" dxfId="28"/>
      <tableStyleElement type="secondRowSubheading" dxfId="27"/>
      <tableStyleElement type="pageFieldLabels" dxfId="26"/>
      <tableStyleElement type="pageFieldValues" dxfId="25"/>
    </tableStyle>
  </tableStyles>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pivotCacheDefinition" Target="pivotCache/pivotCacheDefinition1.xml"/><Relationship Id="rId8" Type="http://schemas.openxmlformats.org/officeDocument/2006/relationships/pivotCacheDefinition" Target="pivotCache/pivotCacheDefinition2.xml"/><Relationship Id="rId9" Type="http://schemas.openxmlformats.org/officeDocument/2006/relationships/theme" Target="theme/theme1.xml"/><Relationship Id="rId10"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0</xdr:col>
      <xdr:colOff>38100</xdr:colOff>
      <xdr:row>0</xdr:row>
      <xdr:rowOff>101600</xdr:rowOff>
    </xdr:from>
    <xdr:to>
      <xdr:col>3</xdr:col>
      <xdr:colOff>707390</xdr:colOff>
      <xdr:row>0</xdr:row>
      <xdr:rowOff>808355</xdr:rowOff>
    </xdr:to>
    <xdr:pic>
      <xdr:nvPicPr>
        <xdr:cNvPr id="4" name="Picture 3" descr="MGS_Header_300.jpg"/>
        <xdr:cNvPicPr/>
      </xdr:nvPicPr>
      <xdr:blipFill>
        <a:blip xmlns:r="http://schemas.openxmlformats.org/officeDocument/2006/relationships" r:embed="rId1"/>
        <a:stretch>
          <a:fillRect/>
        </a:stretch>
      </xdr:blipFill>
      <xdr:spPr>
        <a:xfrm>
          <a:off x="38100" y="101600"/>
          <a:ext cx="6498590" cy="70675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25400</xdr:colOff>
      <xdr:row>0</xdr:row>
      <xdr:rowOff>50800</xdr:rowOff>
    </xdr:from>
    <xdr:to>
      <xdr:col>1</xdr:col>
      <xdr:colOff>1472565</xdr:colOff>
      <xdr:row>0</xdr:row>
      <xdr:rowOff>757555</xdr:rowOff>
    </xdr:to>
    <xdr:pic>
      <xdr:nvPicPr>
        <xdr:cNvPr id="2" name="Picture 1" descr="MGS_Header_300.jpg"/>
        <xdr:cNvPicPr/>
      </xdr:nvPicPr>
      <xdr:blipFill>
        <a:blip xmlns:r="http://schemas.openxmlformats.org/officeDocument/2006/relationships" r:embed="rId1"/>
        <a:stretch>
          <a:fillRect/>
        </a:stretch>
      </xdr:blipFill>
      <xdr:spPr>
        <a:xfrm>
          <a:off x="25400" y="50800"/>
          <a:ext cx="6492240" cy="70675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25400</xdr:colOff>
      <xdr:row>0</xdr:row>
      <xdr:rowOff>50800</xdr:rowOff>
    </xdr:from>
    <xdr:to>
      <xdr:col>1</xdr:col>
      <xdr:colOff>1472565</xdr:colOff>
      <xdr:row>0</xdr:row>
      <xdr:rowOff>757555</xdr:rowOff>
    </xdr:to>
    <xdr:pic>
      <xdr:nvPicPr>
        <xdr:cNvPr id="2" name="Picture 1" descr="MGS_Header_300.jpg"/>
        <xdr:cNvPicPr/>
      </xdr:nvPicPr>
      <xdr:blipFill>
        <a:blip xmlns:r="http://schemas.openxmlformats.org/officeDocument/2006/relationships" r:embed="rId1"/>
        <a:stretch>
          <a:fillRect/>
        </a:stretch>
      </xdr:blipFill>
      <xdr:spPr>
        <a:xfrm>
          <a:off x="25400" y="50800"/>
          <a:ext cx="6492240" cy="706755"/>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Kevin Olivieri" refreshedDate="41228.442636805557" createdVersion="4" refreshedVersion="4" minRefreshableVersion="3" recordCount="49">
  <cacheSource type="worksheet">
    <worksheetSource name="IncomeDetails"/>
  </cacheSource>
  <cacheFields count="7">
    <cacheField name="Month" numFmtId="0">
      <sharedItems containsBlank="1"/>
    </cacheField>
    <cacheField name="Date" numFmtId="0">
      <sharedItems containsNonDate="0" containsDate="1" containsString="0" containsBlank="1" minDate="2012-06-11T00:00:00" maxDate="2012-11-15T00:00:00"/>
    </cacheField>
    <cacheField name="Qtr" numFmtId="0">
      <sharedItems/>
    </cacheField>
    <cacheField name="Category" numFmtId="0">
      <sharedItems containsBlank="1" count="10">
        <s v="Spring"/>
        <s v="Clinics"/>
        <s v="Sponsorships"/>
        <s v="Fundraising"/>
        <s v="Summer"/>
        <s v="Fall"/>
        <m u="1"/>
        <s v="Sponsorship" u="1"/>
        <s v="Summer (U16)" u="1"/>
        <s v="Winter" u="1"/>
      </sharedItems>
    </cacheField>
    <cacheField name="Line Item" numFmtId="0">
      <sharedItems containsBlank="1" count="33">
        <s v="Registrations (Freshmen)"/>
        <s v="Registrations (Sophomore)"/>
        <s v="Registrations (Junior)"/>
        <s v="Registrations (Senior)"/>
        <s v="Pitching Clinic Registrations"/>
        <s v="Miscellaneous Deposit"/>
        <s v="Sponsorships - 10th Player"/>
        <s v="Sponsorships - All-Star"/>
        <s v="Sponsorships - Gold Glove"/>
        <s v="Magnet Sales"/>
        <s v="Fundraising - other"/>
        <s v="Fundraising - Red Sox Tickets"/>
        <s v="Donations"/>
        <s v="Registrations (Summer)"/>
        <s v="Barbeque"/>
        <s v="Umpire Reimbursement"/>
        <s v="Registrations (Fall)"/>
        <s v="Tournament Fees"/>
        <m u="1"/>
        <s v="Fall Registrations" u="1"/>
        <s v="Spring Registrations (Junior)" u="1"/>
        <s v="Net Sales" u="1"/>
        <s v="Fundraising" u="1"/>
        <s v="Registrations (U16 Summer)" u="1"/>
        <s v="Spring Registrations (Freshmen)" u="1"/>
        <s v="Sponsorships" u="1"/>
        <s v="Spring Registrations" u="1"/>
        <s v="Summer Registrations" u="1"/>
        <s v="Interest Income" u="1"/>
        <s v="Sale of Assets (Gain/Loss)" u="1"/>
        <s v="Spring Registrations (Senior)" u="1"/>
        <s v="Registrations (late)" u="1"/>
        <s v="PayPal Transfer" u="1"/>
      </sharedItems>
    </cacheField>
    <cacheField name="Description" numFmtId="0">
      <sharedItems containsBlank="1"/>
    </cacheField>
    <cacheField name="Actual" numFmtId="0">
      <sharedItems containsSemiMixedTypes="0" containsString="0" containsNumber="1" minValue="10" maxValue="11655"/>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Kevin Olivieri" refreshedDate="41228.442638773151" createdVersion="4" refreshedVersion="4" minRefreshableVersion="3" recordCount="67">
  <cacheSource type="worksheet">
    <worksheetSource name="ExpenseDetails"/>
  </cacheSource>
  <cacheFields count="10">
    <cacheField name="Month" numFmtId="0">
      <sharedItems containsBlank="1"/>
    </cacheField>
    <cacheField name="Date" numFmtId="14">
      <sharedItems containsNonDate="0" containsDate="1" containsString="0" containsBlank="1" minDate="2012-06-12T00:00:00" maxDate="2012-10-31T00:00:00"/>
    </cacheField>
    <cacheField name="Qtr" numFmtId="0">
      <sharedItems/>
    </cacheField>
    <cacheField name="Category" numFmtId="0">
      <sharedItems containsBlank="1" count="13">
        <s v="Spring"/>
        <s v="Fundraising"/>
        <s v="Summer"/>
        <s v="Clinics"/>
        <s v="Fall"/>
        <s v="Sponsorships"/>
        <m u="1"/>
        <s v="Sponsorship" u="1"/>
        <s v="Balance Sheet" u="1"/>
        <s v="Operating" u="1"/>
        <s v="Personnel" u="1"/>
        <s v="Summer (U16)" u="1"/>
        <s v="Profit and Loss" u="1"/>
      </sharedItems>
    </cacheField>
    <cacheField name="Line Item" numFmtId="0">
      <sharedItems containsBlank="1" count="74">
        <s v="Website Yearly Hosting Fee"/>
        <s v="Advertising"/>
        <s v="Equipment"/>
        <s v="Insurance"/>
        <s v="Umpires (Senior)"/>
        <s v="Umpires (Junior)"/>
        <s v="Bad Debts"/>
        <s v="PayPal Fees"/>
        <s v="Food"/>
        <s v="Uniforms"/>
        <s v="Registration Reimbursements"/>
        <s v="Bank Fee"/>
        <s v="Umpires (Sophomore)"/>
        <s v="Helmut Reimbursement"/>
        <s v="Raffle Ticket Printing"/>
        <s v="Umpires (Summer)"/>
        <s v="Donations to"/>
        <s v="Tourney/League Fees"/>
        <s v="All Star /Cookout Expenses"/>
        <s v="Parade Expenses"/>
        <s v="Pitching Coach"/>
        <s v="Field Permits/Light Fees"/>
        <s v="Keys"/>
        <s v="Dues and Subscriptions"/>
        <s v="Uniform Reimbursement"/>
        <s v="Field Improvements"/>
        <s v="Tournament Fees"/>
        <s v="Postage/PO Box"/>
        <s v="Magnets"/>
        <s v="Trophies/Awards"/>
        <s v="Umpire Reimbursement"/>
        <s v="Plaques"/>
        <s v="Signage"/>
        <s v="Operating Income" u="1"/>
        <m u="1"/>
        <s v="Unpaid Registrations" u="1"/>
        <s v="Gift Cards/Flowers" u="1"/>
        <s v="Net Fixed Assets" u="1"/>
        <s v="General and Administrative" u="1"/>
        <s v="Accounts Receivable" u="1"/>
        <s v="HGSSL Registrations" u="1"/>
        <s v="Rent or mortgage" u="1"/>
        <s v="Taxes" u="1"/>
        <s v="Office" u="1"/>
        <s v="Telephone" u="1"/>
        <s v="Others" u="1"/>
        <s v="Employee Benefits" u="1"/>
        <s v="Cost of Goods Sold" u="1"/>
        <s v="Delivery Costs" u="1"/>
        <s v="Umpires - Summer" u="1"/>
        <s v="Sponsor Plaques" u="1"/>
        <s v="Shipping and storage" u="1"/>
        <s v="Store" u="1"/>
        <s v="Field Permits" u="1"/>
        <s v="Inventory" u="1"/>
        <s v="Utilities" u="1"/>
        <s v="Labor Expense" u="1"/>
        <s v="Red Sox Tickets" u="1"/>
        <s v="Maintenance and Repairs" u="1"/>
        <s v="Cash" u="1"/>
        <s v="Interest" u="1"/>
        <s v="Sales expenses" u="1"/>
        <s v="Vinyl Banners" u="1"/>
        <s v="Legal and Auditing" u="1"/>
        <s v="Office supplies" u="1"/>
        <s v="Supplies" u="1"/>
        <s v="Salespeople" u="1"/>
        <s v="Revenue" u="1"/>
        <s v="Depreciation" u="1"/>
        <s v="Long-Term Debt" u="1"/>
        <s v="Accounts Payable" u="1"/>
        <s v="Sales and Marketing Cost" u="1"/>
        <s v="Postage" u="1"/>
        <s v="Cash Discounts" u="1"/>
      </sharedItems>
    </cacheField>
    <cacheField name="Vendor" numFmtId="0">
      <sharedItems containsBlank="1"/>
    </cacheField>
    <cacheField name="Quant" numFmtId="0">
      <sharedItems containsSemiMixedTypes="0" containsString="0" containsNumber="1" containsInteger="1" minValue="1" maxValue="200"/>
    </cacheField>
    <cacheField name="Cost per" numFmtId="0">
      <sharedItems containsSemiMixedTypes="0" containsString="0" containsNumber="1" minValue="2.6" maxValue="8152.75"/>
    </cacheField>
    <cacheField name="Description" numFmtId="0">
      <sharedItems/>
    </cacheField>
    <cacheField name="Actual" numFmtId="5">
      <sharedItems containsSemiMixedTypes="0" containsString="0" containsNumber="1" minValue="8.1" maxValue="8152.75"/>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49">
  <r>
    <s v="April"/>
    <m/>
    <s v="Qtr 1"/>
    <x v="0"/>
    <x v="0"/>
    <s v="Sponsorships - Gold Glove"/>
    <n v="11655"/>
  </r>
  <r>
    <s v="April"/>
    <m/>
    <s v="Qtr 1"/>
    <x v="0"/>
    <x v="1"/>
    <m/>
    <n v="7917"/>
  </r>
  <r>
    <s v="April"/>
    <m/>
    <s v="Qtr 1"/>
    <x v="0"/>
    <x v="2"/>
    <m/>
    <n v="9754"/>
  </r>
  <r>
    <s v="April"/>
    <m/>
    <s v="Qtr 1"/>
    <x v="0"/>
    <x v="3"/>
    <m/>
    <n v="6708"/>
  </r>
  <r>
    <s v="April"/>
    <m/>
    <s v="Qtr 1"/>
    <x v="1"/>
    <x v="4"/>
    <m/>
    <n v="1250"/>
  </r>
  <r>
    <s v="February"/>
    <m/>
    <s v="Qtr 1"/>
    <x v="0"/>
    <x v="5"/>
    <s v="Miscellaneous Deposit"/>
    <n v="2055"/>
  </r>
  <r>
    <s v="March"/>
    <m/>
    <s v="Qtr 1"/>
    <x v="2"/>
    <x v="6"/>
    <s v="Planet Fitness"/>
    <n v="500"/>
  </r>
  <r>
    <s v="March"/>
    <m/>
    <s v="Qtr 1"/>
    <x v="2"/>
    <x v="6"/>
    <s v="Walter Timilty"/>
    <n v="500"/>
  </r>
  <r>
    <s v="March"/>
    <m/>
    <s v="Qtr 1"/>
    <x v="2"/>
    <x v="6"/>
    <s v="Milton Firefighters"/>
    <n v="200"/>
  </r>
  <r>
    <s v="March"/>
    <m/>
    <s v="Qtr 1"/>
    <x v="2"/>
    <x v="7"/>
    <s v="Ledge Kitchen &amp; Drinks"/>
    <n v="350"/>
  </r>
  <r>
    <s v="March"/>
    <m/>
    <s v="Qtr 1"/>
    <x v="2"/>
    <x v="6"/>
    <s v="Dolan"/>
    <n v="500"/>
  </r>
  <r>
    <s v="March"/>
    <m/>
    <s v="Qtr 1"/>
    <x v="2"/>
    <x v="6"/>
    <s v="Driscoll Landscaping"/>
    <n v="500"/>
  </r>
  <r>
    <s v="March"/>
    <m/>
    <s v="Qtr 1"/>
    <x v="2"/>
    <x v="6"/>
    <s v="O'Toole/Shea Rink"/>
    <n v="500"/>
  </r>
  <r>
    <s v="March"/>
    <m/>
    <s v="Qtr 1"/>
    <x v="2"/>
    <x v="7"/>
    <s v="Newcomb Farms"/>
    <n v="300"/>
  </r>
  <r>
    <s v="March"/>
    <m/>
    <s v="Qtr 1"/>
    <x v="2"/>
    <x v="6"/>
    <s v="Dairy Freeze"/>
    <n v="500"/>
  </r>
  <r>
    <s v="March"/>
    <m/>
    <s v="Qtr 1"/>
    <x v="2"/>
    <x v="8"/>
    <s v="Cathay Pacific"/>
    <n v="150"/>
  </r>
  <r>
    <s v="March"/>
    <m/>
    <s v="Qtr 1"/>
    <x v="2"/>
    <x v="8"/>
    <s v="Fitness Unlimited"/>
    <n v="150"/>
  </r>
  <r>
    <s v="March"/>
    <m/>
    <s v="Qtr 1"/>
    <x v="2"/>
    <x v="6"/>
    <s v="Curry Hardware"/>
    <n v="500"/>
  </r>
  <r>
    <s v="March"/>
    <m/>
    <s v="Qtr 1"/>
    <x v="2"/>
    <x v="6"/>
    <s v="Towne Tree"/>
    <n v="500"/>
  </r>
  <r>
    <s v="March"/>
    <m/>
    <s v="Qtr 1"/>
    <x v="2"/>
    <x v="8"/>
    <s v="DeeDee Gurin"/>
    <n v="150"/>
  </r>
  <r>
    <s v="March"/>
    <m/>
    <s v="Qtr 1"/>
    <x v="2"/>
    <x v="8"/>
    <s v="Fruit Center"/>
    <n v="150"/>
  </r>
  <r>
    <s v="March"/>
    <m/>
    <s v="Qtr 1"/>
    <x v="2"/>
    <x v="8"/>
    <s v="Common Market"/>
    <n v="150"/>
  </r>
  <r>
    <s v="March"/>
    <m/>
    <s v="Qtr 1"/>
    <x v="2"/>
    <x v="6"/>
    <s v="Eagle Farms"/>
    <n v="500"/>
  </r>
  <r>
    <s v="April"/>
    <m/>
    <s v="Qtr 1"/>
    <x v="3"/>
    <x v="9"/>
    <s v="Summer Tryouts April 28"/>
    <n v="10"/>
  </r>
  <r>
    <s v="April"/>
    <m/>
    <s v="Qtr 1"/>
    <x v="3"/>
    <x v="10"/>
    <s v="Parade Revenue"/>
    <n v="749"/>
  </r>
  <r>
    <s v="May"/>
    <m/>
    <s v="Qtr 2"/>
    <x v="1"/>
    <x v="4"/>
    <s v="Level Two"/>
    <n v="625"/>
  </r>
  <r>
    <s v="May"/>
    <m/>
    <s v="Q2"/>
    <x v="2"/>
    <x v="6"/>
    <s v="BIDMC"/>
    <n v="500"/>
  </r>
  <r>
    <s v="May"/>
    <m/>
    <s v="Q2"/>
    <x v="2"/>
    <x v="6"/>
    <s v="Thayer"/>
    <n v="500"/>
  </r>
  <r>
    <s v="June"/>
    <m/>
    <s v="Q2"/>
    <x v="3"/>
    <x v="11"/>
    <s v="Raffle Tickets"/>
    <n v="350"/>
  </r>
  <r>
    <s v="June"/>
    <m/>
    <s v="Q2"/>
    <x v="3"/>
    <x v="9"/>
    <s v="Magnets"/>
    <n v="29"/>
  </r>
  <r>
    <s v="June"/>
    <m/>
    <s v="Q2"/>
    <x v="3"/>
    <x v="10"/>
    <s v="Cookout"/>
    <n v="394.2"/>
  </r>
  <r>
    <s v="June"/>
    <m/>
    <s v="Q2"/>
    <x v="0"/>
    <x v="2"/>
    <s v="Various"/>
    <n v="360"/>
  </r>
  <r>
    <s v="June"/>
    <m/>
    <s v="Q2"/>
    <x v="0"/>
    <x v="12"/>
    <s v="Unknown"/>
    <n v="695.5"/>
  </r>
  <r>
    <s v="June"/>
    <m/>
    <s v="Q2"/>
    <x v="4"/>
    <x v="13"/>
    <s v="Summer Registrations"/>
    <n v="9414"/>
  </r>
  <r>
    <s v="July"/>
    <m/>
    <s v="Q2"/>
    <x v="3"/>
    <x v="10"/>
    <s v="Raffle Tickets"/>
    <n v="100"/>
  </r>
  <r>
    <s v="July"/>
    <m/>
    <s v="Q2"/>
    <x v="4"/>
    <x v="13"/>
    <s v="Summer Registrations-Kip Brown"/>
    <n v="100"/>
  </r>
  <r>
    <m/>
    <d v="2012-06-11T00:00:00"/>
    <s v="Q2"/>
    <x v="0"/>
    <x v="14"/>
    <s v="Income from Barbeque"/>
    <n v="294.23"/>
  </r>
  <r>
    <m/>
    <d v="2012-06-19T00:00:00"/>
    <s v="Q2"/>
    <x v="3"/>
    <x v="9"/>
    <s v="Magnets"/>
    <n v="12"/>
  </r>
  <r>
    <m/>
    <d v="2012-06-19T00:00:00"/>
    <s v="Q2"/>
    <x v="3"/>
    <x v="11"/>
    <s v="Red Sox sales"/>
    <n v="210"/>
  </r>
  <r>
    <m/>
    <d v="2012-06-11T00:00:00"/>
    <s v="Q2"/>
    <x v="3"/>
    <x v="11"/>
    <s v="Raffle Tickets and magnets"/>
    <n v="93"/>
  </r>
  <r>
    <m/>
    <d v="2012-06-11T00:00:00"/>
    <s v="Q3"/>
    <x v="4"/>
    <x v="13"/>
    <s v="Karen Lewis summer reg. "/>
    <n v="100"/>
  </r>
  <r>
    <m/>
    <d v="2012-07-18T00:00:00"/>
    <s v="Q3"/>
    <x v="0"/>
    <x v="3"/>
    <s v="Kip Brown Summer registration"/>
    <n v="100"/>
  </r>
  <r>
    <m/>
    <d v="2012-07-18T00:00:00"/>
    <s v="Q3"/>
    <x v="4"/>
    <x v="15"/>
    <s v="unused umpire fees"/>
    <n v="50"/>
  </r>
  <r>
    <m/>
    <d v="2012-07-03T00:00:00"/>
    <s v="Q2"/>
    <x v="3"/>
    <x v="11"/>
    <s v="Dana Rundlett, Susan Ryan"/>
    <n v="100"/>
  </r>
  <r>
    <m/>
    <d v="2012-08-22T00:00:00"/>
    <s v="Q2"/>
    <x v="2"/>
    <x v="6"/>
    <s v="Jack Conway"/>
    <n v="500"/>
  </r>
  <r>
    <s v="November"/>
    <d v="2012-11-14T00:00:00"/>
    <s v="Q3"/>
    <x v="5"/>
    <x v="16"/>
    <s v="7 U14 Fall Registrations-Dana Umpire $50"/>
    <n v="70"/>
  </r>
  <r>
    <s v="November "/>
    <d v="2012-11-14T00:00:00"/>
    <s v="Q3"/>
    <x v="5"/>
    <x v="17"/>
    <s v="Pumpkin Smash-8 @$35"/>
    <n v="280"/>
  </r>
  <r>
    <s v="November"/>
    <d v="2012-11-14T00:00:00"/>
    <s v="Q3"/>
    <x v="5"/>
    <x v="15"/>
    <s v="Brian Conroy U12 Fall"/>
    <n v="75"/>
  </r>
  <r>
    <s v="November"/>
    <d v="2012-11-14T00:00:00"/>
    <s v="Q3"/>
    <x v="5"/>
    <x v="16"/>
    <s v="8 U12, 2 U10 Fall Registrations"/>
    <n v="100"/>
  </r>
</pivotCacheRecords>
</file>

<file path=xl/pivotCache/pivotCacheRecords2.xml><?xml version="1.0" encoding="utf-8"?>
<pivotCacheRecords xmlns="http://schemas.openxmlformats.org/spreadsheetml/2006/main" xmlns:r="http://schemas.openxmlformats.org/officeDocument/2006/relationships" count="67">
  <r>
    <s v="February"/>
    <m/>
    <s v="Qtr 1"/>
    <x v="0"/>
    <x v="0"/>
    <m/>
    <n v="1"/>
    <n v="475"/>
    <s v="LeagueAthletics.org Fee"/>
    <n v="475"/>
  </r>
  <r>
    <s v="February"/>
    <m/>
    <s v="Qtr 1"/>
    <x v="0"/>
    <x v="1"/>
    <s v="Milton Times"/>
    <n v="2"/>
    <n v="258"/>
    <s v="newspaper add"/>
    <n v="516"/>
  </r>
  <r>
    <s v="February"/>
    <m/>
    <s v="Qtr 1"/>
    <x v="0"/>
    <x v="1"/>
    <s v="Suburban Shopper"/>
    <n v="1"/>
    <n v="103"/>
    <s v="newspaper add"/>
    <n v="103"/>
  </r>
  <r>
    <m/>
    <m/>
    <s v="Qtr1"/>
    <x v="0"/>
    <x v="2"/>
    <s v="Eileen Maher"/>
    <n v="1"/>
    <n v="103"/>
    <s v="Reimbursement"/>
    <n v="103"/>
  </r>
  <r>
    <s v="April"/>
    <m/>
    <s v="Qtr 1"/>
    <x v="0"/>
    <x v="3"/>
    <s v="Mass ASA/Bollinger"/>
    <n v="1"/>
    <n v="4217.95"/>
    <s v="2012 Insurance"/>
    <n v="4217.95"/>
  </r>
  <r>
    <s v="April"/>
    <m/>
    <s v="Qtr 1"/>
    <x v="0"/>
    <x v="4"/>
    <s v="ASA"/>
    <n v="45"/>
    <n v="50"/>
    <s v="Senior Ump Fees"/>
    <n v="2250"/>
  </r>
  <r>
    <s v="April"/>
    <m/>
    <s v="Qtr 1"/>
    <x v="0"/>
    <x v="5"/>
    <s v="Milton High"/>
    <n v="56"/>
    <n v="25"/>
    <s v="Junior Ump Fees"/>
    <n v="1400"/>
  </r>
  <r>
    <m/>
    <m/>
    <s v="Qtr 1"/>
    <x v="0"/>
    <x v="2"/>
    <s v="Kevin Olivieri"/>
    <n v="1"/>
    <n v="475"/>
    <s v="Reimbursement"/>
    <n v="475"/>
  </r>
  <r>
    <m/>
    <m/>
    <s v="Qtr 1"/>
    <x v="0"/>
    <x v="6"/>
    <s v="Receivables"/>
    <n v="1"/>
    <n v="1345"/>
    <s v="Registration Receivables"/>
    <n v="1345"/>
  </r>
  <r>
    <s v="April"/>
    <m/>
    <s v="Qtr 1"/>
    <x v="0"/>
    <x v="2"/>
    <s v="Dick's Sporting"/>
    <n v="1"/>
    <n v="201.78"/>
    <s v="Helmets, etc for Opening Day"/>
    <n v="201.78"/>
  </r>
  <r>
    <s v="April"/>
    <m/>
    <s v="Qtr 1"/>
    <x v="0"/>
    <x v="2"/>
    <s v="Curry Hardware"/>
    <n v="1"/>
    <n v="126.86"/>
    <s v="Copies of Keys to field boxes"/>
    <n v="126.86"/>
  </r>
  <r>
    <m/>
    <m/>
    <s v="Q1"/>
    <x v="0"/>
    <x v="7"/>
    <s v="Pay Pal"/>
    <n v="1"/>
    <n v="330"/>
    <s v="Balance in PayPal Act."/>
    <n v="330"/>
  </r>
  <r>
    <s v="April"/>
    <m/>
    <s v="Qtr 1"/>
    <x v="1"/>
    <x v="8"/>
    <s v="Pat's Pizza"/>
    <n v="1"/>
    <n v="108"/>
    <s v="Parade Pizza"/>
    <n v="108"/>
  </r>
  <r>
    <s v="April"/>
    <m/>
    <s v="Qtr 1"/>
    <x v="1"/>
    <x v="8"/>
    <s v="MHOP"/>
    <n v="1"/>
    <n v="88.2"/>
    <s v="Parade Pizza"/>
    <n v="88.2"/>
  </r>
  <r>
    <s v="April"/>
    <m/>
    <s v="Qtr 1"/>
    <x v="0"/>
    <x v="2"/>
    <s v="SuperFlash"/>
    <n v="1"/>
    <n v="376"/>
    <s v="catcher's equipment"/>
    <n v="376"/>
  </r>
  <r>
    <s v="April"/>
    <m/>
    <s v="Qtr 1"/>
    <x v="0"/>
    <x v="2"/>
    <s v="SuperFlash"/>
    <n v="1"/>
    <n v="590"/>
    <s v="equipment - check invoice"/>
    <n v="590"/>
  </r>
  <r>
    <s v="April"/>
    <m/>
    <s v="Qtr 1"/>
    <x v="0"/>
    <x v="2"/>
    <s v="SuperFlash"/>
    <n v="1"/>
    <n v="2615"/>
    <s v="equip - opening day"/>
    <n v="2615"/>
  </r>
  <r>
    <s v="April"/>
    <m/>
    <s v="Qtr 1"/>
    <x v="0"/>
    <x v="9"/>
    <s v="SuperFlash"/>
    <n v="1"/>
    <n v="8152.75"/>
    <s v="uniforms"/>
    <n v="8152.75"/>
  </r>
  <r>
    <s v="April"/>
    <m/>
    <s v="Qtr 1"/>
    <x v="0"/>
    <x v="2"/>
    <s v="Olympia Sports"/>
    <n v="1"/>
    <n v="23.89"/>
    <s v="equip - Freshman bat"/>
    <n v="23.89"/>
  </r>
  <r>
    <m/>
    <m/>
    <s v="Qtr 1"/>
    <x v="0"/>
    <x v="10"/>
    <s v="Christa Grey"/>
    <n v="1"/>
    <n v="105"/>
    <s v="Registration Reimbursement"/>
    <n v="105"/>
  </r>
  <r>
    <m/>
    <m/>
    <s v="Qtr 1"/>
    <x v="0"/>
    <x v="10"/>
    <s v="Michael Moran"/>
    <n v="1"/>
    <n v="120"/>
    <s v="Registration Reimbursement"/>
    <n v="120"/>
  </r>
  <r>
    <m/>
    <m/>
    <s v="Qtr 1"/>
    <x v="0"/>
    <x v="10"/>
    <s v="Kerry Kelly"/>
    <n v="1"/>
    <n v="80"/>
    <s v="Registration Reimbursement"/>
    <n v="80"/>
  </r>
  <r>
    <s v="April"/>
    <m/>
    <s v="Qtr 1"/>
    <x v="0"/>
    <x v="8"/>
    <s v="Uno's"/>
    <n v="1"/>
    <n v="205.49"/>
    <s v="Board Meeting"/>
    <n v="205.49"/>
  </r>
  <r>
    <s v="January"/>
    <m/>
    <s v="Qtr 1"/>
    <x v="0"/>
    <x v="11"/>
    <s v="Citizen's"/>
    <n v="1"/>
    <n v="32.299999999999997"/>
    <s v="checks"/>
    <n v="32.299999999999997"/>
  </r>
  <r>
    <s v="April"/>
    <m/>
    <s v="Qtr 1"/>
    <x v="0"/>
    <x v="12"/>
    <s v="Milton High"/>
    <n v="1"/>
    <n v="25"/>
    <s v="Sophomore parade day"/>
    <n v="25"/>
  </r>
  <r>
    <s v="June"/>
    <m/>
    <s v="Q2"/>
    <x v="0"/>
    <x v="13"/>
    <s v="Various"/>
    <n v="9"/>
    <n v="11"/>
    <s v="Helmut Reimbursement"/>
    <n v="99"/>
  </r>
  <r>
    <s v="June"/>
    <m/>
    <s v="Q2"/>
    <x v="0"/>
    <x v="5"/>
    <s v="Various"/>
    <n v="1"/>
    <n v="1350"/>
    <s v="Spring Umpires"/>
    <n v="1350"/>
  </r>
  <r>
    <m/>
    <m/>
    <s v="Q2"/>
    <x v="0"/>
    <x v="2"/>
    <s v="SuperFlash"/>
    <n v="1"/>
    <n v="208"/>
    <s v="Helmuts"/>
    <n v="208"/>
  </r>
  <r>
    <m/>
    <m/>
    <s v="Q2"/>
    <x v="1"/>
    <x v="14"/>
    <s v="Kevin Olivieri"/>
    <n v="1"/>
    <n v="424.67"/>
    <s v="Printing., Misc. Expenses"/>
    <n v="424.67"/>
  </r>
  <r>
    <s v="June"/>
    <m/>
    <s v="Q2"/>
    <x v="2"/>
    <x v="15"/>
    <s v="Various"/>
    <n v="6"/>
    <n v="250"/>
    <s v="Summer Umpires"/>
    <n v="1500"/>
  </r>
  <r>
    <s v="June"/>
    <m/>
    <s v="Q2"/>
    <x v="0"/>
    <x v="4"/>
    <s v="Rich Fitzgerald"/>
    <n v="1"/>
    <n v="500"/>
    <s v="Playoff Umpires"/>
    <n v="500"/>
  </r>
  <r>
    <s v="June"/>
    <m/>
    <s v="Q2"/>
    <x v="2"/>
    <x v="16"/>
    <s v="Hock"/>
    <n v="2"/>
    <n v="100"/>
    <s v="Hockomock"/>
    <n v="200"/>
  </r>
  <r>
    <s v="June"/>
    <m/>
    <s v="Q2"/>
    <x v="2"/>
    <x v="17"/>
    <s v="HGSSL"/>
    <n v="6"/>
    <n v="125"/>
    <s v="Hockomock"/>
    <n v="750"/>
  </r>
  <r>
    <s v="June"/>
    <m/>
    <s v="Q2"/>
    <x v="0"/>
    <x v="18"/>
    <s v="Various"/>
    <n v="1"/>
    <n v="1589.4"/>
    <s v="All-Star-Cookout Expenses"/>
    <n v="1589.4"/>
  </r>
  <r>
    <s v="June"/>
    <m/>
    <s v="Q2"/>
    <x v="2"/>
    <x v="10"/>
    <s v="Ed Durfer"/>
    <n v="1"/>
    <n v="100"/>
    <s v="Summer Registration Reimbursement"/>
    <n v="100"/>
  </r>
  <r>
    <s v="June"/>
    <m/>
    <s v="Q2"/>
    <x v="0"/>
    <x v="19"/>
    <s v="Jen Tegan"/>
    <n v="1"/>
    <n v="334.56"/>
    <s v="Parade Expenses"/>
    <n v="334.56"/>
  </r>
  <r>
    <m/>
    <m/>
    <s v="Q2"/>
    <x v="0"/>
    <x v="18"/>
    <s v="Ken Johnson"/>
    <n v="1"/>
    <n v="53.7"/>
    <s v="Cookout reimbursement"/>
    <n v="53.7"/>
  </r>
  <r>
    <m/>
    <m/>
    <s v="Q2"/>
    <x v="0"/>
    <x v="2"/>
    <s v="Jean Kelly"/>
    <n v="1"/>
    <n v="106.2"/>
    <s v="Equipment - Dicks "/>
    <n v="106.2"/>
  </r>
  <r>
    <s v="June"/>
    <m/>
    <s v="Q2"/>
    <x v="3"/>
    <x v="20"/>
    <s v="Jannelle Carlson"/>
    <n v="1"/>
    <n v="2100"/>
    <s v="Pitching Clinics"/>
    <n v="2100"/>
  </r>
  <r>
    <s v="Spring"/>
    <m/>
    <s v="Q2"/>
    <x v="0"/>
    <x v="21"/>
    <s v="Town of milton"/>
    <n v="1"/>
    <n v="885"/>
    <s v="2011Fall lights"/>
    <n v="885"/>
  </r>
  <r>
    <s v="June"/>
    <m/>
    <s v="Q2"/>
    <x v="0"/>
    <x v="21"/>
    <s v="Town of Milton"/>
    <n v="1"/>
    <n v="3110"/>
    <s v="Permit "/>
    <n v="3110"/>
  </r>
  <r>
    <s v="June"/>
    <m/>
    <s v="Q2"/>
    <x v="0"/>
    <x v="22"/>
    <s v="Curry Hardware"/>
    <n v="1"/>
    <n v="145.77000000000001"/>
    <s v="Keys"/>
    <n v="145.77000000000001"/>
  </r>
  <r>
    <s v="June"/>
    <m/>
    <s v="Q2"/>
    <x v="0"/>
    <x v="2"/>
    <s v="Various"/>
    <n v="1"/>
    <n v="470.35"/>
    <s v="equipment - check invoice"/>
    <n v="470.35"/>
  </r>
  <r>
    <s v="June"/>
    <m/>
    <s v="Q2"/>
    <x v="0"/>
    <x v="23"/>
    <s v="ASA"/>
    <n v="1"/>
    <n v="25"/>
    <s v="ASA Fee"/>
    <n v="25"/>
  </r>
  <r>
    <m/>
    <m/>
    <s v="Q2"/>
    <x v="2"/>
    <x v="24"/>
    <s v="Kerri Swift"/>
    <n v="1"/>
    <n v="105"/>
    <s v="uniform Reimbursement"/>
    <n v="105"/>
  </r>
  <r>
    <m/>
    <m/>
    <s v="Q2"/>
    <x v="0"/>
    <x v="9"/>
    <s v="Superflash"/>
    <n v="76"/>
    <n v="7"/>
    <s v="All Star T Shirts"/>
    <n v="532"/>
  </r>
  <r>
    <s v="June"/>
    <m/>
    <s v="Q3"/>
    <x v="0"/>
    <x v="8"/>
    <s v="Nancy Fitzgerald"/>
    <n v="1"/>
    <n v="81.680000000000007"/>
    <s v="BJ's Bbque Reimbursement"/>
    <n v="81.680000000000007"/>
  </r>
  <r>
    <m/>
    <m/>
    <s v="Q2"/>
    <x v="0"/>
    <x v="25"/>
    <s v="Ambrose Hayes"/>
    <n v="1"/>
    <n v="103.02"/>
    <s v="Reim Gile Tools"/>
    <n v="103.02"/>
  </r>
  <r>
    <s v="July"/>
    <d v="2012-07-04T00:00:00"/>
    <s v="Q3"/>
    <x v="2"/>
    <x v="26"/>
    <s v="SYBSA U 14 Summer Tourney"/>
    <n v="1"/>
    <n v="375"/>
    <s v="U14 Summer Tourney Bellingh"/>
    <n v="375"/>
  </r>
  <r>
    <s v="July"/>
    <d v="2012-07-02T00:00:00"/>
    <s v="Q3"/>
    <x v="2"/>
    <x v="25"/>
    <s v="Ken Johnson"/>
    <n v="1"/>
    <n v="35.03"/>
    <s v="Drying Oil for U14 Summer Game"/>
    <n v="35.03"/>
  </r>
  <r>
    <s v="July"/>
    <d v="2012-07-10T00:00:00"/>
    <s v="Q3"/>
    <x v="2"/>
    <x v="17"/>
    <s v="Bellingham U14 "/>
    <n v="1"/>
    <n v="375"/>
    <s v="Bellingham Summer Tourney"/>
    <n v="375"/>
  </r>
  <r>
    <m/>
    <m/>
    <s v="Q3"/>
    <x v="0"/>
    <x v="5"/>
    <s v="Marisaa Delconte"/>
    <n v="1"/>
    <n v="50"/>
    <s v="Junior Umpire Reim. "/>
    <n v="50"/>
  </r>
  <r>
    <s v="July"/>
    <d v="2012-07-12T00:00:00"/>
    <s v="Q3"/>
    <x v="0"/>
    <x v="13"/>
    <s v="2 coaches"/>
    <n v="2"/>
    <n v="11"/>
    <s v="Denise Laroff &amp; Mike McNeely"/>
    <n v="22"/>
  </r>
  <r>
    <s v="July"/>
    <d v="2012-06-12T00:00:00"/>
    <s v="Q2"/>
    <x v="0"/>
    <x v="27"/>
    <s v="Bill Vaughn"/>
    <n v="1"/>
    <n v="8.1"/>
    <s v="Book of Stamps"/>
    <n v="8.1"/>
  </r>
  <r>
    <s v="July"/>
    <d v="2012-07-02T00:00:00"/>
    <s v="Q3"/>
    <x v="1"/>
    <x v="28"/>
    <s v="Kevin Olivieri"/>
    <n v="200"/>
    <n v="2.6"/>
    <s v="200 Softball Magnets"/>
    <n v="520"/>
  </r>
  <r>
    <s v="July"/>
    <d v="2012-07-30T00:00:00"/>
    <s v="Q3"/>
    <x v="0"/>
    <x v="29"/>
    <s v="SuperFlash"/>
    <n v="1"/>
    <n v="680"/>
    <s v="17 Sweatshirts, 1 Polo Shirt"/>
    <n v="680"/>
  </r>
  <r>
    <s v="July"/>
    <d v="2012-07-01T00:00:00"/>
    <s v="Q3"/>
    <x v="2"/>
    <x v="9"/>
    <s v="SuperFlash"/>
    <n v="1"/>
    <n v="3287"/>
    <s v="Summer Uniforms"/>
    <n v="3287"/>
  </r>
  <r>
    <s v="July"/>
    <d v="2012-07-30T00:00:00"/>
    <s v="Q3"/>
    <x v="2"/>
    <x v="9"/>
    <s v="Cheryl Chandler"/>
    <n v="1"/>
    <n v="52.5"/>
    <s v="Uniform Reimbursement"/>
    <n v="52.5"/>
  </r>
  <r>
    <m/>
    <m/>
    <s v="Q2"/>
    <x v="0"/>
    <x v="29"/>
    <s v="Kevin Olivieri"/>
    <n v="1"/>
    <n v="144.72"/>
    <s v="Championship Trophies"/>
    <n v="144.72"/>
  </r>
  <r>
    <s v="September"/>
    <d v="2012-10-10T00:00:00"/>
    <s v="Q3"/>
    <x v="4"/>
    <x v="30"/>
    <s v="Dana Rundlett"/>
    <n v="1"/>
    <n v="50"/>
    <s v="Cash from U 14 Fall Reg"/>
    <n v="50"/>
  </r>
  <r>
    <s v="June"/>
    <d v="2012-06-12T00:00:00"/>
    <s v="Q2"/>
    <x v="0"/>
    <x v="29"/>
    <s v="Jen Tegan"/>
    <n v="1"/>
    <n v="44.4"/>
    <s v="12 Freshman Medals"/>
    <n v="44.4"/>
  </r>
  <r>
    <s v="June"/>
    <d v="2012-06-26T00:00:00"/>
    <s v="Q2"/>
    <x v="0"/>
    <x v="8"/>
    <s v="Uno's"/>
    <n v="1"/>
    <n v="91.67"/>
    <s v="Uno's Board meeting"/>
    <n v="91.67"/>
  </r>
  <r>
    <s v="June"/>
    <d v="2012-06-26T00:00:00"/>
    <s v="Q2"/>
    <x v="0"/>
    <x v="23"/>
    <s v="Staples"/>
    <n v="1"/>
    <n v="20"/>
    <s v="Certificate Paper"/>
    <n v="20"/>
  </r>
  <r>
    <s v="June"/>
    <d v="2012-06-21T00:00:00"/>
    <s v="Q2"/>
    <x v="0"/>
    <x v="13"/>
    <s v="Shari Kelly"/>
    <n v="1"/>
    <n v="11"/>
    <s v="Helmut Reimbursement"/>
    <n v="11"/>
  </r>
  <r>
    <s v="August"/>
    <d v="2012-08-31T00:00:00"/>
    <s v="Q2"/>
    <x v="0"/>
    <x v="27"/>
    <s v="US Post Office"/>
    <n v="1"/>
    <n v="180"/>
    <s v="PO Box Renewal"/>
    <n v="180"/>
  </r>
  <r>
    <s v="October "/>
    <d v="2012-10-30T00:00:00"/>
    <s v="Q3"/>
    <x v="5"/>
    <x v="31"/>
    <s v="Kevin Olivieri"/>
    <n v="1"/>
    <n v="388.05"/>
    <s v="Sponsor Plaques"/>
    <n v="388.05"/>
  </r>
  <r>
    <m/>
    <m/>
    <s v="Q2"/>
    <x v="5"/>
    <x v="32"/>
    <s v="Kevin Olivieri"/>
    <n v="1"/>
    <n v="208"/>
    <s v="Sponsor Banners"/>
    <n v="20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2" cacheId="44" applyNumberFormats="0" applyBorderFormats="0" applyFontFormats="0" applyPatternFormats="0" applyAlignmentFormats="0" applyWidthHeightFormats="1" dataCaption="Values" grandTotalCaption="Totals" updatedVersion="4" minRefreshableVersion="3" itemPrintTitles="1" createdVersion="4" indent="0" outline="1" outlineData="1" multipleFieldFilters="0" chartFormat="1" rowHeaderCaption="Line Item">
  <location ref="A5:B32" firstHeaderRow="2" firstDataRow="2" firstDataCol="1"/>
  <pivotFields count="7">
    <pivotField multipleItemSelectionAllowed="1" showAll="0"/>
    <pivotField showAll="0" defaultSubtotal="0"/>
    <pivotField multipleItemSelectionAllowed="1" showAll="0"/>
    <pivotField axis="axisRow" showAll="0">
      <items count="11">
        <item x="1"/>
        <item x="5"/>
        <item x="3"/>
        <item m="1" x="7"/>
        <item x="2"/>
        <item x="0"/>
        <item x="4"/>
        <item m="1" x="8"/>
        <item m="1" x="6"/>
        <item sd="0" m="1" x="9"/>
        <item t="default"/>
      </items>
    </pivotField>
    <pivotField axis="axisRow" showAll="0" sortType="ascending">
      <items count="34">
        <item x="14"/>
        <item x="12"/>
        <item m="1" x="19"/>
        <item m="1" x="22"/>
        <item x="10"/>
        <item x="11"/>
        <item m="1" x="28"/>
        <item x="9"/>
        <item x="5"/>
        <item m="1" x="21"/>
        <item m="1" x="32"/>
        <item x="4"/>
        <item x="16"/>
        <item x="0"/>
        <item x="2"/>
        <item m="1" x="31"/>
        <item x="3"/>
        <item x="1"/>
        <item x="13"/>
        <item m="1" x="23"/>
        <item m="1" x="29"/>
        <item m="1" x="25"/>
        <item x="6"/>
        <item x="7"/>
        <item x="8"/>
        <item m="1" x="26"/>
        <item m="1" x="24"/>
        <item m="1" x="20"/>
        <item m="1" x="30"/>
        <item m="1" x="27"/>
        <item x="17"/>
        <item x="15"/>
        <item m="1" x="18"/>
        <item t="default"/>
      </items>
    </pivotField>
    <pivotField showAll="0" defaultSubtotal="0"/>
    <pivotField dataField="1" showAll="0"/>
  </pivotFields>
  <rowFields count="2">
    <field x="3"/>
    <field x="4"/>
  </rowFields>
  <rowItems count="26">
    <i>
      <x/>
    </i>
    <i r="1">
      <x v="11"/>
    </i>
    <i>
      <x v="1"/>
    </i>
    <i r="1">
      <x v="12"/>
    </i>
    <i r="1">
      <x v="30"/>
    </i>
    <i r="1">
      <x v="31"/>
    </i>
    <i>
      <x v="2"/>
    </i>
    <i r="1">
      <x v="4"/>
    </i>
    <i r="1">
      <x v="5"/>
    </i>
    <i r="1">
      <x v="7"/>
    </i>
    <i>
      <x v="4"/>
    </i>
    <i r="1">
      <x v="22"/>
    </i>
    <i r="1">
      <x v="23"/>
    </i>
    <i r="1">
      <x v="24"/>
    </i>
    <i>
      <x v="5"/>
    </i>
    <i r="1">
      <x/>
    </i>
    <i r="1">
      <x v="1"/>
    </i>
    <i r="1">
      <x v="8"/>
    </i>
    <i r="1">
      <x v="13"/>
    </i>
    <i r="1">
      <x v="14"/>
    </i>
    <i r="1">
      <x v="16"/>
    </i>
    <i r="1">
      <x v="17"/>
    </i>
    <i>
      <x v="6"/>
    </i>
    <i r="1">
      <x v="18"/>
    </i>
    <i r="1">
      <x v="31"/>
    </i>
    <i t="grand">
      <x/>
    </i>
  </rowItems>
  <colItems count="1">
    <i/>
  </colItems>
  <dataFields count="1">
    <dataField name="Income" fld="6" baseField="3" baseItem="16" numFmtId="6"/>
  </dataFields>
  <formats count="8">
    <format dxfId="24">
      <pivotArea outline="0" collapsedLevelsAreSubtotals="1" fieldPosition="0"/>
    </format>
    <format dxfId="23">
      <pivotArea type="origin" dataOnly="0" labelOnly="1" outline="0" fieldPosition="0"/>
    </format>
    <format dxfId="22">
      <pivotArea outline="0" collapsedLevelsAreSubtotals="1" fieldPosition="0"/>
    </format>
    <format dxfId="21">
      <pivotArea field="4" type="button" dataOnly="0" labelOnly="1" outline="0" axis="axisRow" fieldPosition="1"/>
    </format>
    <format dxfId="20">
      <pivotArea type="all" dataOnly="0" outline="0" fieldPosition="0"/>
    </format>
    <format dxfId="19">
      <pivotArea dataOnly="0" labelOnly="1" fieldPosition="0">
        <references count="1">
          <reference field="3" count="1">
            <x v="0"/>
          </reference>
        </references>
      </pivotArea>
    </format>
    <format dxfId="18">
      <pivotArea type="all" dataOnly="0" outline="0" fieldPosition="0"/>
    </format>
    <format dxfId="17">
      <pivotArea type="all" dataOnly="0" outline="0" fieldPosition="0"/>
    </format>
  </formats>
  <chartFormats count="1">
    <chartFormat chart="0" format="1" series="1">
      <pivotArea type="data" outline="0" fieldPosition="0">
        <references count="1">
          <reference field="4294967294" count="1" selected="0">
            <x v="0"/>
          </reference>
        </references>
      </pivotArea>
    </chartFormat>
  </chartFormats>
  <pivotTableStyleInfo name="PivotStyleDark4" showRowHeaders="1" showColHeaders="1" showRowStripes="0" showColStripes="0" showLastColumn="1"/>
</pivotTableDefinition>
</file>

<file path=xl/pivotTables/pivotTable2.xml><?xml version="1.0" encoding="utf-8"?>
<pivotTableDefinition xmlns="http://schemas.openxmlformats.org/spreadsheetml/2006/main" name="PivotTable2" cacheId="45" applyNumberFormats="0" applyBorderFormats="0" applyFontFormats="0" applyPatternFormats="0" applyAlignmentFormats="0" applyWidthHeightFormats="1" dataCaption="Values" grandTotalCaption="Totals" updatedVersion="4" minRefreshableVersion="3" showDataTips="0" itemPrintTitles="1" createdVersion="4" indent="0" outline="1" outlineData="1" multipleFieldFilters="0" chartFormat="1" rowHeaderCaption="Line Item" fieldListSortAscending="1">
  <location ref="A5:B50" firstHeaderRow="2" firstDataRow="2" firstDataCol="1"/>
  <pivotFields count="10">
    <pivotField multipleItemSelectionAllowed="1" showAll="0"/>
    <pivotField showAll="0"/>
    <pivotField multipleItemSelectionAllowed="1" showAll="0"/>
    <pivotField axis="axisRow" showAll="0">
      <items count="14">
        <item x="3"/>
        <item x="4"/>
        <item x="1"/>
        <item m="1" x="7"/>
        <item x="5"/>
        <item x="0"/>
        <item x="2"/>
        <item m="1" x="11"/>
        <item m="1" x="9"/>
        <item m="1" x="10"/>
        <item m="1" x="8"/>
        <item m="1" x="12"/>
        <item m="1" x="6"/>
        <item t="default"/>
      </items>
    </pivotField>
    <pivotField axis="axisRow" showAll="0" sortType="ascending">
      <items count="75">
        <item m="1" x="70"/>
        <item m="1" x="39"/>
        <item x="1"/>
        <item x="18"/>
        <item x="6"/>
        <item x="11"/>
        <item m="1" x="59"/>
        <item m="1" x="73"/>
        <item m="1" x="47"/>
        <item m="1" x="48"/>
        <item m="1" x="68"/>
        <item x="16"/>
        <item x="23"/>
        <item m="1" x="46"/>
        <item x="2"/>
        <item x="25"/>
        <item m="1" x="53"/>
        <item x="21"/>
        <item x="8"/>
        <item m="1" x="38"/>
        <item m="1" x="36"/>
        <item x="13"/>
        <item m="1" x="40"/>
        <item x="3"/>
        <item m="1" x="60"/>
        <item m="1" x="54"/>
        <item x="22"/>
        <item m="1" x="56"/>
        <item m="1" x="63"/>
        <item m="1" x="69"/>
        <item x="28"/>
        <item m="1" x="58"/>
        <item m="1" x="37"/>
        <item m="1" x="43"/>
        <item m="1" x="64"/>
        <item m="1" x="33"/>
        <item m="1" x="45"/>
        <item x="19"/>
        <item x="7"/>
        <item x="20"/>
        <item x="31"/>
        <item m="1" x="72"/>
        <item x="27"/>
        <item x="14"/>
        <item m="1" x="57"/>
        <item x="10"/>
        <item m="1" x="41"/>
        <item m="1" x="67"/>
        <item m="1" x="71"/>
        <item m="1" x="61"/>
        <item m="1" x="66"/>
        <item m="1" x="51"/>
        <item x="32"/>
        <item m="1" x="50"/>
        <item m="1" x="52"/>
        <item m="1" x="65"/>
        <item m="1" x="42"/>
        <item m="1" x="44"/>
        <item x="26"/>
        <item x="17"/>
        <item x="29"/>
        <item x="30"/>
        <item m="1" x="49"/>
        <item x="5"/>
        <item x="4"/>
        <item x="12"/>
        <item x="15"/>
        <item x="24"/>
        <item x="9"/>
        <item m="1" x="35"/>
        <item m="1" x="55"/>
        <item m="1" x="62"/>
        <item x="0"/>
        <item m="1" x="34"/>
        <item t="default"/>
      </items>
    </pivotField>
    <pivotField showAll="0"/>
    <pivotField showAll="0"/>
    <pivotField showAll="0"/>
    <pivotField showAll="0"/>
    <pivotField dataField="1" showAll="0"/>
  </pivotFields>
  <rowFields count="2">
    <field x="3"/>
    <field x="4"/>
  </rowFields>
  <rowItems count="44">
    <i>
      <x/>
    </i>
    <i r="1">
      <x v="39"/>
    </i>
    <i>
      <x v="1"/>
    </i>
    <i r="1">
      <x v="61"/>
    </i>
    <i>
      <x v="2"/>
    </i>
    <i r="1">
      <x v="18"/>
    </i>
    <i r="1">
      <x v="30"/>
    </i>
    <i r="1">
      <x v="43"/>
    </i>
    <i>
      <x v="4"/>
    </i>
    <i r="1">
      <x v="40"/>
    </i>
    <i r="1">
      <x v="52"/>
    </i>
    <i>
      <x v="5"/>
    </i>
    <i r="1">
      <x v="2"/>
    </i>
    <i r="1">
      <x v="3"/>
    </i>
    <i r="1">
      <x v="4"/>
    </i>
    <i r="1">
      <x v="5"/>
    </i>
    <i r="1">
      <x v="12"/>
    </i>
    <i r="1">
      <x v="14"/>
    </i>
    <i r="1">
      <x v="15"/>
    </i>
    <i r="1">
      <x v="17"/>
    </i>
    <i r="1">
      <x v="18"/>
    </i>
    <i r="1">
      <x v="21"/>
    </i>
    <i r="1">
      <x v="23"/>
    </i>
    <i r="1">
      <x v="26"/>
    </i>
    <i r="1">
      <x v="37"/>
    </i>
    <i r="1">
      <x v="38"/>
    </i>
    <i r="1">
      <x v="42"/>
    </i>
    <i r="1">
      <x v="45"/>
    </i>
    <i r="1">
      <x v="60"/>
    </i>
    <i r="1">
      <x v="63"/>
    </i>
    <i r="1">
      <x v="64"/>
    </i>
    <i r="1">
      <x v="65"/>
    </i>
    <i r="1">
      <x v="68"/>
    </i>
    <i r="1">
      <x v="72"/>
    </i>
    <i>
      <x v="6"/>
    </i>
    <i r="1">
      <x v="11"/>
    </i>
    <i r="1">
      <x v="15"/>
    </i>
    <i r="1">
      <x v="45"/>
    </i>
    <i r="1">
      <x v="58"/>
    </i>
    <i r="1">
      <x v="59"/>
    </i>
    <i r="1">
      <x v="66"/>
    </i>
    <i r="1">
      <x v="67"/>
    </i>
    <i r="1">
      <x v="68"/>
    </i>
    <i t="grand">
      <x/>
    </i>
  </rowItems>
  <colItems count="1">
    <i/>
  </colItems>
  <dataFields count="1">
    <dataField name="Expenses" fld="9" baseField="3" baseItem="16" numFmtId="6"/>
  </dataFields>
  <formats count="8">
    <format dxfId="16">
      <pivotArea outline="0" collapsedLevelsAreSubtotals="1" fieldPosition="0"/>
    </format>
    <format dxfId="15">
      <pivotArea type="origin" dataOnly="0" labelOnly="1" outline="0" fieldPosition="0"/>
    </format>
    <format dxfId="14">
      <pivotArea outline="0" collapsedLevelsAreSubtotals="1" fieldPosition="0"/>
    </format>
    <format dxfId="13">
      <pivotArea field="4" type="button" dataOnly="0" labelOnly="1" outline="0" axis="axisRow" fieldPosition="1"/>
    </format>
    <format dxfId="12">
      <pivotArea type="all" dataOnly="0" outline="0" fieldPosition="0"/>
    </format>
    <format dxfId="11">
      <pivotArea dataOnly="0" labelOnly="1" fieldPosition="0">
        <references count="1">
          <reference field="3" count="1">
            <x v="0"/>
          </reference>
        </references>
      </pivotArea>
    </format>
    <format dxfId="10">
      <pivotArea type="all" dataOnly="0" outline="0" fieldPosition="0"/>
    </format>
    <format dxfId="9">
      <pivotArea type="all" dataOnly="0" outline="0" fieldPosition="0"/>
    </format>
  </formats>
  <chartFormats count="1">
    <chartFormat chart="0" format="1" series="1">
      <pivotArea type="data" outline="0" fieldPosition="0">
        <references count="1">
          <reference field="4294967294" count="1" selected="0">
            <x v="0"/>
          </reference>
        </references>
      </pivotArea>
    </chartFormat>
  </chartFormats>
  <pivotTableStyleInfo name="PivotStyleDark4" showRowHeaders="1" showColHeaders="1" showRowStripes="0" showColStripes="0" showLastColumn="1"/>
</pivotTableDefinition>
</file>

<file path=xl/tables/table1.xml><?xml version="1.0" encoding="utf-8"?>
<table xmlns="http://schemas.openxmlformats.org/spreadsheetml/2006/main" id="3" name="IncomeDetails" displayName="IncomeDetails" ref="A1:G50" totalsRowShown="0">
  <autoFilter ref="A1:G50"/>
  <sortState ref="A2:J12">
    <sortCondition ref="C1:C12"/>
  </sortState>
  <tableColumns count="7">
    <tableColumn id="2" name="Month"/>
    <tableColumn id="5" name="Date"/>
    <tableColumn id="1" name="Qtr"/>
    <tableColumn id="7" name="Category" dataDxfId="8"/>
    <tableColumn id="8" name="Line Item"/>
    <tableColumn id="3" name="Description" dataDxfId="7"/>
    <tableColumn id="4" name="Actual" dataDxfId="6"/>
  </tableColumns>
  <tableStyleInfo name="TableStyleLight12" showFirstColumn="0" showLastColumn="0" showRowStripes="1" showColumnStripes="0"/>
</table>
</file>

<file path=xl/tables/table2.xml><?xml version="1.0" encoding="utf-8"?>
<table xmlns="http://schemas.openxmlformats.org/spreadsheetml/2006/main" id="1" name="ExpenseDetails" displayName="ExpenseDetails" ref="A9:J76" totalsRowShown="0">
  <autoFilter ref="A9:J76"/>
  <sortState ref="A10:K45">
    <sortCondition ref="D1:D37"/>
  </sortState>
  <tableColumns count="10">
    <tableColumn id="2" name="Month"/>
    <tableColumn id="12" name="Date" dataDxfId="5"/>
    <tableColumn id="1" name="Qtr"/>
    <tableColumn id="7" name="Category"/>
    <tableColumn id="8" name="Line Item"/>
    <tableColumn id="13" name="Vendor" dataDxfId="4"/>
    <tableColumn id="14" name="Quant" dataDxfId="3"/>
    <tableColumn id="15" name="Cost per" dataDxfId="2"/>
    <tableColumn id="11" name="Description" dataDxfId="1"/>
    <tableColumn id="4" name="Actual" dataDxfId="0">
      <calculatedColumnFormula>ExpenseDetails[[#This Row],[Quant]]*ExpenseDetails[[#This Row],[Cost per]]</calculatedColumnFormula>
    </tableColumn>
  </tableColumns>
  <tableStyleInfo name="TableStyleLight12" showFirstColumn="0" showLastColumn="0" showRowStripes="1" showColumnStripes="0"/>
</table>
</file>

<file path=xl/tables/table3.xml><?xml version="1.0" encoding="utf-8"?>
<table xmlns="http://schemas.openxmlformats.org/spreadsheetml/2006/main" id="2" name="BudgetLineItemLookup" displayName="BudgetLineItemLookup" ref="A1:A43" totalsRowShown="0">
  <autoFilter ref="A1:A43"/>
  <sortState ref="A2:A31">
    <sortCondition ref="A1:A31"/>
  </sortState>
  <tableColumns count="1">
    <tableColumn id="1" name="Budget Line Item Lookup"/>
  </tableColumns>
  <tableStyleInfo name="TableStyleMedium21" showFirstColumn="0" showLastColumn="0" showRowStripes="1" showColumnStripes="0"/>
</table>
</file>

<file path=xl/tables/table4.xml><?xml version="1.0" encoding="utf-8"?>
<table xmlns="http://schemas.openxmlformats.org/spreadsheetml/2006/main" id="9" name="BudgetCategoryLookup" displayName="BudgetCategoryLookup" ref="B1:B9" totalsRowShown="0">
  <autoFilter ref="B1:B9"/>
  <sortState ref="B2:B7">
    <sortCondition ref="B1:B7"/>
  </sortState>
  <tableColumns count="1">
    <tableColumn id="1" name="Budget Category Lookup"/>
  </tableColumns>
  <tableStyleInfo name="TableStyleMedium21" showFirstColumn="0" showLastColumn="0" showRowStripes="1" showColumnStripes="0"/>
</table>
</file>

<file path=xl/tables/table5.xml><?xml version="1.0" encoding="utf-8"?>
<table xmlns="http://schemas.openxmlformats.org/spreadsheetml/2006/main" id="4" name="IncomeLookup" displayName="IncomeLookup" ref="C1:C22" totalsRowShown="0">
  <autoFilter ref="C1:C22"/>
  <sortState ref="C2:C9">
    <sortCondition ref="C1:C9"/>
  </sortState>
  <tableColumns count="1">
    <tableColumn id="1" name="Income Line Item Lookup"/>
  </tableColumns>
  <tableStyleInfo name="TableStyleMedium21"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Adjacency">
  <a:themeElements>
    <a:clrScheme name="Adjacency">
      <a:dk1>
        <a:srgbClr val="2F2B20"/>
      </a:dk1>
      <a:lt1>
        <a:srgbClr val="FFFFFF"/>
      </a:lt1>
      <a:dk2>
        <a:srgbClr val="675E47"/>
      </a:dk2>
      <a:lt2>
        <a:srgbClr val="DFDCB7"/>
      </a:lt2>
      <a:accent1>
        <a:srgbClr val="A9A57C"/>
      </a:accent1>
      <a:accent2>
        <a:srgbClr val="9CBEBD"/>
      </a:accent2>
      <a:accent3>
        <a:srgbClr val="D2CB6C"/>
      </a:accent3>
      <a:accent4>
        <a:srgbClr val="95A39D"/>
      </a:accent4>
      <a:accent5>
        <a:srgbClr val="C89F5D"/>
      </a:accent5>
      <a:accent6>
        <a:srgbClr val="B1A089"/>
      </a:accent6>
      <a:hlink>
        <a:srgbClr val="D25814"/>
      </a:hlink>
      <a:folHlink>
        <a:srgbClr val="849A0A"/>
      </a:folHlink>
    </a:clrScheme>
    <a:fontScheme name="Concourse">
      <a:majorFont>
        <a:latin typeface="Lucida Sans Unicode"/>
        <a:ea typeface=""/>
        <a:cs typeface=""/>
        <a:font script="Jpan" typeface="ＭＳ Ｐゴシック"/>
        <a:font script="Hang" typeface="맑은 고딕"/>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Uigh" typeface="Microsoft Uighur"/>
      </a:majorFont>
      <a:minorFont>
        <a:latin typeface="Lucida Sans Unicode"/>
        <a:ea typeface=""/>
        <a:cs typeface=""/>
        <a:font script="Jpan" typeface="ＭＳ Ｐゴシック"/>
        <a:font script="Hang" typeface="맑은 고딕"/>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Uigh" typeface="Microsoft Uighur"/>
      </a:minorFont>
    </a:fontScheme>
    <a:fmtScheme name="Adjacency">
      <a:fillStyleLst>
        <a:solidFill>
          <a:schemeClr val="phClr"/>
        </a:solidFill>
        <a:solidFill>
          <a:schemeClr val="phClr">
            <a:tint val="55000"/>
          </a:schemeClr>
        </a:solidFill>
        <a:solidFill>
          <a:schemeClr val="phClr"/>
        </a:solidFill>
      </a:fillStyleLst>
      <a:lnStyleLst>
        <a:ln w="12700"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outerShdw blurRad="50800" dist="25400" algn="bl" rotWithShape="0">
              <a:srgbClr val="000000">
                <a:alpha val="60000"/>
              </a:srgbClr>
            </a:outerShdw>
          </a:effectLst>
        </a:effectStyle>
        <a:effectStyle>
          <a:effectLst/>
          <a:scene3d>
            <a:camera prst="orthographicFront">
              <a:rot lat="0" lon="0" rev="0"/>
            </a:camera>
            <a:lightRig rig="brightRoom" dir="tl">
              <a:rot lat="0" lon="0" rev="1800000"/>
            </a:lightRig>
          </a:scene3d>
          <a:sp3d contourW="10160" prstMaterial="dkEdge">
            <a:bevelT w="38100" h="50800" prst="angle"/>
            <a:contourClr>
              <a:schemeClr val="phClr">
                <a:shade val="40000"/>
                <a:satMod val="150000"/>
              </a:schemeClr>
            </a:contourClr>
          </a:sp3d>
        </a:effectStyle>
      </a:effectStyleLst>
      <a:bgFillStyleLst>
        <a:solidFill>
          <a:schemeClr val="phClr"/>
        </a:solidFill>
        <a:gradFill rotWithShape="1">
          <a:gsLst>
            <a:gs pos="0">
              <a:schemeClr val="phClr">
                <a:tint val="90000"/>
              </a:schemeClr>
            </a:gs>
            <a:gs pos="75000">
              <a:schemeClr val="phClr">
                <a:shade val="100000"/>
                <a:satMod val="115000"/>
              </a:schemeClr>
            </a:gs>
            <a:gs pos="100000">
              <a:schemeClr val="phClr">
                <a:shade val="70000"/>
                <a:satMod val="130000"/>
              </a:schemeClr>
            </a:gs>
          </a:gsLst>
          <a:path path="circle">
            <a:fillToRect l="20000" t="50000" r="100000" b="50000"/>
          </a:path>
        </a:gradFill>
        <a:blipFill rotWithShape="1">
          <a:blip xmlns:r="http://schemas.openxmlformats.org/officeDocument/2006/relationships" r:embed="rId1">
            <a:duotone>
              <a:schemeClr val="phClr">
                <a:tint val="97000"/>
              </a:schemeClr>
              <a:schemeClr val="phClr">
                <a:shade val="96000"/>
              </a:schemeClr>
            </a:duotone>
          </a:blip>
          <a:tile tx="0" ty="0" sx="32000" sy="32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table" Target="../tables/table1.xml"/><Relationship Id="rId3" Type="http://schemas.openxmlformats.org/officeDocument/2006/relationships/comments" Target="../comments1.xml"/></Relationships>
</file>

<file path=xl/worksheets/_rels/sheet5.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table" Target="../tables/table2.xml"/><Relationship Id="rId3" Type="http://schemas.openxmlformats.org/officeDocument/2006/relationships/comments" Target="../comments2.xml"/></Relationships>
</file>

<file path=xl/worksheets/_rels/sheet6.xml.rels><?xml version="1.0" encoding="UTF-8" standalone="yes"?>
<Relationships xmlns="http://schemas.openxmlformats.org/package/2006/relationships"><Relationship Id="rId3" Type="http://schemas.openxmlformats.org/officeDocument/2006/relationships/table" Target="../tables/table4.xml"/><Relationship Id="rId4" Type="http://schemas.openxmlformats.org/officeDocument/2006/relationships/table" Target="../tables/table5.xml"/><Relationship Id="rId5" Type="http://schemas.openxmlformats.org/officeDocument/2006/relationships/comments" Target="../comments3.xml"/><Relationship Id="rId1" Type="http://schemas.openxmlformats.org/officeDocument/2006/relationships/vmlDrawing" Target="../drawings/vmlDrawing3.vml"/><Relationship Id="rId2"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enableFormatConditionsCalculation="0">
    <pageSetUpPr fitToPage="1"/>
  </sheetPr>
  <dimension ref="A1:D18"/>
  <sheetViews>
    <sheetView view="pageBreakPreview" zoomScale="125" zoomScaleNormal="125" zoomScalePageLayoutView="125" workbookViewId="0">
      <selection activeCell="C24" sqref="C24"/>
    </sheetView>
  </sheetViews>
  <sheetFormatPr baseColWidth="10" defaultColWidth="11" defaultRowHeight="20" x14ac:dyDescent="0"/>
  <cols>
    <col min="1" max="1" width="25.25" style="12" customWidth="1"/>
    <col min="2" max="4" width="18" style="12" customWidth="1"/>
    <col min="5" max="5" width="15.125" style="12" customWidth="1"/>
    <col min="6" max="6" width="18.75" style="12" customWidth="1"/>
    <col min="7" max="7" width="12.125" style="12" customWidth="1"/>
    <col min="8" max="8" width="12.5" style="12" customWidth="1"/>
    <col min="9" max="9" width="21.75" style="12" customWidth="1"/>
    <col min="10" max="10" width="12.125" style="12" customWidth="1"/>
    <col min="11" max="11" width="12.5" style="12" customWidth="1"/>
    <col min="12" max="12" width="21.75" style="12" customWidth="1"/>
    <col min="13" max="13" width="12.125" style="12" customWidth="1"/>
    <col min="14" max="14" width="12.5" style="12" customWidth="1"/>
    <col min="15" max="15" width="21.75" style="12" customWidth="1"/>
    <col min="16" max="16" width="12.125" style="12" customWidth="1"/>
    <col min="17" max="17" width="12.5" style="12" customWidth="1"/>
    <col min="18" max="18" width="21.75" style="12" customWidth="1"/>
    <col min="19" max="19" width="12.125" style="12" customWidth="1"/>
    <col min="20" max="20" width="12.5" style="12" customWidth="1"/>
    <col min="21" max="21" width="21.75" style="12" customWidth="1"/>
    <col min="22" max="22" width="12.125" style="12" customWidth="1"/>
    <col min="23" max="23" width="12.5" style="12" customWidth="1"/>
    <col min="24" max="24" width="21.75" style="12" customWidth="1"/>
    <col min="25" max="25" width="12.125" style="12" customWidth="1"/>
    <col min="26" max="26" width="12.5" style="12" customWidth="1"/>
    <col min="27" max="27" width="21.75" style="12" customWidth="1"/>
    <col min="28" max="28" width="12.125" style="12" customWidth="1"/>
    <col min="29" max="29" width="12.5" style="12" customWidth="1"/>
    <col min="30" max="30" width="21.75" style="12" customWidth="1"/>
    <col min="31" max="31" width="12.125" style="12" customWidth="1"/>
    <col min="32" max="32" width="12.5" style="12" customWidth="1"/>
    <col min="33" max="33" width="21.75" style="12" customWidth="1"/>
    <col min="34" max="34" width="12.125" style="12" customWidth="1"/>
    <col min="35" max="35" width="16.5" style="12" customWidth="1"/>
    <col min="36" max="36" width="25.75" style="12" customWidth="1"/>
    <col min="37" max="37" width="16.25" style="12" customWidth="1"/>
    <col min="38" max="38" width="15.875" style="12" bestFit="1" customWidth="1"/>
    <col min="39" max="39" width="21.75" style="12" bestFit="1" customWidth="1"/>
    <col min="40" max="40" width="12.125" style="12" customWidth="1"/>
    <col min="41" max="41" width="27.125" style="12" customWidth="1"/>
    <col min="42" max="42" width="17.625" style="12" customWidth="1"/>
    <col min="43" max="43" width="25.75" style="12" bestFit="1" customWidth="1"/>
    <col min="44" max="44" width="16.25" style="12" bestFit="1" customWidth="1"/>
    <col min="45" max="45" width="9.125" style="12" bestFit="1" customWidth="1"/>
    <col min="46" max="16384" width="11" style="12"/>
  </cols>
  <sheetData>
    <row r="1" spans="1:4" ht="71" customHeight="1"/>
    <row r="2" spans="1:4" ht="25" customHeight="1">
      <c r="A2" s="11" t="s">
        <v>63</v>
      </c>
    </row>
    <row r="3" spans="1:4" ht="21" customHeight="1">
      <c r="A3" s="10" t="s">
        <v>210</v>
      </c>
    </row>
    <row r="4" spans="1:4">
      <c r="B4" s="13"/>
    </row>
    <row r="5" spans="1:4">
      <c r="A5" s="16" t="s">
        <v>0</v>
      </c>
      <c r="B5" s="14" t="s">
        <v>48</v>
      </c>
      <c r="C5" s="14" t="s">
        <v>49</v>
      </c>
      <c r="D5" s="14" t="s">
        <v>62</v>
      </c>
    </row>
    <row r="6" spans="1:4">
      <c r="A6" s="15" t="s">
        <v>37</v>
      </c>
      <c r="B6" s="9">
        <f>SUMIF(IncomeDetails[Category],'P&amp;L Summary'!A6,IncomeDetails[Actual])</f>
        <v>1875</v>
      </c>
      <c r="C6" s="9">
        <f>SUMIF(ExpenseDetails[Category],'P&amp;L Summary'!A6,ExpenseDetails[Actual])</f>
        <v>2100</v>
      </c>
      <c r="D6" s="9">
        <f>B6-C6</f>
        <v>-225</v>
      </c>
    </row>
    <row r="7" spans="1:4">
      <c r="A7" s="15" t="s">
        <v>24</v>
      </c>
      <c r="B7" s="9">
        <f>SUMIF(IncomeDetails[Category],'P&amp;L Summary'!A7,IncomeDetails[Actual])</f>
        <v>525</v>
      </c>
      <c r="C7" s="9">
        <f>SUMIF(ExpenseDetails[Category],'P&amp;L Summary'!A7,ExpenseDetails[Actual])</f>
        <v>50</v>
      </c>
      <c r="D7" s="9">
        <f>B7-C7</f>
        <v>475</v>
      </c>
    </row>
    <row r="8" spans="1:4">
      <c r="A8" s="15" t="s">
        <v>21</v>
      </c>
      <c r="B8" s="9">
        <f>SUMIF(IncomeDetails[Category],'P&amp;L Summary'!A8,IncomeDetails[Actual])</f>
        <v>2047.2</v>
      </c>
      <c r="C8" s="9">
        <f>SUMIF(ExpenseDetails[Category],'P&amp;L Summary'!A8,ExpenseDetails[Actual])</f>
        <v>1140.8699999999999</v>
      </c>
      <c r="D8" s="9">
        <f>B8-C8</f>
        <v>906.33000000000015</v>
      </c>
    </row>
    <row r="9" spans="1:4">
      <c r="A9" s="15" t="s">
        <v>20</v>
      </c>
      <c r="B9" s="9">
        <f>SUMIF(IncomeDetails[Category],'P&amp;L Summary'!A9,IncomeDetails[Actual])</f>
        <v>7600</v>
      </c>
      <c r="C9" s="9">
        <f>SUMIF(ExpenseDetails[Category],'P&amp;L Summary'!A9,ExpenseDetails[Actual])</f>
        <v>596.04999999999995</v>
      </c>
      <c r="D9" s="9">
        <f>B9-C9</f>
        <v>7003.95</v>
      </c>
    </row>
    <row r="10" spans="1:4">
      <c r="A10" s="15" t="s">
        <v>22</v>
      </c>
      <c r="B10" s="9">
        <f>SUMIF(IncomeDetails[Category],'P&amp;L Summary'!A10,IncomeDetails[Actual])</f>
        <v>39538.730000000003</v>
      </c>
      <c r="C10" s="9">
        <f>SUMIF(ExpenseDetails[Category],'P&amp;L Summary'!A10,ExpenseDetails[Actual])</f>
        <v>34714.590000000004</v>
      </c>
      <c r="D10" s="9">
        <f>B10-C10</f>
        <v>4824.1399999999994</v>
      </c>
    </row>
    <row r="11" spans="1:4">
      <c r="A11" s="15" t="s">
        <v>23</v>
      </c>
      <c r="B11" s="9">
        <f>SUMIF(IncomeDetails[Category],'P&amp;L Summary'!A11,IncomeDetails[Actual])</f>
        <v>9664</v>
      </c>
      <c r="C11" s="9">
        <f>SUMIF(ExpenseDetails[Category],'P&amp;L Summary'!A11,ExpenseDetails[Actual])</f>
        <v>6779.5300000000007</v>
      </c>
      <c r="D11" s="9">
        <f t="shared" ref="D11" si="0">B11-C11</f>
        <v>2884.4699999999993</v>
      </c>
    </row>
    <row r="12" spans="1:4">
      <c r="A12" s="16" t="s">
        <v>17</v>
      </c>
      <c r="B12" s="17">
        <f>SUM(B6:B11)</f>
        <v>61249.930000000008</v>
      </c>
      <c r="C12" s="17">
        <f>SUM(C6:C11)</f>
        <v>45381.04</v>
      </c>
      <c r="D12" s="17">
        <f>SUM(D6:D11)</f>
        <v>15868.889999999998</v>
      </c>
    </row>
    <row r="13" spans="1:4">
      <c r="D13" s="18"/>
    </row>
    <row r="14" spans="1:4">
      <c r="A14" s="46" t="s">
        <v>204</v>
      </c>
      <c r="B14" s="46"/>
      <c r="C14" s="46"/>
      <c r="D14" s="47">
        <v>7021</v>
      </c>
    </row>
    <row r="15" spans="1:4">
      <c r="A15" s="46"/>
      <c r="B15" s="46"/>
      <c r="C15" s="46"/>
      <c r="D15" s="46"/>
    </row>
    <row r="16" spans="1:4">
      <c r="A16" s="46" t="s">
        <v>211</v>
      </c>
      <c r="B16" s="46"/>
      <c r="C16" s="46"/>
      <c r="D16" s="48">
        <v>22647</v>
      </c>
    </row>
    <row r="17" spans="1:4">
      <c r="A17" s="46"/>
      <c r="B17" s="46"/>
      <c r="C17" s="46"/>
      <c r="D17" s="46"/>
    </row>
    <row r="18" spans="1:4">
      <c r="A18" s="46" t="s">
        <v>234</v>
      </c>
      <c r="B18" s="46"/>
      <c r="D18" s="48">
        <v>243</v>
      </c>
    </row>
  </sheetData>
  <phoneticPr fontId="3" type="noConversion"/>
  <pageMargins left="0.7" right="0.7" top="0.25" bottom="0.25" header="0.3" footer="0.3"/>
  <pageSetup orientation="landscape" horizontalDpi="4294967292" verticalDpi="4294967292"/>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B36"/>
  <sheetViews>
    <sheetView workbookViewId="0">
      <selection activeCell="D22" sqref="D22"/>
    </sheetView>
  </sheetViews>
  <sheetFormatPr baseColWidth="10" defaultColWidth="9" defaultRowHeight="20" x14ac:dyDescent="0"/>
  <cols>
    <col min="1" max="1" width="53" style="12" customWidth="1"/>
    <col min="2" max="2" width="17.625" style="12" customWidth="1"/>
    <col min="3" max="3" width="15.75" style="12" customWidth="1"/>
    <col min="4" max="4" width="16.875" style="12" customWidth="1"/>
    <col min="5" max="5" width="12.5" style="12" customWidth="1"/>
    <col min="6" max="6" width="17.75" style="12" customWidth="1"/>
    <col min="7" max="7" width="18.5" style="12" customWidth="1"/>
    <col min="8" max="8" width="12" style="12" customWidth="1"/>
    <col min="9" max="9" width="18.75" style="12" customWidth="1"/>
    <col min="10" max="10" width="12.125" style="12" customWidth="1"/>
    <col min="11" max="11" width="12.5" style="12" customWidth="1"/>
    <col min="12" max="12" width="21.75" style="12" customWidth="1"/>
    <col min="13" max="13" width="12.125" style="12" customWidth="1"/>
    <col min="14" max="14" width="12.5" style="12" customWidth="1"/>
    <col min="15" max="15" width="21.75" style="12" customWidth="1"/>
    <col min="16" max="16" width="12.125" style="12" customWidth="1"/>
    <col min="17" max="17" width="12.5" style="12" customWidth="1"/>
    <col min="18" max="18" width="21.75" style="12" customWidth="1"/>
    <col min="19" max="19" width="12.125" style="12" customWidth="1"/>
    <col min="20" max="20" width="12.5" style="12" customWidth="1"/>
    <col min="21" max="21" width="21.75" style="12" customWidth="1"/>
    <col min="22" max="22" width="12.125" style="12" customWidth="1"/>
    <col min="23" max="23" width="12.5" style="12" customWidth="1"/>
    <col min="24" max="24" width="21.75" style="12" customWidth="1"/>
    <col min="25" max="25" width="12.125" style="12" customWidth="1"/>
    <col min="26" max="26" width="12.5" style="12" customWidth="1"/>
    <col min="27" max="27" width="21.75" style="12" customWidth="1"/>
    <col min="28" max="28" width="12.125" style="12" customWidth="1"/>
    <col min="29" max="29" width="12.5" style="12" customWidth="1"/>
    <col min="30" max="30" width="21.75" style="12" customWidth="1"/>
    <col min="31" max="31" width="12.125" style="12" customWidth="1"/>
    <col min="32" max="32" width="12.5" style="12" customWidth="1"/>
    <col min="33" max="33" width="21.75" style="12" customWidth="1"/>
    <col min="34" max="34" width="12.125" style="12" customWidth="1"/>
    <col min="35" max="35" width="12.5" style="12" customWidth="1"/>
    <col min="36" max="36" width="21.75" style="12" customWidth="1"/>
    <col min="37" max="37" width="12.125" style="12" customWidth="1"/>
    <col min="38" max="38" width="16.5" style="12" customWidth="1"/>
    <col min="39" max="39" width="25.75" style="12" customWidth="1"/>
    <col min="40" max="40" width="16.25" style="12" customWidth="1"/>
    <col min="41" max="41" width="15.875" style="12" bestFit="1" customWidth="1"/>
    <col min="42" max="42" width="21.75" style="12" bestFit="1" customWidth="1"/>
    <col min="43" max="43" width="12.125" style="12" customWidth="1"/>
    <col min="44" max="44" width="27.125" style="12" customWidth="1"/>
    <col min="45" max="45" width="17.625" style="12" customWidth="1"/>
    <col min="46" max="46" width="25.75" style="12" bestFit="1" customWidth="1"/>
    <col min="47" max="47" width="16.25" style="12" bestFit="1" customWidth="1"/>
    <col min="48" max="48" width="9.125" style="12" bestFit="1" customWidth="1"/>
    <col min="49" max="16384" width="9" style="12"/>
  </cols>
  <sheetData>
    <row r="1" spans="1:2" ht="68" customHeight="1"/>
    <row r="2" spans="1:2" ht="25" customHeight="1">
      <c r="A2" s="11" t="s">
        <v>69</v>
      </c>
    </row>
    <row r="3" spans="1:2" ht="22" customHeight="1"/>
    <row r="4" spans="1:2" ht="18" customHeight="1"/>
    <row r="5" spans="1:2">
      <c r="A5" s="38" t="s">
        <v>48</v>
      </c>
      <c r="B5" s="39"/>
    </row>
    <row r="6" spans="1:2">
      <c r="A6" s="38" t="s">
        <v>5</v>
      </c>
      <c r="B6" s="39" t="s">
        <v>250</v>
      </c>
    </row>
    <row r="7" spans="1:2">
      <c r="A7" s="49" t="s">
        <v>37</v>
      </c>
      <c r="B7" s="9">
        <v>1875</v>
      </c>
    </row>
    <row r="8" spans="1:2">
      <c r="A8" s="41" t="s">
        <v>36</v>
      </c>
      <c r="B8" s="9">
        <v>1875</v>
      </c>
    </row>
    <row r="9" spans="1:2">
      <c r="A9" s="40" t="s">
        <v>24</v>
      </c>
      <c r="B9" s="9">
        <v>525</v>
      </c>
    </row>
    <row r="10" spans="1:2">
      <c r="A10" s="41" t="s">
        <v>55</v>
      </c>
      <c r="B10" s="9">
        <v>170</v>
      </c>
    </row>
    <row r="11" spans="1:2">
      <c r="A11" s="41" t="s">
        <v>162</v>
      </c>
      <c r="B11" s="9">
        <v>280</v>
      </c>
    </row>
    <row r="12" spans="1:2">
      <c r="A12" s="41" t="s">
        <v>193</v>
      </c>
      <c r="B12" s="9">
        <v>75</v>
      </c>
    </row>
    <row r="13" spans="1:2">
      <c r="A13" s="40" t="s">
        <v>21</v>
      </c>
      <c r="B13" s="9">
        <v>2047.2</v>
      </c>
    </row>
    <row r="14" spans="1:2">
      <c r="A14" s="41" t="s">
        <v>124</v>
      </c>
      <c r="B14" s="9">
        <v>1243.2</v>
      </c>
    </row>
    <row r="15" spans="1:2">
      <c r="A15" s="41" t="s">
        <v>50</v>
      </c>
      <c r="B15" s="9">
        <v>753</v>
      </c>
    </row>
    <row r="16" spans="1:2">
      <c r="A16" s="41" t="s">
        <v>105</v>
      </c>
      <c r="B16" s="9">
        <v>51</v>
      </c>
    </row>
    <row r="17" spans="1:2">
      <c r="A17" s="40" t="s">
        <v>20</v>
      </c>
      <c r="B17" s="9">
        <v>7600</v>
      </c>
    </row>
    <row r="18" spans="1:2">
      <c r="A18" s="41" t="s">
        <v>95</v>
      </c>
      <c r="B18" s="9">
        <v>6200</v>
      </c>
    </row>
    <row r="19" spans="1:2">
      <c r="A19" s="41" t="s">
        <v>96</v>
      </c>
      <c r="B19" s="9">
        <v>650</v>
      </c>
    </row>
    <row r="20" spans="1:2">
      <c r="A20" s="41" t="s">
        <v>97</v>
      </c>
      <c r="B20" s="9">
        <v>750</v>
      </c>
    </row>
    <row r="21" spans="1:2">
      <c r="A21" s="40" t="s">
        <v>22</v>
      </c>
      <c r="B21" s="9">
        <v>39538.729999999996</v>
      </c>
    </row>
    <row r="22" spans="1:2">
      <c r="A22" s="41" t="s">
        <v>187</v>
      </c>
      <c r="B22" s="9">
        <v>294.23</v>
      </c>
    </row>
    <row r="23" spans="1:2">
      <c r="A23" s="41" t="s">
        <v>19</v>
      </c>
      <c r="B23" s="9">
        <v>695.5</v>
      </c>
    </row>
    <row r="24" spans="1:2">
      <c r="A24" s="41" t="s">
        <v>203</v>
      </c>
      <c r="B24" s="9">
        <v>2055</v>
      </c>
    </row>
    <row r="25" spans="1:2">
      <c r="A25" s="41" t="s">
        <v>52</v>
      </c>
      <c r="B25" s="9">
        <v>11655</v>
      </c>
    </row>
    <row r="26" spans="1:2">
      <c r="A26" s="41" t="s">
        <v>53</v>
      </c>
      <c r="B26" s="9">
        <v>10114</v>
      </c>
    </row>
    <row r="27" spans="1:2">
      <c r="A27" s="41" t="s">
        <v>51</v>
      </c>
      <c r="B27" s="9">
        <v>6808</v>
      </c>
    </row>
    <row r="28" spans="1:2">
      <c r="A28" s="41" t="s">
        <v>76</v>
      </c>
      <c r="B28" s="9">
        <v>7917</v>
      </c>
    </row>
    <row r="29" spans="1:2">
      <c r="A29" s="40" t="s">
        <v>23</v>
      </c>
      <c r="B29" s="9">
        <v>9664</v>
      </c>
    </row>
    <row r="30" spans="1:2">
      <c r="A30" s="41" t="s">
        <v>54</v>
      </c>
      <c r="B30" s="9">
        <v>9614</v>
      </c>
    </row>
    <row r="31" spans="1:2">
      <c r="A31" s="41" t="s">
        <v>193</v>
      </c>
      <c r="B31" s="9">
        <v>50</v>
      </c>
    </row>
    <row r="32" spans="1:2">
      <c r="A32" s="40" t="s">
        <v>17</v>
      </c>
      <c r="B32" s="9">
        <v>61249.93</v>
      </c>
    </row>
    <row r="33" spans="1:2" ht="22">
      <c r="A33"/>
      <c r="B33"/>
    </row>
    <row r="34" spans="1:2" ht="22">
      <c r="A34"/>
      <c r="B34"/>
    </row>
    <row r="35" spans="1:2" ht="22">
      <c r="A35"/>
      <c r="B35"/>
    </row>
    <row r="36" spans="1:2" ht="22">
      <c r="A36"/>
      <c r="B36"/>
    </row>
  </sheetData>
  <phoneticPr fontId="3" type="noConversion"/>
  <pageMargins left="0.75" right="0.5" top="0.75" bottom="0.5" header="0.3" footer="0.3"/>
  <pageSetup scale="92" orientation="portrait" horizontalDpi="4294967292" verticalDpi="4294967292"/>
  <drawing r:id="rId2"/>
  <extLst>
    <ext xmlns:mx="http://schemas.microsoft.com/office/mac/excel/2008/main" uri="{64002731-A6B0-56B0-2670-7721B7C09600}">
      <mx:PLV Mode="0" OnePage="0" WScale="10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O52"/>
  <sheetViews>
    <sheetView workbookViewId="0">
      <selection activeCell="B50" sqref="A1:B50"/>
    </sheetView>
  </sheetViews>
  <sheetFormatPr baseColWidth="10" defaultColWidth="9" defaultRowHeight="16" x14ac:dyDescent="0"/>
  <cols>
    <col min="1" max="1" width="53" style="10" customWidth="1"/>
    <col min="2" max="2" width="17.625" style="10" customWidth="1"/>
    <col min="3" max="3" width="15.75" style="10" customWidth="1"/>
    <col min="4" max="4" width="1.75" style="10" customWidth="1"/>
    <col min="5" max="5" width="15.75" style="10" customWidth="1"/>
    <col min="6" max="6" width="22.25" style="10" customWidth="1"/>
    <col min="7" max="7" width="23.25" style="10" customWidth="1"/>
    <col min="8" max="8" width="15.125" style="10" customWidth="1"/>
    <col min="9" max="9" width="15.25" style="10" customWidth="1"/>
    <col min="10" max="10" width="15.75" style="10" customWidth="1"/>
    <col min="11" max="11" width="15.25" style="10" customWidth="1"/>
    <col min="12" max="12" width="15.75" style="10" customWidth="1"/>
    <col min="13" max="13" width="27.25" style="10" customWidth="1"/>
    <col min="14" max="14" width="15.25" style="10" customWidth="1"/>
    <col min="15" max="15" width="15.75" style="10" customWidth="1"/>
    <col min="16" max="16" width="27.25" style="10" customWidth="1"/>
    <col min="17" max="17" width="12.125" style="10" customWidth="1"/>
    <col min="18" max="18" width="12.5" style="10" customWidth="1"/>
    <col min="19" max="19" width="21.75" style="10" customWidth="1"/>
    <col min="20" max="20" width="12.125" style="10" customWidth="1"/>
    <col min="21" max="21" width="12.5" style="10" customWidth="1"/>
    <col min="22" max="22" width="21.75" style="10" customWidth="1"/>
    <col min="23" max="23" width="12.125" style="10" customWidth="1"/>
    <col min="24" max="24" width="12.5" style="10" customWidth="1"/>
    <col min="25" max="25" width="21.75" style="10" customWidth="1"/>
    <col min="26" max="26" width="12.125" style="10" customWidth="1"/>
    <col min="27" max="27" width="12.5" style="10" customWidth="1"/>
    <col min="28" max="28" width="21.75" style="10" customWidth="1"/>
    <col min="29" max="29" width="12.125" style="10" customWidth="1"/>
    <col min="30" max="30" width="12.5" style="10" customWidth="1"/>
    <col min="31" max="31" width="21.75" style="10" customWidth="1"/>
    <col min="32" max="32" width="12.125" style="10" customWidth="1"/>
    <col min="33" max="33" width="12.5" style="10" customWidth="1"/>
    <col min="34" max="34" width="21.75" style="10" customWidth="1"/>
    <col min="35" max="35" width="12.125" style="10" customWidth="1"/>
    <col min="36" max="36" width="16.5" style="10" customWidth="1"/>
    <col min="37" max="37" width="25.75" style="10" customWidth="1"/>
    <col min="38" max="38" width="16.25" style="10" customWidth="1"/>
    <col min="39" max="39" width="15.875" style="10" bestFit="1" customWidth="1"/>
    <col min="40" max="40" width="21.75" style="10" bestFit="1" customWidth="1"/>
    <col min="41" max="41" width="12.125" style="10" customWidth="1"/>
    <col min="42" max="42" width="27.125" style="10" customWidth="1"/>
    <col min="43" max="43" width="17.625" style="10" customWidth="1"/>
    <col min="44" max="44" width="25.75" style="10" bestFit="1" customWidth="1"/>
    <col min="45" max="45" width="16.25" style="10" bestFit="1" customWidth="1"/>
    <col min="46" max="46" width="9.125" style="10" bestFit="1" customWidth="1"/>
    <col min="47" max="16384" width="9" style="10"/>
  </cols>
  <sheetData>
    <row r="1" spans="1:15" ht="68" customHeight="1"/>
    <row r="2" spans="1:15" ht="25" customHeight="1">
      <c r="A2" s="11" t="s">
        <v>68</v>
      </c>
      <c r="O2"/>
    </row>
    <row r="3" spans="1:15" ht="22" customHeight="1">
      <c r="O3"/>
    </row>
    <row r="4" spans="1:15" ht="18" customHeight="1">
      <c r="O4" t="s">
        <v>67</v>
      </c>
    </row>
    <row r="5" spans="1:15" ht="22">
      <c r="A5" s="38" t="s">
        <v>49</v>
      </c>
      <c r="B5" s="39"/>
      <c r="C5" s="19"/>
      <c r="D5" s="20"/>
      <c r="E5" s="20"/>
      <c r="F5" s="20"/>
      <c r="G5" s="20"/>
      <c r="O5"/>
    </row>
    <row r="6" spans="1:15" ht="22">
      <c r="A6" s="38" t="s">
        <v>5</v>
      </c>
      <c r="B6" s="39" t="s">
        <v>250</v>
      </c>
      <c r="C6" s="19"/>
      <c r="D6" s="20"/>
      <c r="E6" s="20"/>
      <c r="F6" s="20"/>
      <c r="G6" s="20"/>
    </row>
    <row r="7" spans="1:15" ht="22">
      <c r="A7" s="49" t="s">
        <v>37</v>
      </c>
      <c r="B7" s="9">
        <v>2100</v>
      </c>
      <c r="C7" s="19"/>
      <c r="D7" s="20"/>
      <c r="E7" s="21"/>
      <c r="F7" s="20"/>
      <c r="G7" s="20"/>
    </row>
    <row r="8" spans="1:15" ht="22">
      <c r="A8" s="41" t="s">
        <v>38</v>
      </c>
      <c r="B8" s="9">
        <v>2100</v>
      </c>
      <c r="C8" s="19"/>
      <c r="D8" s="20"/>
      <c r="E8" s="22"/>
      <c r="F8" s="20"/>
      <c r="G8" s="20"/>
    </row>
    <row r="9" spans="1:15" ht="22">
      <c r="A9" s="40" t="s">
        <v>24</v>
      </c>
      <c r="B9" s="9">
        <v>50</v>
      </c>
      <c r="C9" s="19"/>
      <c r="D9" s="20"/>
      <c r="E9" s="20"/>
      <c r="F9" s="20"/>
      <c r="G9" s="20"/>
    </row>
    <row r="10" spans="1:15" ht="22">
      <c r="A10" s="41" t="s">
        <v>193</v>
      </c>
      <c r="B10" s="9">
        <v>50</v>
      </c>
      <c r="C10" s="19"/>
      <c r="D10" s="20"/>
      <c r="E10" s="20"/>
      <c r="F10" s="20"/>
      <c r="G10" s="20"/>
    </row>
    <row r="11" spans="1:15" ht="22">
      <c r="A11" s="40" t="s">
        <v>21</v>
      </c>
      <c r="B11" s="9">
        <v>1140.8700000000001</v>
      </c>
      <c r="C11" s="19"/>
      <c r="D11" s="20"/>
      <c r="E11" s="20"/>
      <c r="F11" s="20"/>
      <c r="G11" s="20"/>
    </row>
    <row r="12" spans="1:15" ht="22">
      <c r="A12" s="41" t="s">
        <v>28</v>
      </c>
      <c r="B12" s="9">
        <v>196.2</v>
      </c>
      <c r="C12" s="19"/>
      <c r="D12" s="20"/>
      <c r="E12" s="20"/>
      <c r="F12" s="20"/>
      <c r="G12" s="20"/>
    </row>
    <row r="13" spans="1:15" ht="22">
      <c r="A13" s="41" t="s">
        <v>155</v>
      </c>
      <c r="B13" s="9">
        <v>520</v>
      </c>
      <c r="C13" s="19"/>
      <c r="D13" s="20"/>
      <c r="E13" s="20"/>
      <c r="F13" s="20"/>
      <c r="G13" s="20"/>
    </row>
    <row r="14" spans="1:15" ht="22">
      <c r="A14" s="41" t="s">
        <v>31</v>
      </c>
      <c r="B14" s="9">
        <v>424.67</v>
      </c>
      <c r="C14" s="19"/>
      <c r="D14" s="20"/>
      <c r="E14" s="20"/>
      <c r="F14" s="20"/>
      <c r="G14" s="20"/>
    </row>
    <row r="15" spans="1:15" ht="22">
      <c r="A15" s="40" t="s">
        <v>20</v>
      </c>
      <c r="B15" s="9">
        <v>596.04999999999995</v>
      </c>
      <c r="C15" s="19"/>
      <c r="D15" s="20"/>
      <c r="E15" s="20"/>
      <c r="F15" s="20"/>
      <c r="G15" s="20"/>
    </row>
    <row r="16" spans="1:15" ht="22">
      <c r="A16" s="41" t="s">
        <v>248</v>
      </c>
      <c r="B16" s="9">
        <v>388.05</v>
      </c>
      <c r="C16" s="19"/>
      <c r="D16" s="20"/>
      <c r="E16" s="20"/>
      <c r="F16" s="20"/>
      <c r="G16" s="20"/>
    </row>
    <row r="17" spans="1:7" ht="22">
      <c r="A17" s="41" t="s">
        <v>33</v>
      </c>
      <c r="B17" s="9">
        <v>208</v>
      </c>
      <c r="C17" s="19"/>
      <c r="D17" s="20"/>
      <c r="E17" s="20"/>
      <c r="F17" s="20"/>
      <c r="G17" s="20"/>
    </row>
    <row r="18" spans="1:7" ht="22">
      <c r="A18" s="40" t="s">
        <v>22</v>
      </c>
      <c r="B18" s="9">
        <v>34714.589999999997</v>
      </c>
      <c r="C18" s="19"/>
      <c r="D18" s="20"/>
      <c r="E18" s="20"/>
      <c r="F18" s="20"/>
      <c r="G18" s="20"/>
    </row>
    <row r="19" spans="1:7" ht="22">
      <c r="A19" s="41" t="s">
        <v>9</v>
      </c>
      <c r="B19" s="9">
        <v>619</v>
      </c>
      <c r="C19" s="19"/>
      <c r="D19" s="20"/>
      <c r="E19" s="22"/>
      <c r="F19" s="20"/>
      <c r="G19" s="20"/>
    </row>
    <row r="20" spans="1:7" ht="22">
      <c r="A20" s="41" t="s">
        <v>139</v>
      </c>
      <c r="B20" s="9">
        <v>1643.1000000000001</v>
      </c>
      <c r="C20" s="19"/>
      <c r="D20" s="20"/>
      <c r="E20" s="20"/>
      <c r="F20" s="20"/>
      <c r="G20" s="20"/>
    </row>
    <row r="21" spans="1:7" ht="22">
      <c r="A21" s="41" t="s">
        <v>10</v>
      </c>
      <c r="B21" s="9">
        <v>1345</v>
      </c>
      <c r="C21" s="19"/>
      <c r="D21" s="20"/>
      <c r="E21" s="20"/>
      <c r="F21" s="20"/>
      <c r="G21" s="20"/>
    </row>
    <row r="22" spans="1:7" ht="22">
      <c r="A22" s="41" t="s">
        <v>120</v>
      </c>
      <c r="B22" s="9">
        <v>32.299999999999997</v>
      </c>
      <c r="C22" s="19"/>
      <c r="D22" s="20"/>
      <c r="E22" s="20"/>
      <c r="F22" s="20"/>
      <c r="G22" s="20"/>
    </row>
    <row r="23" spans="1:7" ht="22">
      <c r="A23" s="41" t="s">
        <v>12</v>
      </c>
      <c r="B23" s="9">
        <v>45</v>
      </c>
      <c r="C23" s="19"/>
      <c r="D23" s="20"/>
      <c r="E23" s="20"/>
      <c r="F23" s="20"/>
      <c r="G23" s="20"/>
    </row>
    <row r="24" spans="1:7" ht="22">
      <c r="A24" s="41" t="s">
        <v>25</v>
      </c>
      <c r="B24" s="9">
        <v>5296.08</v>
      </c>
      <c r="C24" s="19"/>
      <c r="D24" s="20"/>
      <c r="E24" s="20"/>
      <c r="F24" s="20"/>
      <c r="G24" s="20"/>
    </row>
    <row r="25" spans="1:7" ht="22">
      <c r="A25" s="41" t="s">
        <v>26</v>
      </c>
      <c r="B25" s="9">
        <v>103.02</v>
      </c>
      <c r="C25" s="19"/>
      <c r="D25" s="20"/>
      <c r="E25" s="20"/>
      <c r="F25" s="20"/>
      <c r="G25" s="20"/>
    </row>
    <row r="26" spans="1:7" ht="22">
      <c r="A26" s="41" t="s">
        <v>47</v>
      </c>
      <c r="B26" s="9">
        <v>3995</v>
      </c>
      <c r="C26" s="19"/>
      <c r="D26" s="20"/>
      <c r="E26" s="20"/>
      <c r="F26" s="20"/>
      <c r="G26" s="20"/>
    </row>
    <row r="27" spans="1:7" ht="22">
      <c r="A27" s="41" t="s">
        <v>28</v>
      </c>
      <c r="B27" s="9">
        <v>378.84000000000003</v>
      </c>
      <c r="C27" s="19"/>
      <c r="D27" s="20"/>
      <c r="E27" s="20"/>
      <c r="F27" s="20"/>
      <c r="G27" s="20"/>
    </row>
    <row r="28" spans="1:7" ht="22">
      <c r="A28" s="41" t="s">
        <v>132</v>
      </c>
      <c r="B28" s="9">
        <v>132</v>
      </c>
      <c r="C28" s="19"/>
      <c r="D28" s="20"/>
      <c r="E28" s="20"/>
      <c r="F28" s="20"/>
      <c r="G28" s="20"/>
    </row>
    <row r="29" spans="1:7" ht="22">
      <c r="A29" s="41" t="s">
        <v>13</v>
      </c>
      <c r="B29" s="9">
        <v>4217.95</v>
      </c>
      <c r="C29" s="19"/>
      <c r="D29" s="20"/>
      <c r="E29" s="20"/>
      <c r="F29" s="20"/>
      <c r="G29" s="20"/>
    </row>
    <row r="30" spans="1:7" ht="22">
      <c r="A30" s="41" t="s">
        <v>150</v>
      </c>
      <c r="B30" s="9">
        <v>145.77000000000001</v>
      </c>
      <c r="C30" s="19"/>
      <c r="D30" s="20"/>
      <c r="E30" s="20"/>
      <c r="F30" s="20"/>
      <c r="G30" s="20"/>
    </row>
    <row r="31" spans="1:7" ht="22">
      <c r="A31" s="41" t="s">
        <v>144</v>
      </c>
      <c r="B31" s="9">
        <v>334.56</v>
      </c>
      <c r="C31" s="19"/>
      <c r="D31" s="20"/>
      <c r="E31" s="20"/>
      <c r="F31" s="20"/>
      <c r="G31" s="20"/>
    </row>
    <row r="32" spans="1:7" ht="22">
      <c r="A32" s="41" t="s">
        <v>27</v>
      </c>
      <c r="B32" s="9">
        <v>330</v>
      </c>
      <c r="C32" s="19"/>
      <c r="D32" s="20"/>
      <c r="E32" s="20"/>
      <c r="F32" s="20"/>
      <c r="G32" s="20"/>
    </row>
    <row r="33" spans="1:7" ht="22">
      <c r="A33" s="41" t="s">
        <v>46</v>
      </c>
      <c r="B33" s="9">
        <v>188.1</v>
      </c>
      <c r="C33" s="19"/>
      <c r="D33" s="20"/>
      <c r="E33" s="20"/>
      <c r="F33" s="20"/>
      <c r="G33" s="20"/>
    </row>
    <row r="34" spans="1:7" ht="22">
      <c r="A34" s="41" t="s">
        <v>141</v>
      </c>
      <c r="B34" s="9">
        <v>305</v>
      </c>
      <c r="C34" s="19"/>
      <c r="D34" s="20"/>
      <c r="E34" s="20"/>
      <c r="F34" s="20"/>
      <c r="G34" s="20"/>
    </row>
    <row r="35" spans="1:7" ht="22">
      <c r="A35" s="41" t="s">
        <v>30</v>
      </c>
      <c r="B35" s="9">
        <v>869.12</v>
      </c>
      <c r="C35" s="19"/>
      <c r="D35" s="20"/>
      <c r="E35" s="20"/>
      <c r="F35" s="20"/>
      <c r="G35" s="20"/>
    </row>
    <row r="36" spans="1:7" ht="22">
      <c r="A36" s="41" t="s">
        <v>41</v>
      </c>
      <c r="B36" s="9">
        <v>2800</v>
      </c>
      <c r="C36" s="19"/>
      <c r="D36" s="20"/>
      <c r="E36" s="22"/>
      <c r="F36" s="20"/>
      <c r="G36" s="20"/>
    </row>
    <row r="37" spans="1:7" ht="22">
      <c r="A37" s="41" t="s">
        <v>42</v>
      </c>
      <c r="B37" s="9">
        <v>2750</v>
      </c>
      <c r="C37" s="19"/>
      <c r="D37" s="20"/>
      <c r="E37" s="20"/>
      <c r="F37" s="20"/>
      <c r="G37" s="20"/>
    </row>
    <row r="38" spans="1:7" ht="22">
      <c r="A38" s="41" t="s">
        <v>125</v>
      </c>
      <c r="B38" s="9">
        <v>25</v>
      </c>
      <c r="C38" s="19"/>
      <c r="D38" s="20"/>
      <c r="E38" s="20"/>
      <c r="F38" s="20"/>
      <c r="G38" s="20"/>
    </row>
    <row r="39" spans="1:7" ht="22">
      <c r="A39" s="41" t="s">
        <v>40</v>
      </c>
      <c r="B39" s="9">
        <v>8684.75</v>
      </c>
      <c r="C39" s="19"/>
      <c r="D39" s="20"/>
      <c r="E39" s="22"/>
      <c r="F39" s="20"/>
      <c r="G39" s="20"/>
    </row>
    <row r="40" spans="1:7" ht="22">
      <c r="A40" s="41" t="s">
        <v>39</v>
      </c>
      <c r="B40" s="9">
        <v>475</v>
      </c>
      <c r="C40" s="23"/>
      <c r="D40" s="20"/>
      <c r="E40" s="20"/>
      <c r="F40" s="20"/>
      <c r="G40" s="20"/>
    </row>
    <row r="41" spans="1:7" ht="22">
      <c r="A41" s="40" t="s">
        <v>23</v>
      </c>
      <c r="B41" s="9">
        <v>6779.53</v>
      </c>
      <c r="C41" s="19"/>
      <c r="D41" s="20"/>
      <c r="E41" s="20"/>
      <c r="F41" s="20"/>
      <c r="G41" s="20"/>
    </row>
    <row r="42" spans="1:7" ht="22">
      <c r="A42" s="41" t="s">
        <v>44</v>
      </c>
      <c r="B42" s="9">
        <v>200</v>
      </c>
      <c r="C42" s="19"/>
      <c r="D42" s="20"/>
      <c r="E42" s="20"/>
      <c r="F42" s="20"/>
      <c r="G42" s="20"/>
    </row>
    <row r="43" spans="1:7" ht="22">
      <c r="A43" s="41" t="s">
        <v>26</v>
      </c>
      <c r="B43" s="9">
        <v>35.03</v>
      </c>
      <c r="C43" s="19"/>
      <c r="D43" s="20"/>
      <c r="E43" s="20"/>
      <c r="F43" s="20"/>
      <c r="G43" s="20"/>
    </row>
    <row r="44" spans="1:7" ht="22">
      <c r="A44" s="41" t="s">
        <v>141</v>
      </c>
      <c r="B44" s="9">
        <v>100</v>
      </c>
      <c r="C44" s="19"/>
      <c r="D44" s="20"/>
      <c r="E44" s="20"/>
      <c r="F44" s="20"/>
      <c r="G44" s="20"/>
    </row>
    <row r="45" spans="1:7" ht="22">
      <c r="A45" s="41" t="s">
        <v>162</v>
      </c>
      <c r="B45" s="9">
        <v>375</v>
      </c>
      <c r="C45" s="19"/>
      <c r="D45" s="20"/>
      <c r="E45" s="20"/>
      <c r="F45" s="20"/>
      <c r="G45" s="20"/>
    </row>
    <row r="46" spans="1:7" ht="20">
      <c r="A46" s="41" t="s">
        <v>45</v>
      </c>
      <c r="B46" s="9">
        <v>1125</v>
      </c>
      <c r="C46" s="20"/>
      <c r="D46" s="20"/>
      <c r="E46" s="20"/>
      <c r="F46" s="20"/>
      <c r="G46" s="20"/>
    </row>
    <row r="47" spans="1:7" ht="20">
      <c r="A47" s="41" t="s">
        <v>56</v>
      </c>
      <c r="B47" s="9">
        <v>1500</v>
      </c>
      <c r="C47" s="20"/>
      <c r="D47" s="20"/>
      <c r="E47" s="20"/>
      <c r="F47" s="20"/>
      <c r="G47" s="20"/>
    </row>
    <row r="48" spans="1:7" ht="20">
      <c r="A48" s="41" t="s">
        <v>179</v>
      </c>
      <c r="B48" s="9">
        <v>105</v>
      </c>
      <c r="C48" s="20"/>
      <c r="D48" s="20"/>
      <c r="E48" s="20"/>
      <c r="F48" s="20"/>
      <c r="G48" s="20"/>
    </row>
    <row r="49" spans="1:7" ht="20">
      <c r="A49" s="41" t="s">
        <v>40</v>
      </c>
      <c r="B49" s="9">
        <v>3339.5</v>
      </c>
      <c r="C49" s="20"/>
      <c r="D49" s="20"/>
      <c r="E49" s="20"/>
      <c r="F49" s="20"/>
      <c r="G49" s="20"/>
    </row>
    <row r="50" spans="1:7" ht="20">
      <c r="A50" s="40" t="s">
        <v>17</v>
      </c>
      <c r="B50" s="9">
        <v>45381.04</v>
      </c>
      <c r="C50" s="20"/>
      <c r="D50" s="20"/>
      <c r="E50" s="20"/>
      <c r="F50" s="20"/>
      <c r="G50" s="20"/>
    </row>
    <row r="51" spans="1:7">
      <c r="C51" s="20"/>
      <c r="D51" s="20"/>
      <c r="E51" s="20"/>
      <c r="F51" s="20"/>
      <c r="G51" s="20"/>
    </row>
    <row r="52" spans="1:7">
      <c r="C52" s="20"/>
      <c r="D52" s="20"/>
      <c r="E52" s="20"/>
      <c r="F52" s="20"/>
      <c r="G52" s="20"/>
    </row>
  </sheetData>
  <phoneticPr fontId="3" type="noConversion"/>
  <pageMargins left="0.75" right="0.5" top="0.75" bottom="0.5" header="0.3" footer="0.3"/>
  <pageSetup scale="61" orientation="portrait" horizontalDpi="4294967292" verticalDpi="4294967292"/>
  <drawing r:id="rId2"/>
  <extLst>
    <ext xmlns:mx="http://schemas.microsoft.com/office/mac/excel/2008/main" uri="{64002731-A6B0-56B0-2670-7721B7C09600}">
      <mx:PLV Mode="0" OnePage="0" WScale="100"/>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enableFormatConditionsCalculation="0">
    <pageSetUpPr fitToPage="1"/>
  </sheetPr>
  <dimension ref="A1:H50"/>
  <sheetViews>
    <sheetView topLeftCell="A21" workbookViewId="0">
      <selection activeCell="D38" sqref="D38"/>
    </sheetView>
  </sheetViews>
  <sheetFormatPr baseColWidth="10" defaultColWidth="9" defaultRowHeight="19" x14ac:dyDescent="0"/>
  <cols>
    <col min="1" max="2" width="12.5" customWidth="1"/>
    <col min="3" max="3" width="9.125" style="1" customWidth="1"/>
    <col min="4" max="4" width="13.125" customWidth="1"/>
    <col min="5" max="5" width="26.125" customWidth="1"/>
    <col min="6" max="6" width="30.625" customWidth="1"/>
    <col min="7" max="7" width="10.5" customWidth="1"/>
  </cols>
  <sheetData>
    <row r="1" spans="1:8">
      <c r="A1" s="2" t="s">
        <v>6</v>
      </c>
      <c r="B1" s="6" t="s">
        <v>61</v>
      </c>
      <c r="C1" s="4" t="s">
        <v>7</v>
      </c>
      <c r="D1" s="8" t="s">
        <v>0</v>
      </c>
      <c r="E1" s="2" t="s">
        <v>5</v>
      </c>
      <c r="F1" s="2" t="s">
        <v>59</v>
      </c>
      <c r="G1" s="2" t="s">
        <v>2</v>
      </c>
    </row>
    <row r="2" spans="1:8">
      <c r="A2" s="6" t="s">
        <v>73</v>
      </c>
      <c r="B2" s="6"/>
      <c r="C2" s="7" t="s">
        <v>8</v>
      </c>
      <c r="D2" s="8" t="s">
        <v>22</v>
      </c>
      <c r="E2" s="2" t="s">
        <v>52</v>
      </c>
      <c r="F2" s="2" t="s">
        <v>97</v>
      </c>
      <c r="G2" s="3">
        <v>11655</v>
      </c>
    </row>
    <row r="3" spans="1:8">
      <c r="A3" s="6" t="s">
        <v>73</v>
      </c>
      <c r="B3" s="6"/>
      <c r="C3" s="7" t="s">
        <v>8</v>
      </c>
      <c r="D3" s="28" t="s">
        <v>22</v>
      </c>
      <c r="E3" s="2" t="s">
        <v>76</v>
      </c>
      <c r="F3" s="2"/>
      <c r="G3" s="3">
        <v>7917</v>
      </c>
    </row>
    <row r="4" spans="1:8">
      <c r="A4" s="6" t="s">
        <v>73</v>
      </c>
      <c r="B4" s="6"/>
      <c r="C4" s="7" t="s">
        <v>8</v>
      </c>
      <c r="D4" s="28" t="s">
        <v>22</v>
      </c>
      <c r="E4" s="2" t="s">
        <v>53</v>
      </c>
      <c r="F4" s="2"/>
      <c r="G4" s="3">
        <v>9754</v>
      </c>
    </row>
    <row r="5" spans="1:8">
      <c r="A5" s="6" t="s">
        <v>73</v>
      </c>
      <c r="B5" s="6"/>
      <c r="C5" s="7" t="s">
        <v>8</v>
      </c>
      <c r="D5" s="28" t="s">
        <v>22</v>
      </c>
      <c r="E5" s="2" t="s">
        <v>51</v>
      </c>
      <c r="F5" s="2"/>
      <c r="G5" s="3">
        <v>6708</v>
      </c>
    </row>
    <row r="6" spans="1:8">
      <c r="A6" s="6" t="s">
        <v>73</v>
      </c>
      <c r="B6" s="6"/>
      <c r="C6" s="7" t="s">
        <v>8</v>
      </c>
      <c r="D6" s="51" t="s">
        <v>37</v>
      </c>
      <c r="E6" s="2" t="s">
        <v>36</v>
      </c>
      <c r="F6" s="2"/>
      <c r="G6" s="3">
        <v>1250</v>
      </c>
    </row>
    <row r="7" spans="1:8">
      <c r="A7" s="6" t="s">
        <v>3</v>
      </c>
      <c r="B7" s="6"/>
      <c r="C7" s="7" t="s">
        <v>8</v>
      </c>
      <c r="D7" s="28" t="s">
        <v>22</v>
      </c>
      <c r="E7" s="2" t="s">
        <v>203</v>
      </c>
      <c r="F7" s="34" t="s">
        <v>203</v>
      </c>
      <c r="G7" s="3">
        <v>2055</v>
      </c>
    </row>
    <row r="8" spans="1:8">
      <c r="A8" s="2" t="s">
        <v>77</v>
      </c>
      <c r="B8" s="2"/>
      <c r="C8" s="7" t="s">
        <v>8</v>
      </c>
      <c r="D8" s="28" t="s">
        <v>20</v>
      </c>
      <c r="E8" s="2" t="s">
        <v>95</v>
      </c>
      <c r="F8" s="25" t="s">
        <v>78</v>
      </c>
      <c r="G8" s="25">
        <v>500</v>
      </c>
    </row>
    <row r="9" spans="1:8">
      <c r="A9" s="2" t="s">
        <v>77</v>
      </c>
      <c r="B9" s="2"/>
      <c r="C9" s="7" t="s">
        <v>8</v>
      </c>
      <c r="D9" s="28" t="s">
        <v>20</v>
      </c>
      <c r="E9" s="2" t="s">
        <v>95</v>
      </c>
      <c r="F9" s="25" t="s">
        <v>79</v>
      </c>
      <c r="G9" s="25">
        <v>500</v>
      </c>
    </row>
    <row r="10" spans="1:8">
      <c r="A10" s="2" t="s">
        <v>77</v>
      </c>
      <c r="B10" s="2"/>
      <c r="C10" s="7" t="s">
        <v>8</v>
      </c>
      <c r="D10" s="28" t="s">
        <v>20</v>
      </c>
      <c r="E10" s="2" t="s">
        <v>95</v>
      </c>
      <c r="F10" s="2" t="s">
        <v>80</v>
      </c>
      <c r="G10" s="25">
        <v>200</v>
      </c>
    </row>
    <row r="11" spans="1:8">
      <c r="A11" s="2" t="s">
        <v>77</v>
      </c>
      <c r="B11" s="2"/>
      <c r="C11" s="7" t="s">
        <v>8</v>
      </c>
      <c r="D11" s="28" t="s">
        <v>20</v>
      </c>
      <c r="E11" s="2" t="s">
        <v>96</v>
      </c>
      <c r="F11" s="2" t="s">
        <v>81</v>
      </c>
      <c r="G11" s="25">
        <v>350</v>
      </c>
    </row>
    <row r="12" spans="1:8">
      <c r="A12" s="2" t="s">
        <v>77</v>
      </c>
      <c r="B12" s="2"/>
      <c r="C12" s="7" t="s">
        <v>8</v>
      </c>
      <c r="D12" s="28" t="s">
        <v>20</v>
      </c>
      <c r="E12" s="2" t="s">
        <v>95</v>
      </c>
      <c r="F12" s="2" t="s">
        <v>82</v>
      </c>
      <c r="G12" s="25">
        <v>500</v>
      </c>
    </row>
    <row r="13" spans="1:8">
      <c r="A13" s="2" t="s">
        <v>77</v>
      </c>
      <c r="B13" s="2"/>
      <c r="C13" s="7" t="s">
        <v>8</v>
      </c>
      <c r="D13" s="28" t="s">
        <v>20</v>
      </c>
      <c r="E13" s="2" t="s">
        <v>95</v>
      </c>
      <c r="F13" s="2" t="s">
        <v>83</v>
      </c>
      <c r="G13" s="25">
        <v>500</v>
      </c>
    </row>
    <row r="14" spans="1:8">
      <c r="A14" s="2" t="s">
        <v>77</v>
      </c>
      <c r="B14" s="2"/>
      <c r="C14" s="7" t="s">
        <v>8</v>
      </c>
      <c r="D14" s="28" t="s">
        <v>20</v>
      </c>
      <c r="E14" s="2" t="s">
        <v>95</v>
      </c>
      <c r="F14" s="2" t="s">
        <v>84</v>
      </c>
      <c r="G14" s="25">
        <v>500</v>
      </c>
    </row>
    <row r="15" spans="1:8">
      <c r="A15" s="2" t="s">
        <v>77</v>
      </c>
      <c r="B15" s="2"/>
      <c r="C15" s="7" t="s">
        <v>8</v>
      </c>
      <c r="D15" s="28" t="s">
        <v>20</v>
      </c>
      <c r="E15" s="2" t="s">
        <v>96</v>
      </c>
      <c r="F15" s="2" t="s">
        <v>85</v>
      </c>
      <c r="G15" s="25">
        <v>300</v>
      </c>
    </row>
    <row r="16" spans="1:8">
      <c r="A16" s="2" t="s">
        <v>77</v>
      </c>
      <c r="B16" s="2"/>
      <c r="C16" s="7" t="s">
        <v>8</v>
      </c>
      <c r="D16" s="28" t="s">
        <v>20</v>
      </c>
      <c r="E16" s="2" t="s">
        <v>95</v>
      </c>
      <c r="F16" s="2" t="s">
        <v>86</v>
      </c>
      <c r="G16" s="25">
        <v>500</v>
      </c>
    </row>
    <row r="17" spans="1:7">
      <c r="A17" s="2" t="s">
        <v>77</v>
      </c>
      <c r="B17" s="2"/>
      <c r="C17" s="7" t="s">
        <v>8</v>
      </c>
      <c r="D17" s="28" t="s">
        <v>20</v>
      </c>
      <c r="E17" s="2" t="s">
        <v>97</v>
      </c>
      <c r="F17" s="2" t="s">
        <v>87</v>
      </c>
      <c r="G17" s="25">
        <v>150</v>
      </c>
    </row>
    <row r="18" spans="1:7">
      <c r="A18" s="2" t="s">
        <v>77</v>
      </c>
      <c r="B18" s="2"/>
      <c r="C18" s="7" t="s">
        <v>8</v>
      </c>
      <c r="D18" s="28" t="s">
        <v>20</v>
      </c>
      <c r="E18" s="2" t="s">
        <v>97</v>
      </c>
      <c r="F18" s="2" t="s">
        <v>88</v>
      </c>
      <c r="G18" s="2">
        <v>150</v>
      </c>
    </row>
    <row r="19" spans="1:7">
      <c r="A19" s="2" t="s">
        <v>77</v>
      </c>
      <c r="B19" s="2"/>
      <c r="C19" s="7" t="s">
        <v>8</v>
      </c>
      <c r="D19" s="28" t="s">
        <v>20</v>
      </c>
      <c r="E19" s="2" t="s">
        <v>95</v>
      </c>
      <c r="F19" s="32" t="s">
        <v>89</v>
      </c>
      <c r="G19" s="32">
        <v>500</v>
      </c>
    </row>
    <row r="20" spans="1:7">
      <c r="A20" s="2" t="s">
        <v>77</v>
      </c>
      <c r="B20" s="2"/>
      <c r="C20" s="7" t="s">
        <v>8</v>
      </c>
      <c r="D20" s="28" t="s">
        <v>20</v>
      </c>
      <c r="E20" s="2" t="s">
        <v>95</v>
      </c>
      <c r="F20" s="32" t="s">
        <v>90</v>
      </c>
      <c r="G20" s="32">
        <v>500</v>
      </c>
    </row>
    <row r="21" spans="1:7">
      <c r="A21" s="2" t="s">
        <v>77</v>
      </c>
      <c r="B21" s="2"/>
      <c r="C21" s="7" t="s">
        <v>8</v>
      </c>
      <c r="D21" s="28" t="s">
        <v>20</v>
      </c>
      <c r="E21" s="2" t="s">
        <v>97</v>
      </c>
      <c r="F21" s="32" t="s">
        <v>91</v>
      </c>
      <c r="G21" s="32">
        <v>150</v>
      </c>
    </row>
    <row r="22" spans="1:7">
      <c r="A22" s="2" t="s">
        <v>77</v>
      </c>
      <c r="B22" s="2"/>
      <c r="C22" s="7" t="s">
        <v>8</v>
      </c>
      <c r="D22" s="28" t="s">
        <v>20</v>
      </c>
      <c r="E22" s="2" t="s">
        <v>97</v>
      </c>
      <c r="F22" s="32" t="s">
        <v>92</v>
      </c>
      <c r="G22" s="32">
        <v>150</v>
      </c>
    </row>
    <row r="23" spans="1:7">
      <c r="A23" s="2" t="s">
        <v>77</v>
      </c>
      <c r="B23" s="2"/>
      <c r="C23" s="7" t="s">
        <v>8</v>
      </c>
      <c r="D23" s="28" t="s">
        <v>20</v>
      </c>
      <c r="E23" s="2" t="s">
        <v>97</v>
      </c>
      <c r="F23" s="32" t="s">
        <v>93</v>
      </c>
      <c r="G23" s="32">
        <v>150</v>
      </c>
    </row>
    <row r="24" spans="1:7">
      <c r="A24" s="2" t="s">
        <v>77</v>
      </c>
      <c r="B24" s="2"/>
      <c r="C24" s="7" t="s">
        <v>8</v>
      </c>
      <c r="D24" s="28" t="s">
        <v>20</v>
      </c>
      <c r="E24" s="2" t="s">
        <v>95</v>
      </c>
      <c r="F24" s="32" t="s">
        <v>94</v>
      </c>
      <c r="G24" s="32">
        <v>500</v>
      </c>
    </row>
    <row r="25" spans="1:7">
      <c r="A25" s="6" t="s">
        <v>73</v>
      </c>
      <c r="B25" s="6"/>
      <c r="C25" s="7" t="s">
        <v>8</v>
      </c>
      <c r="D25" s="8" t="s">
        <v>21</v>
      </c>
      <c r="E25" s="3" t="s">
        <v>105</v>
      </c>
      <c r="F25" s="34" t="s">
        <v>106</v>
      </c>
      <c r="G25" s="3">
        <v>10</v>
      </c>
    </row>
    <row r="26" spans="1:7">
      <c r="A26" s="6" t="s">
        <v>73</v>
      </c>
      <c r="B26" s="6"/>
      <c r="C26" s="7" t="s">
        <v>8</v>
      </c>
      <c r="D26" s="28" t="s">
        <v>21</v>
      </c>
      <c r="E26" s="3" t="s">
        <v>124</v>
      </c>
      <c r="F26" s="34" t="s">
        <v>123</v>
      </c>
      <c r="G26" s="3">
        <v>749</v>
      </c>
    </row>
    <row r="27" spans="1:7">
      <c r="A27" s="6" t="s">
        <v>127</v>
      </c>
      <c r="B27" s="6"/>
      <c r="C27" s="7" t="s">
        <v>128</v>
      </c>
      <c r="D27" s="51" t="s">
        <v>37</v>
      </c>
      <c r="E27" s="35" t="s">
        <v>36</v>
      </c>
      <c r="F27" s="34" t="s">
        <v>129</v>
      </c>
      <c r="G27" s="3">
        <v>625</v>
      </c>
    </row>
    <row r="28" spans="1:7">
      <c r="A28" s="6" t="s">
        <v>127</v>
      </c>
      <c r="B28" s="6"/>
      <c r="C28" s="7" t="s">
        <v>131</v>
      </c>
      <c r="D28" s="28" t="s">
        <v>20</v>
      </c>
      <c r="E28" s="3" t="s">
        <v>95</v>
      </c>
      <c r="F28" s="35" t="s">
        <v>152</v>
      </c>
      <c r="G28" s="3">
        <v>500</v>
      </c>
    </row>
    <row r="29" spans="1:7">
      <c r="A29" s="6" t="s">
        <v>127</v>
      </c>
      <c r="B29" s="6"/>
      <c r="C29" s="7" t="s">
        <v>131</v>
      </c>
      <c r="D29" s="8" t="s">
        <v>20</v>
      </c>
      <c r="E29" s="3" t="s">
        <v>95</v>
      </c>
      <c r="F29" s="35" t="s">
        <v>153</v>
      </c>
      <c r="G29" s="3">
        <v>500</v>
      </c>
    </row>
    <row r="30" spans="1:7">
      <c r="A30" s="6" t="s">
        <v>130</v>
      </c>
      <c r="B30" s="6"/>
      <c r="C30" s="7" t="s">
        <v>131</v>
      </c>
      <c r="D30" s="50" t="s">
        <v>21</v>
      </c>
      <c r="E30" s="3" t="s">
        <v>50</v>
      </c>
      <c r="F30" s="35" t="s">
        <v>154</v>
      </c>
      <c r="G30" s="3">
        <v>350</v>
      </c>
    </row>
    <row r="31" spans="1:7">
      <c r="A31" s="6" t="s">
        <v>130</v>
      </c>
      <c r="B31" s="6"/>
      <c r="C31" s="7" t="s">
        <v>131</v>
      </c>
      <c r="D31" s="51" t="s">
        <v>21</v>
      </c>
      <c r="E31" s="3" t="s">
        <v>105</v>
      </c>
      <c r="F31" s="35" t="s">
        <v>155</v>
      </c>
      <c r="G31" s="3">
        <v>29</v>
      </c>
    </row>
    <row r="32" spans="1:7">
      <c r="A32" s="6" t="s">
        <v>130</v>
      </c>
      <c r="B32" s="6"/>
      <c r="C32" s="7" t="s">
        <v>131</v>
      </c>
      <c r="D32" s="50" t="s">
        <v>21</v>
      </c>
      <c r="E32" s="3" t="s">
        <v>124</v>
      </c>
      <c r="F32" s="35" t="s">
        <v>156</v>
      </c>
      <c r="G32" s="3">
        <v>394.2</v>
      </c>
    </row>
    <row r="33" spans="1:7">
      <c r="A33" s="6" t="s">
        <v>130</v>
      </c>
      <c r="B33" s="6"/>
      <c r="C33" s="7" t="s">
        <v>131</v>
      </c>
      <c r="D33" s="8" t="s">
        <v>22</v>
      </c>
      <c r="E33" s="3" t="s">
        <v>53</v>
      </c>
      <c r="F33" s="35" t="s">
        <v>133</v>
      </c>
      <c r="G33" s="3">
        <v>360</v>
      </c>
    </row>
    <row r="34" spans="1:7">
      <c r="A34" s="6" t="s">
        <v>130</v>
      </c>
      <c r="B34" s="6"/>
      <c r="C34" s="7" t="s">
        <v>131</v>
      </c>
      <c r="D34" s="28" t="s">
        <v>22</v>
      </c>
      <c r="E34" s="3" t="s">
        <v>19</v>
      </c>
      <c r="F34" s="35" t="s">
        <v>158</v>
      </c>
      <c r="G34" s="3">
        <v>695.5</v>
      </c>
    </row>
    <row r="35" spans="1:7">
      <c r="A35" s="6" t="s">
        <v>130</v>
      </c>
      <c r="B35" s="6"/>
      <c r="C35" s="7" t="s">
        <v>131</v>
      </c>
      <c r="D35" s="8" t="s">
        <v>23</v>
      </c>
      <c r="E35" s="3" t="s">
        <v>54</v>
      </c>
      <c r="F35" s="35" t="s">
        <v>159</v>
      </c>
      <c r="G35" s="3">
        <v>9414</v>
      </c>
    </row>
    <row r="36" spans="1:7">
      <c r="A36" s="5" t="s">
        <v>165</v>
      </c>
      <c r="B36" s="5"/>
      <c r="C36" s="24" t="s">
        <v>131</v>
      </c>
      <c r="D36" s="28" t="s">
        <v>21</v>
      </c>
      <c r="E36" s="5" t="s">
        <v>124</v>
      </c>
      <c r="F36" s="34" t="s">
        <v>154</v>
      </c>
      <c r="G36" s="26">
        <v>100</v>
      </c>
    </row>
    <row r="37" spans="1:7">
      <c r="A37" s="5" t="s">
        <v>165</v>
      </c>
      <c r="B37" s="5"/>
      <c r="C37" s="24" t="s">
        <v>131</v>
      </c>
      <c r="D37" s="28" t="s">
        <v>23</v>
      </c>
      <c r="E37" s="5" t="s">
        <v>54</v>
      </c>
      <c r="F37" s="34" t="s">
        <v>178</v>
      </c>
      <c r="G37" s="26">
        <v>100</v>
      </c>
    </row>
    <row r="38" spans="1:7">
      <c r="A38" s="5"/>
      <c r="B38" s="36">
        <v>41071</v>
      </c>
      <c r="C38" s="24" t="s">
        <v>131</v>
      </c>
      <c r="D38" s="51" t="s">
        <v>22</v>
      </c>
      <c r="E38" s="5" t="s">
        <v>187</v>
      </c>
      <c r="F38" s="35" t="s">
        <v>188</v>
      </c>
      <c r="G38" s="26">
        <v>294.23</v>
      </c>
    </row>
    <row r="39" spans="1:7">
      <c r="A39" s="5"/>
      <c r="B39" s="36">
        <v>41079</v>
      </c>
      <c r="C39" s="24" t="s">
        <v>131</v>
      </c>
      <c r="D39" s="51" t="s">
        <v>21</v>
      </c>
      <c r="E39" s="5" t="s">
        <v>105</v>
      </c>
      <c r="F39" s="35" t="s">
        <v>155</v>
      </c>
      <c r="G39" s="26">
        <v>12</v>
      </c>
    </row>
    <row r="40" spans="1:7">
      <c r="A40" s="5"/>
      <c r="B40" s="36">
        <v>41079</v>
      </c>
      <c r="C40" s="24" t="s">
        <v>131</v>
      </c>
      <c r="D40" s="51" t="s">
        <v>21</v>
      </c>
      <c r="E40" s="5" t="s">
        <v>50</v>
      </c>
      <c r="F40" s="35" t="s">
        <v>189</v>
      </c>
      <c r="G40" s="26">
        <v>210</v>
      </c>
    </row>
    <row r="41" spans="1:7">
      <c r="A41" s="5"/>
      <c r="B41" s="36">
        <v>41071</v>
      </c>
      <c r="C41" s="24" t="s">
        <v>131</v>
      </c>
      <c r="D41" s="51" t="s">
        <v>21</v>
      </c>
      <c r="E41" s="5" t="s">
        <v>50</v>
      </c>
      <c r="F41" s="35" t="s">
        <v>190</v>
      </c>
      <c r="G41" s="26">
        <v>93</v>
      </c>
    </row>
    <row r="42" spans="1:7">
      <c r="A42" s="5"/>
      <c r="B42" s="36">
        <v>41071</v>
      </c>
      <c r="C42" s="24" t="s">
        <v>161</v>
      </c>
      <c r="D42" s="28" t="s">
        <v>23</v>
      </c>
      <c r="E42" s="5" t="s">
        <v>54</v>
      </c>
      <c r="F42" s="35" t="s">
        <v>191</v>
      </c>
      <c r="G42" s="26">
        <v>100</v>
      </c>
    </row>
    <row r="43" spans="1:7">
      <c r="A43" s="5"/>
      <c r="B43" s="36">
        <v>41108</v>
      </c>
      <c r="C43" s="24" t="s">
        <v>161</v>
      </c>
      <c r="D43" s="28" t="s">
        <v>22</v>
      </c>
      <c r="E43" s="5" t="s">
        <v>51</v>
      </c>
      <c r="F43" s="35" t="s">
        <v>192</v>
      </c>
      <c r="G43" s="26">
        <v>100</v>
      </c>
    </row>
    <row r="44" spans="1:7">
      <c r="A44" s="5"/>
      <c r="B44" s="36">
        <v>41108</v>
      </c>
      <c r="C44" s="24" t="s">
        <v>161</v>
      </c>
      <c r="D44" s="28" t="s">
        <v>23</v>
      </c>
      <c r="E44" s="5" t="s">
        <v>193</v>
      </c>
      <c r="F44" s="35" t="s">
        <v>194</v>
      </c>
      <c r="G44" s="26">
        <v>50</v>
      </c>
    </row>
    <row r="45" spans="1:7">
      <c r="A45" s="5"/>
      <c r="B45" s="37">
        <v>41093</v>
      </c>
      <c r="C45" s="24" t="s">
        <v>131</v>
      </c>
      <c r="D45" s="51" t="s">
        <v>21</v>
      </c>
      <c r="E45" s="5" t="s">
        <v>50</v>
      </c>
      <c r="F45" s="35" t="s">
        <v>195</v>
      </c>
      <c r="G45" s="26">
        <v>100</v>
      </c>
    </row>
    <row r="46" spans="1:7">
      <c r="A46" s="5"/>
      <c r="B46" s="37">
        <v>41143</v>
      </c>
      <c r="C46" s="24" t="s">
        <v>131</v>
      </c>
      <c r="D46" s="28" t="s">
        <v>20</v>
      </c>
      <c r="E46" s="5" t="s">
        <v>95</v>
      </c>
      <c r="F46" s="35" t="s">
        <v>197</v>
      </c>
      <c r="G46" s="26">
        <v>500</v>
      </c>
    </row>
    <row r="47" spans="1:7">
      <c r="A47" s="5" t="s">
        <v>237</v>
      </c>
      <c r="B47" s="37">
        <v>41227</v>
      </c>
      <c r="C47" s="24" t="s">
        <v>161</v>
      </c>
      <c r="D47" s="28" t="s">
        <v>24</v>
      </c>
      <c r="E47" s="5" t="s">
        <v>55</v>
      </c>
      <c r="F47" s="35" t="s">
        <v>238</v>
      </c>
      <c r="G47" s="26">
        <v>70</v>
      </c>
    </row>
    <row r="48" spans="1:7">
      <c r="A48" s="5" t="s">
        <v>241</v>
      </c>
      <c r="B48" s="37">
        <v>41227</v>
      </c>
      <c r="C48" s="24" t="s">
        <v>161</v>
      </c>
      <c r="D48" s="28" t="s">
        <v>24</v>
      </c>
      <c r="E48" s="5" t="s">
        <v>162</v>
      </c>
      <c r="F48" s="34" t="s">
        <v>242</v>
      </c>
      <c r="G48" s="26">
        <v>280</v>
      </c>
    </row>
    <row r="49" spans="1:7">
      <c r="A49" s="5" t="s">
        <v>237</v>
      </c>
      <c r="B49" s="37">
        <v>41227</v>
      </c>
      <c r="C49" s="24" t="s">
        <v>161</v>
      </c>
      <c r="D49" s="28" t="s">
        <v>24</v>
      </c>
      <c r="E49" s="5" t="s">
        <v>193</v>
      </c>
      <c r="F49" s="34" t="s">
        <v>243</v>
      </c>
      <c r="G49" s="26">
        <v>75</v>
      </c>
    </row>
    <row r="50" spans="1:7">
      <c r="A50" s="5" t="s">
        <v>237</v>
      </c>
      <c r="B50" s="37">
        <v>41227</v>
      </c>
      <c r="C50" s="24" t="s">
        <v>161</v>
      </c>
      <c r="D50" s="28" t="s">
        <v>24</v>
      </c>
      <c r="E50" s="5" t="s">
        <v>55</v>
      </c>
      <c r="F50" s="34" t="s">
        <v>244</v>
      </c>
      <c r="G50" s="26">
        <v>100</v>
      </c>
    </row>
  </sheetData>
  <phoneticPr fontId="3" type="noConversion"/>
  <dataValidations count="3">
    <dataValidation allowBlank="1" showInputMessage="1" showErrorMessage="1" errorTitle="Invalid Data" error="If you need to add a new category to this list, you can add new list items to the Budget Category Lookup column on the worksheet named Lookup Lists." sqref="F8:G24 C2:C50"/>
    <dataValidation type="list" allowBlank="1" showInputMessage="1" showErrorMessage="1" errorTitle="Invalid Entry" error="If you need to add a new item to this list you can add new list items to the Income Line Item Lookup table on the worksheet named Lookup Lists." sqref="F2:F7 E2:E50">
      <formula1>IncomeLookupList</formula1>
    </dataValidation>
    <dataValidation type="list" allowBlank="1" showInputMessage="1" showErrorMessage="1" errorTitle="Invalid Data" error="If you need to add a new category to this list, you can add new list items to the Budget Category Lookup column on the worksheet named Lookup Lists." sqref="D2:D50">
      <formula1>Category</formula1>
    </dataValidation>
  </dataValidations>
  <pageMargins left="0.5" right="0.5" top="0.75" bottom="0.75" header="0.3" footer="0.3"/>
  <pageSetup scale="52" orientation="landscape" horizontalDpi="4294967292" verticalDpi="4294967292"/>
  <headerFooter>
    <oddHeader>&amp;L&amp;"-,Bold"&amp;16&amp;K01+024Monthly Budget - Detail&amp;R&amp;"-,Bold"&amp;K01+024&amp;D
Page &amp;P of &amp;N</oddHeader>
  </headerFooter>
  <legacyDrawing r:id="rId1"/>
  <tableParts count="1">
    <tablePart r:id="rId2"/>
  </tableParts>
  <extLst>
    <ext xmlns:mx="http://schemas.microsoft.com/office/mac/excel/2008/main" uri="{64002731-A6B0-56B0-2670-7721B7C09600}">
      <mx:PLV Mode="0" OnePage="0" WScale="100"/>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enableFormatConditionsCalculation="0"/>
  <dimension ref="A1:K76"/>
  <sheetViews>
    <sheetView tabSelected="1" zoomScale="125" zoomScaleNormal="125" zoomScalePageLayoutView="125" workbookViewId="0">
      <pane ySplit="1" topLeftCell="A43" activePane="bottomLeft" state="frozen"/>
      <selection activeCell="B1" sqref="B1"/>
      <selection pane="bottomLeft" activeCell="D43" sqref="D43"/>
    </sheetView>
  </sheetViews>
  <sheetFormatPr baseColWidth="10" defaultColWidth="9" defaultRowHeight="19" x14ac:dyDescent="0"/>
  <cols>
    <col min="1" max="1" width="10.75" customWidth="1"/>
    <col min="2" max="2" width="13.375" style="44" customWidth="1"/>
    <col min="3" max="3" width="7.75" style="1" customWidth="1"/>
    <col min="4" max="4" width="12.75" customWidth="1"/>
    <col min="5" max="5" width="24.125" customWidth="1"/>
    <col min="6" max="6" width="16.125" customWidth="1"/>
    <col min="7" max="7" width="6.625" customWidth="1"/>
    <col min="8" max="8" width="9.25" customWidth="1"/>
    <col min="9" max="9" width="28.75" customWidth="1"/>
    <col min="10" max="10" width="12.25" customWidth="1"/>
  </cols>
  <sheetData>
    <row r="1" spans="1:11"/>
    <row r="9" spans="1:11">
      <c r="A9" s="2" t="s">
        <v>6</v>
      </c>
      <c r="B9" s="42" t="s">
        <v>61</v>
      </c>
      <c r="C9" s="4" t="s">
        <v>7</v>
      </c>
      <c r="D9" s="2" t="s">
        <v>0</v>
      </c>
      <c r="E9" s="2" t="s">
        <v>5</v>
      </c>
      <c r="F9" s="2" t="s">
        <v>64</v>
      </c>
      <c r="G9" s="2" t="s">
        <v>65</v>
      </c>
      <c r="H9" s="2" t="s">
        <v>66</v>
      </c>
      <c r="I9" s="2" t="s">
        <v>59</v>
      </c>
      <c r="J9" s="2" t="s">
        <v>2</v>
      </c>
    </row>
    <row r="10" spans="1:11">
      <c r="A10" s="2" t="s">
        <v>3</v>
      </c>
      <c r="B10" s="42"/>
      <c r="C10" s="4" t="s">
        <v>8</v>
      </c>
      <c r="D10" s="2" t="s">
        <v>22</v>
      </c>
      <c r="E10" s="2" t="s">
        <v>39</v>
      </c>
      <c r="F10" s="2"/>
      <c r="G10" s="2">
        <v>1</v>
      </c>
      <c r="H10" s="2">
        <v>475</v>
      </c>
      <c r="I10" s="2" t="s">
        <v>60</v>
      </c>
      <c r="J10" s="3">
        <f>ExpenseDetails[[#This Row],[Quant]]*ExpenseDetails[[#This Row],[Cost per]]</f>
        <v>475</v>
      </c>
    </row>
    <row r="11" spans="1:11">
      <c r="A11" s="5" t="s">
        <v>3</v>
      </c>
      <c r="B11" s="43"/>
      <c r="C11" s="24" t="s">
        <v>8</v>
      </c>
      <c r="D11" s="5" t="s">
        <v>22</v>
      </c>
      <c r="E11" s="5" t="s">
        <v>9</v>
      </c>
      <c r="F11" s="25" t="s">
        <v>70</v>
      </c>
      <c r="G11" s="25">
        <v>2</v>
      </c>
      <c r="H11" s="25">
        <v>258</v>
      </c>
      <c r="I11" s="6" t="s">
        <v>71</v>
      </c>
      <c r="J11" s="26">
        <f>ExpenseDetails[[#This Row],[Quant]]*ExpenseDetails[[#This Row],[Cost per]]</f>
        <v>516</v>
      </c>
    </row>
    <row r="12" spans="1:11">
      <c r="A12" s="5" t="s">
        <v>3</v>
      </c>
      <c r="B12" s="43"/>
      <c r="C12" s="24" t="s">
        <v>8</v>
      </c>
      <c r="D12" s="5" t="s">
        <v>22</v>
      </c>
      <c r="E12" s="5" t="s">
        <v>9</v>
      </c>
      <c r="F12" s="6" t="s">
        <v>72</v>
      </c>
      <c r="G12" s="2">
        <v>1</v>
      </c>
      <c r="H12" s="2">
        <v>103</v>
      </c>
      <c r="I12" s="27" t="s">
        <v>71</v>
      </c>
      <c r="J12" s="26">
        <f>ExpenseDetails[[#This Row],[Quant]]*ExpenseDetails[[#This Row],[Cost per]]</f>
        <v>103</v>
      </c>
    </row>
    <row r="13" spans="1:11">
      <c r="A13" s="5"/>
      <c r="B13" s="43"/>
      <c r="C13" s="24" t="s">
        <v>224</v>
      </c>
      <c r="D13" s="5" t="s">
        <v>22</v>
      </c>
      <c r="E13" s="5" t="s">
        <v>25</v>
      </c>
      <c r="F13" s="25" t="s">
        <v>225</v>
      </c>
      <c r="G13" s="25">
        <v>1</v>
      </c>
      <c r="H13" s="25">
        <v>103</v>
      </c>
      <c r="I13" s="33" t="s">
        <v>212</v>
      </c>
      <c r="J13" s="26">
        <f>ExpenseDetails[[#This Row],[Quant]]*ExpenseDetails[[#This Row],[Cost per]]</f>
        <v>103</v>
      </c>
    </row>
    <row r="14" spans="1:11">
      <c r="A14" s="5" t="s">
        <v>73</v>
      </c>
      <c r="B14" s="43"/>
      <c r="C14" s="24" t="s">
        <v>8</v>
      </c>
      <c r="D14" s="5" t="s">
        <v>22</v>
      </c>
      <c r="E14" s="5" t="s">
        <v>13</v>
      </c>
      <c r="F14" s="6" t="s">
        <v>74</v>
      </c>
      <c r="G14" s="2">
        <v>1</v>
      </c>
      <c r="H14" s="2">
        <v>4217.95</v>
      </c>
      <c r="I14" s="27" t="s">
        <v>75</v>
      </c>
      <c r="J14" s="26">
        <f>ExpenseDetails[[#This Row],[Quant]]*ExpenseDetails[[#This Row],[Cost per]]</f>
        <v>4217.95</v>
      </c>
    </row>
    <row r="15" spans="1:11">
      <c r="A15" s="5" t="s">
        <v>73</v>
      </c>
      <c r="B15" s="43"/>
      <c r="C15" s="24" t="s">
        <v>8</v>
      </c>
      <c r="D15" s="5" t="s">
        <v>22</v>
      </c>
      <c r="E15" s="5" t="s">
        <v>42</v>
      </c>
      <c r="F15" s="25" t="s">
        <v>98</v>
      </c>
      <c r="G15" s="25">
        <v>45</v>
      </c>
      <c r="H15" s="25">
        <v>50</v>
      </c>
      <c r="I15" s="33" t="s">
        <v>99</v>
      </c>
      <c r="J15" s="26">
        <f>ExpenseDetails[[#This Row],[Quant]]*ExpenseDetails[[#This Row],[Cost per]]</f>
        <v>2250</v>
      </c>
    </row>
    <row r="16" spans="1:11">
      <c r="A16" s="5" t="s">
        <v>73</v>
      </c>
      <c r="B16" s="43"/>
      <c r="C16" s="24" t="s">
        <v>8</v>
      </c>
      <c r="D16" s="5" t="s">
        <v>22</v>
      </c>
      <c r="E16" s="5" t="s">
        <v>41</v>
      </c>
      <c r="F16" s="25" t="s">
        <v>100</v>
      </c>
      <c r="G16" s="25">
        <v>56</v>
      </c>
      <c r="H16" s="25">
        <v>25</v>
      </c>
      <c r="I16" s="33" t="s">
        <v>101</v>
      </c>
      <c r="J16" s="26">
        <f>ExpenseDetails[[#This Row],[Quant]]*ExpenseDetails[[#This Row],[Cost per]]</f>
        <v>1400</v>
      </c>
    </row>
    <row r="17" spans="1:10">
      <c r="A17" s="5"/>
      <c r="B17" s="43"/>
      <c r="C17" s="24" t="s">
        <v>8</v>
      </c>
      <c r="D17" s="5" t="s">
        <v>22</v>
      </c>
      <c r="E17" s="5" t="s">
        <v>25</v>
      </c>
      <c r="F17" s="25" t="s">
        <v>173</v>
      </c>
      <c r="G17" s="25">
        <v>1</v>
      </c>
      <c r="H17" s="25">
        <v>475</v>
      </c>
      <c r="I17" s="33" t="s">
        <v>212</v>
      </c>
      <c r="J17" s="26">
        <f>ExpenseDetails[[#This Row],[Quant]]*ExpenseDetails[[#This Row],[Cost per]]</f>
        <v>475</v>
      </c>
    </row>
    <row r="18" spans="1:10">
      <c r="A18" s="5"/>
      <c r="B18" s="43"/>
      <c r="C18" s="24" t="s">
        <v>8</v>
      </c>
      <c r="D18" s="5" t="s">
        <v>22</v>
      </c>
      <c r="E18" s="5" t="s">
        <v>10</v>
      </c>
      <c r="F18" s="25" t="s">
        <v>205</v>
      </c>
      <c r="G18" s="25">
        <v>1</v>
      </c>
      <c r="H18" s="25">
        <v>1345</v>
      </c>
      <c r="I18" s="33" t="s">
        <v>206</v>
      </c>
      <c r="J18" s="26">
        <f>ExpenseDetails[[#This Row],[Quant]]*ExpenseDetails[[#This Row],[Cost per]]</f>
        <v>1345</v>
      </c>
    </row>
    <row r="19" spans="1:10">
      <c r="A19" s="5" t="s">
        <v>73</v>
      </c>
      <c r="B19" s="43"/>
      <c r="C19" s="24" t="s">
        <v>8</v>
      </c>
      <c r="D19" s="5" t="s">
        <v>22</v>
      </c>
      <c r="E19" s="5" t="s">
        <v>25</v>
      </c>
      <c r="F19" s="25" t="s">
        <v>102</v>
      </c>
      <c r="G19" s="25">
        <v>1</v>
      </c>
      <c r="H19" s="25">
        <v>201.78</v>
      </c>
      <c r="I19" s="33" t="s">
        <v>103</v>
      </c>
      <c r="J19" s="26">
        <f>ExpenseDetails[[#This Row],[Quant]]*ExpenseDetails[[#This Row],[Cost per]]</f>
        <v>201.78</v>
      </c>
    </row>
    <row r="20" spans="1:10">
      <c r="A20" s="5" t="s">
        <v>73</v>
      </c>
      <c r="B20" s="43"/>
      <c r="C20" s="24" t="s">
        <v>8</v>
      </c>
      <c r="D20" s="5" t="s">
        <v>22</v>
      </c>
      <c r="E20" s="5" t="s">
        <v>25</v>
      </c>
      <c r="F20" s="25" t="s">
        <v>89</v>
      </c>
      <c r="G20" s="25">
        <v>1</v>
      </c>
      <c r="H20" s="25">
        <v>126.86</v>
      </c>
      <c r="I20" s="33" t="s">
        <v>104</v>
      </c>
      <c r="J20" s="26">
        <f>ExpenseDetails[[#This Row],[Quant]]*ExpenseDetails[[#This Row],[Cost per]]</f>
        <v>126.86</v>
      </c>
    </row>
    <row r="21" spans="1:10">
      <c r="A21" s="5"/>
      <c r="B21" s="43"/>
      <c r="C21" s="24" t="s">
        <v>207</v>
      </c>
      <c r="D21" s="5" t="s">
        <v>22</v>
      </c>
      <c r="E21" s="5" t="s">
        <v>27</v>
      </c>
      <c r="F21" s="25" t="s">
        <v>208</v>
      </c>
      <c r="G21" s="25">
        <v>1</v>
      </c>
      <c r="H21" s="25">
        <v>330</v>
      </c>
      <c r="I21" s="33" t="s">
        <v>209</v>
      </c>
      <c r="J21" s="26">
        <f>ExpenseDetails[[#This Row],[Quant]]*ExpenseDetails[[#This Row],[Cost per]]</f>
        <v>330</v>
      </c>
    </row>
    <row r="22" spans="1:10">
      <c r="A22" s="5" t="s">
        <v>73</v>
      </c>
      <c r="B22" s="43"/>
      <c r="C22" s="24" t="s">
        <v>8</v>
      </c>
      <c r="D22" s="52" t="s">
        <v>21</v>
      </c>
      <c r="E22" s="5" t="s">
        <v>28</v>
      </c>
      <c r="F22" s="25" t="s">
        <v>107</v>
      </c>
      <c r="G22" s="25">
        <v>1</v>
      </c>
      <c r="H22" s="25">
        <v>108</v>
      </c>
      <c r="I22" s="33" t="s">
        <v>108</v>
      </c>
      <c r="J22" s="26">
        <f>ExpenseDetails[[#This Row],[Quant]]*ExpenseDetails[[#This Row],[Cost per]]</f>
        <v>108</v>
      </c>
    </row>
    <row r="23" spans="1:10">
      <c r="A23" s="5" t="s">
        <v>73</v>
      </c>
      <c r="B23" s="43"/>
      <c r="C23" s="24" t="s">
        <v>8</v>
      </c>
      <c r="D23" s="52" t="s">
        <v>21</v>
      </c>
      <c r="E23" s="5" t="s">
        <v>28</v>
      </c>
      <c r="F23" s="25" t="s">
        <v>109</v>
      </c>
      <c r="G23" s="25">
        <v>1</v>
      </c>
      <c r="H23" s="25">
        <v>88.2</v>
      </c>
      <c r="I23" s="33" t="s">
        <v>108</v>
      </c>
      <c r="J23" s="26">
        <f>ExpenseDetails[[#This Row],[Quant]]*ExpenseDetails[[#This Row],[Cost per]]</f>
        <v>88.2</v>
      </c>
    </row>
    <row r="24" spans="1:10">
      <c r="A24" s="5" t="s">
        <v>73</v>
      </c>
      <c r="B24" s="43"/>
      <c r="C24" s="24" t="s">
        <v>8</v>
      </c>
      <c r="D24" s="5" t="s">
        <v>22</v>
      </c>
      <c r="E24" s="5" t="s">
        <v>25</v>
      </c>
      <c r="F24" s="25" t="s">
        <v>110</v>
      </c>
      <c r="G24" s="25">
        <v>1</v>
      </c>
      <c r="H24" s="25">
        <v>376</v>
      </c>
      <c r="I24" s="33" t="s">
        <v>111</v>
      </c>
      <c r="J24" s="26">
        <f>ExpenseDetails[[#This Row],[Quant]]*ExpenseDetails[[#This Row],[Cost per]]</f>
        <v>376</v>
      </c>
    </row>
    <row r="25" spans="1:10">
      <c r="A25" s="5" t="s">
        <v>73</v>
      </c>
      <c r="B25" s="43"/>
      <c r="C25" s="24" t="s">
        <v>8</v>
      </c>
      <c r="D25" s="5" t="s">
        <v>22</v>
      </c>
      <c r="E25" s="5" t="s">
        <v>25</v>
      </c>
      <c r="F25" s="25" t="s">
        <v>110</v>
      </c>
      <c r="G25" s="25">
        <v>1</v>
      </c>
      <c r="H25" s="25">
        <v>590</v>
      </c>
      <c r="I25" s="33" t="s">
        <v>112</v>
      </c>
      <c r="J25" s="26">
        <f>ExpenseDetails[[#This Row],[Quant]]*ExpenseDetails[[#This Row],[Cost per]]</f>
        <v>590</v>
      </c>
    </row>
    <row r="26" spans="1:10">
      <c r="A26" s="5" t="s">
        <v>73</v>
      </c>
      <c r="B26" s="43"/>
      <c r="C26" s="24" t="s">
        <v>8</v>
      </c>
      <c r="D26" s="5" t="s">
        <v>22</v>
      </c>
      <c r="E26" s="5" t="s">
        <v>25</v>
      </c>
      <c r="F26" s="25" t="s">
        <v>110</v>
      </c>
      <c r="G26" s="25">
        <v>1</v>
      </c>
      <c r="H26" s="25">
        <v>2615</v>
      </c>
      <c r="I26" s="33" t="s">
        <v>113</v>
      </c>
      <c r="J26" s="26">
        <f>ExpenseDetails[[#This Row],[Quant]]*ExpenseDetails[[#This Row],[Cost per]]</f>
        <v>2615</v>
      </c>
    </row>
    <row r="27" spans="1:10">
      <c r="A27" s="5" t="s">
        <v>73</v>
      </c>
      <c r="B27" s="43"/>
      <c r="C27" s="24" t="s">
        <v>8</v>
      </c>
      <c r="D27" s="5" t="s">
        <v>22</v>
      </c>
      <c r="E27" s="5" t="s">
        <v>40</v>
      </c>
      <c r="F27" s="25" t="s">
        <v>110</v>
      </c>
      <c r="G27" s="25">
        <v>1</v>
      </c>
      <c r="H27" s="25">
        <v>8152.75</v>
      </c>
      <c r="I27" s="33" t="s">
        <v>114</v>
      </c>
      <c r="J27" s="26">
        <f>ExpenseDetails[[#This Row],[Quant]]*ExpenseDetails[[#This Row],[Cost per]]</f>
        <v>8152.75</v>
      </c>
    </row>
    <row r="28" spans="1:10">
      <c r="A28" s="5" t="s">
        <v>73</v>
      </c>
      <c r="B28" s="43"/>
      <c r="C28" s="24" t="s">
        <v>8</v>
      </c>
      <c r="D28" s="5" t="s">
        <v>22</v>
      </c>
      <c r="E28" s="5" t="s">
        <v>25</v>
      </c>
      <c r="F28" s="25" t="s">
        <v>115</v>
      </c>
      <c r="G28" s="25">
        <v>1</v>
      </c>
      <c r="H28" s="25">
        <v>23.89</v>
      </c>
      <c r="I28" s="33" t="s">
        <v>116</v>
      </c>
      <c r="J28" s="26">
        <f>ExpenseDetails[[#This Row],[Quant]]*ExpenseDetails[[#This Row],[Cost per]]</f>
        <v>23.89</v>
      </c>
    </row>
    <row r="29" spans="1:10">
      <c r="A29" s="5"/>
      <c r="B29" s="43"/>
      <c r="C29" s="24" t="s">
        <v>8</v>
      </c>
      <c r="D29" s="5" t="s">
        <v>22</v>
      </c>
      <c r="E29" s="5" t="s">
        <v>141</v>
      </c>
      <c r="F29" s="25" t="s">
        <v>226</v>
      </c>
      <c r="G29" s="25">
        <v>1</v>
      </c>
      <c r="H29" s="25">
        <v>105</v>
      </c>
      <c r="I29" s="33" t="s">
        <v>227</v>
      </c>
      <c r="J29" s="26">
        <f>ExpenseDetails[[#This Row],[Quant]]*ExpenseDetails[[#This Row],[Cost per]]</f>
        <v>105</v>
      </c>
    </row>
    <row r="30" spans="1:10">
      <c r="A30" s="5"/>
      <c r="B30" s="43"/>
      <c r="C30" s="24" t="s">
        <v>8</v>
      </c>
      <c r="D30" s="5" t="s">
        <v>22</v>
      </c>
      <c r="E30" s="5" t="s">
        <v>141</v>
      </c>
      <c r="F30" s="25" t="s">
        <v>228</v>
      </c>
      <c r="G30" s="25">
        <v>1</v>
      </c>
      <c r="H30" s="25">
        <v>120</v>
      </c>
      <c r="I30" s="33" t="s">
        <v>227</v>
      </c>
      <c r="J30" s="26">
        <f>ExpenseDetails[[#This Row],[Quant]]*ExpenseDetails[[#This Row],[Cost per]]</f>
        <v>120</v>
      </c>
    </row>
    <row r="31" spans="1:10">
      <c r="A31" s="5"/>
      <c r="B31" s="43"/>
      <c r="C31" s="24" t="s">
        <v>8</v>
      </c>
      <c r="D31" s="5" t="s">
        <v>22</v>
      </c>
      <c r="E31" s="5" t="s">
        <v>141</v>
      </c>
      <c r="F31" s="25" t="s">
        <v>229</v>
      </c>
      <c r="G31" s="25">
        <v>1</v>
      </c>
      <c r="H31" s="25">
        <v>80</v>
      </c>
      <c r="I31" s="33" t="s">
        <v>227</v>
      </c>
      <c r="J31" s="26">
        <f>ExpenseDetails[[#This Row],[Quant]]*ExpenseDetails[[#This Row],[Cost per]]</f>
        <v>80</v>
      </c>
    </row>
    <row r="32" spans="1:10">
      <c r="A32" s="5" t="s">
        <v>73</v>
      </c>
      <c r="B32" s="43"/>
      <c r="C32" s="24" t="s">
        <v>8</v>
      </c>
      <c r="D32" s="5" t="s">
        <v>22</v>
      </c>
      <c r="E32" s="5" t="s">
        <v>28</v>
      </c>
      <c r="F32" s="25" t="s">
        <v>117</v>
      </c>
      <c r="G32" s="25">
        <v>1</v>
      </c>
      <c r="H32" s="25">
        <v>205.49</v>
      </c>
      <c r="I32" s="33" t="s">
        <v>118</v>
      </c>
      <c r="J32" s="26">
        <f>ExpenseDetails[[#This Row],[Quant]]*ExpenseDetails[[#This Row],[Cost per]]</f>
        <v>205.49</v>
      </c>
    </row>
    <row r="33" spans="1:10">
      <c r="A33" s="5" t="s">
        <v>119</v>
      </c>
      <c r="B33" s="43"/>
      <c r="C33" s="24" t="s">
        <v>8</v>
      </c>
      <c r="D33" s="5" t="s">
        <v>22</v>
      </c>
      <c r="E33" s="5" t="s">
        <v>120</v>
      </c>
      <c r="F33" s="25" t="s">
        <v>121</v>
      </c>
      <c r="G33" s="25">
        <v>1</v>
      </c>
      <c r="H33" s="25">
        <v>32.299999999999997</v>
      </c>
      <c r="I33" s="33" t="s">
        <v>122</v>
      </c>
      <c r="J33" s="26">
        <f>ExpenseDetails[[#This Row],[Quant]]*ExpenseDetails[[#This Row],[Cost per]]</f>
        <v>32.299999999999997</v>
      </c>
    </row>
    <row r="34" spans="1:10">
      <c r="A34" s="5" t="s">
        <v>73</v>
      </c>
      <c r="B34" s="43"/>
      <c r="C34" s="24" t="s">
        <v>8</v>
      </c>
      <c r="D34" s="5" t="s">
        <v>22</v>
      </c>
      <c r="E34" s="5" t="s">
        <v>125</v>
      </c>
      <c r="F34" s="25" t="s">
        <v>100</v>
      </c>
      <c r="G34" s="25">
        <v>1</v>
      </c>
      <c r="H34" s="25">
        <v>25</v>
      </c>
      <c r="I34" s="33" t="s">
        <v>126</v>
      </c>
      <c r="J34" s="26">
        <f>ExpenseDetails[[#This Row],[Quant]]*ExpenseDetails[[#This Row],[Cost per]]</f>
        <v>25</v>
      </c>
    </row>
    <row r="35" spans="1:10">
      <c r="A35" s="5" t="s">
        <v>130</v>
      </c>
      <c r="B35" s="43"/>
      <c r="C35" s="24" t="s">
        <v>131</v>
      </c>
      <c r="D35" s="5" t="s">
        <v>22</v>
      </c>
      <c r="E35" s="5" t="s">
        <v>132</v>
      </c>
      <c r="F35" s="25" t="s">
        <v>133</v>
      </c>
      <c r="G35" s="25">
        <v>9</v>
      </c>
      <c r="H35" s="25">
        <v>11</v>
      </c>
      <c r="I35" s="33" t="s">
        <v>132</v>
      </c>
      <c r="J35" s="26">
        <f>ExpenseDetails[[#This Row],[Quant]]*ExpenseDetails[[#This Row],[Cost per]]</f>
        <v>99</v>
      </c>
    </row>
    <row r="36" spans="1:10">
      <c r="A36" s="5" t="s">
        <v>130</v>
      </c>
      <c r="B36" s="43"/>
      <c r="C36" s="24" t="s">
        <v>131</v>
      </c>
      <c r="D36" s="5" t="s">
        <v>22</v>
      </c>
      <c r="E36" s="5" t="s">
        <v>41</v>
      </c>
      <c r="F36" s="25" t="s">
        <v>133</v>
      </c>
      <c r="G36" s="25">
        <v>1</v>
      </c>
      <c r="H36" s="25">
        <v>1350</v>
      </c>
      <c r="I36" s="33" t="s">
        <v>134</v>
      </c>
      <c r="J36" s="26">
        <f>ExpenseDetails[[#This Row],[Quant]]*ExpenseDetails[[#This Row],[Cost per]]</f>
        <v>1350</v>
      </c>
    </row>
    <row r="37" spans="1:10">
      <c r="A37" s="5"/>
      <c r="B37" s="43"/>
      <c r="C37" s="24" t="s">
        <v>131</v>
      </c>
      <c r="D37" s="5" t="s">
        <v>22</v>
      </c>
      <c r="E37" s="5" t="s">
        <v>25</v>
      </c>
      <c r="F37" s="25" t="s">
        <v>217</v>
      </c>
      <c r="G37" s="25">
        <v>1</v>
      </c>
      <c r="H37" s="25">
        <v>208</v>
      </c>
      <c r="I37" s="33" t="s">
        <v>236</v>
      </c>
      <c r="J37" s="26">
        <f>ExpenseDetails[[#This Row],[Quant]]*ExpenseDetails[[#This Row],[Cost per]]</f>
        <v>208</v>
      </c>
    </row>
    <row r="38" spans="1:10">
      <c r="A38" s="5"/>
      <c r="B38" s="43"/>
      <c r="C38" s="24" t="s">
        <v>131</v>
      </c>
      <c r="D38" s="52" t="s">
        <v>21</v>
      </c>
      <c r="E38" s="5" t="s">
        <v>31</v>
      </c>
      <c r="F38" s="25" t="s">
        <v>173</v>
      </c>
      <c r="G38" s="25">
        <v>1</v>
      </c>
      <c r="H38" s="25">
        <v>424.67</v>
      </c>
      <c r="I38" s="33" t="s">
        <v>214</v>
      </c>
      <c r="J38" s="26">
        <f>ExpenseDetails[[#This Row],[Quant]]*ExpenseDetails[[#This Row],[Cost per]]</f>
        <v>424.67</v>
      </c>
    </row>
    <row r="39" spans="1:10">
      <c r="A39" s="5" t="s">
        <v>130</v>
      </c>
      <c r="B39" s="43"/>
      <c r="C39" s="24" t="s">
        <v>131</v>
      </c>
      <c r="D39" s="5" t="s">
        <v>23</v>
      </c>
      <c r="E39" s="5" t="s">
        <v>56</v>
      </c>
      <c r="F39" s="25" t="s">
        <v>133</v>
      </c>
      <c r="G39" s="25">
        <v>6</v>
      </c>
      <c r="H39" s="25">
        <v>250</v>
      </c>
      <c r="I39" s="27" t="s">
        <v>135</v>
      </c>
      <c r="J39" s="26">
        <f>ExpenseDetails[[#This Row],[Quant]]*ExpenseDetails[[#This Row],[Cost per]]</f>
        <v>1500</v>
      </c>
    </row>
    <row r="40" spans="1:10">
      <c r="A40" s="5" t="s">
        <v>130</v>
      </c>
      <c r="B40" s="43"/>
      <c r="C40" s="24" t="s">
        <v>131</v>
      </c>
      <c r="D40" s="5" t="s">
        <v>22</v>
      </c>
      <c r="E40" s="5" t="s">
        <v>42</v>
      </c>
      <c r="F40" s="6" t="s">
        <v>218</v>
      </c>
      <c r="G40" s="2">
        <v>1</v>
      </c>
      <c r="H40" s="2">
        <v>500</v>
      </c>
      <c r="I40" s="27" t="s">
        <v>136</v>
      </c>
      <c r="J40" s="26">
        <f>ExpenseDetails[[#This Row],[Quant]]*ExpenseDetails[[#This Row],[Cost per]]</f>
        <v>500</v>
      </c>
    </row>
    <row r="41" spans="1:10">
      <c r="A41" s="5" t="s">
        <v>130</v>
      </c>
      <c r="B41" s="43"/>
      <c r="C41" s="24" t="s">
        <v>131</v>
      </c>
      <c r="D41" s="5" t="s">
        <v>23</v>
      </c>
      <c r="E41" s="5" t="s">
        <v>44</v>
      </c>
      <c r="F41" s="6" t="s">
        <v>137</v>
      </c>
      <c r="G41" s="2">
        <v>2</v>
      </c>
      <c r="H41" s="2">
        <v>100</v>
      </c>
      <c r="I41" s="27" t="s">
        <v>138</v>
      </c>
      <c r="J41" s="26">
        <f>ExpenseDetails[[#This Row],[Quant]]*ExpenseDetails[[#This Row],[Cost per]]</f>
        <v>200</v>
      </c>
    </row>
    <row r="42" spans="1:10">
      <c r="A42" s="5" t="s">
        <v>130</v>
      </c>
      <c r="B42" s="43"/>
      <c r="C42" s="24" t="s">
        <v>131</v>
      </c>
      <c r="D42" s="5" t="s">
        <v>23</v>
      </c>
      <c r="E42" s="5" t="s">
        <v>45</v>
      </c>
      <c r="F42" s="6" t="s">
        <v>213</v>
      </c>
      <c r="G42" s="2">
        <v>6</v>
      </c>
      <c r="H42" s="2">
        <v>125</v>
      </c>
      <c r="I42" s="27" t="s">
        <v>138</v>
      </c>
      <c r="J42" s="26">
        <f>ExpenseDetails[[#This Row],[Quant]]*ExpenseDetails[[#This Row],[Cost per]]</f>
        <v>750</v>
      </c>
    </row>
    <row r="43" spans="1:10">
      <c r="A43" s="5" t="s">
        <v>130</v>
      </c>
      <c r="B43" s="43"/>
      <c r="C43" s="24" t="s">
        <v>131</v>
      </c>
      <c r="D43" s="5" t="s">
        <v>22</v>
      </c>
      <c r="E43" s="5" t="s">
        <v>139</v>
      </c>
      <c r="F43" s="6" t="s">
        <v>133</v>
      </c>
      <c r="G43" s="2">
        <v>1</v>
      </c>
      <c r="H43" s="2">
        <v>1589.4</v>
      </c>
      <c r="I43" s="27" t="s">
        <v>140</v>
      </c>
      <c r="J43" s="26">
        <f>ExpenseDetails[[#This Row],[Quant]]*ExpenseDetails[[#This Row],[Cost per]]</f>
        <v>1589.4</v>
      </c>
    </row>
    <row r="44" spans="1:10">
      <c r="A44" s="5" t="s">
        <v>130</v>
      </c>
      <c r="B44" s="43"/>
      <c r="C44" s="24" t="s">
        <v>131</v>
      </c>
      <c r="D44" s="5" t="s">
        <v>23</v>
      </c>
      <c r="E44" s="5" t="s">
        <v>141</v>
      </c>
      <c r="F44" s="6" t="s">
        <v>142</v>
      </c>
      <c r="G44" s="2">
        <v>1</v>
      </c>
      <c r="H44" s="2">
        <v>100</v>
      </c>
      <c r="I44" s="27" t="s">
        <v>143</v>
      </c>
      <c r="J44" s="26">
        <f>ExpenseDetails[[#This Row],[Quant]]*ExpenseDetails[[#This Row],[Cost per]]</f>
        <v>100</v>
      </c>
    </row>
    <row r="45" spans="1:10">
      <c r="A45" s="5" t="s">
        <v>130</v>
      </c>
      <c r="B45" s="43"/>
      <c r="C45" s="24" t="s">
        <v>131</v>
      </c>
      <c r="D45" s="5" t="s">
        <v>22</v>
      </c>
      <c r="E45" s="5" t="s">
        <v>144</v>
      </c>
      <c r="F45" s="6" t="s">
        <v>145</v>
      </c>
      <c r="G45" s="2">
        <v>1</v>
      </c>
      <c r="H45" s="2">
        <v>334.56</v>
      </c>
      <c r="I45" s="27" t="s">
        <v>144</v>
      </c>
      <c r="J45" s="26">
        <f>ExpenseDetails[[#This Row],[Quant]]*ExpenseDetails[[#This Row],[Cost per]]</f>
        <v>334.56</v>
      </c>
    </row>
    <row r="46" spans="1:10">
      <c r="A46" s="5"/>
      <c r="B46" s="43"/>
      <c r="C46" s="24" t="s">
        <v>131</v>
      </c>
      <c r="D46" s="5" t="s">
        <v>22</v>
      </c>
      <c r="E46" s="5" t="s">
        <v>139</v>
      </c>
      <c r="F46" s="25" t="s">
        <v>166</v>
      </c>
      <c r="G46" s="25">
        <v>1</v>
      </c>
      <c r="H46" s="25">
        <v>53.7</v>
      </c>
      <c r="I46" s="33" t="s">
        <v>219</v>
      </c>
      <c r="J46" s="26">
        <f>ExpenseDetails[[#This Row],[Quant]]*ExpenseDetails[[#This Row],[Cost per]]</f>
        <v>53.7</v>
      </c>
    </row>
    <row r="47" spans="1:10">
      <c r="A47" s="5"/>
      <c r="B47" s="43"/>
      <c r="C47" s="24" t="s">
        <v>131</v>
      </c>
      <c r="D47" s="5" t="s">
        <v>22</v>
      </c>
      <c r="E47" s="5" t="s">
        <v>25</v>
      </c>
      <c r="F47" s="25" t="s">
        <v>232</v>
      </c>
      <c r="G47" s="25">
        <v>1</v>
      </c>
      <c r="H47" s="25">
        <v>106.2</v>
      </c>
      <c r="I47" s="33" t="s">
        <v>233</v>
      </c>
      <c r="J47" s="26">
        <f>ExpenseDetails[[#This Row],[Quant]]*ExpenseDetails[[#This Row],[Cost per]]</f>
        <v>106.2</v>
      </c>
    </row>
    <row r="48" spans="1:10">
      <c r="A48" s="5" t="s">
        <v>130</v>
      </c>
      <c r="B48" s="43"/>
      <c r="C48" s="24" t="s">
        <v>131</v>
      </c>
      <c r="D48" s="5" t="s">
        <v>37</v>
      </c>
      <c r="E48" s="5" t="s">
        <v>38</v>
      </c>
      <c r="F48" s="6" t="s">
        <v>146</v>
      </c>
      <c r="G48" s="2">
        <v>1</v>
      </c>
      <c r="H48" s="2">
        <v>2100</v>
      </c>
      <c r="I48" s="27" t="s">
        <v>147</v>
      </c>
      <c r="J48" s="26">
        <f>ExpenseDetails[[#This Row],[Quant]]*ExpenseDetails[[#This Row],[Cost per]]</f>
        <v>2100</v>
      </c>
    </row>
    <row r="49" spans="1:10">
      <c r="A49" s="5" t="s">
        <v>22</v>
      </c>
      <c r="B49" s="43"/>
      <c r="C49" s="24" t="s">
        <v>131</v>
      </c>
      <c r="D49" s="5" t="s">
        <v>22</v>
      </c>
      <c r="E49" s="5" t="s">
        <v>47</v>
      </c>
      <c r="F49" s="25" t="s">
        <v>235</v>
      </c>
      <c r="G49" s="25">
        <v>1</v>
      </c>
      <c r="H49" s="25">
        <v>885</v>
      </c>
      <c r="I49" s="33" t="s">
        <v>247</v>
      </c>
      <c r="J49" s="26">
        <f>ExpenseDetails[[#This Row],[Quant]]*ExpenseDetails[[#This Row],[Cost per]]</f>
        <v>885</v>
      </c>
    </row>
    <row r="50" spans="1:10">
      <c r="A50" s="5" t="s">
        <v>130</v>
      </c>
      <c r="B50" s="43"/>
      <c r="C50" s="24" t="s">
        <v>131</v>
      </c>
      <c r="D50" s="5" t="s">
        <v>22</v>
      </c>
      <c r="E50" s="5" t="s">
        <v>47</v>
      </c>
      <c r="F50" s="6" t="s">
        <v>148</v>
      </c>
      <c r="G50" s="2">
        <v>1</v>
      </c>
      <c r="H50" s="2">
        <v>3110</v>
      </c>
      <c r="I50" s="27" t="s">
        <v>149</v>
      </c>
      <c r="J50" s="26">
        <f>ExpenseDetails[[#This Row],[Quant]]*ExpenseDetails[[#This Row],[Cost per]]</f>
        <v>3110</v>
      </c>
    </row>
    <row r="51" spans="1:10">
      <c r="A51" s="5" t="s">
        <v>130</v>
      </c>
      <c r="B51" s="43"/>
      <c r="C51" s="24" t="s">
        <v>131</v>
      </c>
      <c r="D51" s="5" t="s">
        <v>22</v>
      </c>
      <c r="E51" s="5" t="s">
        <v>150</v>
      </c>
      <c r="F51" s="6" t="s">
        <v>89</v>
      </c>
      <c r="G51" s="2">
        <v>1</v>
      </c>
      <c r="H51" s="2">
        <v>145.77000000000001</v>
      </c>
      <c r="I51" s="27" t="s">
        <v>150</v>
      </c>
      <c r="J51" s="26">
        <f>ExpenseDetails[[#This Row],[Quant]]*ExpenseDetails[[#This Row],[Cost per]]</f>
        <v>145.77000000000001</v>
      </c>
    </row>
    <row r="52" spans="1:10">
      <c r="A52" s="5" t="s">
        <v>130</v>
      </c>
      <c r="B52" s="43"/>
      <c r="C52" s="24" t="s">
        <v>131</v>
      </c>
      <c r="D52" s="5" t="s">
        <v>22</v>
      </c>
      <c r="E52" s="5" t="s">
        <v>25</v>
      </c>
      <c r="F52" s="6" t="s">
        <v>133</v>
      </c>
      <c r="G52" s="2">
        <v>1</v>
      </c>
      <c r="H52" s="2">
        <v>470.35</v>
      </c>
      <c r="I52" s="27" t="s">
        <v>112</v>
      </c>
      <c r="J52" s="26">
        <f>ExpenseDetails[[#This Row],[Quant]]*ExpenseDetails[[#This Row],[Cost per]]</f>
        <v>470.35</v>
      </c>
    </row>
    <row r="53" spans="1:10">
      <c r="A53" s="5" t="s">
        <v>130</v>
      </c>
      <c r="B53" s="43"/>
      <c r="C53" s="24" t="s">
        <v>131</v>
      </c>
      <c r="D53" s="5" t="s">
        <v>22</v>
      </c>
      <c r="E53" s="5" t="s">
        <v>12</v>
      </c>
      <c r="F53" s="6" t="s">
        <v>98</v>
      </c>
      <c r="G53" s="2">
        <v>1</v>
      </c>
      <c r="H53" s="2">
        <v>25</v>
      </c>
      <c r="I53" s="27" t="s">
        <v>151</v>
      </c>
      <c r="J53" s="26">
        <f>ExpenseDetails[[#This Row],[Quant]]*ExpenseDetails[[#This Row],[Cost per]]</f>
        <v>25</v>
      </c>
    </row>
    <row r="54" spans="1:10">
      <c r="A54" s="5"/>
      <c r="B54" s="43"/>
      <c r="C54" s="24" t="s">
        <v>131</v>
      </c>
      <c r="D54" s="5" t="s">
        <v>23</v>
      </c>
      <c r="E54" s="5" t="s">
        <v>179</v>
      </c>
      <c r="F54" s="25" t="s">
        <v>222</v>
      </c>
      <c r="G54" s="25">
        <v>1</v>
      </c>
      <c r="H54" s="25">
        <v>105</v>
      </c>
      <c r="I54" s="33" t="s">
        <v>223</v>
      </c>
      <c r="J54" s="26">
        <f>ExpenseDetails[[#This Row],[Quant]]*ExpenseDetails[[#This Row],[Cost per]]</f>
        <v>105</v>
      </c>
    </row>
    <row r="55" spans="1:10">
      <c r="A55" s="5"/>
      <c r="B55" s="43"/>
      <c r="C55" s="24" t="s">
        <v>131</v>
      </c>
      <c r="D55" s="5" t="s">
        <v>22</v>
      </c>
      <c r="E55" s="5" t="s">
        <v>40</v>
      </c>
      <c r="F55" s="25" t="s">
        <v>217</v>
      </c>
      <c r="G55" s="25">
        <v>76</v>
      </c>
      <c r="H55" s="25">
        <v>7</v>
      </c>
      <c r="I55" s="33" t="s">
        <v>216</v>
      </c>
      <c r="J55" s="26">
        <f>ExpenseDetails[[#This Row],[Quant]]*ExpenseDetails[[#This Row],[Cost per]]</f>
        <v>532</v>
      </c>
    </row>
    <row r="56" spans="1:10">
      <c r="A56" s="5" t="s">
        <v>130</v>
      </c>
      <c r="B56" s="43"/>
      <c r="C56" s="24" t="s">
        <v>161</v>
      </c>
      <c r="D56" s="5" t="s">
        <v>22</v>
      </c>
      <c r="E56" s="5" t="s">
        <v>28</v>
      </c>
      <c r="F56" s="6" t="s">
        <v>163</v>
      </c>
      <c r="G56" s="6">
        <v>1</v>
      </c>
      <c r="H56" s="2">
        <v>81.680000000000007</v>
      </c>
      <c r="I56" s="27" t="s">
        <v>164</v>
      </c>
      <c r="J56" s="26">
        <v>81.680000000000007</v>
      </c>
    </row>
    <row r="57" spans="1:10">
      <c r="A57" s="5"/>
      <c r="B57" s="43"/>
      <c r="C57" s="24" t="s">
        <v>131</v>
      </c>
      <c r="D57" s="5" t="s">
        <v>22</v>
      </c>
      <c r="E57" s="5" t="s">
        <v>26</v>
      </c>
      <c r="F57" s="25" t="s">
        <v>230</v>
      </c>
      <c r="G57" s="25">
        <v>1</v>
      </c>
      <c r="H57" s="25">
        <v>103.02</v>
      </c>
      <c r="I57" s="33" t="s">
        <v>231</v>
      </c>
      <c r="J57" s="26">
        <f>ExpenseDetails[[#This Row],[Quant]]*ExpenseDetails[[#This Row],[Cost per]]</f>
        <v>103.02</v>
      </c>
    </row>
    <row r="58" spans="1:10">
      <c r="A58" t="s">
        <v>165</v>
      </c>
      <c r="B58" s="45">
        <v>41094</v>
      </c>
      <c r="C58" s="24" t="s">
        <v>161</v>
      </c>
      <c r="D58" s="28" t="s">
        <v>23</v>
      </c>
      <c r="E58" s="5" t="s">
        <v>162</v>
      </c>
      <c r="F58" s="35" t="s">
        <v>196</v>
      </c>
      <c r="G58" s="25">
        <v>1</v>
      </c>
      <c r="H58" s="25">
        <v>375</v>
      </c>
      <c r="I58" s="33" t="s">
        <v>200</v>
      </c>
      <c r="J58" s="26">
        <f>ExpenseDetails[[#This Row],[Quant]]*ExpenseDetails[[#This Row],[Cost per]]</f>
        <v>375</v>
      </c>
    </row>
    <row r="59" spans="1:10">
      <c r="A59" s="5" t="s">
        <v>165</v>
      </c>
      <c r="B59" s="43">
        <v>41092</v>
      </c>
      <c r="C59" s="24" t="s">
        <v>161</v>
      </c>
      <c r="D59" s="5" t="s">
        <v>23</v>
      </c>
      <c r="E59" s="5" t="s">
        <v>26</v>
      </c>
      <c r="F59" s="25" t="s">
        <v>166</v>
      </c>
      <c r="G59" s="25">
        <v>1</v>
      </c>
      <c r="H59" s="25">
        <v>35.03</v>
      </c>
      <c r="I59" s="33" t="s">
        <v>167</v>
      </c>
      <c r="J59" s="26">
        <v>35.03</v>
      </c>
    </row>
    <row r="60" spans="1:10">
      <c r="A60" s="5" t="s">
        <v>165</v>
      </c>
      <c r="B60" s="43">
        <v>41100</v>
      </c>
      <c r="C60" s="24" t="s">
        <v>161</v>
      </c>
      <c r="D60" s="5" t="s">
        <v>23</v>
      </c>
      <c r="E60" s="5" t="s">
        <v>45</v>
      </c>
      <c r="F60" s="25" t="s">
        <v>168</v>
      </c>
      <c r="G60" s="25">
        <v>1</v>
      </c>
      <c r="H60" s="25">
        <v>375</v>
      </c>
      <c r="I60" s="33" t="s">
        <v>169</v>
      </c>
      <c r="J60" s="26">
        <f>ExpenseDetails[[#This Row],[Quant]]*ExpenseDetails[[#This Row],[Cost per]]</f>
        <v>375</v>
      </c>
    </row>
    <row r="61" spans="1:10">
      <c r="A61" s="5"/>
      <c r="B61" s="43"/>
      <c r="C61" s="24" t="s">
        <v>161</v>
      </c>
      <c r="D61" s="5" t="s">
        <v>22</v>
      </c>
      <c r="E61" s="5" t="s">
        <v>41</v>
      </c>
      <c r="F61" s="25" t="s">
        <v>220</v>
      </c>
      <c r="G61" s="25">
        <v>1</v>
      </c>
      <c r="H61" s="25">
        <v>50</v>
      </c>
      <c r="I61" s="33" t="s">
        <v>221</v>
      </c>
      <c r="J61" s="26">
        <f>ExpenseDetails[[#This Row],[Quant]]*ExpenseDetails[[#This Row],[Cost per]]</f>
        <v>50</v>
      </c>
    </row>
    <row r="62" spans="1:10">
      <c r="A62" s="5" t="s">
        <v>165</v>
      </c>
      <c r="B62" s="43">
        <v>41102</v>
      </c>
      <c r="C62" s="24" t="s">
        <v>161</v>
      </c>
      <c r="D62" s="5" t="s">
        <v>22</v>
      </c>
      <c r="E62" s="5" t="s">
        <v>132</v>
      </c>
      <c r="F62" s="25" t="s">
        <v>170</v>
      </c>
      <c r="G62" s="25">
        <v>2</v>
      </c>
      <c r="H62" s="25">
        <v>11</v>
      </c>
      <c r="I62" s="33" t="s">
        <v>171</v>
      </c>
      <c r="J62" s="26">
        <f>ExpenseDetails[[#This Row],[Quant]]*ExpenseDetails[[#This Row],[Cost per]]</f>
        <v>22</v>
      </c>
    </row>
    <row r="63" spans="1:10">
      <c r="A63" s="5" t="s">
        <v>165</v>
      </c>
      <c r="B63" s="43">
        <v>41072</v>
      </c>
      <c r="C63" s="24" t="s">
        <v>131</v>
      </c>
      <c r="D63" s="5" t="s">
        <v>22</v>
      </c>
      <c r="E63" s="5" t="s">
        <v>46</v>
      </c>
      <c r="F63" s="25" t="s">
        <v>175</v>
      </c>
      <c r="G63" s="25">
        <v>1</v>
      </c>
      <c r="H63" s="25">
        <v>8.1</v>
      </c>
      <c r="I63" s="33" t="s">
        <v>172</v>
      </c>
      <c r="J63" s="26">
        <f>ExpenseDetails[[#This Row],[Quant]]*ExpenseDetails[[#This Row],[Cost per]]</f>
        <v>8.1</v>
      </c>
    </row>
    <row r="64" spans="1:10">
      <c r="A64" s="5" t="s">
        <v>165</v>
      </c>
      <c r="B64" s="43">
        <v>41092</v>
      </c>
      <c r="C64" s="24" t="s">
        <v>161</v>
      </c>
      <c r="D64" s="52" t="s">
        <v>21</v>
      </c>
      <c r="E64" s="5" t="s">
        <v>155</v>
      </c>
      <c r="F64" s="25" t="s">
        <v>173</v>
      </c>
      <c r="G64" s="25">
        <v>200</v>
      </c>
      <c r="H64" s="25">
        <v>2.6</v>
      </c>
      <c r="I64" s="33" t="s">
        <v>174</v>
      </c>
      <c r="J64" s="26">
        <f>ExpenseDetails[[#This Row],[Quant]]*ExpenseDetails[[#This Row],[Cost per]]</f>
        <v>520</v>
      </c>
    </row>
    <row r="65" spans="1:10">
      <c r="A65" s="5" t="s">
        <v>165</v>
      </c>
      <c r="B65" s="43">
        <v>41120</v>
      </c>
      <c r="C65" s="24" t="s">
        <v>161</v>
      </c>
      <c r="D65" s="5" t="s">
        <v>22</v>
      </c>
      <c r="E65" s="5" t="s">
        <v>30</v>
      </c>
      <c r="F65" s="25" t="s">
        <v>110</v>
      </c>
      <c r="G65" s="25">
        <v>1</v>
      </c>
      <c r="H65" s="25">
        <v>680</v>
      </c>
      <c r="I65" s="33" t="s">
        <v>176</v>
      </c>
      <c r="J65" s="26">
        <f>ExpenseDetails[[#This Row],[Quant]]*ExpenseDetails[[#This Row],[Cost per]]</f>
        <v>680</v>
      </c>
    </row>
    <row r="66" spans="1:10">
      <c r="A66" s="5" t="s">
        <v>165</v>
      </c>
      <c r="B66" s="43">
        <v>41091</v>
      </c>
      <c r="C66" s="24" t="s">
        <v>161</v>
      </c>
      <c r="D66" s="5" t="s">
        <v>23</v>
      </c>
      <c r="E66" s="5" t="s">
        <v>40</v>
      </c>
      <c r="F66" s="25" t="s">
        <v>110</v>
      </c>
      <c r="G66" s="25">
        <v>1</v>
      </c>
      <c r="H66" s="25">
        <v>3287</v>
      </c>
      <c r="I66" s="33" t="s">
        <v>177</v>
      </c>
      <c r="J66" s="26">
        <f>ExpenseDetails[[#This Row],[Quant]]*ExpenseDetails[[#This Row],[Cost per]]</f>
        <v>3287</v>
      </c>
    </row>
    <row r="67" spans="1:10">
      <c r="A67" s="5" t="s">
        <v>165</v>
      </c>
      <c r="B67" s="43">
        <v>41120</v>
      </c>
      <c r="C67" s="24" t="s">
        <v>161</v>
      </c>
      <c r="D67" s="5" t="s">
        <v>23</v>
      </c>
      <c r="E67" s="5" t="s">
        <v>40</v>
      </c>
      <c r="F67" s="25" t="s">
        <v>180</v>
      </c>
      <c r="G67" s="25">
        <v>1</v>
      </c>
      <c r="H67" s="25">
        <v>52.5</v>
      </c>
      <c r="I67" s="33" t="s">
        <v>179</v>
      </c>
      <c r="J67" s="26">
        <f>ExpenseDetails[[#This Row],[Quant]]*ExpenseDetails[[#This Row],[Cost per]]</f>
        <v>52.5</v>
      </c>
    </row>
    <row r="68" spans="1:10">
      <c r="A68" s="5"/>
      <c r="B68" s="43"/>
      <c r="C68" s="24" t="s">
        <v>131</v>
      </c>
      <c r="D68" s="5" t="s">
        <v>22</v>
      </c>
      <c r="E68" s="5" t="s">
        <v>30</v>
      </c>
      <c r="F68" s="25" t="s">
        <v>173</v>
      </c>
      <c r="G68" s="25">
        <v>1</v>
      </c>
      <c r="H68" s="25">
        <v>144.72</v>
      </c>
      <c r="I68" s="33" t="s">
        <v>215</v>
      </c>
      <c r="J68" s="26">
        <f>ExpenseDetails[[#This Row],[Quant]]*ExpenseDetails[[#This Row],[Cost per]]</f>
        <v>144.72</v>
      </c>
    </row>
    <row r="69" spans="1:10">
      <c r="A69" s="5" t="s">
        <v>160</v>
      </c>
      <c r="B69" s="43">
        <v>41192</v>
      </c>
      <c r="C69" s="24" t="s">
        <v>161</v>
      </c>
      <c r="D69" s="5" t="s">
        <v>24</v>
      </c>
      <c r="E69" s="5" t="s">
        <v>193</v>
      </c>
      <c r="F69" s="25" t="s">
        <v>239</v>
      </c>
      <c r="G69" s="25">
        <v>1</v>
      </c>
      <c r="H69" s="25">
        <v>50</v>
      </c>
      <c r="I69" s="33" t="s">
        <v>240</v>
      </c>
      <c r="J69" s="26">
        <f>ExpenseDetails[[#This Row],[Quant]]*ExpenseDetails[[#This Row],[Cost per]]</f>
        <v>50</v>
      </c>
    </row>
    <row r="70" spans="1:10">
      <c r="A70" s="5" t="s">
        <v>130</v>
      </c>
      <c r="B70" s="43">
        <v>41072</v>
      </c>
      <c r="C70" s="24" t="s">
        <v>131</v>
      </c>
      <c r="D70" s="5" t="s">
        <v>22</v>
      </c>
      <c r="E70" s="5" t="s">
        <v>30</v>
      </c>
      <c r="F70" s="6" t="s">
        <v>145</v>
      </c>
      <c r="G70" s="2">
        <v>1</v>
      </c>
      <c r="H70" s="2">
        <v>44.4</v>
      </c>
      <c r="I70" s="27" t="s">
        <v>182</v>
      </c>
      <c r="J70" s="26">
        <f>ExpenseDetails[[#This Row],[Quant]]*ExpenseDetails[[#This Row],[Cost per]]</f>
        <v>44.4</v>
      </c>
    </row>
    <row r="71" spans="1:10">
      <c r="A71" s="5" t="s">
        <v>130</v>
      </c>
      <c r="B71" s="43">
        <v>41086</v>
      </c>
      <c r="C71" s="24" t="s">
        <v>131</v>
      </c>
      <c r="D71" s="5" t="s">
        <v>22</v>
      </c>
      <c r="E71" s="5" t="s">
        <v>28</v>
      </c>
      <c r="F71" s="6" t="s">
        <v>117</v>
      </c>
      <c r="G71" s="2">
        <v>1</v>
      </c>
      <c r="H71" s="2">
        <v>91.67</v>
      </c>
      <c r="I71" s="27" t="s">
        <v>183</v>
      </c>
      <c r="J71" s="26">
        <f>ExpenseDetails[[#This Row],[Quant]]*ExpenseDetails[[#This Row],[Cost per]]</f>
        <v>91.67</v>
      </c>
    </row>
    <row r="72" spans="1:10">
      <c r="A72" s="5" t="s">
        <v>130</v>
      </c>
      <c r="B72" s="43">
        <v>41086</v>
      </c>
      <c r="C72" s="24" t="s">
        <v>131</v>
      </c>
      <c r="D72" s="5" t="s">
        <v>22</v>
      </c>
      <c r="E72" s="5" t="s">
        <v>12</v>
      </c>
      <c r="F72" s="6" t="s">
        <v>184</v>
      </c>
      <c r="G72" s="2">
        <v>1</v>
      </c>
      <c r="H72" s="2">
        <v>20</v>
      </c>
      <c r="I72" s="27" t="s">
        <v>185</v>
      </c>
      <c r="J72" s="26">
        <f>ExpenseDetails[[#This Row],[Quant]]*ExpenseDetails[[#This Row],[Cost per]]</f>
        <v>20</v>
      </c>
    </row>
    <row r="73" spans="1:10">
      <c r="A73" s="5" t="s">
        <v>130</v>
      </c>
      <c r="B73" s="43">
        <v>41081</v>
      </c>
      <c r="C73" s="24" t="s">
        <v>131</v>
      </c>
      <c r="D73" s="5" t="s">
        <v>22</v>
      </c>
      <c r="E73" s="5" t="s">
        <v>132</v>
      </c>
      <c r="F73" s="6" t="s">
        <v>186</v>
      </c>
      <c r="G73" s="2">
        <v>1</v>
      </c>
      <c r="H73" s="2">
        <v>11</v>
      </c>
      <c r="I73" s="27" t="s">
        <v>132</v>
      </c>
      <c r="J73" s="26">
        <f>ExpenseDetails[[#This Row],[Quant]]*ExpenseDetails[[#This Row],[Cost per]]</f>
        <v>11</v>
      </c>
    </row>
    <row r="74" spans="1:10">
      <c r="A74" s="5" t="s">
        <v>201</v>
      </c>
      <c r="B74" s="43">
        <v>41152</v>
      </c>
      <c r="C74" s="24" t="s">
        <v>131</v>
      </c>
      <c r="D74" s="5" t="s">
        <v>22</v>
      </c>
      <c r="E74" s="5" t="s">
        <v>46</v>
      </c>
      <c r="F74" s="6" t="s">
        <v>198</v>
      </c>
      <c r="G74" s="2">
        <v>1</v>
      </c>
      <c r="H74" s="2">
        <v>180</v>
      </c>
      <c r="I74" s="27" t="s">
        <v>199</v>
      </c>
      <c r="J74" s="26">
        <f>ExpenseDetails[[#This Row],[Quant]]*ExpenseDetails[[#This Row],[Cost per]]</f>
        <v>180</v>
      </c>
    </row>
    <row r="75" spans="1:10">
      <c r="A75" s="5" t="s">
        <v>245</v>
      </c>
      <c r="B75" s="43">
        <v>41212</v>
      </c>
      <c r="C75" s="24" t="s">
        <v>161</v>
      </c>
      <c r="D75" s="52" t="s">
        <v>20</v>
      </c>
      <c r="E75" s="52" t="s">
        <v>248</v>
      </c>
      <c r="F75" s="25" t="s">
        <v>173</v>
      </c>
      <c r="G75" s="25">
        <v>1</v>
      </c>
      <c r="H75" s="25">
        <v>388.05</v>
      </c>
      <c r="I75" s="33" t="s">
        <v>246</v>
      </c>
      <c r="J75" s="26">
        <f>ExpenseDetails[[#This Row],[Quant]]*ExpenseDetails[[#This Row],[Cost per]]</f>
        <v>388.05</v>
      </c>
    </row>
    <row r="76" spans="1:10">
      <c r="A76" s="52"/>
      <c r="B76" s="53"/>
      <c r="C76" s="54" t="s">
        <v>131</v>
      </c>
      <c r="D76" s="52" t="s">
        <v>20</v>
      </c>
      <c r="E76" s="52" t="s">
        <v>33</v>
      </c>
      <c r="F76" s="55" t="s">
        <v>173</v>
      </c>
      <c r="G76" s="55">
        <v>1</v>
      </c>
      <c r="H76" s="55">
        <v>208</v>
      </c>
      <c r="I76" s="56" t="s">
        <v>249</v>
      </c>
      <c r="J76" s="57">
        <f>ExpenseDetails[[#This Row],[Quant]]*ExpenseDetails[[#This Row],[Cost per]]</f>
        <v>208</v>
      </c>
    </row>
  </sheetData>
  <phoneticPr fontId="3" type="noConversion"/>
  <dataValidations count="5">
    <dataValidation type="list" allowBlank="1" showInputMessage="1" showErrorMessage="1" errorTitle="Invalid Data" error="If you need to add a new category to this list, you can add new list items to the Budget Category Lookup column on the worksheet named Lookup Lists." sqref="D10:D76">
      <formula1>Category</formula1>
    </dataValidation>
    <dataValidation allowBlank="1" showInputMessage="1" showErrorMessage="1" errorTitle="Invalid Data" error="If you need to add a new category to this list, you can add new list items to the Budget Category Lookup column on the worksheet named Lookup Lists." sqref="F59:F74 G10:H76 F10:F57 F76 C10:C76"/>
    <dataValidation type="list" allowBlank="1" showInputMessage="1" showErrorMessage="1" errorTitle="Invalid Entry" error="If you need to add a new item to this list you can add new list items to the Income Line Item Lookup table on the worksheet named Lookup Lists." sqref="E58">
      <formula1>IncomeLookupList</formula1>
    </dataValidation>
    <dataValidation allowBlank="1" showInputMessage="1" sqref="I10:I76"/>
    <dataValidation type="list" allowBlank="1" showInputMessage="1" showErrorMessage="1" errorTitle="Invalid Data" error="If you need to add a new category to this list, you can add new list items to the Budget Category Lookup column on the worksheet named Lookup Lists." sqref="E10:E57 E59:E76">
      <formula1>LineItem</formula1>
    </dataValidation>
  </dataValidations>
  <pageMargins left="0.5" right="0.5" top="0.75" bottom="0.75" header="0.3" footer="0.3"/>
  <pageSetup scale="70" orientation="landscape" horizontalDpi="4294967292" verticalDpi="4294967292"/>
  <headerFooter>
    <oddHeader>&amp;L&amp;"-,Bold"&amp;16&amp;K01+024Monthly Budget - Detail&amp;R&amp;"-,Bold"&amp;K01+024&amp;D
Page &amp;P of &amp;N</oddHeader>
  </headerFooter>
  <legacyDrawing r:id="rId1"/>
  <tableParts count="1">
    <tablePart r:id="rId2"/>
  </tableParts>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enableFormatConditionsCalculation="0"/>
  <dimension ref="A1:F43"/>
  <sheetViews>
    <sheetView zoomScale="75" zoomScaleNormal="75" zoomScalePageLayoutView="75" workbookViewId="0">
      <selection activeCell="B43" sqref="B43"/>
    </sheetView>
  </sheetViews>
  <sheetFormatPr baseColWidth="10" defaultColWidth="9" defaultRowHeight="19" x14ac:dyDescent="0"/>
  <cols>
    <col min="1" max="1" width="27.25" customWidth="1"/>
    <col min="2" max="2" width="25.25" customWidth="1"/>
    <col min="3" max="3" width="27.125" customWidth="1"/>
  </cols>
  <sheetData>
    <row r="1" spans="1:6">
      <c r="A1" s="2" t="s">
        <v>4</v>
      </c>
      <c r="B1" t="s">
        <v>1</v>
      </c>
      <c r="C1" t="s">
        <v>18</v>
      </c>
    </row>
    <row r="2" spans="1:6">
      <c r="A2" s="2" t="s">
        <v>9</v>
      </c>
      <c r="B2" s="5" t="s">
        <v>37</v>
      </c>
      <c r="C2" t="s">
        <v>19</v>
      </c>
    </row>
    <row r="3" spans="1:6">
      <c r="A3" s="2" t="s">
        <v>10</v>
      </c>
      <c r="B3" s="5" t="s">
        <v>24</v>
      </c>
      <c r="C3" s="5" t="s">
        <v>50</v>
      </c>
    </row>
    <row r="4" spans="1:6">
      <c r="A4" s="2" t="s">
        <v>11</v>
      </c>
      <c r="B4" s="5" t="s">
        <v>21</v>
      </c>
      <c r="C4" s="5" t="s">
        <v>36</v>
      </c>
    </row>
    <row r="5" spans="1:6">
      <c r="A5" s="5" t="s">
        <v>44</v>
      </c>
      <c r="B5" s="5" t="s">
        <v>20</v>
      </c>
      <c r="C5" t="s">
        <v>95</v>
      </c>
    </row>
    <row r="6" spans="1:6">
      <c r="A6" s="2" t="s">
        <v>12</v>
      </c>
      <c r="B6" t="s">
        <v>22</v>
      </c>
      <c r="C6" t="s">
        <v>96</v>
      </c>
    </row>
    <row r="7" spans="1:6">
      <c r="A7" s="2" t="s">
        <v>25</v>
      </c>
      <c r="B7" t="s">
        <v>23</v>
      </c>
      <c r="C7" t="s">
        <v>97</v>
      </c>
    </row>
    <row r="8" spans="1:6">
      <c r="A8" s="2" t="s">
        <v>26</v>
      </c>
      <c r="B8" s="5" t="s">
        <v>58</v>
      </c>
      <c r="C8" s="29" t="s">
        <v>52</v>
      </c>
    </row>
    <row r="9" spans="1:6">
      <c r="A9" s="6" t="s">
        <v>47</v>
      </c>
      <c r="C9" s="31" t="s">
        <v>53</v>
      </c>
    </row>
    <row r="10" spans="1:6">
      <c r="A10" s="2" t="s">
        <v>28</v>
      </c>
      <c r="C10" s="30" t="s">
        <v>51</v>
      </c>
    </row>
    <row r="11" spans="1:6">
      <c r="A11" s="5" t="s">
        <v>43</v>
      </c>
      <c r="C11" s="31" t="s">
        <v>54</v>
      </c>
    </row>
    <row r="12" spans="1:6">
      <c r="A12" s="2" t="s">
        <v>13</v>
      </c>
      <c r="C12" s="29" t="s">
        <v>55</v>
      </c>
    </row>
    <row r="13" spans="1:6">
      <c r="A13" s="2" t="s">
        <v>14</v>
      </c>
      <c r="C13" s="31" t="s">
        <v>57</v>
      </c>
    </row>
    <row r="14" spans="1:6">
      <c r="A14" s="2" t="s">
        <v>15</v>
      </c>
      <c r="C14" s="29" t="s">
        <v>76</v>
      </c>
    </row>
    <row r="15" spans="1:6">
      <c r="A15" s="2" t="s">
        <v>27</v>
      </c>
      <c r="C15" s="5" t="s">
        <v>105</v>
      </c>
    </row>
    <row r="16" spans="1:6">
      <c r="A16" s="5" t="s">
        <v>38</v>
      </c>
      <c r="C16" s="5" t="s">
        <v>124</v>
      </c>
    </row>
    <row r="17" spans="1:3">
      <c r="A17" s="6" t="s">
        <v>46</v>
      </c>
      <c r="C17" s="5" t="s">
        <v>157</v>
      </c>
    </row>
    <row r="18" spans="1:3">
      <c r="A18" s="2" t="s">
        <v>31</v>
      </c>
      <c r="C18" s="5" t="s">
        <v>162</v>
      </c>
    </row>
    <row r="19" spans="1:3">
      <c r="A19" s="2" t="s">
        <v>34</v>
      </c>
      <c r="C19" s="5" t="s">
        <v>187</v>
      </c>
    </row>
    <row r="20" spans="1:3">
      <c r="A20" s="2" t="s">
        <v>33</v>
      </c>
      <c r="C20" t="s">
        <v>202</v>
      </c>
    </row>
    <row r="21" spans="1:3">
      <c r="A21" s="2" t="s">
        <v>29</v>
      </c>
      <c r="C21" t="s">
        <v>203</v>
      </c>
    </row>
    <row r="22" spans="1:3">
      <c r="A22" s="2" t="s">
        <v>16</v>
      </c>
      <c r="C22" s="5" t="s">
        <v>193</v>
      </c>
    </row>
    <row r="23" spans="1:3">
      <c r="A23" s="5" t="s">
        <v>45</v>
      </c>
    </row>
    <row r="24" spans="1:3">
      <c r="A24" s="2" t="s">
        <v>30</v>
      </c>
    </row>
    <row r="25" spans="1:3">
      <c r="A25" s="2" t="s">
        <v>41</v>
      </c>
    </row>
    <row r="26" spans="1:3">
      <c r="A26" s="5" t="s">
        <v>42</v>
      </c>
    </row>
    <row r="27" spans="1:3">
      <c r="A27" s="5" t="s">
        <v>56</v>
      </c>
    </row>
    <row r="28" spans="1:3">
      <c r="A28" s="2" t="s">
        <v>40</v>
      </c>
    </row>
    <row r="29" spans="1:3">
      <c r="A29" s="2" t="s">
        <v>35</v>
      </c>
    </row>
    <row r="30" spans="1:3">
      <c r="A30" s="2" t="s">
        <v>32</v>
      </c>
    </row>
    <row r="31" spans="1:3">
      <c r="A31" s="2" t="s">
        <v>39</v>
      </c>
    </row>
    <row r="32" spans="1:3">
      <c r="A32" s="5" t="s">
        <v>120</v>
      </c>
    </row>
    <row r="33" spans="1:1">
      <c r="A33" s="5" t="s">
        <v>125</v>
      </c>
    </row>
    <row r="34" spans="1:1">
      <c r="A34" s="5" t="s">
        <v>132</v>
      </c>
    </row>
    <row r="35" spans="1:1">
      <c r="A35" s="5" t="s">
        <v>139</v>
      </c>
    </row>
    <row r="36" spans="1:1">
      <c r="A36" s="5" t="s">
        <v>141</v>
      </c>
    </row>
    <row r="37" spans="1:1">
      <c r="A37" s="5" t="s">
        <v>144</v>
      </c>
    </row>
    <row r="38" spans="1:1">
      <c r="A38" s="5" t="s">
        <v>150</v>
      </c>
    </row>
    <row r="39" spans="1:1">
      <c r="A39" s="5" t="s">
        <v>155</v>
      </c>
    </row>
    <row r="40" spans="1:1">
      <c r="A40" s="5" t="s">
        <v>181</v>
      </c>
    </row>
    <row r="41" spans="1:1">
      <c r="A41" s="5" t="s">
        <v>179</v>
      </c>
    </row>
    <row r="42" spans="1:1">
      <c r="A42" s="5" t="s">
        <v>193</v>
      </c>
    </row>
    <row r="43" spans="1:1">
      <c r="A43" s="5" t="s">
        <v>248</v>
      </c>
    </row>
  </sheetData>
  <phoneticPr fontId="3" type="noConversion"/>
  <pageMargins left="0.7" right="0.7" top="0.75" bottom="0.75" header="0.3" footer="0.3"/>
  <pageSetup orientation="portrait" horizontalDpi="4294967292" verticalDpi="4294967292"/>
  <legacyDrawing r:id="rId1"/>
  <tableParts count="3">
    <tablePart r:id="rId2"/>
    <tablePart r:id="rId3"/>
    <tablePart r:id="rId4"/>
  </tableParts>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P&amp;L Summary</vt:lpstr>
      <vt:lpstr>Income Summary</vt:lpstr>
      <vt:lpstr>Expense Summary</vt:lpstr>
      <vt:lpstr>Income Details</vt:lpstr>
      <vt:lpstr>Expense Details</vt:lpstr>
      <vt:lpstr>Lookup Lists</vt:lpstr>
    </vt:vector>
  </TitlesOfParts>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Ray</dc:creator>
  <cp:lastModifiedBy>Kevin Olivieri</cp:lastModifiedBy>
  <cp:lastPrinted>2012-11-15T15:43:15Z</cp:lastPrinted>
  <dcterms:created xsi:type="dcterms:W3CDTF">2010-03-18T14:33:29Z</dcterms:created>
  <dcterms:modified xsi:type="dcterms:W3CDTF">2012-11-15T15:49:01Z</dcterms:modified>
</cp:coreProperties>
</file>