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0" yWindow="0" windowWidth="28800" windowHeight="17480" tabRatio="199" activeTab="1"/>
  </bookViews>
  <sheets>
    <sheet name="DraftList" sheetId="1" r:id="rId1"/>
    <sheet name="Draft Board" sheetId="3" r:id="rId2"/>
    <sheet name="Draft-List" sheetId="4" r:id="rId3"/>
  </sheets>
  <definedNames>
    <definedName name="_xlnm._FilterDatabase" localSheetId="0" hidden="1">DraftList!#REF!</definedName>
    <definedName name="_xlnm.Print_Area" localSheetId="1">'Draft Board'!$A$4:$T$11</definedName>
    <definedName name="_xlnm.Print_Area" localSheetId="0">DraftList!$A$1:$N$80</definedName>
    <definedName name="_xlnm.Print_Titles" localSheetId="0">DraftList!$1:$3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2" i="4"/>
  <c r="T13" i="3"/>
  <c r="S11" i="3"/>
  <c r="R11" i="3"/>
  <c r="T5" i="3"/>
  <c r="T6" i="3"/>
  <c r="T9" i="3"/>
  <c r="T7" i="3"/>
  <c r="T8" i="3"/>
  <c r="T10" i="3"/>
  <c r="T11" i="3"/>
  <c r="D45" i="1"/>
  <c r="O45" i="1"/>
  <c r="D57" i="1"/>
  <c r="D63" i="1"/>
  <c r="D23" i="1"/>
  <c r="D32" i="1"/>
  <c r="D4" i="1"/>
  <c r="D11" i="1"/>
  <c r="D48" i="1"/>
  <c r="D61" i="1"/>
  <c r="D29" i="1"/>
  <c r="D71" i="1"/>
  <c r="D33" i="1"/>
  <c r="D24" i="1"/>
  <c r="D40" i="1"/>
  <c r="D37" i="1"/>
  <c r="D60" i="1"/>
  <c r="D49" i="1"/>
  <c r="D68" i="1"/>
  <c r="D69" i="1"/>
  <c r="D41" i="1"/>
  <c r="D30" i="1"/>
  <c r="D42" i="1"/>
  <c r="D50" i="1"/>
  <c r="D58" i="1"/>
  <c r="D31" i="1"/>
  <c r="D64" i="1"/>
  <c r="D73" i="1"/>
  <c r="D17" i="1"/>
  <c r="D65" i="1"/>
  <c r="D12" i="1"/>
  <c r="D51" i="1"/>
  <c r="D13" i="1"/>
  <c r="D72" i="1"/>
  <c r="D10" i="1"/>
  <c r="D43" i="1"/>
  <c r="D52" i="1"/>
  <c r="D8" i="1"/>
  <c r="D7" i="1"/>
  <c r="D18" i="1"/>
  <c r="D34" i="1"/>
  <c r="D5" i="1"/>
  <c r="D6" i="1"/>
  <c r="D27" i="1"/>
  <c r="D53" i="1"/>
  <c r="D70" i="1"/>
  <c r="D54" i="1"/>
  <c r="D55" i="1"/>
  <c r="D9" i="1"/>
  <c r="D59" i="1"/>
  <c r="D35" i="1"/>
  <c r="D62" i="1"/>
  <c r="D28" i="1"/>
  <c r="D66" i="1"/>
  <c r="D19" i="1"/>
  <c r="D74" i="1"/>
  <c r="D20" i="1"/>
  <c r="D38" i="1"/>
  <c r="D14" i="1"/>
  <c r="D44" i="1"/>
  <c r="D67" i="1"/>
  <c r="D75" i="1"/>
  <c r="D15" i="1"/>
  <c r="D46" i="1"/>
  <c r="D21" i="1"/>
  <c r="D36" i="1"/>
  <c r="D56" i="1"/>
  <c r="D25" i="1"/>
  <c r="D22" i="1"/>
  <c r="D47" i="1"/>
  <c r="D39" i="1"/>
  <c r="D16" i="1"/>
  <c r="D26" i="1"/>
  <c r="I79" i="1"/>
  <c r="I78" i="1"/>
  <c r="I80" i="1"/>
  <c r="B76" i="1"/>
  <c r="O63" i="1"/>
  <c r="O23" i="1"/>
  <c r="O32" i="1"/>
  <c r="O4" i="1"/>
  <c r="O11" i="1"/>
  <c r="O48" i="1"/>
  <c r="O61" i="1"/>
  <c r="O29" i="1"/>
  <c r="O71" i="1"/>
  <c r="O33" i="1"/>
  <c r="O24" i="1"/>
  <c r="O40" i="1"/>
  <c r="O37" i="1"/>
  <c r="O60" i="1"/>
  <c r="O49" i="1"/>
  <c r="O68" i="1"/>
  <c r="O69" i="1"/>
  <c r="O41" i="1"/>
  <c r="O30" i="1"/>
  <c r="O42" i="1"/>
  <c r="O50" i="1"/>
  <c r="O58" i="1"/>
  <c r="O31" i="1"/>
  <c r="O64" i="1"/>
  <c r="O73" i="1"/>
  <c r="O17" i="1"/>
  <c r="O65" i="1"/>
  <c r="O12" i="1"/>
  <c r="O51" i="1"/>
  <c r="O13" i="1"/>
  <c r="O72" i="1"/>
  <c r="O10" i="1"/>
  <c r="O43" i="1"/>
  <c r="O52" i="1"/>
  <c r="O8" i="1"/>
  <c r="O7" i="1"/>
  <c r="O18" i="1"/>
  <c r="O34" i="1"/>
  <c r="O5" i="1"/>
  <c r="O6" i="1"/>
  <c r="O27" i="1"/>
  <c r="O53" i="1"/>
  <c r="O70" i="1"/>
  <c r="O54" i="1"/>
  <c r="O55" i="1"/>
  <c r="O9" i="1"/>
  <c r="O59" i="1"/>
  <c r="O35" i="1"/>
  <c r="O62" i="1"/>
  <c r="O28" i="1"/>
  <c r="O66" i="1"/>
  <c r="O19" i="1"/>
  <c r="O74" i="1"/>
  <c r="O20" i="1"/>
  <c r="O38" i="1"/>
  <c r="O14" i="1"/>
  <c r="O44" i="1"/>
  <c r="O67" i="1"/>
  <c r="O75" i="1"/>
  <c r="O15" i="1"/>
  <c r="O46" i="1"/>
  <c r="O21" i="1"/>
  <c r="O36" i="1"/>
  <c r="O56" i="1"/>
  <c r="O25" i="1"/>
  <c r="O22" i="1"/>
  <c r="O47" i="1"/>
  <c r="O39" i="1"/>
  <c r="O16" i="1"/>
  <c r="O26" i="1"/>
  <c r="O57" i="1"/>
</calcChain>
</file>

<file path=xl/sharedStrings.xml><?xml version="1.0" encoding="utf-8"?>
<sst xmlns="http://schemas.openxmlformats.org/spreadsheetml/2006/main" count="518" uniqueCount="267">
  <si>
    <t>Grade</t>
  </si>
  <si>
    <t>Balestraci</t>
  </si>
  <si>
    <t>Katy</t>
  </si>
  <si>
    <t>Brink</t>
  </si>
  <si>
    <t>Jessica</t>
  </si>
  <si>
    <t>Burns</t>
  </si>
  <si>
    <t>Taylor</t>
  </si>
  <si>
    <t>Canale</t>
  </si>
  <si>
    <t>Amanda</t>
  </si>
  <si>
    <t>Carey</t>
  </si>
  <si>
    <t>Allison</t>
  </si>
  <si>
    <t>Carr</t>
  </si>
  <si>
    <t>Molly</t>
  </si>
  <si>
    <t>Carroll</t>
  </si>
  <si>
    <t>Maggie</t>
  </si>
  <si>
    <t>Conway</t>
  </si>
  <si>
    <t>Mariah</t>
  </si>
  <si>
    <t>DelConte</t>
  </si>
  <si>
    <t>Dugas</t>
  </si>
  <si>
    <t>Brigitte</t>
  </si>
  <si>
    <t>Foley</t>
  </si>
  <si>
    <t>Emma</t>
  </si>
  <si>
    <t>Gardiner</t>
  </si>
  <si>
    <t>Sarah</t>
  </si>
  <si>
    <t>Griswold</t>
  </si>
  <si>
    <t>Lauren</t>
  </si>
  <si>
    <t>Hiller</t>
  </si>
  <si>
    <t>Eva</t>
  </si>
  <si>
    <t>Grace</t>
  </si>
  <si>
    <t>Kelly</t>
  </si>
  <si>
    <t>Emily</t>
  </si>
  <si>
    <t>Locke</t>
  </si>
  <si>
    <t>Kelsey</t>
  </si>
  <si>
    <t>O'Shea</t>
  </si>
  <si>
    <t>O'Toole</t>
  </si>
  <si>
    <t>Hannah</t>
  </si>
  <si>
    <t>Possi</t>
  </si>
  <si>
    <t>Tangney</t>
  </si>
  <si>
    <t>Elizabeth</t>
  </si>
  <si>
    <t>Toyias</t>
  </si>
  <si>
    <t>Amy</t>
  </si>
  <si>
    <t>Trifone</t>
  </si>
  <si>
    <t>Ware</t>
  </si>
  <si>
    <t>Hitting</t>
  </si>
  <si>
    <t>Pitching</t>
  </si>
  <si>
    <t>Catcher (POS)</t>
  </si>
  <si>
    <t>Summer</t>
  </si>
  <si>
    <t>COACHING EVALUATION</t>
  </si>
  <si>
    <t>Rank</t>
  </si>
  <si>
    <t xml:space="preserve">* F-H-T Score is calculated by averaging the Fielding/Catching, Hitting and Throwing ratings.  </t>
  </si>
  <si>
    <t>F-H-T Score*</t>
  </si>
  <si>
    <t xml:space="preserve"> </t>
  </si>
  <si>
    <t>Round 4</t>
  </si>
  <si>
    <t>Round 5</t>
  </si>
  <si>
    <t>Round 6</t>
  </si>
  <si>
    <t>Round 7</t>
  </si>
  <si>
    <t>Total</t>
  </si>
  <si>
    <t>Full Name</t>
  </si>
  <si>
    <t>2013 Senior Division Draft List</t>
  </si>
  <si>
    <t>Round 8</t>
  </si>
  <si>
    <t>Round 9</t>
  </si>
  <si>
    <t>Round 10</t>
  </si>
  <si>
    <t>Round 11</t>
  </si>
  <si>
    <t>Round 12</t>
  </si>
  <si>
    <t>7th Graders</t>
  </si>
  <si>
    <t>8th Graders</t>
  </si>
  <si>
    <t>Bernardi</t>
  </si>
  <si>
    <t>Megan</t>
  </si>
  <si>
    <t>Berry</t>
  </si>
  <si>
    <t>Annie</t>
  </si>
  <si>
    <t>Bligh</t>
  </si>
  <si>
    <t>Caroline</t>
  </si>
  <si>
    <t>Brown</t>
  </si>
  <si>
    <t>Kayla</t>
  </si>
  <si>
    <t>Burke</t>
  </si>
  <si>
    <t>Lily</t>
  </si>
  <si>
    <t>Caputo</t>
  </si>
  <si>
    <t>MacKenzie</t>
  </si>
  <si>
    <t>Carney</t>
  </si>
  <si>
    <t>Rachel</t>
  </si>
  <si>
    <t>Natalie</t>
  </si>
  <si>
    <t>Casey</t>
  </si>
  <si>
    <t>Claire</t>
  </si>
  <si>
    <t>Connelly</t>
  </si>
  <si>
    <t>Genevieve</t>
  </si>
  <si>
    <t>Conroy</t>
  </si>
  <si>
    <t>Jenna</t>
  </si>
  <si>
    <t>Crehan</t>
  </si>
  <si>
    <t>Madeline</t>
  </si>
  <si>
    <t>Cullinane</t>
  </si>
  <si>
    <t>Celia</t>
  </si>
  <si>
    <t>D'Amato</t>
  </si>
  <si>
    <t>Ruby</t>
  </si>
  <si>
    <t>Drummond</t>
  </si>
  <si>
    <t>Ellie</t>
  </si>
  <si>
    <t>Fallon</t>
  </si>
  <si>
    <t>Jeanmarie</t>
  </si>
  <si>
    <t>Ferrante</t>
  </si>
  <si>
    <t>Chiara</t>
  </si>
  <si>
    <t>Gallagher</t>
  </si>
  <si>
    <t>Kathleen</t>
  </si>
  <si>
    <t>Hines</t>
  </si>
  <si>
    <t>Howley</t>
  </si>
  <si>
    <t>Brigid</t>
  </si>
  <si>
    <t>Jensen</t>
  </si>
  <si>
    <t>Lindsey</t>
  </si>
  <si>
    <t>Samantha</t>
  </si>
  <si>
    <t>Johnson</t>
  </si>
  <si>
    <t>Isabelle</t>
  </si>
  <si>
    <t>Juzyca</t>
  </si>
  <si>
    <t>Helene</t>
  </si>
  <si>
    <t>Kapolis</t>
  </si>
  <si>
    <t>Elena</t>
  </si>
  <si>
    <t>Nora</t>
  </si>
  <si>
    <t>Kenney</t>
  </si>
  <si>
    <t>Mary</t>
  </si>
  <si>
    <t>Kubera</t>
  </si>
  <si>
    <t>Kristin</t>
  </si>
  <si>
    <t>Kussmann</t>
  </si>
  <si>
    <t>Lang</t>
  </si>
  <si>
    <t>Abigail</t>
  </si>
  <si>
    <t>Lewis</t>
  </si>
  <si>
    <t>Caitlin</t>
  </si>
  <si>
    <t>Linehan</t>
  </si>
  <si>
    <t>Colleen</t>
  </si>
  <si>
    <t>McDonald</t>
  </si>
  <si>
    <t>Teresa</t>
  </si>
  <si>
    <t>McNeely</t>
  </si>
  <si>
    <t>Lara</t>
  </si>
  <si>
    <t>Middleton</t>
  </si>
  <si>
    <t>Shannon</t>
  </si>
  <si>
    <t>Mitchell</t>
  </si>
  <si>
    <t>Bridget</t>
  </si>
  <si>
    <t>Murphy</t>
  </si>
  <si>
    <t>Newell</t>
  </si>
  <si>
    <t>Panariello</t>
  </si>
  <si>
    <t>Allie</t>
  </si>
  <si>
    <t>Petrik</t>
  </si>
  <si>
    <t>Georgia</t>
  </si>
  <si>
    <t>Purcell</t>
  </si>
  <si>
    <t>Paige</t>
  </si>
  <si>
    <t>Radley</t>
  </si>
  <si>
    <t>Jillian</t>
  </si>
  <si>
    <t>Scarborough</t>
  </si>
  <si>
    <t>Courtney</t>
  </si>
  <si>
    <t>Shea</t>
  </si>
  <si>
    <t>Madelyne</t>
  </si>
  <si>
    <t>Stafford</t>
  </si>
  <si>
    <t>Catherine</t>
  </si>
  <si>
    <t>White</t>
  </si>
  <si>
    <t>Maddy</t>
  </si>
  <si>
    <t>Senior Athletics</t>
  </si>
  <si>
    <t>Senior Phillies</t>
  </si>
  <si>
    <t>Senior Pirates</t>
  </si>
  <si>
    <t>Senior Red Sox</t>
  </si>
  <si>
    <t>Senior Rockies</t>
  </si>
  <si>
    <t>2012 Team</t>
  </si>
  <si>
    <t>2012 IP</t>
  </si>
  <si>
    <t>TOTAL COUNT</t>
  </si>
  <si>
    <t>Junior Orioles</t>
  </si>
  <si>
    <t>Junior Angels</t>
  </si>
  <si>
    <t>Junior Astros</t>
  </si>
  <si>
    <t>Junior Cardinals</t>
  </si>
  <si>
    <t>Junior Cubs</t>
  </si>
  <si>
    <t>Junior Giants</t>
  </si>
  <si>
    <t>Junior Rangers</t>
  </si>
  <si>
    <t>Junior White Sox</t>
  </si>
  <si>
    <t>Played Baseball in 2012</t>
  </si>
  <si>
    <t>DID NOT PLAY</t>
  </si>
  <si>
    <t>x</t>
  </si>
  <si>
    <t>Designated by Eboard</t>
  </si>
  <si>
    <t>min. 10 IP jrs</t>
  </si>
  <si>
    <t>7th</t>
  </si>
  <si>
    <t>8th</t>
  </si>
  <si>
    <t>No more than 5 per team</t>
  </si>
  <si>
    <t>No more than 8 per team</t>
  </si>
  <si>
    <t>Minimum of 4, but no more than 5</t>
  </si>
  <si>
    <t>Maximum of 8</t>
  </si>
  <si>
    <t>5 = Excellent  5; 4 = Above Average; 3 = Average; 2 = Below Average; 1 = Needs Improvement</t>
  </si>
  <si>
    <t>Laine</t>
  </si>
  <si>
    <t>Field/ Catching</t>
  </si>
  <si>
    <t>Senior Dbacks</t>
  </si>
  <si>
    <t>Consensus Draft Grade</t>
  </si>
  <si>
    <t>Last</t>
  </si>
  <si>
    <t>Name</t>
  </si>
  <si>
    <t>Throw</t>
  </si>
  <si>
    <t>MacKenzie Caputo --- NOT WITH LAURIE JENSON</t>
  </si>
  <si>
    <t>Isabella Johnson ---- NOT WITH LAURIE JENSON</t>
  </si>
  <si>
    <t>CAITLIN LEWIS---- NOT WITH JENSON OR WARE</t>
  </si>
  <si>
    <t>Sorted by F-H-T Score THEN Grade THEN Last Name</t>
  </si>
  <si>
    <t>Totals</t>
  </si>
  <si>
    <t>Catchers</t>
  </si>
  <si>
    <t>2nd Pitcher</t>
  </si>
  <si>
    <t>Pitcher</t>
  </si>
  <si>
    <t>Player List</t>
  </si>
  <si>
    <t>Maggie Ware</t>
  </si>
  <si>
    <t>Emma Kelly</t>
  </si>
  <si>
    <t>Natalie Carroll</t>
  </si>
  <si>
    <t>Jeanmarie Fallon</t>
  </si>
  <si>
    <t>Caitlin Lewis</t>
  </si>
  <si>
    <t>Jessica Brink</t>
  </si>
  <si>
    <t>Amy Toyias</t>
  </si>
  <si>
    <t>Elizabeth Tangney</t>
  </si>
  <si>
    <t>Jenna Conroy</t>
  </si>
  <si>
    <t>Samantha Jensen</t>
  </si>
  <si>
    <t>Lindsey Jensen</t>
  </si>
  <si>
    <t>Emma Foley</t>
  </si>
  <si>
    <t>Elena Kapolis</t>
  </si>
  <si>
    <t>Jillian Radley</t>
  </si>
  <si>
    <t>Hannah O'Toole</t>
  </si>
  <si>
    <t>Shannon O'Toole</t>
  </si>
  <si>
    <t>Emma Brown</t>
  </si>
  <si>
    <t>Kayla Brown</t>
  </si>
  <si>
    <t>Isabelle Johnson</t>
  </si>
  <si>
    <t>Madeline Crehan</t>
  </si>
  <si>
    <t>Caroline Bligh</t>
  </si>
  <si>
    <t>Lauren Trifone</t>
  </si>
  <si>
    <t>Courtney Scarborough</t>
  </si>
  <si>
    <t>Emily Possi</t>
  </si>
  <si>
    <t>Eva Hiller</t>
  </si>
  <si>
    <t>Katy Balestraci</t>
  </si>
  <si>
    <t>Sarah Gardiner</t>
  </si>
  <si>
    <t>Helene Juzyca</t>
  </si>
  <si>
    <t>Megan Bernardi</t>
  </si>
  <si>
    <t>Catherine Stafford</t>
  </si>
  <si>
    <t>Grace O'Shea</t>
  </si>
  <si>
    <t>Rachel Carney</t>
  </si>
  <si>
    <t>Allison Carey</t>
  </si>
  <si>
    <t>Brigid Howley</t>
  </si>
  <si>
    <t>Emily Laine</t>
  </si>
  <si>
    <t>Maggie Carroll</t>
  </si>
  <si>
    <t>MacKenzie Caputo</t>
  </si>
  <si>
    <t>Mary Kenney</t>
  </si>
  <si>
    <t>Mariah Conway</t>
  </si>
  <si>
    <t>Amanda DelConte</t>
  </si>
  <si>
    <t>Bridget Mitchell</t>
  </si>
  <si>
    <t>Taylor Burns</t>
  </si>
  <si>
    <t>Emma Newell</t>
  </si>
  <si>
    <t>Annie Berry</t>
  </si>
  <si>
    <t>Molly Carr</t>
  </si>
  <si>
    <t>Ruby D'Amato</t>
  </si>
  <si>
    <t>Genevieve Connelly</t>
  </si>
  <si>
    <t>Paige Purcell</t>
  </si>
  <si>
    <t>Amanda Canale</t>
  </si>
  <si>
    <t>Shannon Middleton</t>
  </si>
  <si>
    <t>Kelly Hines</t>
  </si>
  <si>
    <t>Maddy White</t>
  </si>
  <si>
    <t>Madelyne Shea</t>
  </si>
  <si>
    <t>Nora Kelly</t>
  </si>
  <si>
    <t>Ellie Drummond</t>
  </si>
  <si>
    <t>Lara McNeely</t>
  </si>
  <si>
    <t>Kelsey Locke</t>
  </si>
  <si>
    <t>Abigail Lang</t>
  </si>
  <si>
    <t>Kathleen Gallagher</t>
  </si>
  <si>
    <t>Lauren Griswold</t>
  </si>
  <si>
    <t>Chiara Ferrante</t>
  </si>
  <si>
    <t>Colleen Murphy</t>
  </si>
  <si>
    <t>Allie Panariello</t>
  </si>
  <si>
    <t>Celia Cullinane</t>
  </si>
  <si>
    <t>Colleen Linehan</t>
  </si>
  <si>
    <t>Teresa McDonald</t>
  </si>
  <si>
    <t>Claire Casey</t>
  </si>
  <si>
    <t>Lily Burke</t>
  </si>
  <si>
    <t>Allison Kussmann</t>
  </si>
  <si>
    <t>Kristin Kubera</t>
  </si>
  <si>
    <t>Brigitte Dugas</t>
  </si>
  <si>
    <t>Georgia Petrik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</si>
</sst>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scheme val="minor"/>
    </font>
    <font>
      <sz val="9"/>
      <color theme="1"/>
      <name val="Calibri"/>
      <scheme val="minor"/>
    </font>
    <font>
      <b/>
      <sz val="11"/>
      <color theme="0"/>
      <name val="Verdana"/>
    </font>
    <font>
      <sz val="14"/>
      <color theme="1"/>
      <name val="Verdana"/>
    </font>
    <font>
      <b/>
      <sz val="14"/>
      <color theme="0"/>
      <name val="Verdana"/>
    </font>
    <font>
      <sz val="14"/>
      <color theme="0"/>
      <name val="Verdana"/>
    </font>
    <font>
      <b/>
      <sz val="14"/>
      <color theme="1"/>
      <name val="Verdana"/>
    </font>
    <font>
      <sz val="12"/>
      <color rgb="FF000000"/>
      <name val="Calibri"/>
      <family val="2"/>
      <scheme val="minor"/>
    </font>
    <font>
      <b/>
      <sz val="12"/>
      <name val="Calibri"/>
      <scheme val="minor"/>
    </font>
    <font>
      <sz val="8"/>
      <color theme="1"/>
      <name val="Calibri"/>
      <scheme val="minor"/>
    </font>
    <font>
      <b/>
      <sz val="11"/>
      <name val="Calibri"/>
      <scheme val="minor"/>
    </font>
    <font>
      <b/>
      <sz val="10"/>
      <name val="Calibri"/>
      <scheme val="minor"/>
    </font>
    <font>
      <b/>
      <sz val="9"/>
      <name val="Calibri"/>
      <scheme val="minor"/>
    </font>
    <font>
      <sz val="11"/>
      <color theme="1"/>
      <name val="Verdana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DCDB"/>
        <bgColor rgb="FFF2DCDB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DA9694"/>
      </top>
      <bottom style="thin">
        <color rgb="FFDA9694"/>
      </bottom>
      <diagonal/>
    </border>
  </borders>
  <cellStyleXfs count="40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6" fillId="0" borderId="0" xfId="0" applyFont="1" applyAlignment="1">
      <alignment horizontal="left"/>
    </xf>
    <xf numFmtId="0" fontId="8" fillId="2" borderId="5" xfId="155" applyFont="1" applyFill="1" applyBorder="1" applyAlignment="1">
      <alignment horizontal="center" wrapText="1"/>
    </xf>
    <xf numFmtId="0" fontId="9" fillId="0" borderId="0" xfId="155" applyFont="1"/>
    <xf numFmtId="0" fontId="10" fillId="2" borderId="4" xfId="155" applyFont="1" applyFill="1" applyBorder="1" applyAlignment="1">
      <alignment horizontal="center" vertical="center" wrapText="1"/>
    </xf>
    <xf numFmtId="0" fontId="10" fillId="2" borderId="4" xfId="155" applyFont="1" applyFill="1" applyBorder="1" applyAlignment="1">
      <alignment horizontal="center" vertical="center"/>
    </xf>
    <xf numFmtId="0" fontId="9" fillId="0" borderId="0" xfId="155" applyFont="1" applyFill="1"/>
    <xf numFmtId="0" fontId="11" fillId="2" borderId="5" xfId="155" applyFont="1" applyFill="1" applyBorder="1"/>
    <xf numFmtId="0" fontId="10" fillId="2" borderId="5" xfId="155" applyFont="1" applyFill="1" applyBorder="1" applyAlignment="1">
      <alignment horizontal="center" vertical="center"/>
    </xf>
    <xf numFmtId="0" fontId="12" fillId="0" borderId="5" xfId="155" applyFont="1" applyBorder="1" applyAlignment="1">
      <alignment horizontal="left" vertical="center"/>
    </xf>
    <xf numFmtId="0" fontId="12" fillId="0" borderId="5" xfId="155" applyFont="1" applyBorder="1" applyAlignment="1">
      <alignment horizontal="center" vertical="center"/>
    </xf>
    <xf numFmtId="0" fontId="12" fillId="3" borderId="5" xfId="155" applyFont="1" applyFill="1" applyBorder="1" applyAlignment="1">
      <alignment horizontal="center" vertical="center"/>
    </xf>
    <xf numFmtId="0" fontId="10" fillId="2" borderId="6" xfId="155" applyFont="1" applyFill="1" applyBorder="1" applyAlignment="1">
      <alignment horizontal="left"/>
    </xf>
    <xf numFmtId="0" fontId="10" fillId="2" borderId="7" xfId="155" applyFont="1" applyFill="1" applyBorder="1" applyAlignment="1">
      <alignment horizontal="center"/>
    </xf>
    <xf numFmtId="0" fontId="9" fillId="0" borderId="0" xfId="155" applyFont="1" applyBorder="1"/>
    <xf numFmtId="0" fontId="12" fillId="0" borderId="0" xfId="155" applyNumberFormat="1" applyFont="1" applyBorder="1" applyAlignment="1">
      <alignment horizontal="center" vertical="center" wrapText="1" shrinkToFit="1"/>
    </xf>
    <xf numFmtId="0" fontId="9" fillId="2" borderId="4" xfId="155" applyFont="1" applyFill="1" applyBorder="1"/>
    <xf numFmtId="0" fontId="9" fillId="0" borderId="4" xfId="155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5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Border="1"/>
    <xf numFmtId="0" fontId="0" fillId="0" borderId="8" xfId="0" applyBorder="1"/>
    <xf numFmtId="2" fontId="0" fillId="0" borderId="0" xfId="0" applyNumberFormat="1" applyFill="1" applyAlignment="1">
      <alignment horizontal="center"/>
    </xf>
    <xf numFmtId="0" fontId="0" fillId="0" borderId="0" xfId="0" applyBorder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4" fillId="4" borderId="1" xfId="0" applyFont="1" applyFill="1" applyBorder="1" applyAlignment="1">
      <alignment horizontal="center" wrapText="1"/>
    </xf>
    <xf numFmtId="0" fontId="14" fillId="5" borderId="1" xfId="0" applyFont="1" applyFill="1" applyBorder="1" applyAlignment="1">
      <alignment horizontal="center" wrapText="1"/>
    </xf>
    <xf numFmtId="0" fontId="14" fillId="5" borderId="1" xfId="0" applyFont="1" applyFill="1" applyBorder="1" applyAlignment="1">
      <alignment horizontal="left" wrapText="1"/>
    </xf>
    <xf numFmtId="0" fontId="14" fillId="4" borderId="2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wrapText="1"/>
    </xf>
    <xf numFmtId="0" fontId="14" fillId="4" borderId="0" xfId="0" applyFont="1" applyFill="1" applyBorder="1" applyAlignment="1">
      <alignment horizontal="left" wrapText="1"/>
    </xf>
    <xf numFmtId="0" fontId="17" fillId="5" borderId="1" xfId="0" applyFont="1" applyFill="1" applyBorder="1" applyAlignment="1">
      <alignment horizontal="center" wrapText="1"/>
    </xf>
    <xf numFmtId="0" fontId="16" fillId="4" borderId="1" xfId="0" applyFont="1" applyFill="1" applyBorder="1" applyAlignment="1">
      <alignment horizontal="center" wrapText="1"/>
    </xf>
    <xf numFmtId="0" fontId="13" fillId="6" borderId="0" xfId="0" applyFont="1" applyFill="1"/>
    <xf numFmtId="0" fontId="18" fillId="7" borderId="2" xfId="0" applyFont="1" applyFill="1" applyBorder="1" applyAlignment="1">
      <alignment horizontal="center" wrapText="1"/>
    </xf>
    <xf numFmtId="0" fontId="14" fillId="8" borderId="4" xfId="0" applyFont="1" applyFill="1" applyBorder="1" applyAlignment="1">
      <alignment horizontal="center" wrapText="1"/>
    </xf>
    <xf numFmtId="2" fontId="0" fillId="8" borderId="4" xfId="0" applyNumberFormat="1" applyFill="1" applyBorder="1" applyAlignment="1">
      <alignment horizontal="center"/>
    </xf>
    <xf numFmtId="0" fontId="6" fillId="6" borderId="0" xfId="0" applyFont="1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0" fontId="16" fillId="5" borderId="1" xfId="0" applyFont="1" applyFill="1" applyBorder="1" applyAlignment="1">
      <alignment horizontal="center" wrapText="1"/>
    </xf>
    <xf numFmtId="0" fontId="9" fillId="0" borderId="0" xfId="155" applyFont="1" applyAlignment="1">
      <alignment horizontal="left"/>
    </xf>
    <xf numFmtId="0" fontId="9" fillId="0" borderId="0" xfId="155" applyFont="1" applyAlignment="1">
      <alignment horizontal="right"/>
    </xf>
    <xf numFmtId="0" fontId="12" fillId="6" borderId="4" xfId="155" applyFont="1" applyFill="1" applyBorder="1" applyAlignment="1">
      <alignment horizontal="center"/>
    </xf>
    <xf numFmtId="0" fontId="12" fillId="6" borderId="4" xfId="155" applyFont="1" applyFill="1" applyBorder="1" applyAlignment="1">
      <alignment horizontal="left"/>
    </xf>
    <xf numFmtId="0" fontId="13" fillId="9" borderId="8" xfId="0" applyFont="1" applyFill="1" applyBorder="1"/>
    <xf numFmtId="0" fontId="13" fillId="0" borderId="8" xfId="0" applyFont="1" applyBorder="1"/>
    <xf numFmtId="0" fontId="13" fillId="10" borderId="8" xfId="0" applyFont="1" applyFill="1" applyBorder="1"/>
    <xf numFmtId="0" fontId="13" fillId="0" borderId="8" xfId="0" applyFont="1" applyBorder="1" applyAlignment="1">
      <alignment horizontal="left"/>
    </xf>
    <xf numFmtId="0" fontId="1" fillId="0" borderId="0" xfId="0" applyFont="1"/>
    <xf numFmtId="0" fontId="12" fillId="0" borderId="4" xfId="155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</cellXfs>
  <cellStyles count="40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Normal" xfId="0" builtinId="0"/>
    <cellStyle name="Normal 2" xfId="155"/>
  </cellStyles>
  <dxfs count="15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vertical="bottom" textRotation="0" wrapText="1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6</xdr:row>
      <xdr:rowOff>19050</xdr:rowOff>
    </xdr:from>
    <xdr:to>
      <xdr:col>2</xdr:col>
      <xdr:colOff>918666</xdr:colOff>
      <xdr:row>6</xdr:row>
      <xdr:rowOff>812800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6153150"/>
          <a:ext cx="880566" cy="793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57150</xdr:colOff>
      <xdr:row>5</xdr:row>
      <xdr:rowOff>136525</xdr:rowOff>
    </xdr:from>
    <xdr:to>
      <xdr:col>2</xdr:col>
      <xdr:colOff>906852</xdr:colOff>
      <xdr:row>5</xdr:row>
      <xdr:rowOff>762000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650" y="3679825"/>
          <a:ext cx="849702" cy="625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66675</xdr:colOff>
      <xdr:row>4</xdr:row>
      <xdr:rowOff>38100</xdr:rowOff>
    </xdr:from>
    <xdr:to>
      <xdr:col>2</xdr:col>
      <xdr:colOff>762000</xdr:colOff>
      <xdr:row>4</xdr:row>
      <xdr:rowOff>794418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57175" y="4394200"/>
          <a:ext cx="695325" cy="756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104774</xdr:colOff>
      <xdr:row>9</xdr:row>
      <xdr:rowOff>92074</xdr:rowOff>
    </xdr:from>
    <xdr:to>
      <xdr:col>2</xdr:col>
      <xdr:colOff>800099</xdr:colOff>
      <xdr:row>9</xdr:row>
      <xdr:rowOff>859329</xdr:rowOff>
    </xdr:to>
    <xdr:pic>
      <xdr:nvPicPr>
        <xdr:cNvPr id="5" name="Picture 5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95274" y="5489574"/>
          <a:ext cx="695325" cy="7672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85725</xdr:colOff>
      <xdr:row>7</xdr:row>
      <xdr:rowOff>142874</xdr:rowOff>
    </xdr:from>
    <xdr:to>
      <xdr:col>2</xdr:col>
      <xdr:colOff>906711</xdr:colOff>
      <xdr:row>7</xdr:row>
      <xdr:rowOff>927099</xdr:rowOff>
    </xdr:to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76225" y="4613274"/>
          <a:ext cx="820986" cy="784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12700</xdr:colOff>
      <xdr:row>6</xdr:row>
      <xdr:rowOff>57150</xdr:rowOff>
    </xdr:from>
    <xdr:to>
      <xdr:col>16</xdr:col>
      <xdr:colOff>822821</xdr:colOff>
      <xdr:row>6</xdr:row>
      <xdr:rowOff>787400</xdr:rowOff>
    </xdr:to>
    <xdr:pic>
      <xdr:nvPicPr>
        <xdr:cNvPr id="8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47100" y="6191250"/>
          <a:ext cx="810121" cy="730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57149</xdr:colOff>
      <xdr:row>5</xdr:row>
      <xdr:rowOff>187325</xdr:rowOff>
    </xdr:from>
    <xdr:to>
      <xdr:col>16</xdr:col>
      <xdr:colOff>837840</xdr:colOff>
      <xdr:row>5</xdr:row>
      <xdr:rowOff>762000</xdr:rowOff>
    </xdr:to>
    <xdr:pic>
      <xdr:nvPicPr>
        <xdr:cNvPr id="9" name="Picture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751049" y="3730625"/>
          <a:ext cx="780691" cy="574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130175</xdr:colOff>
      <xdr:row>4</xdr:row>
      <xdr:rowOff>38100</xdr:rowOff>
    </xdr:from>
    <xdr:to>
      <xdr:col>16</xdr:col>
      <xdr:colOff>784020</xdr:colOff>
      <xdr:row>4</xdr:row>
      <xdr:rowOff>749300</xdr:rowOff>
    </xdr:to>
    <xdr:pic>
      <xdr:nvPicPr>
        <xdr:cNvPr id="10" name="Picture 3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664575" y="4394200"/>
          <a:ext cx="653845" cy="711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130175</xdr:colOff>
      <xdr:row>9</xdr:row>
      <xdr:rowOff>15874</xdr:rowOff>
    </xdr:from>
    <xdr:to>
      <xdr:col>16</xdr:col>
      <xdr:colOff>794841</xdr:colOff>
      <xdr:row>9</xdr:row>
      <xdr:rowOff>749299</xdr:rowOff>
    </xdr:to>
    <xdr:pic>
      <xdr:nvPicPr>
        <xdr:cNvPr id="11" name="Picture 5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664575" y="5260974"/>
          <a:ext cx="664666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12700</xdr:colOff>
      <xdr:row>7</xdr:row>
      <xdr:rowOff>92074</xdr:rowOff>
    </xdr:from>
    <xdr:to>
      <xdr:col>16</xdr:col>
      <xdr:colOff>774353</xdr:colOff>
      <xdr:row>7</xdr:row>
      <xdr:rowOff>825500</xdr:rowOff>
    </xdr:to>
    <xdr:pic>
      <xdr:nvPicPr>
        <xdr:cNvPr id="13" name="Picture 7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4706600" y="4562474"/>
          <a:ext cx="761653" cy="733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98425</xdr:colOff>
      <xdr:row>8</xdr:row>
      <xdr:rowOff>101600</xdr:rowOff>
    </xdr:from>
    <xdr:to>
      <xdr:col>2</xdr:col>
      <xdr:colOff>842963</xdr:colOff>
      <xdr:row>8</xdr:row>
      <xdr:rowOff>812800</xdr:rowOff>
    </xdr:to>
    <xdr:pic>
      <xdr:nvPicPr>
        <xdr:cNvPr id="14" name="Picture 4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88925" y="3644900"/>
          <a:ext cx="744538" cy="711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98425</xdr:colOff>
      <xdr:row>8</xdr:row>
      <xdr:rowOff>114300</xdr:rowOff>
    </xdr:from>
    <xdr:to>
      <xdr:col>16</xdr:col>
      <xdr:colOff>803077</xdr:colOff>
      <xdr:row>8</xdr:row>
      <xdr:rowOff>787400</xdr:rowOff>
    </xdr:to>
    <xdr:pic>
      <xdr:nvPicPr>
        <xdr:cNvPr id="15" name="Picture 4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4792325" y="1803400"/>
          <a:ext cx="704652" cy="673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:O75" totalsRowShown="0" headerRowDxfId="14" dataDxfId="13">
  <autoFilter ref="A3:O75"/>
  <sortState ref="A4:O75">
    <sortCondition descending="1" ref="D4:D75"/>
    <sortCondition descending="1" ref="F4:F75"/>
    <sortCondition ref="B4:B75"/>
  </sortState>
  <tableColumns count="15">
    <tableColumn id="15" name="Rank" dataDxfId="12"/>
    <tableColumn id="1" name="Last" dataDxfId="11"/>
    <tableColumn id="2" name="Name" dataDxfId="10"/>
    <tableColumn id="3" name="F-H-T Score*" dataDxfId="9">
      <calculatedColumnFormula>AVERAGE(Table1[[#This Row],[Field/ Catching]:[Throw]])</calculatedColumnFormula>
    </tableColumn>
    <tableColumn id="14" name="Consensus Draft Grade" dataDxfId="8"/>
    <tableColumn id="4" name="Grade" dataDxfId="7"/>
    <tableColumn id="5" name="2012 Team"/>
    <tableColumn id="8" name="Pitching" dataDxfId="6"/>
    <tableColumn id="9" name="Catcher (POS)" dataDxfId="5"/>
    <tableColumn id="10" name="Field/ Catching" dataDxfId="4"/>
    <tableColumn id="11" name="Hitting" dataDxfId="3"/>
    <tableColumn id="12" name="Throw" dataDxfId="2"/>
    <tableColumn id="6" name="Summer" dataDxfId="1"/>
    <tableColumn id="7" name="2012 IP" dataDxfId="0"/>
    <tableColumn id="13" name="Full Name">
      <calculatedColumnFormula>CONCATENATE(C4," ", B4)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zoomScale="125" zoomScaleNormal="125" zoomScalePageLayoutView="125" workbookViewId="0">
      <selection activeCell="Q15" sqref="Q15"/>
    </sheetView>
  </sheetViews>
  <sheetFormatPr baseColWidth="10" defaultRowHeight="15" x14ac:dyDescent="0"/>
  <cols>
    <col min="1" max="1" width="4.5" customWidth="1"/>
    <col min="2" max="2" width="10" customWidth="1"/>
    <col min="3" max="3" width="9.6640625" style="2" customWidth="1"/>
    <col min="4" max="4" width="10" style="1" customWidth="1"/>
    <col min="5" max="5" width="8.5" style="1" customWidth="1"/>
    <col min="6" max="6" width="6.5" customWidth="1"/>
    <col min="7" max="7" width="14.83203125" customWidth="1"/>
    <col min="8" max="8" width="9.33203125" customWidth="1"/>
    <col min="9" max="9" width="7.83203125" customWidth="1"/>
    <col min="10" max="10" width="10.33203125" customWidth="1"/>
    <col min="11" max="11" width="9" style="2" customWidth="1"/>
    <col min="12" max="12" width="7.6640625" style="2" customWidth="1"/>
    <col min="13" max="13" width="8.1640625" style="2" customWidth="1"/>
    <col min="14" max="14" width="5.33203125" customWidth="1"/>
    <col min="15" max="15" width="15.83203125" customWidth="1"/>
    <col min="16" max="16" width="9" style="1" customWidth="1"/>
    <col min="17" max="17" width="8.6640625" style="2" customWidth="1"/>
    <col min="18" max="18" width="19" customWidth="1"/>
  </cols>
  <sheetData>
    <row r="1" spans="1:17">
      <c r="A1" s="5" t="s">
        <v>58</v>
      </c>
      <c r="H1" s="2"/>
      <c r="I1" s="2"/>
      <c r="J1" s="2"/>
      <c r="L1"/>
      <c r="M1" s="1"/>
      <c r="N1" s="2"/>
      <c r="P1"/>
      <c r="Q1"/>
    </row>
    <row r="2" spans="1:17">
      <c r="A2" s="50" t="s">
        <v>189</v>
      </c>
      <c r="B2" s="51"/>
      <c r="C2" s="52"/>
      <c r="D2" s="52"/>
      <c r="E2" s="52"/>
      <c r="H2" s="25" t="s">
        <v>170</v>
      </c>
      <c r="J2" s="64" t="s">
        <v>47</v>
      </c>
      <c r="K2" s="65"/>
      <c r="L2" s="66"/>
      <c r="M2" s="1"/>
      <c r="N2" s="28" t="s">
        <v>171</v>
      </c>
      <c r="P2"/>
      <c r="Q2"/>
    </row>
    <row r="3" spans="1:17" ht="35" customHeight="1">
      <c r="A3" s="45" t="s">
        <v>48</v>
      </c>
      <c r="B3" s="38" t="s">
        <v>183</v>
      </c>
      <c r="C3" s="38" t="s">
        <v>184</v>
      </c>
      <c r="D3" s="48" t="s">
        <v>50</v>
      </c>
      <c r="E3" s="47" t="s">
        <v>182</v>
      </c>
      <c r="F3" s="44" t="s">
        <v>0</v>
      </c>
      <c r="G3" s="40" t="s">
        <v>156</v>
      </c>
      <c r="H3" s="38" t="s">
        <v>44</v>
      </c>
      <c r="I3" s="41" t="s">
        <v>45</v>
      </c>
      <c r="J3" s="38" t="s">
        <v>180</v>
      </c>
      <c r="K3" s="41" t="s">
        <v>43</v>
      </c>
      <c r="L3" s="42" t="s">
        <v>185</v>
      </c>
      <c r="M3" s="53" t="s">
        <v>46</v>
      </c>
      <c r="N3" s="39" t="s">
        <v>157</v>
      </c>
      <c r="O3" s="43" t="s">
        <v>57</v>
      </c>
      <c r="P3"/>
      <c r="Q3"/>
    </row>
    <row r="4" spans="1:17" ht="25" customHeight="1">
      <c r="A4" s="29">
        <v>1</v>
      </c>
      <c r="B4" s="22" t="s">
        <v>3</v>
      </c>
      <c r="C4" s="22" t="s">
        <v>4</v>
      </c>
      <c r="D4" s="49">
        <f>AVERAGE(Table1[[#This Row],[Field/ Catching]:[Throw]])</f>
        <v>5</v>
      </c>
      <c r="E4" s="32"/>
      <c r="F4" s="23">
        <v>8</v>
      </c>
      <c r="G4" t="s">
        <v>152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1" t="s">
        <v>169</v>
      </c>
      <c r="N4" s="1"/>
      <c r="O4" t="str">
        <f t="shared" ref="O4:O35" si="0">CONCATENATE(C4," ", B4)</f>
        <v>Jessica Brink</v>
      </c>
      <c r="P4"/>
      <c r="Q4"/>
    </row>
    <row r="5" spans="1:17" ht="25" customHeight="1">
      <c r="A5" s="29">
        <v>2</v>
      </c>
      <c r="B5" s="22" t="s">
        <v>111</v>
      </c>
      <c r="C5" s="22" t="s">
        <v>112</v>
      </c>
      <c r="D5" s="49">
        <f>AVERAGE(Table1[[#This Row],[Field/ Catching]:[Throw]])</f>
        <v>5</v>
      </c>
      <c r="E5" s="32"/>
      <c r="F5" s="23">
        <v>8</v>
      </c>
      <c r="G5" t="s">
        <v>153</v>
      </c>
      <c r="H5" s="2"/>
      <c r="I5" s="2">
        <v>5</v>
      </c>
      <c r="J5" s="2">
        <v>5</v>
      </c>
      <c r="K5" s="2">
        <v>5</v>
      </c>
      <c r="L5" s="2">
        <v>5</v>
      </c>
      <c r="M5" s="1" t="s">
        <v>169</v>
      </c>
      <c r="N5" s="1"/>
      <c r="O5" t="str">
        <f t="shared" si="0"/>
        <v>Elena Kapolis</v>
      </c>
      <c r="P5"/>
      <c r="Q5"/>
    </row>
    <row r="6" spans="1:17" ht="25" customHeight="1">
      <c r="A6" s="29">
        <v>3</v>
      </c>
      <c r="B6" s="22" t="s">
        <v>29</v>
      </c>
      <c r="C6" s="22" t="s">
        <v>21</v>
      </c>
      <c r="D6" s="49">
        <f>AVERAGE(Table1[[#This Row],[Field/ Catching]:[Throw]])</f>
        <v>5</v>
      </c>
      <c r="E6" s="32"/>
      <c r="F6" s="23">
        <v>8</v>
      </c>
      <c r="G6" t="s">
        <v>153</v>
      </c>
      <c r="H6" s="2">
        <v>2</v>
      </c>
      <c r="I6" s="2"/>
      <c r="J6" s="2">
        <v>5</v>
      </c>
      <c r="K6" s="2">
        <v>5</v>
      </c>
      <c r="L6" s="2">
        <v>5</v>
      </c>
      <c r="M6" s="1" t="s">
        <v>169</v>
      </c>
      <c r="N6" s="1"/>
      <c r="O6" t="str">
        <f t="shared" si="0"/>
        <v>Emma Kelly</v>
      </c>
      <c r="P6"/>
      <c r="Q6"/>
    </row>
    <row r="7" spans="1:17" ht="25" customHeight="1">
      <c r="A7" s="29">
        <v>4</v>
      </c>
      <c r="B7" s="22" t="s">
        <v>104</v>
      </c>
      <c r="C7" s="22" t="s">
        <v>106</v>
      </c>
      <c r="D7" s="49">
        <f>AVERAGE(Table1[[#This Row],[Field/ Catching]:[Throw]])</f>
        <v>5</v>
      </c>
      <c r="E7" s="32"/>
      <c r="F7" s="23">
        <v>7</v>
      </c>
      <c r="G7" t="s">
        <v>159</v>
      </c>
      <c r="H7" s="2">
        <v>5</v>
      </c>
      <c r="I7" s="2"/>
      <c r="J7" s="2">
        <v>5</v>
      </c>
      <c r="K7" s="2">
        <v>5</v>
      </c>
      <c r="L7" s="2">
        <v>5</v>
      </c>
      <c r="M7" s="1" t="s">
        <v>169</v>
      </c>
      <c r="N7" s="1">
        <v>21</v>
      </c>
      <c r="O7" t="str">
        <f t="shared" si="0"/>
        <v>Samantha Jensen</v>
      </c>
      <c r="P7"/>
      <c r="Q7"/>
    </row>
    <row r="8" spans="1:17" ht="25" customHeight="1">
      <c r="A8" s="29">
        <v>5</v>
      </c>
      <c r="B8" s="22" t="s">
        <v>104</v>
      </c>
      <c r="C8" s="22" t="s">
        <v>105</v>
      </c>
      <c r="D8" s="49">
        <f>AVERAGE(Table1[[#This Row],[Field/ Catching]:[Throw]])</f>
        <v>5</v>
      </c>
      <c r="E8" s="32"/>
      <c r="F8" s="23">
        <v>7</v>
      </c>
      <c r="G8" t="s">
        <v>159</v>
      </c>
      <c r="H8" s="2">
        <v>4</v>
      </c>
      <c r="I8" s="2">
        <v>5</v>
      </c>
      <c r="J8" s="2">
        <v>5</v>
      </c>
      <c r="K8" s="2">
        <v>5</v>
      </c>
      <c r="L8" s="2">
        <v>5</v>
      </c>
      <c r="M8" s="1" t="s">
        <v>169</v>
      </c>
      <c r="N8" s="1">
        <v>19</v>
      </c>
      <c r="O8" t="str">
        <f t="shared" si="0"/>
        <v>Lindsey Jensen</v>
      </c>
      <c r="P8"/>
      <c r="Q8"/>
    </row>
    <row r="9" spans="1:17" ht="25" customHeight="1">
      <c r="A9" s="29">
        <v>6</v>
      </c>
      <c r="B9" s="22" t="s">
        <v>121</v>
      </c>
      <c r="C9" s="22" t="s">
        <v>122</v>
      </c>
      <c r="D9" s="49">
        <f>AVERAGE(Table1[[#This Row],[Field/ Catching]:[Throw]])</f>
        <v>5</v>
      </c>
      <c r="E9" s="32"/>
      <c r="F9" s="23">
        <v>7</v>
      </c>
      <c r="G9" t="s">
        <v>160</v>
      </c>
      <c r="H9" s="2">
        <v>4</v>
      </c>
      <c r="I9" s="2"/>
      <c r="J9" s="2">
        <v>5</v>
      </c>
      <c r="K9" s="2">
        <v>5</v>
      </c>
      <c r="L9" s="2">
        <v>5</v>
      </c>
      <c r="M9" s="1" t="s">
        <v>169</v>
      </c>
      <c r="N9" s="1">
        <v>21</v>
      </c>
      <c r="O9" t="str">
        <f t="shared" si="0"/>
        <v>Caitlin Lewis</v>
      </c>
      <c r="P9"/>
      <c r="Q9"/>
    </row>
    <row r="10" spans="1:17" ht="25" customHeight="1">
      <c r="A10" s="29">
        <v>7</v>
      </c>
      <c r="B10" s="22" t="s">
        <v>26</v>
      </c>
      <c r="C10" s="22" t="s">
        <v>27</v>
      </c>
      <c r="D10" s="49">
        <f>AVERAGE(Table1[[#This Row],[Field/ Catching]:[Throw]])</f>
        <v>4.666666666666667</v>
      </c>
      <c r="E10" s="32"/>
      <c r="F10" s="23">
        <v>7</v>
      </c>
      <c r="G10" t="s">
        <v>181</v>
      </c>
      <c r="H10" s="2"/>
      <c r="I10" s="2"/>
      <c r="J10" s="2">
        <v>4</v>
      </c>
      <c r="K10" s="2">
        <v>5</v>
      </c>
      <c r="L10" s="2">
        <v>5</v>
      </c>
      <c r="M10" s="1" t="s">
        <v>169</v>
      </c>
      <c r="N10" s="1"/>
      <c r="O10" t="str">
        <f t="shared" si="0"/>
        <v>Eva Hiller</v>
      </c>
      <c r="P10"/>
      <c r="Q10"/>
    </row>
    <row r="11" spans="1:17" ht="25" customHeight="1">
      <c r="A11" s="29">
        <v>8</v>
      </c>
      <c r="B11" s="22" t="s">
        <v>72</v>
      </c>
      <c r="C11" s="22" t="s">
        <v>21</v>
      </c>
      <c r="D11" s="49">
        <f>AVERAGE(Table1[[#This Row],[Field/ Catching]:[Throw]])</f>
        <v>4</v>
      </c>
      <c r="E11" s="32"/>
      <c r="F11" s="23">
        <v>8</v>
      </c>
      <c r="G11" t="s">
        <v>151</v>
      </c>
      <c r="H11" s="2"/>
      <c r="I11" s="2">
        <v>4.5</v>
      </c>
      <c r="J11" s="2">
        <v>4</v>
      </c>
      <c r="K11" s="2">
        <v>4</v>
      </c>
      <c r="L11" s="2">
        <v>4</v>
      </c>
      <c r="M11" s="1" t="s">
        <v>169</v>
      </c>
      <c r="N11" s="1"/>
      <c r="O11" t="str">
        <f t="shared" si="0"/>
        <v>Emma Brown</v>
      </c>
      <c r="P11"/>
      <c r="Q11"/>
    </row>
    <row r="12" spans="1:17" ht="25" customHeight="1">
      <c r="A12" s="29">
        <v>9</v>
      </c>
      <c r="B12" s="22" t="s">
        <v>20</v>
      </c>
      <c r="C12" s="22" t="s">
        <v>21</v>
      </c>
      <c r="D12" s="49">
        <f>AVERAGE(Table1[[#This Row],[Field/ Catching]:[Throw]])</f>
        <v>4</v>
      </c>
      <c r="E12" s="32"/>
      <c r="F12" s="23">
        <v>8</v>
      </c>
      <c r="G12" s="33" t="s">
        <v>181</v>
      </c>
      <c r="H12" s="2">
        <v>4</v>
      </c>
      <c r="I12" s="2"/>
      <c r="J12" s="2">
        <v>4</v>
      </c>
      <c r="K12" s="2">
        <v>4</v>
      </c>
      <c r="L12" s="2">
        <v>4</v>
      </c>
      <c r="M12" s="1"/>
      <c r="N12" s="1"/>
      <c r="O12" t="str">
        <f t="shared" si="0"/>
        <v>Emma Foley</v>
      </c>
      <c r="P12"/>
      <c r="Q12"/>
    </row>
    <row r="13" spans="1:17" ht="25" customHeight="1">
      <c r="A13" s="29">
        <v>10</v>
      </c>
      <c r="B13" s="22" t="s">
        <v>22</v>
      </c>
      <c r="C13" s="22" t="s">
        <v>23</v>
      </c>
      <c r="D13" s="49">
        <f>AVERAGE(Table1[[#This Row],[Field/ Catching]:[Throw]])</f>
        <v>4</v>
      </c>
      <c r="E13" s="32"/>
      <c r="F13" s="23">
        <v>8</v>
      </c>
      <c r="G13" t="s">
        <v>153</v>
      </c>
      <c r="H13" s="2"/>
      <c r="I13" s="2"/>
      <c r="J13" s="2">
        <v>4</v>
      </c>
      <c r="K13" s="2">
        <v>4</v>
      </c>
      <c r="L13" s="2">
        <v>4</v>
      </c>
      <c r="M13" s="1" t="s">
        <v>169</v>
      </c>
      <c r="N13" s="1"/>
      <c r="O13" t="str">
        <f t="shared" si="0"/>
        <v>Sarah Gardiner</v>
      </c>
      <c r="P13"/>
      <c r="Q13"/>
    </row>
    <row r="14" spans="1:17" ht="25" customHeight="1">
      <c r="A14" s="29">
        <v>11</v>
      </c>
      <c r="B14" s="22" t="s">
        <v>34</v>
      </c>
      <c r="C14" s="22" t="s">
        <v>35</v>
      </c>
      <c r="D14" s="49">
        <f>AVERAGE(Table1[[#This Row],[Field/ Catching]:[Throw]])</f>
        <v>4</v>
      </c>
      <c r="E14" s="32"/>
      <c r="F14" s="23">
        <v>8</v>
      </c>
      <c r="G14" s="33" t="s">
        <v>155</v>
      </c>
      <c r="H14" s="2">
        <v>3</v>
      </c>
      <c r="I14" s="2">
        <v>3</v>
      </c>
      <c r="J14" s="2">
        <v>4</v>
      </c>
      <c r="K14" s="2">
        <v>4</v>
      </c>
      <c r="L14" s="2">
        <v>4</v>
      </c>
      <c r="M14" s="1"/>
      <c r="N14" s="1"/>
      <c r="O14" t="str">
        <f t="shared" si="0"/>
        <v>Hannah O'Toole</v>
      </c>
      <c r="P14"/>
      <c r="Q14"/>
    </row>
    <row r="15" spans="1:17" ht="25" customHeight="1">
      <c r="A15" s="29">
        <v>12</v>
      </c>
      <c r="B15" s="22" t="s">
        <v>36</v>
      </c>
      <c r="C15" s="22" t="s">
        <v>30</v>
      </c>
      <c r="D15" s="49">
        <f>AVERAGE(Table1[[#This Row],[Field/ Catching]:[Throw]])</f>
        <v>4</v>
      </c>
      <c r="E15" s="32"/>
      <c r="F15" s="23">
        <v>8</v>
      </c>
      <c r="G15" t="s">
        <v>151</v>
      </c>
      <c r="H15" s="2"/>
      <c r="I15" s="2"/>
      <c r="J15" s="2">
        <v>3</v>
      </c>
      <c r="K15" s="2">
        <v>5</v>
      </c>
      <c r="L15" s="2">
        <v>4</v>
      </c>
      <c r="M15" s="1"/>
      <c r="N15" s="1"/>
      <c r="O15" t="str">
        <f t="shared" si="0"/>
        <v>Emily Possi</v>
      </c>
      <c r="P15"/>
      <c r="Q15"/>
    </row>
    <row r="16" spans="1:17" ht="25" customHeight="1">
      <c r="A16" s="29">
        <v>13</v>
      </c>
      <c r="B16" s="22" t="s">
        <v>42</v>
      </c>
      <c r="C16" s="22" t="s">
        <v>14</v>
      </c>
      <c r="D16" s="49">
        <f>AVERAGE(Table1[[#This Row],[Field/ Catching]:[Throw]])</f>
        <v>4</v>
      </c>
      <c r="E16" s="32"/>
      <c r="F16" s="23">
        <v>8</v>
      </c>
      <c r="G16" t="s">
        <v>151</v>
      </c>
      <c r="H16" s="2"/>
      <c r="I16" s="2"/>
      <c r="J16" s="2">
        <v>4</v>
      </c>
      <c r="K16" s="2">
        <v>4</v>
      </c>
      <c r="L16" s="2">
        <v>4</v>
      </c>
      <c r="M16" s="1" t="s">
        <v>169</v>
      </c>
      <c r="N16" s="1"/>
      <c r="O16" t="str">
        <f t="shared" si="0"/>
        <v>Maggie Ware</v>
      </c>
      <c r="P16"/>
      <c r="Q16"/>
    </row>
    <row r="17" spans="1:17" ht="25" customHeight="1">
      <c r="A17" s="29">
        <v>14</v>
      </c>
      <c r="B17" s="22" t="s">
        <v>95</v>
      </c>
      <c r="C17" s="22" t="s">
        <v>96</v>
      </c>
      <c r="D17" s="49">
        <f>AVERAGE(Table1[[#This Row],[Field/ Catching]:[Throw]])</f>
        <v>4</v>
      </c>
      <c r="E17" s="32"/>
      <c r="F17" s="23">
        <v>7</v>
      </c>
      <c r="G17" t="s">
        <v>166</v>
      </c>
      <c r="H17" s="2">
        <v>4</v>
      </c>
      <c r="I17" s="2"/>
      <c r="J17" s="2">
        <v>4</v>
      </c>
      <c r="K17" s="2">
        <v>4</v>
      </c>
      <c r="L17" s="2">
        <v>4</v>
      </c>
      <c r="M17" s="1"/>
      <c r="N17" s="1">
        <v>18</v>
      </c>
      <c r="O17" t="str">
        <f t="shared" si="0"/>
        <v>Jeanmarie Fallon</v>
      </c>
      <c r="P17"/>
      <c r="Q17"/>
    </row>
    <row r="18" spans="1:17" ht="25" customHeight="1">
      <c r="A18" s="29">
        <v>15</v>
      </c>
      <c r="B18" s="22" t="s">
        <v>107</v>
      </c>
      <c r="C18" s="22" t="s">
        <v>108</v>
      </c>
      <c r="D18" s="49">
        <f>AVERAGE(Table1[[#This Row],[Field/ Catching]:[Throw]])</f>
        <v>4</v>
      </c>
      <c r="E18" s="32"/>
      <c r="F18" s="23">
        <v>7</v>
      </c>
      <c r="G18" t="s">
        <v>160</v>
      </c>
      <c r="H18" s="2"/>
      <c r="I18" s="2">
        <v>3.5</v>
      </c>
      <c r="J18" s="2">
        <v>4</v>
      </c>
      <c r="K18" s="2">
        <v>4</v>
      </c>
      <c r="L18" s="2">
        <v>4</v>
      </c>
      <c r="M18" s="1"/>
      <c r="N18" s="1"/>
      <c r="O18" t="str">
        <f t="shared" si="0"/>
        <v>Isabelle Johnson</v>
      </c>
      <c r="P18"/>
      <c r="Q18"/>
    </row>
    <row r="19" spans="1:17" ht="25" customHeight="1">
      <c r="A19" s="29">
        <v>16</v>
      </c>
      <c r="B19" s="22" t="s">
        <v>131</v>
      </c>
      <c r="C19" s="22" t="s">
        <v>132</v>
      </c>
      <c r="D19" s="49">
        <f>AVERAGE(Table1[[#This Row],[Field/ Catching]:[Throw]])</f>
        <v>4</v>
      </c>
      <c r="E19" s="32"/>
      <c r="F19" s="23">
        <v>7</v>
      </c>
      <c r="G19" t="s">
        <v>162</v>
      </c>
      <c r="H19" s="2">
        <v>3</v>
      </c>
      <c r="I19" s="2"/>
      <c r="J19" s="2">
        <v>4</v>
      </c>
      <c r="K19" s="2">
        <v>4</v>
      </c>
      <c r="L19" s="2">
        <v>4</v>
      </c>
      <c r="M19" s="1"/>
      <c r="N19" s="1"/>
      <c r="O19" t="str">
        <f t="shared" si="0"/>
        <v>Bridget Mitchell</v>
      </c>
      <c r="P19"/>
      <c r="Q19"/>
    </row>
    <row r="20" spans="1:17" ht="25" customHeight="1">
      <c r="A20" s="29">
        <v>17</v>
      </c>
      <c r="B20" s="22" t="s">
        <v>134</v>
      </c>
      <c r="C20" s="22" t="s">
        <v>21</v>
      </c>
      <c r="D20" s="49">
        <f>AVERAGE(Table1[[#This Row],[Field/ Catching]:[Throw]])</f>
        <v>4</v>
      </c>
      <c r="E20" s="32"/>
      <c r="F20" s="23">
        <v>7</v>
      </c>
      <c r="G20" t="s">
        <v>159</v>
      </c>
      <c r="H20" s="2"/>
      <c r="I20" s="2"/>
      <c r="J20" s="2">
        <v>4</v>
      </c>
      <c r="K20" s="2">
        <v>4</v>
      </c>
      <c r="L20" s="2">
        <v>4</v>
      </c>
      <c r="M20" s="1"/>
      <c r="N20" s="1"/>
      <c r="O20" t="str">
        <f t="shared" si="0"/>
        <v>Emma Newell</v>
      </c>
      <c r="P20"/>
      <c r="Q20"/>
    </row>
    <row r="21" spans="1:17" ht="25" customHeight="1">
      <c r="A21" s="29">
        <v>18</v>
      </c>
      <c r="B21" s="46" t="s">
        <v>141</v>
      </c>
      <c r="C21" s="46" t="s">
        <v>142</v>
      </c>
      <c r="D21" s="49">
        <f>AVERAGE(Table1[[#This Row],[Field/ Catching]:[Throw]])</f>
        <v>4</v>
      </c>
      <c r="E21" s="32"/>
      <c r="F21" s="23">
        <v>7</v>
      </c>
      <c r="G21" t="s">
        <v>167</v>
      </c>
      <c r="H21" s="2"/>
      <c r="I21" s="2">
        <v>4.5</v>
      </c>
      <c r="J21" s="2">
        <v>3</v>
      </c>
      <c r="K21" s="2">
        <v>4</v>
      </c>
      <c r="L21" s="2">
        <v>5</v>
      </c>
      <c r="M21" s="1" t="s">
        <v>169</v>
      </c>
      <c r="N21" s="1"/>
      <c r="O21" t="str">
        <f t="shared" si="0"/>
        <v>Jillian Radley</v>
      </c>
      <c r="P21"/>
      <c r="Q21"/>
    </row>
    <row r="22" spans="1:17" ht="25" customHeight="1">
      <c r="A22" s="29">
        <v>19</v>
      </c>
      <c r="B22" s="22" t="s">
        <v>37</v>
      </c>
      <c r="C22" s="22" t="s">
        <v>38</v>
      </c>
      <c r="D22" s="49">
        <f>AVERAGE(Table1[[#This Row],[Field/ Catching]:[Throw]])</f>
        <v>3.8333333333333335</v>
      </c>
      <c r="E22" s="32"/>
      <c r="F22" s="23">
        <v>8</v>
      </c>
      <c r="G22" t="s">
        <v>181</v>
      </c>
      <c r="H22" s="2">
        <v>4</v>
      </c>
      <c r="I22" s="2"/>
      <c r="J22" s="2">
        <v>4</v>
      </c>
      <c r="K22" s="2">
        <v>4</v>
      </c>
      <c r="L22" s="2">
        <v>3.5</v>
      </c>
      <c r="M22" s="1"/>
      <c r="N22" s="1"/>
      <c r="O22" t="str">
        <f t="shared" si="0"/>
        <v>Elizabeth Tangney</v>
      </c>
      <c r="P22"/>
      <c r="Q22"/>
    </row>
    <row r="23" spans="1:17" ht="25" customHeight="1">
      <c r="A23" s="29">
        <v>20</v>
      </c>
      <c r="B23" s="46" t="s">
        <v>68</v>
      </c>
      <c r="C23" s="46" t="s">
        <v>69</v>
      </c>
      <c r="D23" s="49">
        <f>AVERAGE(Table1[[#This Row],[Field/ Catching]:[Throw]])</f>
        <v>3.8333333333333335</v>
      </c>
      <c r="E23" s="32"/>
      <c r="F23" s="23">
        <v>7</v>
      </c>
      <c r="G23" t="s">
        <v>167</v>
      </c>
      <c r="H23" s="2"/>
      <c r="I23" s="2"/>
      <c r="J23" s="2">
        <v>4</v>
      </c>
      <c r="K23" s="2">
        <v>3.5</v>
      </c>
      <c r="L23" s="2">
        <v>4</v>
      </c>
      <c r="M23" s="1"/>
      <c r="N23" s="1"/>
      <c r="O23" t="str">
        <f t="shared" si="0"/>
        <v>Annie Berry</v>
      </c>
      <c r="P23"/>
      <c r="Q23"/>
    </row>
    <row r="24" spans="1:17" ht="25" customHeight="1">
      <c r="A24" s="29">
        <v>21</v>
      </c>
      <c r="B24" s="22" t="s">
        <v>9</v>
      </c>
      <c r="C24" s="22" t="s">
        <v>10</v>
      </c>
      <c r="D24" s="49">
        <f>AVERAGE(Table1[[#This Row],[Field/ Catching]:[Throw]])</f>
        <v>3.6666666666666665</v>
      </c>
      <c r="E24" s="32"/>
      <c r="F24" s="23">
        <v>8</v>
      </c>
      <c r="G24" s="31" t="s">
        <v>151</v>
      </c>
      <c r="H24" s="2"/>
      <c r="I24" s="2"/>
      <c r="J24" s="2">
        <v>4</v>
      </c>
      <c r="K24" s="2">
        <v>3</v>
      </c>
      <c r="L24" s="2">
        <v>4</v>
      </c>
      <c r="M24" s="1" t="s">
        <v>169</v>
      </c>
      <c r="N24" s="1"/>
      <c r="O24" t="str">
        <f t="shared" si="0"/>
        <v>Allison Carey</v>
      </c>
      <c r="P24"/>
      <c r="Q24"/>
    </row>
    <row r="25" spans="1:17" ht="25" customHeight="1">
      <c r="A25" s="29">
        <v>22</v>
      </c>
      <c r="B25" s="22" t="s">
        <v>147</v>
      </c>
      <c r="C25" s="22" t="s">
        <v>148</v>
      </c>
      <c r="D25" s="49">
        <f>AVERAGE(Table1[[#This Row],[Field/ Catching]:[Throw]])</f>
        <v>3.6666666666666665</v>
      </c>
      <c r="E25" s="32"/>
      <c r="F25" s="23">
        <v>8</v>
      </c>
      <c r="G25" s="33" t="s">
        <v>153</v>
      </c>
      <c r="H25" s="2"/>
      <c r="I25" s="2"/>
      <c r="J25" s="2">
        <v>4</v>
      </c>
      <c r="K25" s="2">
        <v>3</v>
      </c>
      <c r="L25" s="2">
        <v>4</v>
      </c>
      <c r="M25" s="1"/>
      <c r="N25" s="1"/>
      <c r="O25" t="str">
        <f t="shared" si="0"/>
        <v>Catherine Stafford</v>
      </c>
      <c r="P25"/>
      <c r="Q25"/>
    </row>
    <row r="26" spans="1:17" ht="25" customHeight="1">
      <c r="A26" s="29">
        <v>23</v>
      </c>
      <c r="B26" s="22" t="s">
        <v>149</v>
      </c>
      <c r="C26" s="22" t="s">
        <v>150</v>
      </c>
      <c r="D26" s="49">
        <f>AVERAGE(Table1[[#This Row],[Field/ Catching]:[Throw]])</f>
        <v>3.6666666666666665</v>
      </c>
      <c r="E26" s="32"/>
      <c r="F26" s="23">
        <v>7</v>
      </c>
      <c r="G26" s="33" t="s">
        <v>160</v>
      </c>
      <c r="H26" s="2"/>
      <c r="I26" s="2"/>
      <c r="J26" s="2">
        <v>4</v>
      </c>
      <c r="K26" s="2">
        <v>4</v>
      </c>
      <c r="L26" s="2">
        <v>3</v>
      </c>
      <c r="M26" s="1"/>
      <c r="N26" s="1"/>
      <c r="O26" t="str">
        <f t="shared" si="0"/>
        <v>Maddy White</v>
      </c>
      <c r="P26"/>
      <c r="Q26"/>
    </row>
    <row r="27" spans="1:17" ht="25" customHeight="1">
      <c r="A27" s="29">
        <v>24</v>
      </c>
      <c r="B27" s="22" t="s">
        <v>29</v>
      </c>
      <c r="C27" s="22" t="s">
        <v>113</v>
      </c>
      <c r="D27" s="49">
        <f>AVERAGE(Table1[[#This Row],[Field/ Catching]:[Throw]])</f>
        <v>3.5</v>
      </c>
      <c r="E27" s="32"/>
      <c r="F27" s="23">
        <v>7</v>
      </c>
      <c r="G27" t="s">
        <v>162</v>
      </c>
      <c r="H27" s="2">
        <v>3</v>
      </c>
      <c r="I27" s="2"/>
      <c r="J27" s="2">
        <v>3</v>
      </c>
      <c r="K27" s="2">
        <v>4.5</v>
      </c>
      <c r="L27" s="2">
        <v>3</v>
      </c>
      <c r="M27" s="1"/>
      <c r="N27" s="1"/>
      <c r="O27" t="str">
        <f t="shared" si="0"/>
        <v>Nora Kelly</v>
      </c>
      <c r="P27"/>
      <c r="Q27"/>
    </row>
    <row r="28" spans="1:17" ht="25" customHeight="1">
      <c r="A28" s="29">
        <v>25</v>
      </c>
      <c r="B28" s="22" t="s">
        <v>127</v>
      </c>
      <c r="C28" s="22" t="s">
        <v>128</v>
      </c>
      <c r="D28" s="49">
        <f>AVERAGE(Table1[[#This Row],[Field/ Catching]:[Throw]])</f>
        <v>3.5</v>
      </c>
      <c r="E28" s="32"/>
      <c r="F28" s="23">
        <v>7</v>
      </c>
      <c r="G28" s="33" t="s">
        <v>165</v>
      </c>
      <c r="H28" s="2"/>
      <c r="I28" s="2"/>
      <c r="J28" s="2">
        <v>3.5</v>
      </c>
      <c r="K28" s="2">
        <v>3.5</v>
      </c>
      <c r="L28" s="2">
        <v>3.5</v>
      </c>
      <c r="M28" s="1"/>
      <c r="N28" s="1"/>
      <c r="O28" t="str">
        <f t="shared" si="0"/>
        <v>Lara McNeely</v>
      </c>
      <c r="P28"/>
      <c r="Q28"/>
    </row>
    <row r="29" spans="1:17" ht="25" customHeight="1">
      <c r="A29" s="29">
        <v>26</v>
      </c>
      <c r="B29" s="22" t="s">
        <v>5</v>
      </c>
      <c r="C29" s="22" t="s">
        <v>6</v>
      </c>
      <c r="D29" s="49">
        <f>AVERAGE(Table1[[#This Row],[Field/ Catching]:[Throw]])</f>
        <v>3.3333333333333335</v>
      </c>
      <c r="E29" s="32"/>
      <c r="F29" s="23">
        <v>8</v>
      </c>
      <c r="G29" s="33" t="s">
        <v>152</v>
      </c>
      <c r="H29" s="2"/>
      <c r="I29" s="2"/>
      <c r="J29" s="2">
        <v>3</v>
      </c>
      <c r="K29" s="2">
        <v>4</v>
      </c>
      <c r="L29" s="2">
        <v>3</v>
      </c>
      <c r="M29" s="1"/>
      <c r="N29" s="1"/>
      <c r="O29" t="str">
        <f t="shared" si="0"/>
        <v>Taylor Burns</v>
      </c>
      <c r="P29"/>
      <c r="Q29"/>
    </row>
    <row r="30" spans="1:17" ht="25" customHeight="1">
      <c r="A30" s="29">
        <v>27</v>
      </c>
      <c r="B30" s="22" t="s">
        <v>15</v>
      </c>
      <c r="C30" s="22" t="s">
        <v>16</v>
      </c>
      <c r="D30" s="49">
        <f>AVERAGE(Table1[[#This Row],[Field/ Catching]:[Throw]])</f>
        <v>3.3333333333333335</v>
      </c>
      <c r="E30" s="32"/>
      <c r="F30" s="23">
        <v>8</v>
      </c>
      <c r="G30" t="s">
        <v>155</v>
      </c>
      <c r="H30" s="2">
        <v>2</v>
      </c>
      <c r="I30" s="2">
        <v>2</v>
      </c>
      <c r="J30" s="2">
        <v>3</v>
      </c>
      <c r="K30" s="2">
        <v>4</v>
      </c>
      <c r="L30" s="2">
        <v>3</v>
      </c>
      <c r="M30" s="1"/>
      <c r="N30" s="1"/>
      <c r="O30" t="str">
        <f t="shared" si="0"/>
        <v>Mariah Conway</v>
      </c>
      <c r="P30"/>
      <c r="Q30"/>
    </row>
    <row r="31" spans="1:17" ht="25" customHeight="1">
      <c r="A31" s="29">
        <v>28</v>
      </c>
      <c r="B31" s="22" t="s">
        <v>17</v>
      </c>
      <c r="C31" s="22" t="s">
        <v>8</v>
      </c>
      <c r="D31" s="49">
        <f>AVERAGE(Table1[[#This Row],[Field/ Catching]:[Throw]])</f>
        <v>3.3333333333333335</v>
      </c>
      <c r="E31" s="32"/>
      <c r="F31" s="23">
        <v>8</v>
      </c>
      <c r="G31" t="s">
        <v>181</v>
      </c>
      <c r="H31" s="2"/>
      <c r="I31" s="2"/>
      <c r="J31" s="2">
        <v>4</v>
      </c>
      <c r="K31" s="2">
        <v>3</v>
      </c>
      <c r="L31" s="2">
        <v>3</v>
      </c>
      <c r="M31" s="1"/>
      <c r="N31" s="1"/>
      <c r="O31" t="str">
        <f t="shared" si="0"/>
        <v>Amanda DelConte</v>
      </c>
      <c r="P31"/>
      <c r="Q31"/>
    </row>
    <row r="32" spans="1:17" ht="25" customHeight="1">
      <c r="A32" s="29">
        <v>29</v>
      </c>
      <c r="B32" s="22" t="s">
        <v>70</v>
      </c>
      <c r="C32" s="22" t="s">
        <v>71</v>
      </c>
      <c r="D32" s="49">
        <f>AVERAGE(Table1[[#This Row],[Field/ Catching]:[Throw]])</f>
        <v>3.3333333333333335</v>
      </c>
      <c r="E32" s="32"/>
      <c r="F32" s="23">
        <v>7</v>
      </c>
      <c r="G32" t="s">
        <v>163</v>
      </c>
      <c r="H32" s="2">
        <v>3.5</v>
      </c>
      <c r="I32" s="2"/>
      <c r="J32" s="2">
        <v>4</v>
      </c>
      <c r="K32" s="2">
        <v>3</v>
      </c>
      <c r="L32" s="2">
        <v>3</v>
      </c>
      <c r="M32" s="1"/>
      <c r="N32" s="1">
        <v>20</v>
      </c>
      <c r="O32" t="str">
        <f t="shared" si="0"/>
        <v>Caroline Bligh</v>
      </c>
      <c r="P32"/>
      <c r="Q32"/>
    </row>
    <row r="33" spans="1:17" ht="25" customHeight="1">
      <c r="A33" s="29">
        <v>30</v>
      </c>
      <c r="B33" s="22" t="s">
        <v>76</v>
      </c>
      <c r="C33" s="22" t="s">
        <v>77</v>
      </c>
      <c r="D33" s="49">
        <f>AVERAGE(Table1[[#This Row],[Field/ Catching]:[Throw]])</f>
        <v>3.3333333333333335</v>
      </c>
      <c r="E33" s="32"/>
      <c r="F33" s="23">
        <v>7</v>
      </c>
      <c r="G33" t="s">
        <v>165</v>
      </c>
      <c r="H33" s="2"/>
      <c r="I33" s="2"/>
      <c r="J33" s="2">
        <v>4</v>
      </c>
      <c r="K33" s="2">
        <v>2.5</v>
      </c>
      <c r="L33" s="2">
        <v>3.5</v>
      </c>
      <c r="M33" s="1"/>
      <c r="N33" s="1"/>
      <c r="O33" t="str">
        <f t="shared" si="0"/>
        <v>MacKenzie Caputo</v>
      </c>
      <c r="P33"/>
      <c r="Q33"/>
    </row>
    <row r="34" spans="1:17" ht="25" customHeight="1">
      <c r="A34" s="29">
        <v>31</v>
      </c>
      <c r="B34" s="22" t="s">
        <v>109</v>
      </c>
      <c r="C34" s="22" t="s">
        <v>110</v>
      </c>
      <c r="D34" s="49">
        <f>AVERAGE(Table1[[#This Row],[Field/ Catching]:[Throw]])</f>
        <v>3.3333333333333335</v>
      </c>
      <c r="E34" s="32"/>
      <c r="F34" s="23">
        <v>7</v>
      </c>
      <c r="G34" s="33" t="s">
        <v>160</v>
      </c>
      <c r="H34" s="2"/>
      <c r="I34" s="2"/>
      <c r="J34" s="2">
        <v>3</v>
      </c>
      <c r="K34" s="2">
        <v>4</v>
      </c>
      <c r="L34" s="2">
        <v>3</v>
      </c>
      <c r="M34" s="1" t="s">
        <v>169</v>
      </c>
      <c r="N34" s="1"/>
      <c r="O34" t="str">
        <f t="shared" si="0"/>
        <v>Helene Juzyca</v>
      </c>
      <c r="P34"/>
      <c r="Q34"/>
    </row>
    <row r="35" spans="1:17" ht="25" customHeight="1">
      <c r="A35" s="29">
        <v>32</v>
      </c>
      <c r="B35" s="22" t="s">
        <v>31</v>
      </c>
      <c r="C35" s="22" t="s">
        <v>32</v>
      </c>
      <c r="D35" s="49">
        <f>AVERAGE(Table1[[#This Row],[Field/ Catching]:[Throw]])</f>
        <v>3.1666666666666665</v>
      </c>
      <c r="E35" s="32"/>
      <c r="F35" s="23">
        <v>7</v>
      </c>
      <c r="G35" t="s">
        <v>164</v>
      </c>
      <c r="H35" s="2"/>
      <c r="I35" s="2"/>
      <c r="J35" s="2">
        <v>3</v>
      </c>
      <c r="K35" s="2">
        <v>3.5</v>
      </c>
      <c r="L35" s="2">
        <v>3</v>
      </c>
      <c r="M35" s="1"/>
      <c r="N35" s="1"/>
      <c r="O35" t="str">
        <f t="shared" si="0"/>
        <v>Kelsey Locke</v>
      </c>
      <c r="P35"/>
      <c r="Q35"/>
    </row>
    <row r="36" spans="1:17" ht="25" customHeight="1">
      <c r="A36" s="29">
        <v>33</v>
      </c>
      <c r="B36" s="22" t="s">
        <v>143</v>
      </c>
      <c r="C36" s="22" t="s">
        <v>144</v>
      </c>
      <c r="D36" s="49">
        <f>AVERAGE(Table1[[#This Row],[Field/ Catching]:[Throw]])</f>
        <v>3.1666666666666665</v>
      </c>
      <c r="E36" s="32"/>
      <c r="F36" s="23">
        <v>7</v>
      </c>
      <c r="G36" t="s">
        <v>165</v>
      </c>
      <c r="H36" s="2">
        <v>3</v>
      </c>
      <c r="I36" s="2"/>
      <c r="J36" s="2">
        <v>3</v>
      </c>
      <c r="K36" s="2">
        <v>3</v>
      </c>
      <c r="L36" s="2">
        <v>3.5</v>
      </c>
      <c r="M36" s="1" t="s">
        <v>169</v>
      </c>
      <c r="N36" s="1">
        <v>18</v>
      </c>
      <c r="O36" t="str">
        <f t="shared" ref="O36:O67" si="1">CONCATENATE(C36," ", B36)</f>
        <v>Courtney Scarborough</v>
      </c>
      <c r="P36"/>
      <c r="Q36"/>
    </row>
    <row r="37" spans="1:17" ht="25" customHeight="1">
      <c r="A37" s="29">
        <v>34</v>
      </c>
      <c r="B37" s="22" t="s">
        <v>11</v>
      </c>
      <c r="C37" s="22" t="s">
        <v>12</v>
      </c>
      <c r="D37" s="49">
        <f>AVERAGE(Table1[[#This Row],[Field/ Catching]:[Throw]])</f>
        <v>3</v>
      </c>
      <c r="E37" s="32"/>
      <c r="F37" s="23">
        <v>8</v>
      </c>
      <c r="G37" t="s">
        <v>151</v>
      </c>
      <c r="H37" s="2"/>
      <c r="I37" s="2"/>
      <c r="J37" s="2">
        <v>3</v>
      </c>
      <c r="K37" s="2">
        <v>3</v>
      </c>
      <c r="L37" s="2">
        <v>3</v>
      </c>
      <c r="M37" s="1"/>
      <c r="N37" s="1"/>
      <c r="O37" t="str">
        <f t="shared" si="1"/>
        <v>Molly Carr</v>
      </c>
      <c r="P37"/>
      <c r="Q37"/>
    </row>
    <row r="38" spans="1:17" ht="25" customHeight="1">
      <c r="A38" s="29">
        <v>35</v>
      </c>
      <c r="B38" s="22" t="s">
        <v>33</v>
      </c>
      <c r="C38" s="22" t="s">
        <v>28</v>
      </c>
      <c r="D38" s="49">
        <f>AVERAGE(Table1[[#This Row],[Field/ Catching]:[Throw]])</f>
        <v>3</v>
      </c>
      <c r="E38" s="32"/>
      <c r="F38" s="23">
        <v>8</v>
      </c>
      <c r="G38" t="s">
        <v>152</v>
      </c>
      <c r="H38" s="2"/>
      <c r="I38" s="2">
        <v>2</v>
      </c>
      <c r="J38" s="2">
        <v>3</v>
      </c>
      <c r="K38" s="2">
        <v>3</v>
      </c>
      <c r="L38" s="2">
        <v>3</v>
      </c>
      <c r="M38" s="1" t="s">
        <v>169</v>
      </c>
      <c r="N38" s="1"/>
      <c r="O38" t="str">
        <f t="shared" si="1"/>
        <v>Grace O'Shea</v>
      </c>
      <c r="P38"/>
      <c r="Q38"/>
    </row>
    <row r="39" spans="1:17" ht="25" customHeight="1">
      <c r="A39" s="29">
        <v>36</v>
      </c>
      <c r="B39" s="22" t="s">
        <v>41</v>
      </c>
      <c r="C39" s="22" t="s">
        <v>25</v>
      </c>
      <c r="D39" s="49">
        <f>AVERAGE(Table1[[#This Row],[Field/ Catching]:[Throw]])</f>
        <v>3</v>
      </c>
      <c r="E39" s="32"/>
      <c r="F39" s="23">
        <v>8</v>
      </c>
      <c r="G39" t="s">
        <v>153</v>
      </c>
      <c r="H39" s="2">
        <v>3</v>
      </c>
      <c r="I39" s="2"/>
      <c r="J39" s="2">
        <v>3</v>
      </c>
      <c r="K39" s="2">
        <v>3</v>
      </c>
      <c r="L39" s="2">
        <v>3</v>
      </c>
      <c r="M39" s="1"/>
      <c r="N39" s="1"/>
      <c r="O39" t="str">
        <f t="shared" si="1"/>
        <v>Lauren Trifone</v>
      </c>
      <c r="P39"/>
      <c r="Q39"/>
    </row>
    <row r="40" spans="1:17" ht="25" customHeight="1">
      <c r="A40" s="29">
        <v>37</v>
      </c>
      <c r="B40" s="22" t="s">
        <v>78</v>
      </c>
      <c r="C40" s="22" t="s">
        <v>79</v>
      </c>
      <c r="D40" s="49">
        <f>AVERAGE(Table1[[#This Row],[Field/ Catching]:[Throw]])</f>
        <v>3</v>
      </c>
      <c r="E40" s="32"/>
      <c r="F40" s="23">
        <v>7</v>
      </c>
      <c r="G40" t="s">
        <v>162</v>
      </c>
      <c r="H40" s="2"/>
      <c r="I40" s="2">
        <v>4</v>
      </c>
      <c r="J40" s="2">
        <v>3</v>
      </c>
      <c r="K40" s="2">
        <v>3</v>
      </c>
      <c r="L40" s="2">
        <v>3</v>
      </c>
      <c r="M40" s="1"/>
      <c r="N40" s="1"/>
      <c r="O40" t="str">
        <f t="shared" si="1"/>
        <v>Rachel Carney</v>
      </c>
      <c r="P40"/>
      <c r="Q40"/>
    </row>
    <row r="41" spans="1:17" ht="25" customHeight="1">
      <c r="A41" s="29">
        <v>38</v>
      </c>
      <c r="B41" s="22" t="s">
        <v>85</v>
      </c>
      <c r="C41" s="22" t="s">
        <v>86</v>
      </c>
      <c r="D41" s="49">
        <f>AVERAGE(Table1[[#This Row],[Field/ Catching]:[Throw]])</f>
        <v>3</v>
      </c>
      <c r="E41" s="32"/>
      <c r="F41" s="23">
        <v>7</v>
      </c>
      <c r="G41" t="s">
        <v>166</v>
      </c>
      <c r="H41" s="2">
        <v>3.5</v>
      </c>
      <c r="I41" s="2"/>
      <c r="J41" s="2">
        <v>3</v>
      </c>
      <c r="K41" s="2">
        <v>3</v>
      </c>
      <c r="L41" s="2">
        <v>3</v>
      </c>
      <c r="M41" s="1" t="s">
        <v>169</v>
      </c>
      <c r="N41" s="1">
        <v>25</v>
      </c>
      <c r="O41" t="str">
        <f t="shared" si="1"/>
        <v>Jenna Conroy</v>
      </c>
      <c r="P41"/>
      <c r="Q41"/>
    </row>
    <row r="42" spans="1:17" ht="25" customHeight="1">
      <c r="A42" s="29">
        <v>39</v>
      </c>
      <c r="B42" s="22" t="s">
        <v>87</v>
      </c>
      <c r="C42" s="22" t="s">
        <v>88</v>
      </c>
      <c r="D42" s="49">
        <f>AVERAGE(Table1[[#This Row],[Field/ Catching]:[Throw]])</f>
        <v>3</v>
      </c>
      <c r="E42" s="32"/>
      <c r="F42" s="23">
        <v>7</v>
      </c>
      <c r="G42" t="s">
        <v>163</v>
      </c>
      <c r="H42" s="2">
        <v>3</v>
      </c>
      <c r="I42" s="2"/>
      <c r="J42" s="2">
        <v>3</v>
      </c>
      <c r="K42" s="2">
        <v>3</v>
      </c>
      <c r="L42" s="2">
        <v>3</v>
      </c>
      <c r="M42" s="1" t="s">
        <v>169</v>
      </c>
      <c r="N42" s="1">
        <v>17</v>
      </c>
      <c r="O42" t="str">
        <f t="shared" si="1"/>
        <v>Madeline Crehan</v>
      </c>
      <c r="P42"/>
      <c r="Q42"/>
    </row>
    <row r="43" spans="1:17" ht="25" customHeight="1">
      <c r="A43" s="29">
        <v>40</v>
      </c>
      <c r="B43" s="22" t="s">
        <v>101</v>
      </c>
      <c r="C43" s="22" t="s">
        <v>29</v>
      </c>
      <c r="D43" s="49">
        <f>AVERAGE(Table1[[#This Row],[Field/ Catching]:[Throw]])</f>
        <v>3</v>
      </c>
      <c r="E43" s="32"/>
      <c r="F43" s="23">
        <v>7</v>
      </c>
      <c r="G43" s="33" t="s">
        <v>164</v>
      </c>
      <c r="H43" s="2">
        <v>3</v>
      </c>
      <c r="I43" s="2"/>
      <c r="J43" s="2">
        <v>3</v>
      </c>
      <c r="K43" s="2">
        <v>3</v>
      </c>
      <c r="L43" s="2">
        <v>3</v>
      </c>
      <c r="M43" s="1" t="s">
        <v>169</v>
      </c>
      <c r="N43" s="1"/>
      <c r="O43" t="str">
        <f t="shared" si="1"/>
        <v>Kelly Hines</v>
      </c>
      <c r="P43"/>
      <c r="Q43"/>
    </row>
    <row r="44" spans="1:17" ht="25" customHeight="1">
      <c r="A44" s="29">
        <v>41</v>
      </c>
      <c r="B44" s="22" t="s">
        <v>34</v>
      </c>
      <c r="C44" s="22" t="s">
        <v>130</v>
      </c>
      <c r="D44" s="49">
        <f>AVERAGE(Table1[[#This Row],[Field/ Catching]:[Throw]])</f>
        <v>3</v>
      </c>
      <c r="E44" s="32"/>
      <c r="F44" s="23">
        <v>7</v>
      </c>
      <c r="G44" t="s">
        <v>162</v>
      </c>
      <c r="H44" s="2"/>
      <c r="I44" s="2"/>
      <c r="J44" s="2">
        <v>3</v>
      </c>
      <c r="K44" s="2">
        <v>3</v>
      </c>
      <c r="L44" s="2">
        <v>3</v>
      </c>
      <c r="M44" s="1"/>
      <c r="N44" s="1"/>
      <c r="O44" t="str">
        <f t="shared" si="1"/>
        <v>Shannon O'Toole</v>
      </c>
      <c r="P44"/>
      <c r="Q44"/>
    </row>
    <row r="45" spans="1:17" ht="25" customHeight="1">
      <c r="A45" s="29">
        <v>42</v>
      </c>
      <c r="B45" s="30" t="s">
        <v>179</v>
      </c>
      <c r="C45" s="36" t="s">
        <v>30</v>
      </c>
      <c r="D45" s="49">
        <f>AVERAGE(Table1[[#This Row],[Field/ Catching]:[Throw]])</f>
        <v>2.8333333333333335</v>
      </c>
      <c r="E45" s="34"/>
      <c r="F45" s="24">
        <v>8</v>
      </c>
      <c r="G45" s="33" t="s">
        <v>152</v>
      </c>
      <c r="H45" s="35"/>
      <c r="I45" s="35"/>
      <c r="J45" s="35">
        <v>2.5</v>
      </c>
      <c r="K45" s="35">
        <v>3</v>
      </c>
      <c r="L45" s="35">
        <v>3</v>
      </c>
      <c r="M45" s="35"/>
      <c r="N45" s="35"/>
      <c r="O45" s="33" t="str">
        <f t="shared" si="1"/>
        <v>Emily Laine</v>
      </c>
      <c r="P45"/>
      <c r="Q45"/>
    </row>
    <row r="46" spans="1:17" ht="25" customHeight="1">
      <c r="A46" s="29">
        <v>43</v>
      </c>
      <c r="B46" s="22" t="s">
        <v>139</v>
      </c>
      <c r="C46" s="22" t="s">
        <v>140</v>
      </c>
      <c r="D46" s="49">
        <f>AVERAGE(Table1[[#This Row],[Field/ Catching]:[Throw]])</f>
        <v>2.8333333333333335</v>
      </c>
      <c r="E46" s="32"/>
      <c r="F46" s="23">
        <v>8</v>
      </c>
      <c r="G46" s="33" t="s">
        <v>153</v>
      </c>
      <c r="H46" s="2"/>
      <c r="I46" s="2"/>
      <c r="J46" s="2">
        <v>3</v>
      </c>
      <c r="K46" s="2">
        <v>2.5</v>
      </c>
      <c r="L46" s="2">
        <v>3</v>
      </c>
      <c r="M46" s="1"/>
      <c r="N46" s="1"/>
      <c r="O46" t="str">
        <f t="shared" si="1"/>
        <v>Paige Purcell</v>
      </c>
      <c r="P46"/>
      <c r="Q46"/>
    </row>
    <row r="47" spans="1:17" ht="25" customHeight="1">
      <c r="A47" s="29">
        <v>44</v>
      </c>
      <c r="B47" s="22" t="s">
        <v>39</v>
      </c>
      <c r="C47" s="22" t="s">
        <v>40</v>
      </c>
      <c r="D47" s="49">
        <f>AVERAGE(Table1[[#This Row],[Field/ Catching]:[Throw]])</f>
        <v>2.8333333333333335</v>
      </c>
      <c r="E47" s="32"/>
      <c r="F47" s="23">
        <v>8</v>
      </c>
      <c r="G47" s="33" t="s">
        <v>152</v>
      </c>
      <c r="H47" s="2"/>
      <c r="I47" s="2"/>
      <c r="J47" s="2">
        <v>3</v>
      </c>
      <c r="K47" s="2">
        <v>2.5</v>
      </c>
      <c r="L47" s="2">
        <v>3</v>
      </c>
      <c r="M47" s="1"/>
      <c r="N47" s="1"/>
      <c r="O47" t="str">
        <f t="shared" si="1"/>
        <v>Amy Toyias</v>
      </c>
      <c r="P47"/>
      <c r="Q47"/>
    </row>
    <row r="48" spans="1:17" ht="25" customHeight="1">
      <c r="A48" s="29">
        <v>45</v>
      </c>
      <c r="B48" s="22" t="s">
        <v>72</v>
      </c>
      <c r="C48" s="22" t="s">
        <v>73</v>
      </c>
      <c r="D48" s="49">
        <f>AVERAGE(Table1[[#This Row],[Field/ Catching]:[Throw]])</f>
        <v>2.8333333333333335</v>
      </c>
      <c r="E48" s="32"/>
      <c r="F48" s="23">
        <v>7</v>
      </c>
      <c r="G48" t="s">
        <v>165</v>
      </c>
      <c r="H48" s="2"/>
      <c r="I48" s="2"/>
      <c r="J48" s="2">
        <v>3</v>
      </c>
      <c r="K48" s="2">
        <v>3</v>
      </c>
      <c r="L48" s="2">
        <v>2.5</v>
      </c>
      <c r="M48" s="1" t="s">
        <v>169</v>
      </c>
      <c r="N48" s="1"/>
      <c r="O48" t="str">
        <f t="shared" si="1"/>
        <v>Kayla Brown</v>
      </c>
      <c r="P48"/>
      <c r="Q48"/>
    </row>
    <row r="49" spans="1:17" ht="25" customHeight="1">
      <c r="A49" s="29">
        <v>46</v>
      </c>
      <c r="B49" s="22" t="s">
        <v>13</v>
      </c>
      <c r="C49" s="22" t="s">
        <v>80</v>
      </c>
      <c r="D49" s="49">
        <f>AVERAGE(Table1[[#This Row],[Field/ Catching]:[Throw]])</f>
        <v>2.8333333333333335</v>
      </c>
      <c r="E49" s="32"/>
      <c r="F49" s="23">
        <v>7</v>
      </c>
      <c r="G49" s="33" t="s">
        <v>163</v>
      </c>
      <c r="H49" s="2">
        <v>2.5</v>
      </c>
      <c r="I49" s="2">
        <v>3</v>
      </c>
      <c r="J49" s="2">
        <v>3</v>
      </c>
      <c r="K49" s="2">
        <v>3</v>
      </c>
      <c r="L49" s="2">
        <v>2.5</v>
      </c>
      <c r="M49" s="1" t="s">
        <v>169</v>
      </c>
      <c r="N49" s="1"/>
      <c r="O49" t="str">
        <f t="shared" si="1"/>
        <v>Natalie Carroll</v>
      </c>
      <c r="P49"/>
      <c r="Q49"/>
    </row>
    <row r="50" spans="1:17" ht="25" customHeight="1">
      <c r="A50" s="29">
        <v>47</v>
      </c>
      <c r="B50" s="22" t="s">
        <v>89</v>
      </c>
      <c r="C50" s="22" t="s">
        <v>90</v>
      </c>
      <c r="D50" s="49">
        <f>AVERAGE(Table1[[#This Row],[Field/ Catching]:[Throw]])</f>
        <v>2.8333333333333335</v>
      </c>
      <c r="E50" s="32"/>
      <c r="F50" s="23">
        <v>7</v>
      </c>
      <c r="G50" s="33" t="s">
        <v>166</v>
      </c>
      <c r="H50" s="2"/>
      <c r="I50" s="2"/>
      <c r="J50" s="2">
        <v>3</v>
      </c>
      <c r="K50" s="2">
        <v>2.5</v>
      </c>
      <c r="L50" s="2">
        <v>3</v>
      </c>
      <c r="M50" s="1"/>
      <c r="N50" s="1"/>
      <c r="O50" t="str">
        <f t="shared" si="1"/>
        <v>Celia Cullinane</v>
      </c>
      <c r="P50"/>
      <c r="Q50"/>
    </row>
    <row r="51" spans="1:17" ht="25" customHeight="1">
      <c r="A51" s="29">
        <v>48</v>
      </c>
      <c r="B51" s="22" t="s">
        <v>99</v>
      </c>
      <c r="C51" s="22" t="s">
        <v>100</v>
      </c>
      <c r="D51" s="49">
        <f>AVERAGE(Table1[[#This Row],[Field/ Catching]:[Throw]])</f>
        <v>2.8333333333333335</v>
      </c>
      <c r="E51" s="32"/>
      <c r="F51" s="23">
        <v>7</v>
      </c>
      <c r="G51" s="31" t="s">
        <v>163</v>
      </c>
      <c r="H51" s="2"/>
      <c r="I51" s="2"/>
      <c r="J51" s="2">
        <v>3</v>
      </c>
      <c r="K51" s="2">
        <v>3</v>
      </c>
      <c r="L51" s="2">
        <v>2.5</v>
      </c>
      <c r="M51" s="1" t="s">
        <v>169</v>
      </c>
      <c r="N51" s="1"/>
      <c r="O51" t="str">
        <f t="shared" si="1"/>
        <v>Kathleen Gallagher</v>
      </c>
      <c r="P51"/>
      <c r="Q51"/>
    </row>
    <row r="52" spans="1:17" ht="25" customHeight="1">
      <c r="A52" s="29">
        <v>49</v>
      </c>
      <c r="B52" s="22" t="s">
        <v>102</v>
      </c>
      <c r="C52" s="22" t="s">
        <v>103</v>
      </c>
      <c r="D52" s="49">
        <f>AVERAGE(Table1[[#This Row],[Field/ Catching]:[Throw]])</f>
        <v>2.8333333333333335</v>
      </c>
      <c r="E52" s="32"/>
      <c r="F52" s="23">
        <v>7</v>
      </c>
      <c r="G52" s="33" t="s">
        <v>165</v>
      </c>
      <c r="H52" s="2">
        <v>3</v>
      </c>
      <c r="I52" s="2">
        <v>3</v>
      </c>
      <c r="J52" s="2">
        <v>3</v>
      </c>
      <c r="K52" s="2">
        <v>2.5</v>
      </c>
      <c r="L52" s="2">
        <v>3</v>
      </c>
      <c r="M52" s="1"/>
      <c r="N52" s="1">
        <v>11</v>
      </c>
      <c r="O52" t="str">
        <f t="shared" si="1"/>
        <v>Brigid Howley</v>
      </c>
      <c r="P52"/>
      <c r="Q52"/>
    </row>
    <row r="53" spans="1:17" ht="25" customHeight="1">
      <c r="A53" s="29">
        <v>50</v>
      </c>
      <c r="B53" s="22" t="s">
        <v>114</v>
      </c>
      <c r="C53" s="22" t="s">
        <v>115</v>
      </c>
      <c r="D53" s="49">
        <f>AVERAGE(Table1[[#This Row],[Field/ Catching]:[Throw]])</f>
        <v>2.8333333333333335</v>
      </c>
      <c r="E53" s="32"/>
      <c r="F53" s="23">
        <v>7</v>
      </c>
      <c r="G53" s="33" t="s">
        <v>166</v>
      </c>
      <c r="H53" s="2"/>
      <c r="I53" s="2"/>
      <c r="J53" s="2">
        <v>2.5</v>
      </c>
      <c r="K53" s="2">
        <v>3</v>
      </c>
      <c r="L53" s="2">
        <v>3</v>
      </c>
      <c r="M53" s="1"/>
      <c r="N53" s="1"/>
      <c r="O53" t="str">
        <f t="shared" si="1"/>
        <v>Mary Kenney</v>
      </c>
      <c r="P53"/>
      <c r="Q53"/>
    </row>
    <row r="54" spans="1:17" ht="25" customHeight="1">
      <c r="A54" s="29">
        <v>51</v>
      </c>
      <c r="B54" s="22" t="s">
        <v>118</v>
      </c>
      <c r="C54" s="22" t="s">
        <v>10</v>
      </c>
      <c r="D54" s="49">
        <f>AVERAGE(Table1[[#This Row],[Field/ Catching]:[Throw]])</f>
        <v>2.8333333333333335</v>
      </c>
      <c r="E54" s="32"/>
      <c r="F54" s="23">
        <v>7</v>
      </c>
      <c r="G54" t="s">
        <v>166</v>
      </c>
      <c r="H54" s="2"/>
      <c r="I54" s="2"/>
      <c r="J54" s="2">
        <v>3</v>
      </c>
      <c r="K54" s="2">
        <v>2.5</v>
      </c>
      <c r="L54" s="2">
        <v>3</v>
      </c>
      <c r="M54" s="1"/>
      <c r="N54" s="1"/>
      <c r="O54" t="str">
        <f t="shared" si="1"/>
        <v>Allison Kussmann</v>
      </c>
      <c r="P54"/>
      <c r="Q54"/>
    </row>
    <row r="55" spans="1:17" ht="25" customHeight="1">
      <c r="A55" s="29">
        <v>52</v>
      </c>
      <c r="B55" s="22" t="s">
        <v>119</v>
      </c>
      <c r="C55" s="22" t="s">
        <v>120</v>
      </c>
      <c r="D55" s="49">
        <f>AVERAGE(Table1[[#This Row],[Field/ Catching]:[Throw]])</f>
        <v>2.8333333333333335</v>
      </c>
      <c r="E55" s="32"/>
      <c r="F55" s="23">
        <v>7</v>
      </c>
      <c r="G55" s="33" t="s">
        <v>166</v>
      </c>
      <c r="H55" s="2"/>
      <c r="I55" s="2"/>
      <c r="J55" s="2">
        <v>3</v>
      </c>
      <c r="K55" s="2">
        <v>2.5</v>
      </c>
      <c r="L55" s="2">
        <v>3</v>
      </c>
      <c r="M55" s="1"/>
      <c r="N55" s="1"/>
      <c r="O55" t="str">
        <f t="shared" si="1"/>
        <v>Abigail Lang</v>
      </c>
      <c r="P55"/>
      <c r="Q55"/>
    </row>
    <row r="56" spans="1:17" ht="25" customHeight="1">
      <c r="A56" s="29">
        <v>53</v>
      </c>
      <c r="B56" s="22" t="s">
        <v>145</v>
      </c>
      <c r="C56" s="22" t="s">
        <v>146</v>
      </c>
      <c r="D56" s="49">
        <f>AVERAGE(Table1[[#This Row],[Field/ Catching]:[Throw]])</f>
        <v>2.8333333333333335</v>
      </c>
      <c r="E56" s="32"/>
      <c r="F56" s="23">
        <v>7</v>
      </c>
      <c r="G56" s="33" t="s">
        <v>162</v>
      </c>
      <c r="H56" s="2"/>
      <c r="I56" s="2"/>
      <c r="J56" s="2">
        <v>3</v>
      </c>
      <c r="K56" s="2">
        <v>2.5</v>
      </c>
      <c r="L56" s="2">
        <v>3</v>
      </c>
      <c r="M56" s="1"/>
      <c r="N56" s="1"/>
      <c r="O56" t="str">
        <f t="shared" si="1"/>
        <v>Madelyne Shea</v>
      </c>
      <c r="P56"/>
      <c r="Q56"/>
    </row>
    <row r="57" spans="1:17" ht="25" customHeight="1">
      <c r="A57" s="29">
        <v>54</v>
      </c>
      <c r="B57" s="22" t="s">
        <v>1</v>
      </c>
      <c r="C57" s="22" t="s">
        <v>2</v>
      </c>
      <c r="D57" s="49">
        <f>AVERAGE(Table1[[#This Row],[Field/ Catching]:[Throw]])</f>
        <v>2.6666666666666665</v>
      </c>
      <c r="E57" s="32"/>
      <c r="F57" s="23">
        <v>8</v>
      </c>
      <c r="G57" s="33" t="s">
        <v>152</v>
      </c>
      <c r="H57" s="2"/>
      <c r="I57" s="2"/>
      <c r="J57" s="2">
        <v>2</v>
      </c>
      <c r="K57" s="2">
        <v>3</v>
      </c>
      <c r="L57" s="2">
        <v>3</v>
      </c>
      <c r="M57" s="1"/>
      <c r="N57" s="1"/>
      <c r="O57" t="str">
        <f t="shared" si="1"/>
        <v>Katy Balestraci</v>
      </c>
      <c r="P57"/>
      <c r="Q57"/>
    </row>
    <row r="58" spans="1:17" ht="25" customHeight="1">
      <c r="A58" s="29">
        <v>55</v>
      </c>
      <c r="B58" s="22" t="s">
        <v>91</v>
      </c>
      <c r="C58" s="22" t="s">
        <v>92</v>
      </c>
      <c r="D58" s="49">
        <f>AVERAGE(Table1[[#This Row],[Field/ Catching]:[Throw]])</f>
        <v>2.6666666666666665</v>
      </c>
      <c r="E58" s="32"/>
      <c r="F58" s="23">
        <v>7</v>
      </c>
      <c r="G58" t="s">
        <v>166</v>
      </c>
      <c r="H58" s="2">
        <v>2.5</v>
      </c>
      <c r="I58" s="2"/>
      <c r="J58" s="2">
        <v>3</v>
      </c>
      <c r="K58" s="2">
        <v>3</v>
      </c>
      <c r="L58" s="2">
        <v>2</v>
      </c>
      <c r="M58" s="1"/>
      <c r="N58" s="1">
        <v>17</v>
      </c>
      <c r="O58" t="str">
        <f t="shared" si="1"/>
        <v>Ruby D'Amato</v>
      </c>
      <c r="P58"/>
      <c r="Q58"/>
    </row>
    <row r="59" spans="1:17" ht="25" customHeight="1">
      <c r="A59" s="29">
        <v>56</v>
      </c>
      <c r="B59" s="22" t="s">
        <v>123</v>
      </c>
      <c r="C59" s="22" t="s">
        <v>124</v>
      </c>
      <c r="D59" s="49">
        <f>AVERAGE(Table1[[#This Row],[Field/ Catching]:[Throw]])</f>
        <v>2.6666666666666665</v>
      </c>
      <c r="E59" s="32"/>
      <c r="F59" s="23">
        <v>7</v>
      </c>
      <c r="G59" t="s">
        <v>165</v>
      </c>
      <c r="H59" s="2"/>
      <c r="I59" s="2"/>
      <c r="J59" s="2">
        <v>3</v>
      </c>
      <c r="K59" s="2">
        <v>2.5</v>
      </c>
      <c r="L59" s="2">
        <v>2.5</v>
      </c>
      <c r="M59" s="1"/>
      <c r="N59" s="1"/>
      <c r="O59" t="str">
        <f t="shared" si="1"/>
        <v>Colleen Linehan</v>
      </c>
      <c r="P59"/>
      <c r="Q59"/>
    </row>
    <row r="60" spans="1:17" ht="25" customHeight="1">
      <c r="A60" s="29">
        <v>57</v>
      </c>
      <c r="B60" s="22" t="s">
        <v>13</v>
      </c>
      <c r="C60" s="22" t="s">
        <v>14</v>
      </c>
      <c r="D60" s="49">
        <f>AVERAGE(Table1[[#This Row],[Field/ Catching]:[Throw]])</f>
        <v>2.5</v>
      </c>
      <c r="E60" s="32"/>
      <c r="F60" s="23">
        <v>8</v>
      </c>
      <c r="G60" t="s">
        <v>152</v>
      </c>
      <c r="H60" s="2"/>
      <c r="I60" s="2"/>
      <c r="J60" s="2">
        <v>2</v>
      </c>
      <c r="K60" s="2">
        <v>2.5</v>
      </c>
      <c r="L60" s="2">
        <v>3</v>
      </c>
      <c r="M60" s="1" t="s">
        <v>169</v>
      </c>
      <c r="N60" s="1"/>
      <c r="O60" t="str">
        <f t="shared" si="1"/>
        <v>Maggie Carroll</v>
      </c>
      <c r="P60"/>
      <c r="Q60"/>
    </row>
    <row r="61" spans="1:17" ht="25" customHeight="1">
      <c r="A61" s="29">
        <v>58</v>
      </c>
      <c r="B61" s="22" t="s">
        <v>74</v>
      </c>
      <c r="C61" s="22" t="s">
        <v>75</v>
      </c>
      <c r="D61" s="49">
        <f>AVERAGE(Table1[[#This Row],[Field/ Catching]:[Throw]])</f>
        <v>2.5</v>
      </c>
      <c r="E61" s="32"/>
      <c r="F61" s="23">
        <v>7</v>
      </c>
      <c r="G61" t="s">
        <v>162</v>
      </c>
      <c r="H61" s="2"/>
      <c r="I61" s="2"/>
      <c r="J61" s="2">
        <v>2.5</v>
      </c>
      <c r="K61" s="2">
        <v>2.5</v>
      </c>
      <c r="L61" s="2">
        <v>2.5</v>
      </c>
      <c r="M61" s="1"/>
      <c r="N61" s="1"/>
      <c r="O61" t="str">
        <f t="shared" si="1"/>
        <v>Lily Burke</v>
      </c>
      <c r="P61"/>
      <c r="Q61"/>
    </row>
    <row r="62" spans="1:17" ht="25" customHeight="1">
      <c r="A62" s="29">
        <v>59</v>
      </c>
      <c r="B62" s="22" t="s">
        <v>125</v>
      </c>
      <c r="C62" s="22" t="s">
        <v>126</v>
      </c>
      <c r="D62" s="49">
        <f>AVERAGE(Table1[[#This Row],[Field/ Catching]:[Throw]])</f>
        <v>2.5</v>
      </c>
      <c r="E62" s="32"/>
      <c r="F62" s="23">
        <v>7</v>
      </c>
      <c r="G62" t="s">
        <v>165</v>
      </c>
      <c r="H62" s="2"/>
      <c r="I62" s="2"/>
      <c r="J62" s="2">
        <v>2</v>
      </c>
      <c r="K62" s="2">
        <v>3</v>
      </c>
      <c r="L62" s="2">
        <v>2.5</v>
      </c>
      <c r="M62" s="1"/>
      <c r="N62" s="1"/>
      <c r="O62" t="str">
        <f t="shared" si="1"/>
        <v>Teresa McDonald</v>
      </c>
      <c r="P62"/>
      <c r="Q62"/>
    </row>
    <row r="63" spans="1:17" ht="25" customHeight="1">
      <c r="A63" s="29">
        <v>60</v>
      </c>
      <c r="B63" s="22" t="s">
        <v>66</v>
      </c>
      <c r="C63" s="22" t="s">
        <v>67</v>
      </c>
      <c r="D63" s="49">
        <f>AVERAGE(Table1[[#This Row],[Field/ Catching]:[Throw]])</f>
        <v>2.3333333333333335</v>
      </c>
      <c r="E63" s="32"/>
      <c r="F63" s="23">
        <v>7</v>
      </c>
      <c r="G63" t="s">
        <v>161</v>
      </c>
      <c r="H63" s="2">
        <v>2</v>
      </c>
      <c r="I63" s="2"/>
      <c r="J63" s="2">
        <v>2.5</v>
      </c>
      <c r="K63" s="2">
        <v>2</v>
      </c>
      <c r="L63" s="2">
        <v>2.5</v>
      </c>
      <c r="M63" s="1"/>
      <c r="N63" s="1">
        <v>15</v>
      </c>
      <c r="O63" t="str">
        <f t="shared" si="1"/>
        <v>Megan Bernardi</v>
      </c>
      <c r="P63"/>
      <c r="Q63"/>
    </row>
    <row r="64" spans="1:17" ht="25" customHeight="1">
      <c r="A64" s="29">
        <v>61</v>
      </c>
      <c r="B64" s="22" t="s">
        <v>93</v>
      </c>
      <c r="C64" s="22" t="s">
        <v>94</v>
      </c>
      <c r="D64" s="49">
        <f>AVERAGE(Table1[[#This Row],[Field/ Catching]:[Throw]])</f>
        <v>2.3333333333333335</v>
      </c>
      <c r="E64" s="32"/>
      <c r="F64" s="23">
        <v>7</v>
      </c>
      <c r="G64" s="30" t="s">
        <v>161</v>
      </c>
      <c r="H64" s="2"/>
      <c r="I64" s="2"/>
      <c r="J64" s="2">
        <v>3</v>
      </c>
      <c r="K64" s="2">
        <v>2</v>
      </c>
      <c r="L64" s="2">
        <v>2</v>
      </c>
      <c r="M64" s="1"/>
      <c r="N64" s="1"/>
      <c r="O64" t="str">
        <f t="shared" si="1"/>
        <v>Ellie Drummond</v>
      </c>
      <c r="P64"/>
      <c r="Q64"/>
    </row>
    <row r="65" spans="1:17" ht="25" customHeight="1">
      <c r="A65" s="29">
        <v>62</v>
      </c>
      <c r="B65" s="22" t="s">
        <v>97</v>
      </c>
      <c r="C65" s="22" t="s">
        <v>98</v>
      </c>
      <c r="D65" s="49">
        <f>AVERAGE(Table1[[#This Row],[Field/ Catching]:[Throw]])</f>
        <v>2.3333333333333335</v>
      </c>
      <c r="E65" s="32"/>
      <c r="F65" s="23">
        <v>7</v>
      </c>
      <c r="G65" t="s">
        <v>164</v>
      </c>
      <c r="H65" s="2">
        <v>3</v>
      </c>
      <c r="I65" s="2"/>
      <c r="J65" s="2">
        <v>2.5</v>
      </c>
      <c r="K65" s="2">
        <v>2</v>
      </c>
      <c r="L65" s="2">
        <v>2.5</v>
      </c>
      <c r="M65" s="1"/>
      <c r="N65" s="1"/>
      <c r="O65" t="str">
        <f t="shared" si="1"/>
        <v>Chiara Ferrante</v>
      </c>
      <c r="P65"/>
      <c r="Q65"/>
    </row>
    <row r="66" spans="1:17" ht="25" customHeight="1">
      <c r="A66" s="29">
        <v>63</v>
      </c>
      <c r="B66" s="22" t="s">
        <v>129</v>
      </c>
      <c r="C66" s="22" t="s">
        <v>130</v>
      </c>
      <c r="D66" s="49">
        <f>AVERAGE(Table1[[#This Row],[Field/ Catching]:[Throw]])</f>
        <v>2.3333333333333335</v>
      </c>
      <c r="E66" s="32"/>
      <c r="F66" s="23">
        <v>7</v>
      </c>
      <c r="G66" s="30" t="s">
        <v>161</v>
      </c>
      <c r="H66" s="2"/>
      <c r="I66" s="2"/>
      <c r="J66" s="2">
        <v>2.5</v>
      </c>
      <c r="K66" s="2">
        <v>2</v>
      </c>
      <c r="L66" s="2">
        <v>2.5</v>
      </c>
      <c r="M66" s="1"/>
      <c r="N66" s="1"/>
      <c r="O66" t="str">
        <f t="shared" si="1"/>
        <v>Shannon Middleton</v>
      </c>
      <c r="P66"/>
      <c r="Q66"/>
    </row>
    <row r="67" spans="1:17" ht="25" customHeight="1">
      <c r="A67" s="29">
        <v>64</v>
      </c>
      <c r="B67" s="22" t="s">
        <v>135</v>
      </c>
      <c r="C67" s="22" t="s">
        <v>136</v>
      </c>
      <c r="D67" s="49">
        <f>AVERAGE(Table1[[#This Row],[Field/ Catching]:[Throw]])</f>
        <v>2.3333333333333335</v>
      </c>
      <c r="E67" s="32"/>
      <c r="F67" s="23">
        <v>7</v>
      </c>
      <c r="G67" t="s">
        <v>160</v>
      </c>
      <c r="H67" s="2"/>
      <c r="I67" s="2"/>
      <c r="J67" s="2">
        <v>2.5</v>
      </c>
      <c r="K67" s="2">
        <v>2</v>
      </c>
      <c r="L67" s="2">
        <v>2.5</v>
      </c>
      <c r="M67" s="1"/>
      <c r="N67" s="1"/>
      <c r="O67" t="str">
        <f t="shared" si="1"/>
        <v>Allie Panariello</v>
      </c>
      <c r="P67"/>
      <c r="Q67"/>
    </row>
    <row r="68" spans="1:17" ht="25" customHeight="1">
      <c r="A68" s="29">
        <v>65</v>
      </c>
      <c r="B68" s="22" t="s">
        <v>81</v>
      </c>
      <c r="C68" s="22" t="s">
        <v>82</v>
      </c>
      <c r="D68" s="49">
        <f>AVERAGE(Table1[[#This Row],[Field/ Catching]:[Throw]])</f>
        <v>2.1666666666666665</v>
      </c>
      <c r="E68" s="32"/>
      <c r="F68" s="23">
        <v>7</v>
      </c>
      <c r="G68" s="33" t="s">
        <v>163</v>
      </c>
      <c r="H68" s="2">
        <v>2</v>
      </c>
      <c r="I68" s="2"/>
      <c r="J68" s="2">
        <v>2.5</v>
      </c>
      <c r="K68" s="2">
        <v>2</v>
      </c>
      <c r="L68" s="2">
        <v>2</v>
      </c>
      <c r="M68" s="1"/>
      <c r="N68" s="1"/>
      <c r="O68" t="str">
        <f t="shared" ref="O68:O75" si="2">CONCATENATE(C68," ", B68)</f>
        <v>Claire Casey</v>
      </c>
      <c r="P68"/>
      <c r="Q68"/>
    </row>
    <row r="69" spans="1:17" ht="25" customHeight="1">
      <c r="A69" s="29">
        <v>66</v>
      </c>
      <c r="B69" s="22" t="s">
        <v>83</v>
      </c>
      <c r="C69" s="22" t="s">
        <v>84</v>
      </c>
      <c r="D69" s="49">
        <f>AVERAGE(Table1[[#This Row],[Field/ Catching]:[Throw]])</f>
        <v>2.1666666666666665</v>
      </c>
      <c r="E69" s="32"/>
      <c r="F69" s="23">
        <v>7</v>
      </c>
      <c r="G69" t="s">
        <v>161</v>
      </c>
      <c r="H69" s="2"/>
      <c r="I69" s="2"/>
      <c r="J69" s="2">
        <v>2</v>
      </c>
      <c r="K69" s="2">
        <v>2.5</v>
      </c>
      <c r="L69" s="2">
        <v>2</v>
      </c>
      <c r="M69" s="1"/>
      <c r="N69" s="1"/>
      <c r="O69" t="str">
        <f t="shared" si="2"/>
        <v>Genevieve Connelly</v>
      </c>
      <c r="P69"/>
      <c r="Q69"/>
    </row>
    <row r="70" spans="1:17" ht="25" customHeight="1">
      <c r="A70" s="29">
        <v>67</v>
      </c>
      <c r="B70" s="22" t="s">
        <v>116</v>
      </c>
      <c r="C70" s="22" t="s">
        <v>117</v>
      </c>
      <c r="D70" s="49">
        <f>AVERAGE(Table1[[#This Row],[Field/ Catching]:[Throw]])</f>
        <v>2.1666666666666665</v>
      </c>
      <c r="E70" s="32"/>
      <c r="F70" s="23">
        <v>7</v>
      </c>
      <c r="G70" t="s">
        <v>160</v>
      </c>
      <c r="H70" s="2"/>
      <c r="I70" s="2"/>
      <c r="J70" s="2">
        <v>2</v>
      </c>
      <c r="K70" s="2">
        <v>2</v>
      </c>
      <c r="L70" s="2">
        <v>2.5</v>
      </c>
      <c r="M70" s="1"/>
      <c r="N70" s="1"/>
      <c r="O70" t="str">
        <f t="shared" si="2"/>
        <v>Kristin Kubera</v>
      </c>
      <c r="P70"/>
      <c r="Q70"/>
    </row>
    <row r="71" spans="1:17" ht="25" customHeight="1">
      <c r="A71" s="29">
        <v>68</v>
      </c>
      <c r="B71" s="22" t="s">
        <v>7</v>
      </c>
      <c r="C71" s="22" t="s">
        <v>8</v>
      </c>
      <c r="D71" s="49">
        <f>AVERAGE(Table1[[#This Row],[Field/ Catching]:[Throw]])</f>
        <v>2</v>
      </c>
      <c r="E71" s="32"/>
      <c r="F71" s="23">
        <v>8</v>
      </c>
      <c r="G71" t="s">
        <v>151</v>
      </c>
      <c r="H71" s="2"/>
      <c r="I71" s="2"/>
      <c r="J71" s="2">
        <v>2</v>
      </c>
      <c r="K71" s="2">
        <v>2</v>
      </c>
      <c r="L71" s="2">
        <v>2</v>
      </c>
      <c r="M71" s="1"/>
      <c r="N71" s="1"/>
      <c r="O71" t="str">
        <f t="shared" si="2"/>
        <v>Amanda Canale</v>
      </c>
    </row>
    <row r="72" spans="1:17" ht="25" customHeight="1">
      <c r="A72" s="29">
        <v>69</v>
      </c>
      <c r="B72" s="22" t="s">
        <v>24</v>
      </c>
      <c r="C72" s="22" t="s">
        <v>25</v>
      </c>
      <c r="D72" s="49">
        <f>AVERAGE(Table1[[#This Row],[Field/ Catching]:[Throw]])</f>
        <v>2</v>
      </c>
      <c r="E72" s="32"/>
      <c r="F72" s="23">
        <v>8</v>
      </c>
      <c r="G72" t="s">
        <v>154</v>
      </c>
      <c r="H72" s="2"/>
      <c r="I72" s="2"/>
      <c r="J72" s="2">
        <v>2</v>
      </c>
      <c r="K72" s="2">
        <v>2</v>
      </c>
      <c r="L72" s="2">
        <v>2</v>
      </c>
      <c r="M72" s="1"/>
      <c r="N72" s="1"/>
      <c r="O72" t="str">
        <f t="shared" si="2"/>
        <v>Lauren Griswold</v>
      </c>
      <c r="P72"/>
      <c r="Q72"/>
    </row>
    <row r="73" spans="1:17" ht="25" customHeight="1">
      <c r="A73" s="29">
        <v>70</v>
      </c>
      <c r="B73" s="22" t="s">
        <v>18</v>
      </c>
      <c r="C73" s="22" t="s">
        <v>19</v>
      </c>
      <c r="D73" s="49">
        <f>AVERAGE(Table1[[#This Row],[Field/ Catching]:[Throw]])</f>
        <v>1</v>
      </c>
      <c r="E73" s="32"/>
      <c r="F73" s="23">
        <v>8</v>
      </c>
      <c r="G73" t="s">
        <v>153</v>
      </c>
      <c r="H73" s="2"/>
      <c r="I73" s="2">
        <v>1</v>
      </c>
      <c r="J73" s="2">
        <v>1</v>
      </c>
      <c r="K73" s="2">
        <v>1</v>
      </c>
      <c r="L73" s="2">
        <v>1</v>
      </c>
      <c r="M73" s="1"/>
      <c r="N73" s="1"/>
      <c r="O73" t="str">
        <f t="shared" si="2"/>
        <v>Brigitte Dugas</v>
      </c>
      <c r="P73"/>
      <c r="Q73"/>
    </row>
    <row r="74" spans="1:17" ht="25" customHeight="1">
      <c r="A74" s="29">
        <v>71</v>
      </c>
      <c r="B74" s="46" t="s">
        <v>133</v>
      </c>
      <c r="C74" s="46" t="s">
        <v>124</v>
      </c>
      <c r="D74" s="49" t="e">
        <f>AVERAGE(Table1[[#This Row],[Field/ Catching]:[Throw]])</f>
        <v>#DIV/0!</v>
      </c>
      <c r="E74" s="32"/>
      <c r="F74" s="23">
        <v>7</v>
      </c>
      <c r="G74" t="s">
        <v>168</v>
      </c>
      <c r="H74" s="2"/>
      <c r="I74" s="2"/>
      <c r="J74" s="2"/>
      <c r="M74" s="1"/>
      <c r="N74" s="1"/>
      <c r="O74" t="str">
        <f t="shared" si="2"/>
        <v>Colleen Murphy</v>
      </c>
      <c r="P74"/>
      <c r="Q74"/>
    </row>
    <row r="75" spans="1:17" ht="25" customHeight="1">
      <c r="A75" s="29">
        <v>72</v>
      </c>
      <c r="B75" s="46" t="s">
        <v>137</v>
      </c>
      <c r="C75" s="46" t="s">
        <v>138</v>
      </c>
      <c r="D75" s="49" t="e">
        <f>AVERAGE(Table1[[#This Row],[Field/ Catching]:[Throw]])</f>
        <v>#DIV/0!</v>
      </c>
      <c r="E75" s="32"/>
      <c r="F75" s="23">
        <v>7</v>
      </c>
      <c r="G75" t="s">
        <v>168</v>
      </c>
      <c r="H75" s="2"/>
      <c r="I75" s="2"/>
      <c r="J75" s="2"/>
      <c r="M75" s="1"/>
      <c r="N75" s="1"/>
      <c r="O75" t="str">
        <f t="shared" si="2"/>
        <v>Georgia Petrik</v>
      </c>
      <c r="P75"/>
      <c r="Q75"/>
    </row>
    <row r="76" spans="1:17">
      <c r="A76" t="s">
        <v>158</v>
      </c>
      <c r="B76" s="27">
        <f>COUNTA(Table1[Last])</f>
        <v>72</v>
      </c>
      <c r="G76" s="26"/>
    </row>
    <row r="77" spans="1:17">
      <c r="H77" s="2"/>
      <c r="I77" s="1"/>
      <c r="J77" s="1"/>
      <c r="K77"/>
    </row>
    <row r="78" spans="1:17">
      <c r="A78" s="4" t="s">
        <v>49</v>
      </c>
      <c r="H78" s="2" t="s">
        <v>172</v>
      </c>
      <c r="I78" s="1">
        <f>COUNTIF(Table1[Grade],7)</f>
        <v>46</v>
      </c>
      <c r="J78" t="s">
        <v>175</v>
      </c>
      <c r="L78" t="s">
        <v>177</v>
      </c>
    </row>
    <row r="79" spans="1:17">
      <c r="A79" s="3" t="s">
        <v>178</v>
      </c>
      <c r="H79" s="2" t="s">
        <v>173</v>
      </c>
      <c r="I79" s="1">
        <f>COUNTIF(Table1[Grade],8)</f>
        <v>26</v>
      </c>
      <c r="J79" t="s">
        <v>174</v>
      </c>
      <c r="L79" t="s">
        <v>176</v>
      </c>
    </row>
    <row r="80" spans="1:17">
      <c r="H80" s="37" t="s">
        <v>56</v>
      </c>
      <c r="I80" s="26">
        <f>I79+I78</f>
        <v>72</v>
      </c>
      <c r="J80" s="1"/>
      <c r="K80"/>
    </row>
    <row r="81" spans="1:1">
      <c r="A81" t="s">
        <v>186</v>
      </c>
    </row>
    <row r="82" spans="1:1">
      <c r="A82" t="s">
        <v>187</v>
      </c>
    </row>
    <row r="83" spans="1:1">
      <c r="A83" t="s">
        <v>188</v>
      </c>
    </row>
  </sheetData>
  <mergeCells count="1">
    <mergeCell ref="J2:L2"/>
  </mergeCells>
  <phoneticPr fontId="4" type="noConversion"/>
  <pageMargins left="0.25" right="0" top="0.25" bottom="0.25" header="0.25" footer="0.25"/>
  <pageSetup paperSize="3" orientation="portrait" horizontalDpi="4294967292" verticalDpi="4294967292"/>
  <headerFooter>
    <oddFooter>&amp;R&amp;"Calibri,Regular"&amp;K000000&amp;D</oddFooter>
  </headerFooter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4"/>
  <sheetViews>
    <sheetView showGridLines="0" tabSelected="1" zoomScale="115" zoomScaleNormal="115" zoomScalePageLayoutView="115" workbookViewId="0">
      <selection activeCell="O10" sqref="O10"/>
    </sheetView>
  </sheetViews>
  <sheetFormatPr baseColWidth="10" defaultColWidth="10.1640625" defaultRowHeight="18" x14ac:dyDescent="0"/>
  <cols>
    <col min="1" max="1" width="2.5" style="7" customWidth="1"/>
    <col min="2" max="2" width="10.83203125" style="7" customWidth="1"/>
    <col min="3" max="3" width="12.6640625" style="7" customWidth="1"/>
    <col min="4" max="5" width="14.5" style="7" customWidth="1"/>
    <col min="6" max="6" width="13.83203125" style="7" customWidth="1"/>
    <col min="7" max="15" width="14.5" style="7" customWidth="1"/>
    <col min="16" max="16" width="3.6640625" style="7" customWidth="1"/>
    <col min="17" max="17" width="11.33203125" style="7" customWidth="1"/>
    <col min="18" max="19" width="10.1640625" style="7" customWidth="1"/>
    <col min="20" max="20" width="8.6640625" style="7" customWidth="1"/>
    <col min="21" max="21" width="10.1640625" style="7"/>
    <col min="22" max="22" width="39" style="7" customWidth="1"/>
    <col min="23" max="16384" width="10.1640625" style="7"/>
  </cols>
  <sheetData>
    <row r="1" spans="1:20" ht="4.5" customHeight="1">
      <c r="A1" s="7" t="s">
        <v>51</v>
      </c>
    </row>
    <row r="2" spans="1:20" ht="4.5" customHeight="1"/>
    <row r="3" spans="1:20" ht="13" customHeight="1" thickBot="1"/>
    <row r="4" spans="1:20" ht="39" customHeight="1" thickBot="1">
      <c r="B4" s="20"/>
      <c r="C4" s="20"/>
      <c r="D4" s="8" t="s">
        <v>193</v>
      </c>
      <c r="E4" s="9" t="s">
        <v>191</v>
      </c>
      <c r="F4" s="8" t="s">
        <v>192</v>
      </c>
      <c r="G4" s="9" t="s">
        <v>52</v>
      </c>
      <c r="H4" s="8" t="s">
        <v>53</v>
      </c>
      <c r="I4" s="9" t="s">
        <v>54</v>
      </c>
      <c r="J4" s="8" t="s">
        <v>55</v>
      </c>
      <c r="K4" s="8" t="s">
        <v>59</v>
      </c>
      <c r="L4" s="8" t="s">
        <v>60</v>
      </c>
      <c r="M4" s="9" t="s">
        <v>61</v>
      </c>
      <c r="N4" s="8" t="s">
        <v>62</v>
      </c>
      <c r="O4" s="8" t="s">
        <v>63</v>
      </c>
      <c r="P4" s="10"/>
      <c r="Q4" s="11"/>
      <c r="R4" s="6" t="s">
        <v>64</v>
      </c>
      <c r="S4" s="6" t="s">
        <v>65</v>
      </c>
      <c r="T4" s="12" t="s">
        <v>56</v>
      </c>
    </row>
    <row r="5" spans="1:20" ht="73" customHeight="1" thickBot="1">
      <c r="B5" s="63" t="s">
        <v>42</v>
      </c>
      <c r="C5" s="21"/>
      <c r="D5" s="67" t="s">
        <v>195</v>
      </c>
      <c r="E5" s="67" t="s">
        <v>213</v>
      </c>
      <c r="F5" s="67" t="s">
        <v>216</v>
      </c>
      <c r="G5" s="67" t="s">
        <v>196</v>
      </c>
      <c r="H5" s="67" t="s">
        <v>227</v>
      </c>
      <c r="I5" s="67" t="s">
        <v>228</v>
      </c>
      <c r="J5" s="67" t="s">
        <v>236</v>
      </c>
      <c r="K5" s="67" t="s">
        <v>237</v>
      </c>
      <c r="L5" s="67" t="s">
        <v>248</v>
      </c>
      <c r="M5" s="67" t="s">
        <v>249</v>
      </c>
      <c r="N5" s="67" t="s">
        <v>260</v>
      </c>
      <c r="O5" s="67" t="s">
        <v>261</v>
      </c>
      <c r="Q5" s="13"/>
      <c r="R5" s="14"/>
      <c r="S5" s="14"/>
      <c r="T5" s="15">
        <f t="shared" ref="T5" si="0">SUM(R5:S5)</f>
        <v>0</v>
      </c>
    </row>
    <row r="6" spans="1:20" ht="73" customHeight="1" thickBot="1">
      <c r="B6" s="63" t="s">
        <v>39</v>
      </c>
      <c r="C6" s="21"/>
      <c r="D6" s="67" t="s">
        <v>206</v>
      </c>
      <c r="E6" s="67" t="s">
        <v>207</v>
      </c>
      <c r="F6" s="67" t="s">
        <v>215</v>
      </c>
      <c r="G6" s="67" t="s">
        <v>218</v>
      </c>
      <c r="H6" s="67" t="s">
        <v>201</v>
      </c>
      <c r="I6" s="67" t="s">
        <v>229</v>
      </c>
      <c r="J6" s="67" t="s">
        <v>235</v>
      </c>
      <c r="K6" s="67" t="s">
        <v>238</v>
      </c>
      <c r="L6" s="67" t="s">
        <v>247</v>
      </c>
      <c r="M6" s="67" t="s">
        <v>250</v>
      </c>
      <c r="N6" s="67" t="s">
        <v>259</v>
      </c>
      <c r="O6" s="67" t="s">
        <v>262</v>
      </c>
      <c r="Q6" s="13"/>
      <c r="R6" s="14"/>
      <c r="S6" s="14"/>
      <c r="T6" s="15">
        <f>SUM(R6:S6)</f>
        <v>0</v>
      </c>
    </row>
    <row r="7" spans="1:20" ht="73" customHeight="1" thickBot="1">
      <c r="B7" s="63" t="s">
        <v>3</v>
      </c>
      <c r="C7" s="21"/>
      <c r="D7" s="67" t="s">
        <v>199</v>
      </c>
      <c r="E7" s="67" t="s">
        <v>200</v>
      </c>
      <c r="F7" s="68" t="s">
        <v>217</v>
      </c>
      <c r="G7" s="67" t="s">
        <v>219</v>
      </c>
      <c r="H7" s="67" t="s">
        <v>226</v>
      </c>
      <c r="I7" s="67" t="s">
        <v>230</v>
      </c>
      <c r="J7" s="67" t="s">
        <v>234</v>
      </c>
      <c r="K7" s="67" t="s">
        <v>239</v>
      </c>
      <c r="L7" s="67" t="s">
        <v>246</v>
      </c>
      <c r="M7" s="67" t="s">
        <v>251</v>
      </c>
      <c r="N7" s="67" t="s">
        <v>258</v>
      </c>
      <c r="O7" s="67" t="s">
        <v>263</v>
      </c>
      <c r="Q7" s="13"/>
      <c r="R7" s="14"/>
      <c r="S7" s="14"/>
      <c r="T7" s="15">
        <f>SUM(R7:S7)</f>
        <v>0</v>
      </c>
    </row>
    <row r="8" spans="1:20" ht="73" customHeight="1" thickBot="1">
      <c r="B8" s="63" t="s">
        <v>85</v>
      </c>
      <c r="C8" s="21"/>
      <c r="D8" s="67" t="s">
        <v>202</v>
      </c>
      <c r="E8" s="67" t="s">
        <v>209</v>
      </c>
      <c r="F8" s="67" t="s">
        <v>203</v>
      </c>
      <c r="G8" s="67" t="s">
        <v>220</v>
      </c>
      <c r="H8" s="67" t="s">
        <v>225</v>
      </c>
      <c r="I8" s="67" t="s">
        <v>231</v>
      </c>
      <c r="J8" s="67" t="s">
        <v>210</v>
      </c>
      <c r="K8" s="67" t="s">
        <v>240</v>
      </c>
      <c r="L8" s="67" t="s">
        <v>245</v>
      </c>
      <c r="M8" s="67" t="s">
        <v>252</v>
      </c>
      <c r="N8" s="67" t="s">
        <v>257</v>
      </c>
      <c r="O8" s="67" t="s">
        <v>264</v>
      </c>
      <c r="Q8" s="13"/>
      <c r="R8" s="14"/>
      <c r="S8" s="14"/>
      <c r="T8" s="15">
        <f>SUM(R8:S8)</f>
        <v>0</v>
      </c>
    </row>
    <row r="9" spans="1:20" ht="73" customHeight="1" thickBot="1">
      <c r="B9" s="63" t="s">
        <v>13</v>
      </c>
      <c r="C9" s="21"/>
      <c r="D9" s="67" t="s">
        <v>198</v>
      </c>
      <c r="E9" s="67" t="s">
        <v>208</v>
      </c>
      <c r="F9" s="67" t="s">
        <v>214</v>
      </c>
      <c r="G9" s="67" t="s">
        <v>221</v>
      </c>
      <c r="H9" s="67" t="s">
        <v>224</v>
      </c>
      <c r="I9" s="67" t="s">
        <v>197</v>
      </c>
      <c r="J9" s="67" t="s">
        <v>233</v>
      </c>
      <c r="K9" s="67" t="s">
        <v>241</v>
      </c>
      <c r="L9" s="67" t="s">
        <v>244</v>
      </c>
      <c r="M9" s="67" t="s">
        <v>253</v>
      </c>
      <c r="N9" s="67" t="s">
        <v>256</v>
      </c>
      <c r="O9" s="67" t="s">
        <v>265</v>
      </c>
      <c r="Q9" s="13"/>
      <c r="R9" s="14"/>
      <c r="S9" s="14"/>
      <c r="T9" s="15">
        <f>SUM(R9:S9)</f>
        <v>0</v>
      </c>
    </row>
    <row r="10" spans="1:20" ht="73" customHeight="1" thickBot="1">
      <c r="B10" s="63" t="s">
        <v>104</v>
      </c>
      <c r="C10" s="21"/>
      <c r="D10" s="67" t="s">
        <v>204</v>
      </c>
      <c r="E10" s="67" t="s">
        <v>211</v>
      </c>
      <c r="F10" s="67" t="s">
        <v>205</v>
      </c>
      <c r="G10" s="67" t="s">
        <v>222</v>
      </c>
      <c r="H10" s="67" t="s">
        <v>223</v>
      </c>
      <c r="I10" s="67" t="s">
        <v>232</v>
      </c>
      <c r="J10" s="67" t="s">
        <v>212</v>
      </c>
      <c r="K10" s="67" t="s">
        <v>242</v>
      </c>
      <c r="L10" s="67" t="s">
        <v>243</v>
      </c>
      <c r="M10" s="67" t="s">
        <v>254</v>
      </c>
      <c r="N10" s="67" t="s">
        <v>255</v>
      </c>
      <c r="O10" s="67" t="s">
        <v>266</v>
      </c>
      <c r="Q10" s="13"/>
      <c r="R10" s="14"/>
      <c r="S10" s="14"/>
      <c r="T10" s="15">
        <f>SUM(R10:S10)</f>
        <v>0</v>
      </c>
    </row>
    <row r="11" spans="1:20" ht="19" thickBot="1"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Q11" s="16" t="s">
        <v>56</v>
      </c>
      <c r="R11" s="17">
        <f>SUM(R5:R10)</f>
        <v>0</v>
      </c>
      <c r="S11" s="17">
        <f>SUM(S5:S10)</f>
        <v>0</v>
      </c>
      <c r="T11" s="17">
        <f>SUM(T5:T10)</f>
        <v>0</v>
      </c>
    </row>
    <row r="12" spans="1:20">
      <c r="C12" s="55" t="s">
        <v>172</v>
      </c>
      <c r="D12" s="7" t="s">
        <v>175</v>
      </c>
      <c r="G12" s="7" t="s">
        <v>177</v>
      </c>
    </row>
    <row r="13" spans="1:20">
      <c r="C13" s="55" t="s">
        <v>173</v>
      </c>
      <c r="D13" s="7" t="s">
        <v>174</v>
      </c>
      <c r="G13" s="7" t="s">
        <v>176</v>
      </c>
      <c r="Q13" s="57" t="s">
        <v>190</v>
      </c>
      <c r="R13" s="56">
        <v>46</v>
      </c>
      <c r="S13" s="56">
        <v>26</v>
      </c>
      <c r="T13" s="56">
        <f>SUM(R13:S13)</f>
        <v>72</v>
      </c>
    </row>
    <row r="14" spans="1:20">
      <c r="D14" s="54"/>
    </row>
  </sheetData>
  <sheetProtection formatCells="0" pivotTables="0"/>
  <phoneticPr fontId="4" type="noConversion"/>
  <dataValidations count="1">
    <dataValidation type="list" allowBlank="1" showInputMessage="1" showErrorMessage="1" sqref="D11:O11">
      <formula1>#REF!</formula1>
    </dataValidation>
  </dataValidations>
  <pageMargins left="0.2" right="0.2" top="0.25" bottom="0.25" header="0.3" footer="0.3"/>
  <pageSetup scale="52" orientation="landscape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'Draft-List'!$C$2:$C$73</xm:f>
          </x14:formula1>
          <xm:sqref>D5:O9 D10:O10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activeCell="E80" sqref="E80"/>
    </sheetView>
  </sheetViews>
  <sheetFormatPr baseColWidth="10" defaultRowHeight="15" x14ac:dyDescent="0"/>
  <cols>
    <col min="3" max="3" width="19.83203125" customWidth="1"/>
  </cols>
  <sheetData>
    <row r="1" spans="1:3">
      <c r="A1" s="62" t="s">
        <v>194</v>
      </c>
    </row>
    <row r="2" spans="1:3">
      <c r="A2" s="59" t="s">
        <v>1</v>
      </c>
      <c r="B2" s="59" t="s">
        <v>2</v>
      </c>
      <c r="C2" t="str">
        <f>CONCATENATE(B2," ",A2)</f>
        <v>Katy Balestraci</v>
      </c>
    </row>
    <row r="3" spans="1:3">
      <c r="A3" s="59" t="s">
        <v>66</v>
      </c>
      <c r="B3" s="59" t="s">
        <v>67</v>
      </c>
      <c r="C3" t="str">
        <f t="shared" ref="C3:C66" si="0">CONCATENATE(B3," ",A3)</f>
        <v>Megan Bernardi</v>
      </c>
    </row>
    <row r="4" spans="1:3">
      <c r="A4" s="60" t="s">
        <v>68</v>
      </c>
      <c r="B4" s="60" t="s">
        <v>69</v>
      </c>
      <c r="C4" t="str">
        <f t="shared" si="0"/>
        <v>Annie Berry</v>
      </c>
    </row>
    <row r="5" spans="1:3">
      <c r="A5" s="58" t="s">
        <v>70</v>
      </c>
      <c r="B5" s="58" t="s">
        <v>71</v>
      </c>
      <c r="C5" t="str">
        <f t="shared" si="0"/>
        <v>Caroline Bligh</v>
      </c>
    </row>
    <row r="6" spans="1:3">
      <c r="A6" s="58" t="s">
        <v>3</v>
      </c>
      <c r="B6" s="58" t="s">
        <v>4</v>
      </c>
      <c r="C6" t="str">
        <f t="shared" si="0"/>
        <v>Jessica Brink</v>
      </c>
    </row>
    <row r="7" spans="1:3">
      <c r="A7" s="59" t="s">
        <v>72</v>
      </c>
      <c r="B7" s="59" t="s">
        <v>21</v>
      </c>
      <c r="C7" t="str">
        <f t="shared" si="0"/>
        <v>Emma Brown</v>
      </c>
    </row>
    <row r="8" spans="1:3">
      <c r="A8" s="58" t="s">
        <v>72</v>
      </c>
      <c r="B8" s="58" t="s">
        <v>73</v>
      </c>
      <c r="C8" t="str">
        <f t="shared" si="0"/>
        <v>Kayla Brown</v>
      </c>
    </row>
    <row r="9" spans="1:3">
      <c r="A9" s="59" t="s">
        <v>74</v>
      </c>
      <c r="B9" s="59" t="s">
        <v>75</v>
      </c>
      <c r="C9" t="str">
        <f t="shared" si="0"/>
        <v>Lily Burke</v>
      </c>
    </row>
    <row r="10" spans="1:3">
      <c r="A10" s="59" t="s">
        <v>5</v>
      </c>
      <c r="B10" s="59" t="s">
        <v>6</v>
      </c>
      <c r="C10" t="str">
        <f t="shared" si="0"/>
        <v>Taylor Burns</v>
      </c>
    </row>
    <row r="11" spans="1:3">
      <c r="A11" s="59" t="s">
        <v>7</v>
      </c>
      <c r="B11" s="59" t="s">
        <v>8</v>
      </c>
      <c r="C11" t="str">
        <f t="shared" si="0"/>
        <v>Amanda Canale</v>
      </c>
    </row>
    <row r="12" spans="1:3">
      <c r="A12" s="59" t="s">
        <v>76</v>
      </c>
      <c r="B12" s="59" t="s">
        <v>77</v>
      </c>
      <c r="C12" t="str">
        <f t="shared" si="0"/>
        <v>MacKenzie Caputo</v>
      </c>
    </row>
    <row r="13" spans="1:3">
      <c r="A13" s="58" t="s">
        <v>9</v>
      </c>
      <c r="B13" s="58" t="s">
        <v>10</v>
      </c>
      <c r="C13" t="str">
        <f t="shared" si="0"/>
        <v>Allison Carey</v>
      </c>
    </row>
    <row r="14" spans="1:3">
      <c r="A14" s="58" t="s">
        <v>78</v>
      </c>
      <c r="B14" s="58" t="s">
        <v>79</v>
      </c>
      <c r="C14" t="str">
        <f t="shared" si="0"/>
        <v>Rachel Carney</v>
      </c>
    </row>
    <row r="15" spans="1:3">
      <c r="A15" s="59" t="s">
        <v>11</v>
      </c>
      <c r="B15" s="59" t="s">
        <v>12</v>
      </c>
      <c r="C15" t="str">
        <f t="shared" si="0"/>
        <v>Molly Carr</v>
      </c>
    </row>
    <row r="16" spans="1:3">
      <c r="A16" s="58" t="s">
        <v>13</v>
      </c>
      <c r="B16" s="58" t="s">
        <v>14</v>
      </c>
      <c r="C16" t="str">
        <f t="shared" si="0"/>
        <v>Maggie Carroll</v>
      </c>
    </row>
    <row r="17" spans="1:3">
      <c r="A17" s="59" t="s">
        <v>13</v>
      </c>
      <c r="B17" s="59" t="s">
        <v>80</v>
      </c>
      <c r="C17" t="str">
        <f t="shared" si="0"/>
        <v>Natalie Carroll</v>
      </c>
    </row>
    <row r="18" spans="1:3">
      <c r="A18" s="58" t="s">
        <v>81</v>
      </c>
      <c r="B18" s="58" t="s">
        <v>82</v>
      </c>
      <c r="C18" t="str">
        <f t="shared" si="0"/>
        <v>Claire Casey</v>
      </c>
    </row>
    <row r="19" spans="1:3">
      <c r="A19" s="59" t="s">
        <v>83</v>
      </c>
      <c r="B19" s="59" t="s">
        <v>84</v>
      </c>
      <c r="C19" t="str">
        <f t="shared" si="0"/>
        <v>Genevieve Connelly</v>
      </c>
    </row>
    <row r="20" spans="1:3">
      <c r="A20" s="59" t="s">
        <v>85</v>
      </c>
      <c r="B20" s="59" t="s">
        <v>86</v>
      </c>
      <c r="C20" t="str">
        <f t="shared" si="0"/>
        <v>Jenna Conroy</v>
      </c>
    </row>
    <row r="21" spans="1:3">
      <c r="A21" s="58" t="s">
        <v>15</v>
      </c>
      <c r="B21" s="58" t="s">
        <v>16</v>
      </c>
      <c r="C21" t="str">
        <f t="shared" si="0"/>
        <v>Mariah Conway</v>
      </c>
    </row>
    <row r="22" spans="1:3">
      <c r="A22" s="58" t="s">
        <v>87</v>
      </c>
      <c r="B22" s="58" t="s">
        <v>88</v>
      </c>
      <c r="C22" t="str">
        <f t="shared" si="0"/>
        <v>Madeline Crehan</v>
      </c>
    </row>
    <row r="23" spans="1:3">
      <c r="A23" s="58" t="s">
        <v>89</v>
      </c>
      <c r="B23" s="58" t="s">
        <v>90</v>
      </c>
      <c r="C23" t="str">
        <f t="shared" si="0"/>
        <v>Celia Cullinane</v>
      </c>
    </row>
    <row r="24" spans="1:3">
      <c r="A24" s="58" t="s">
        <v>91</v>
      </c>
      <c r="B24" s="58" t="s">
        <v>92</v>
      </c>
      <c r="C24" t="str">
        <f t="shared" si="0"/>
        <v>Ruby D'Amato</v>
      </c>
    </row>
    <row r="25" spans="1:3">
      <c r="A25" s="59" t="s">
        <v>17</v>
      </c>
      <c r="B25" s="59" t="s">
        <v>8</v>
      </c>
      <c r="C25" t="str">
        <f t="shared" si="0"/>
        <v>Amanda DelConte</v>
      </c>
    </row>
    <row r="26" spans="1:3">
      <c r="A26" s="58" t="s">
        <v>93</v>
      </c>
      <c r="B26" s="58" t="s">
        <v>94</v>
      </c>
      <c r="C26" t="str">
        <f t="shared" si="0"/>
        <v>Ellie Drummond</v>
      </c>
    </row>
    <row r="27" spans="1:3">
      <c r="A27" s="59" t="s">
        <v>18</v>
      </c>
      <c r="B27" s="59" t="s">
        <v>19</v>
      </c>
      <c r="C27" t="str">
        <f t="shared" si="0"/>
        <v>Brigitte Dugas</v>
      </c>
    </row>
    <row r="28" spans="1:3">
      <c r="A28" s="59" t="s">
        <v>95</v>
      </c>
      <c r="B28" s="59" t="s">
        <v>96</v>
      </c>
      <c r="C28" t="str">
        <f t="shared" si="0"/>
        <v>Jeanmarie Fallon</v>
      </c>
    </row>
    <row r="29" spans="1:3">
      <c r="A29" s="59" t="s">
        <v>97</v>
      </c>
      <c r="B29" s="59" t="s">
        <v>98</v>
      </c>
      <c r="C29" t="str">
        <f t="shared" si="0"/>
        <v>Chiara Ferrante</v>
      </c>
    </row>
    <row r="30" spans="1:3">
      <c r="A30" s="58" t="s">
        <v>20</v>
      </c>
      <c r="B30" s="58" t="s">
        <v>21</v>
      </c>
      <c r="C30" t="str">
        <f t="shared" si="0"/>
        <v>Emma Foley</v>
      </c>
    </row>
    <row r="31" spans="1:3">
      <c r="A31" s="59" t="s">
        <v>99</v>
      </c>
      <c r="B31" s="59" t="s">
        <v>100</v>
      </c>
      <c r="C31" t="str">
        <f t="shared" si="0"/>
        <v>Kathleen Gallagher</v>
      </c>
    </row>
    <row r="32" spans="1:3">
      <c r="A32" s="59" t="s">
        <v>22</v>
      </c>
      <c r="B32" s="59" t="s">
        <v>23</v>
      </c>
      <c r="C32" t="str">
        <f t="shared" si="0"/>
        <v>Sarah Gardiner</v>
      </c>
    </row>
    <row r="33" spans="1:3">
      <c r="A33" s="58" t="s">
        <v>24</v>
      </c>
      <c r="B33" s="58" t="s">
        <v>25</v>
      </c>
      <c r="C33" t="str">
        <f t="shared" si="0"/>
        <v>Lauren Griswold</v>
      </c>
    </row>
    <row r="34" spans="1:3">
      <c r="A34" s="58" t="s">
        <v>26</v>
      </c>
      <c r="B34" s="58" t="s">
        <v>27</v>
      </c>
      <c r="C34" t="str">
        <f t="shared" si="0"/>
        <v>Eva Hiller</v>
      </c>
    </row>
    <row r="35" spans="1:3">
      <c r="A35" s="59" t="s">
        <v>101</v>
      </c>
      <c r="B35" s="59" t="s">
        <v>29</v>
      </c>
      <c r="C35" t="str">
        <f t="shared" si="0"/>
        <v>Kelly Hines</v>
      </c>
    </row>
    <row r="36" spans="1:3">
      <c r="A36" s="58" t="s">
        <v>102</v>
      </c>
      <c r="B36" s="58" t="s">
        <v>103</v>
      </c>
      <c r="C36" t="str">
        <f t="shared" si="0"/>
        <v>Brigid Howley</v>
      </c>
    </row>
    <row r="37" spans="1:3">
      <c r="A37" s="58" t="s">
        <v>104</v>
      </c>
      <c r="B37" s="58" t="s">
        <v>105</v>
      </c>
      <c r="C37" t="str">
        <f t="shared" si="0"/>
        <v>Lindsey Jensen</v>
      </c>
    </row>
    <row r="38" spans="1:3">
      <c r="A38" s="59" t="s">
        <v>104</v>
      </c>
      <c r="B38" s="59" t="s">
        <v>106</v>
      </c>
      <c r="C38" t="str">
        <f t="shared" si="0"/>
        <v>Samantha Jensen</v>
      </c>
    </row>
    <row r="39" spans="1:3">
      <c r="A39" s="58" t="s">
        <v>107</v>
      </c>
      <c r="B39" s="58" t="s">
        <v>108</v>
      </c>
      <c r="C39" t="str">
        <f t="shared" si="0"/>
        <v>Isabelle Johnson</v>
      </c>
    </row>
    <row r="40" spans="1:3">
      <c r="A40" s="58" t="s">
        <v>109</v>
      </c>
      <c r="B40" s="58" t="s">
        <v>110</v>
      </c>
      <c r="C40" t="str">
        <f t="shared" si="0"/>
        <v>Helene Juzyca</v>
      </c>
    </row>
    <row r="41" spans="1:3">
      <c r="A41" s="59" t="s">
        <v>111</v>
      </c>
      <c r="B41" s="59" t="s">
        <v>112</v>
      </c>
      <c r="C41" t="str">
        <f t="shared" si="0"/>
        <v>Elena Kapolis</v>
      </c>
    </row>
    <row r="42" spans="1:3">
      <c r="A42" s="58" t="s">
        <v>29</v>
      </c>
      <c r="B42" s="58" t="s">
        <v>21</v>
      </c>
      <c r="C42" t="str">
        <f t="shared" si="0"/>
        <v>Emma Kelly</v>
      </c>
    </row>
    <row r="43" spans="1:3">
      <c r="A43" s="59" t="s">
        <v>29</v>
      </c>
      <c r="B43" s="59" t="s">
        <v>113</v>
      </c>
      <c r="C43" t="str">
        <f t="shared" si="0"/>
        <v>Nora Kelly</v>
      </c>
    </row>
    <row r="44" spans="1:3">
      <c r="A44" s="59" t="s">
        <v>114</v>
      </c>
      <c r="B44" s="59" t="s">
        <v>115</v>
      </c>
      <c r="C44" t="str">
        <f t="shared" si="0"/>
        <v>Mary Kenney</v>
      </c>
    </row>
    <row r="45" spans="1:3">
      <c r="A45" s="58" t="s">
        <v>116</v>
      </c>
      <c r="B45" s="58" t="s">
        <v>117</v>
      </c>
      <c r="C45" t="str">
        <f t="shared" si="0"/>
        <v>Kristin Kubera</v>
      </c>
    </row>
    <row r="46" spans="1:3">
      <c r="A46" s="58" t="s">
        <v>118</v>
      </c>
      <c r="B46" s="58" t="s">
        <v>10</v>
      </c>
      <c r="C46" t="str">
        <f t="shared" si="0"/>
        <v>Allison Kussmann</v>
      </c>
    </row>
    <row r="47" spans="1:3">
      <c r="A47" s="59" t="s">
        <v>179</v>
      </c>
      <c r="B47" s="61" t="s">
        <v>30</v>
      </c>
      <c r="C47" t="str">
        <f t="shared" si="0"/>
        <v>Emily Laine</v>
      </c>
    </row>
    <row r="48" spans="1:3">
      <c r="A48" s="59" t="s">
        <v>119</v>
      </c>
      <c r="B48" s="59" t="s">
        <v>120</v>
      </c>
      <c r="C48" t="str">
        <f t="shared" si="0"/>
        <v>Abigail Lang</v>
      </c>
    </row>
    <row r="49" spans="1:3">
      <c r="A49" s="59" t="s">
        <v>121</v>
      </c>
      <c r="B49" s="59" t="s">
        <v>122</v>
      </c>
      <c r="C49" t="str">
        <f t="shared" si="0"/>
        <v>Caitlin Lewis</v>
      </c>
    </row>
    <row r="50" spans="1:3">
      <c r="A50" s="59" t="s">
        <v>123</v>
      </c>
      <c r="B50" s="59" t="s">
        <v>124</v>
      </c>
      <c r="C50" t="str">
        <f t="shared" si="0"/>
        <v>Colleen Linehan</v>
      </c>
    </row>
    <row r="51" spans="1:3">
      <c r="A51" s="59" t="s">
        <v>31</v>
      </c>
      <c r="B51" s="59" t="s">
        <v>32</v>
      </c>
      <c r="C51" t="str">
        <f t="shared" si="0"/>
        <v>Kelsey Locke</v>
      </c>
    </row>
    <row r="52" spans="1:3">
      <c r="A52" s="58" t="s">
        <v>125</v>
      </c>
      <c r="B52" s="58" t="s">
        <v>126</v>
      </c>
      <c r="C52" t="str">
        <f t="shared" si="0"/>
        <v>Teresa McDonald</v>
      </c>
    </row>
    <row r="53" spans="1:3">
      <c r="A53" s="58" t="s">
        <v>127</v>
      </c>
      <c r="B53" s="58" t="s">
        <v>128</v>
      </c>
      <c r="C53" t="str">
        <f t="shared" si="0"/>
        <v>Lara McNeely</v>
      </c>
    </row>
    <row r="54" spans="1:3">
      <c r="A54" s="58" t="s">
        <v>129</v>
      </c>
      <c r="B54" s="58" t="s">
        <v>130</v>
      </c>
      <c r="C54" t="str">
        <f t="shared" si="0"/>
        <v>Shannon Middleton</v>
      </c>
    </row>
    <row r="55" spans="1:3">
      <c r="A55" s="59" t="s">
        <v>131</v>
      </c>
      <c r="B55" s="59" t="s">
        <v>132</v>
      </c>
      <c r="C55" t="str">
        <f t="shared" si="0"/>
        <v>Bridget Mitchell</v>
      </c>
    </row>
    <row r="56" spans="1:3">
      <c r="A56" s="60" t="s">
        <v>133</v>
      </c>
      <c r="B56" s="60" t="s">
        <v>124</v>
      </c>
      <c r="C56" t="str">
        <f t="shared" si="0"/>
        <v>Colleen Murphy</v>
      </c>
    </row>
    <row r="57" spans="1:3">
      <c r="A57" s="58" t="s">
        <v>134</v>
      </c>
      <c r="B57" s="58" t="s">
        <v>21</v>
      </c>
      <c r="C57" t="str">
        <f t="shared" si="0"/>
        <v>Emma Newell</v>
      </c>
    </row>
    <row r="58" spans="1:3">
      <c r="A58" s="58" t="s">
        <v>33</v>
      </c>
      <c r="B58" s="58" t="s">
        <v>28</v>
      </c>
      <c r="C58" t="str">
        <f t="shared" si="0"/>
        <v>Grace O'Shea</v>
      </c>
    </row>
    <row r="59" spans="1:3">
      <c r="A59" s="58" t="s">
        <v>34</v>
      </c>
      <c r="B59" s="58" t="s">
        <v>35</v>
      </c>
      <c r="C59" t="str">
        <f t="shared" si="0"/>
        <v>Hannah O'Toole</v>
      </c>
    </row>
    <row r="60" spans="1:3">
      <c r="A60" s="58" t="s">
        <v>34</v>
      </c>
      <c r="B60" s="58" t="s">
        <v>130</v>
      </c>
      <c r="C60" t="str">
        <f t="shared" si="0"/>
        <v>Shannon O'Toole</v>
      </c>
    </row>
    <row r="61" spans="1:3">
      <c r="A61" s="59" t="s">
        <v>135</v>
      </c>
      <c r="B61" s="59" t="s">
        <v>136</v>
      </c>
      <c r="C61" t="str">
        <f t="shared" si="0"/>
        <v>Allie Panariello</v>
      </c>
    </row>
    <row r="62" spans="1:3">
      <c r="A62" s="60" t="s">
        <v>137</v>
      </c>
      <c r="B62" s="60" t="s">
        <v>138</v>
      </c>
      <c r="C62" t="str">
        <f t="shared" si="0"/>
        <v>Georgia Petrik</v>
      </c>
    </row>
    <row r="63" spans="1:3">
      <c r="A63" s="59" t="s">
        <v>36</v>
      </c>
      <c r="B63" s="59" t="s">
        <v>30</v>
      </c>
      <c r="C63" t="str">
        <f t="shared" si="0"/>
        <v>Emily Possi</v>
      </c>
    </row>
    <row r="64" spans="1:3">
      <c r="A64" s="58" t="s">
        <v>139</v>
      </c>
      <c r="B64" s="58" t="s">
        <v>140</v>
      </c>
      <c r="C64" t="str">
        <f t="shared" si="0"/>
        <v>Paige Purcell</v>
      </c>
    </row>
    <row r="65" spans="1:3">
      <c r="A65" s="60" t="s">
        <v>141</v>
      </c>
      <c r="B65" s="60" t="s">
        <v>142</v>
      </c>
      <c r="C65" t="str">
        <f t="shared" si="0"/>
        <v>Jillian Radley</v>
      </c>
    </row>
    <row r="66" spans="1:3">
      <c r="A66" s="58" t="s">
        <v>143</v>
      </c>
      <c r="B66" s="58" t="s">
        <v>144</v>
      </c>
      <c r="C66" t="str">
        <f t="shared" si="0"/>
        <v>Courtney Scarborough</v>
      </c>
    </row>
    <row r="67" spans="1:3">
      <c r="A67" s="58" t="s">
        <v>145</v>
      </c>
      <c r="B67" s="58" t="s">
        <v>146</v>
      </c>
      <c r="C67" t="str">
        <f t="shared" ref="C67:C73" si="1">CONCATENATE(B67," ",A67)</f>
        <v>Madelyne Shea</v>
      </c>
    </row>
    <row r="68" spans="1:3">
      <c r="A68" s="59" t="s">
        <v>147</v>
      </c>
      <c r="B68" s="59" t="s">
        <v>148</v>
      </c>
      <c r="C68" t="str">
        <f t="shared" si="1"/>
        <v>Catherine Stafford</v>
      </c>
    </row>
    <row r="69" spans="1:3">
      <c r="A69" s="58" t="s">
        <v>37</v>
      </c>
      <c r="B69" s="58" t="s">
        <v>38</v>
      </c>
      <c r="C69" t="str">
        <f t="shared" si="1"/>
        <v>Elizabeth Tangney</v>
      </c>
    </row>
    <row r="70" spans="1:3">
      <c r="A70" s="59" t="s">
        <v>39</v>
      </c>
      <c r="B70" s="59" t="s">
        <v>40</v>
      </c>
      <c r="C70" t="str">
        <f t="shared" si="1"/>
        <v>Amy Toyias</v>
      </c>
    </row>
    <row r="71" spans="1:3">
      <c r="A71" s="59" t="s">
        <v>41</v>
      </c>
      <c r="B71" s="59" t="s">
        <v>25</v>
      </c>
      <c r="C71" t="str">
        <f t="shared" si="1"/>
        <v>Lauren Trifone</v>
      </c>
    </row>
    <row r="72" spans="1:3">
      <c r="A72" s="58" t="s">
        <v>42</v>
      </c>
      <c r="B72" s="58" t="s">
        <v>14</v>
      </c>
      <c r="C72" t="str">
        <f t="shared" si="1"/>
        <v>Maggie Ware</v>
      </c>
    </row>
    <row r="73" spans="1:3">
      <c r="A73" s="58" t="s">
        <v>149</v>
      </c>
      <c r="B73" s="58" t="s">
        <v>150</v>
      </c>
      <c r="C73" t="str">
        <f t="shared" si="1"/>
        <v>Maddy White</v>
      </c>
    </row>
  </sheetData>
  <sortState ref="A2:B73">
    <sortCondition ref="A2:A73"/>
    <sortCondition ref="B2:B7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DraftList</vt:lpstr>
      <vt:lpstr>Draft Board</vt:lpstr>
      <vt:lpstr>Draft-List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olivierik</dc:creator>
  <cp:lastModifiedBy>Kevin Olivieri</cp:lastModifiedBy>
  <cp:lastPrinted>2013-03-27T20:50:48Z</cp:lastPrinted>
  <dcterms:created xsi:type="dcterms:W3CDTF">2011-03-28T13:58:10Z</dcterms:created>
  <dcterms:modified xsi:type="dcterms:W3CDTF">2013-03-28T00:27:43Z</dcterms:modified>
</cp:coreProperties>
</file>