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codeName="ThisWorkbook" hidePivotFieldList="1" autoCompressPictures="0"/>
  <bookViews>
    <workbookView xWindow="0" yWindow="0" windowWidth="25600" windowHeight="16060" tabRatio="606"/>
  </bookViews>
  <sheets>
    <sheet name="P&amp;L Summary" sheetId="8" r:id="rId1"/>
    <sheet name="Income Summary" sheetId="13" r:id="rId2"/>
    <sheet name="Expense Summary" sheetId="14" r:id="rId3"/>
    <sheet name="Income Details" sheetId="6" r:id="rId4"/>
    <sheet name="Expense Details" sheetId="1" r:id="rId5"/>
    <sheet name="Lookup Lists" sheetId="2" r:id="rId6"/>
  </sheets>
  <definedNames>
    <definedName name="Category" localSheetId="2">BudgetCategoryLookup[]</definedName>
    <definedName name="Category" localSheetId="1">BudgetCategoryLookup[]</definedName>
    <definedName name="Category">BudgetCategoryLookup[]</definedName>
    <definedName name="IncomeLookupList" localSheetId="2">IncomeLookup[]</definedName>
    <definedName name="IncomeLookupList" localSheetId="1">IncomeLookup[]</definedName>
    <definedName name="IncomeLookupList">IncomeLookup[]</definedName>
    <definedName name="LineItem" localSheetId="2">BudgetLineItemLookup[]</definedName>
    <definedName name="LineItem" localSheetId="1">BudgetLineItemLookup[]</definedName>
    <definedName name="LineItem">BudgetLineItemLookup[]</definedName>
    <definedName name="_xlnm.Print_Area" localSheetId="2">'Expense Summary'!$A$1:$B$50</definedName>
    <definedName name="_xlnm.Print_Area" localSheetId="3">IncomeDetails[#All]</definedName>
    <definedName name="_xlnm.Print_Area" localSheetId="1">'Income Summary'!$A$1:$B$32</definedName>
    <definedName name="_xlnm.Print_Area" localSheetId="0">'P&amp;L Summary'!$A$1:$D$18</definedName>
  </definedNames>
  <calcPr calcId="140001" concurrentCalc="0"/>
  <pivotCaches>
    <pivotCache cacheId="0" r:id="rId7"/>
    <pivotCache cacheId="1"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J76" i="1" l="1"/>
  <c r="J69" i="1"/>
  <c r="J75" i="1"/>
  <c r="J37" i="1"/>
  <c r="J47" i="1"/>
  <c r="J57" i="1"/>
  <c r="J31" i="1"/>
  <c r="J30" i="1"/>
  <c r="J29" i="1"/>
  <c r="J13" i="1"/>
  <c r="J54" i="1"/>
  <c r="J61" i="1"/>
  <c r="J46" i="1"/>
  <c r="J55" i="1"/>
  <c r="J68" i="1"/>
  <c r="J38" i="1"/>
  <c r="J17" i="1"/>
  <c r="J49" i="1"/>
  <c r="J21" i="1"/>
  <c r="J18" i="1"/>
  <c r="J58" i="1"/>
  <c r="J70" i="1"/>
  <c r="J74" i="1"/>
  <c r="J73" i="1"/>
  <c r="J72" i="1"/>
  <c r="J71" i="1"/>
  <c r="J67" i="1"/>
  <c r="J66" i="1"/>
  <c r="J65" i="1"/>
  <c r="J64" i="1"/>
  <c r="J63" i="1"/>
  <c r="J62" i="1"/>
  <c r="J60" i="1"/>
  <c r="J53" i="1"/>
  <c r="J52" i="1"/>
  <c r="J51" i="1"/>
  <c r="J50" i="1"/>
  <c r="J48" i="1"/>
  <c r="J45" i="1"/>
  <c r="J44" i="1"/>
  <c r="J43" i="1"/>
  <c r="J42" i="1"/>
  <c r="J41" i="1"/>
  <c r="J40" i="1"/>
  <c r="J39" i="1"/>
  <c r="J36" i="1"/>
  <c r="J35" i="1"/>
  <c r="J34" i="1"/>
  <c r="J33" i="1"/>
  <c r="J32" i="1"/>
  <c r="J28" i="1"/>
  <c r="J27" i="1"/>
  <c r="J26" i="1"/>
  <c r="J25" i="1"/>
  <c r="J24" i="1"/>
  <c r="J23" i="1"/>
  <c r="J22" i="1"/>
  <c r="J20" i="1"/>
  <c r="J19" i="1"/>
  <c r="J16" i="1"/>
  <c r="J15" i="1"/>
  <c r="J14" i="1"/>
  <c r="J12" i="1"/>
  <c r="J11" i="1"/>
  <c r="B6" i="8"/>
  <c r="C6" i="8"/>
  <c r="B7" i="8"/>
  <c r="C7" i="8"/>
  <c r="B8" i="8"/>
  <c r="C8" i="8"/>
  <c r="B9" i="8"/>
  <c r="C9" i="8"/>
  <c r="B10" i="8"/>
  <c r="J10" i="1"/>
  <c r="B11" i="8"/>
  <c r="B12" i="8"/>
  <c r="D9" i="8"/>
  <c r="D8" i="8"/>
  <c r="D7" i="8"/>
  <c r="D6" i="8"/>
  <c r="C10" i="8"/>
  <c r="C11" i="8"/>
  <c r="D11" i="8"/>
  <c r="C12" i="8"/>
  <c r="D10" i="8"/>
  <c r="D12" i="8"/>
</calcChain>
</file>

<file path=xl/comments1.xml><?xml version="1.0" encoding="utf-8"?>
<comments xmlns="http://schemas.openxmlformats.org/spreadsheetml/2006/main">
  <authors>
    <author xml:space="preserve">   </author>
  </authors>
  <commentList>
    <comment ref="H1" authorId="0">
      <text>
        <r>
          <rPr>
            <b/>
            <sz val="9"/>
            <color indexed="81"/>
            <rFont val="Geneva"/>
          </rPr>
          <t>Click the arrow in any heading cell in this table for sort and filter options.</t>
        </r>
      </text>
    </comment>
  </commentList>
</comments>
</file>

<file path=xl/comments2.xml><?xml version="1.0" encoding="utf-8"?>
<comments xmlns="http://schemas.openxmlformats.org/spreadsheetml/2006/main">
  <authors>
    <author xml:space="preserve">   </author>
  </authors>
  <commentList>
    <comment ref="K1" authorId="0">
      <text>
        <r>
          <rPr>
            <b/>
            <sz val="9"/>
            <color indexed="81"/>
            <rFont val="Geneva"/>
          </rPr>
          <t>Click the arrow in any heading cell in this table for sort and filter options.</t>
        </r>
      </text>
    </comment>
  </commentList>
</comments>
</file>

<file path=xl/comments3.xml><?xml version="1.0" encoding="utf-8"?>
<comments xmlns="http://schemas.openxmlformats.org/spreadsheetml/2006/main">
  <authors>
    <author xml:space="preserve">   </author>
  </authors>
  <commentList>
    <comment ref="F2" authorId="0">
      <text>
        <r>
          <rPr>
            <b/>
            <sz val="9"/>
            <color indexed="81"/>
            <rFont val="Geneva"/>
          </rPr>
          <t>These lists populate the options that appear in the pop-up lists you see in the Expense Details and Income Details sheets.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<sst xmlns="http://schemas.openxmlformats.org/spreadsheetml/2006/main" count="802" uniqueCount="252">
  <si>
    <t>Category</t>
  </si>
  <si>
    <t>Budget Category Lookup</t>
  </si>
  <si>
    <t>Actual</t>
  </si>
  <si>
    <t>February</t>
  </si>
  <si>
    <t>Budget Line Item Lookup</t>
  </si>
  <si>
    <t>Line Item</t>
  </si>
  <si>
    <t>Month</t>
  </si>
  <si>
    <t>Qtr</t>
  </si>
  <si>
    <t>Qtr 1</t>
  </si>
  <si>
    <t>Advertising</t>
  </si>
  <si>
    <t>Bad Debts</t>
  </si>
  <si>
    <t>Cash Discounts</t>
  </si>
  <si>
    <t>Dues and Subscriptions</t>
  </si>
  <si>
    <t>Insurance</t>
  </si>
  <si>
    <t>Interest</t>
  </si>
  <si>
    <t>Legal and Auditing</t>
  </si>
  <si>
    <t>Taxes</t>
  </si>
  <si>
    <t>Totals</t>
  </si>
  <si>
    <t>Income Line Item Lookup</t>
  </si>
  <si>
    <t>Donations</t>
  </si>
  <si>
    <t>Sponsorships</t>
  </si>
  <si>
    <t>Fundraising</t>
  </si>
  <si>
    <t>Spring</t>
  </si>
  <si>
    <t>Summer</t>
  </si>
  <si>
    <t>Fall</t>
  </si>
  <si>
    <t>Equipment</t>
  </si>
  <si>
    <t>Field Improvements</t>
  </si>
  <si>
    <t>PayPal Fees</t>
  </si>
  <si>
    <t>Food</t>
  </si>
  <si>
    <t>Sponsorship Plaques</t>
  </si>
  <si>
    <t>Trophies/Awards</t>
  </si>
  <si>
    <t>Raffle Ticket Printing</t>
  </si>
  <si>
    <t>Vinyl Banners</t>
  </si>
  <si>
    <t>Signage</t>
  </si>
  <si>
    <t>Red Sox Tickets</t>
  </si>
  <si>
    <t>Unpaid Registrations</t>
  </si>
  <si>
    <t>Pitching Clinic Registrations</t>
  </si>
  <si>
    <t>Clinics</t>
  </si>
  <si>
    <t>Pitching Coach</t>
  </si>
  <si>
    <t>Website Yearly Hosting Fee</t>
  </si>
  <si>
    <t>Uniforms</t>
  </si>
  <si>
    <t>Umpires (Junior)</t>
  </si>
  <si>
    <t>Umpires (Senior)</t>
  </si>
  <si>
    <t>Gift Cards/Flowers</t>
  </si>
  <si>
    <t>Donations to</t>
  </si>
  <si>
    <t>Tourney/League Fees</t>
  </si>
  <si>
    <t>Postage/PO Box</t>
  </si>
  <si>
    <t>Field Permits/Light Fees</t>
  </si>
  <si>
    <t>Income</t>
  </si>
  <si>
    <t>Expenses</t>
  </si>
  <si>
    <t>Fundraising - Red Sox Tickets</t>
  </si>
  <si>
    <t>Registrations (Senior)</t>
  </si>
  <si>
    <t>Registrations (Freshmen)</t>
  </si>
  <si>
    <t>Registrations (Junior)</t>
  </si>
  <si>
    <t>Registrations (Summer)</t>
  </si>
  <si>
    <t>Registrations (Fall)</t>
  </si>
  <si>
    <t>Umpires (Summer)</t>
  </si>
  <si>
    <t>Registrations (U16 Summer)</t>
  </si>
  <si>
    <t>Summer (U16)</t>
  </si>
  <si>
    <t>Description</t>
  </si>
  <si>
    <t>LeagueAthletics.org Fee</t>
  </si>
  <si>
    <t>Date</t>
  </si>
  <si>
    <t>Net</t>
  </si>
  <si>
    <t>Budget Summary</t>
  </si>
  <si>
    <t>Vendor</t>
  </si>
  <si>
    <t>Quant</t>
  </si>
  <si>
    <t>Cost per</t>
  </si>
  <si>
    <t>keys - Curry</t>
  </si>
  <si>
    <t>2012 Expense Summary</t>
  </si>
  <si>
    <t>2012 Income Summary</t>
  </si>
  <si>
    <t>Milton Times</t>
  </si>
  <si>
    <t>newspaper add</t>
  </si>
  <si>
    <t>Suburban Shopper</t>
  </si>
  <si>
    <t>April</t>
  </si>
  <si>
    <t>Mass ASA/Bollinger</t>
  </si>
  <si>
    <t>2012 Insurance</t>
  </si>
  <si>
    <t>Registrations (Sophomore)</t>
  </si>
  <si>
    <t>March</t>
  </si>
  <si>
    <t>Planet Fitness</t>
  </si>
  <si>
    <t>Walter Timilty</t>
  </si>
  <si>
    <t>Milton Firefighters</t>
  </si>
  <si>
    <t>Ledge Kitchen &amp; Drinks</t>
  </si>
  <si>
    <t>Dolan</t>
  </si>
  <si>
    <t>Driscoll Landscaping</t>
  </si>
  <si>
    <t>O'Toole/Shea Rink</t>
  </si>
  <si>
    <t>Newcomb Farms</t>
  </si>
  <si>
    <t>Dairy Freeze</t>
  </si>
  <si>
    <t>Cathay Pacific</t>
  </si>
  <si>
    <t>Fitness Unlimited</t>
  </si>
  <si>
    <t>Curry Hardware</t>
  </si>
  <si>
    <t>Towne Tree</t>
  </si>
  <si>
    <t>DeeDee Gurin</t>
  </si>
  <si>
    <t>Fruit Center</t>
  </si>
  <si>
    <t>Common Market</t>
  </si>
  <si>
    <t>Eagle Farms</t>
  </si>
  <si>
    <t>Sponsorships - 10th Player</t>
  </si>
  <si>
    <t>Sponsorships - All-Star</t>
  </si>
  <si>
    <t>Sponsorships - Gold Glove</t>
  </si>
  <si>
    <t>ASA</t>
  </si>
  <si>
    <t>Senior Ump Fees</t>
  </si>
  <si>
    <t>Milton High</t>
  </si>
  <si>
    <t>Junior Ump Fees</t>
  </si>
  <si>
    <t>Dick's Sporting</t>
  </si>
  <si>
    <t>Helmets, etc for Opening Day</t>
  </si>
  <si>
    <t>Copies of Keys to field boxes</t>
  </si>
  <si>
    <t>Magnet Sales</t>
  </si>
  <si>
    <t>Summer Tryouts April 28</t>
  </si>
  <si>
    <t>Pat's Pizza</t>
  </si>
  <si>
    <t>Parade Pizza</t>
  </si>
  <si>
    <t>MHOP</t>
  </si>
  <si>
    <t>SuperFlash</t>
  </si>
  <si>
    <t>catcher's equipment</t>
  </si>
  <si>
    <t>equipment - check invoice</t>
  </si>
  <si>
    <t>equip - opening day</t>
  </si>
  <si>
    <t>uniforms</t>
  </si>
  <si>
    <t>Olympia Sports</t>
  </si>
  <si>
    <t>equip - Freshman bat</t>
  </si>
  <si>
    <t>Uno's</t>
  </si>
  <si>
    <t>Board Meeting</t>
  </si>
  <si>
    <t>January</t>
  </si>
  <si>
    <t>Bank Fee</t>
  </si>
  <si>
    <t>Citizen's</t>
  </si>
  <si>
    <t>checks</t>
  </si>
  <si>
    <t>Parade Revenue</t>
  </si>
  <si>
    <t>Fundraising - other</t>
  </si>
  <si>
    <t>Umpires (Sophomore)</t>
  </si>
  <si>
    <t>Sophomore parade day</t>
  </si>
  <si>
    <t>May</t>
  </si>
  <si>
    <t>Qtr 2</t>
  </si>
  <si>
    <t>Level Two</t>
  </si>
  <si>
    <t>June</t>
  </si>
  <si>
    <t>Q2</t>
  </si>
  <si>
    <t>Helmut Reimbursement</t>
  </si>
  <si>
    <t>Various</t>
  </si>
  <si>
    <t>Spring Umpires</t>
  </si>
  <si>
    <t>Summer Umpires</t>
  </si>
  <si>
    <t>Playoff Umpires</t>
  </si>
  <si>
    <t>Hock</t>
  </si>
  <si>
    <t>Hockomock</t>
  </si>
  <si>
    <t>All Star /Cookout Expenses</t>
  </si>
  <si>
    <t>All-Star-Cookout Expenses</t>
  </si>
  <si>
    <t>Registration Reimbursements</t>
  </si>
  <si>
    <t>Ed Durfer</t>
  </si>
  <si>
    <t>Summer Registration Reimbursement</t>
  </si>
  <si>
    <t>Parade Expenses</t>
  </si>
  <si>
    <t>Jen Tegan</t>
  </si>
  <si>
    <t>Jannelle Carlson</t>
  </si>
  <si>
    <t>Pitching Clinics</t>
  </si>
  <si>
    <t>Town of Milton</t>
  </si>
  <si>
    <t xml:space="preserve">Permit </t>
  </si>
  <si>
    <t>Keys</t>
  </si>
  <si>
    <t>ASA Fee</t>
  </si>
  <si>
    <t>BIDMC</t>
  </si>
  <si>
    <t>Thayer</t>
  </si>
  <si>
    <t>Raffle Tickets</t>
  </si>
  <si>
    <t>Magnets</t>
  </si>
  <si>
    <t>Cookout</t>
  </si>
  <si>
    <t>PayPal Transfer</t>
  </si>
  <si>
    <t>Unknown</t>
  </si>
  <si>
    <t>Summer Registrations</t>
  </si>
  <si>
    <t>September</t>
  </si>
  <si>
    <t>Q3</t>
  </si>
  <si>
    <t>Tournament Fees</t>
  </si>
  <si>
    <t>Nancy Fitzgerald</t>
  </si>
  <si>
    <t>BJ's Bbque Reimbursement</t>
  </si>
  <si>
    <t>July</t>
  </si>
  <si>
    <t>Ken Johnson</t>
  </si>
  <si>
    <t>Drying Oil for U14 Summer Game</t>
  </si>
  <si>
    <t xml:space="preserve">Bellingham U14 </t>
  </si>
  <si>
    <t>Bellingham Summer Tourney</t>
  </si>
  <si>
    <t>2 coaches</t>
  </si>
  <si>
    <t>Denise Laroff &amp; Mike McNeely</t>
  </si>
  <si>
    <t>Book of Stamps</t>
  </si>
  <si>
    <t>Kevin Olivieri</t>
  </si>
  <si>
    <t>200 Softball Magnets</t>
  </si>
  <si>
    <t>Bill Vaughn</t>
  </si>
  <si>
    <t>17 Sweatshirts, 1 Polo Shirt</t>
  </si>
  <si>
    <t>Summer Uniforms</t>
  </si>
  <si>
    <t>Summer Registrations-Kip Brown</t>
  </si>
  <si>
    <t>Uniform Reimbursement</t>
  </si>
  <si>
    <t>Cheryl Chandler</t>
  </si>
  <si>
    <t>HGSSL Registrations</t>
  </si>
  <si>
    <t>12 Freshman Medals</t>
  </si>
  <si>
    <t>Uno's Board meeting</t>
  </si>
  <si>
    <t>Staples</t>
  </si>
  <si>
    <t>Certificate Paper</t>
  </si>
  <si>
    <t>Shari Kelly</t>
  </si>
  <si>
    <t>Barbeque</t>
  </si>
  <si>
    <t>Income from Barbeque</t>
  </si>
  <si>
    <t>Red Sox sales</t>
  </si>
  <si>
    <t>Raffle Tickets and magnets</t>
  </si>
  <si>
    <t xml:space="preserve">Karen Lewis summer reg. </t>
  </si>
  <si>
    <t>Kip Brown Summer registration</t>
  </si>
  <si>
    <t>Umpire Reimbursement</t>
  </si>
  <si>
    <t>unused umpire fees</t>
  </si>
  <si>
    <t>Dana Rundlett, Susan Ryan</t>
  </si>
  <si>
    <t>SYBSA U 14 Summer Tourney</t>
  </si>
  <si>
    <t>Jack Conway</t>
  </si>
  <si>
    <t>US Post Office</t>
  </si>
  <si>
    <t>PO Box Renewal</t>
  </si>
  <si>
    <t>U14 Summer Tourney Bellingh</t>
  </si>
  <si>
    <t>August</t>
  </si>
  <si>
    <t>Registrations (late)</t>
  </si>
  <si>
    <t>Miscellaneous Deposit</t>
  </si>
  <si>
    <t>Balance January 1, 2012</t>
  </si>
  <si>
    <t>Receivables</t>
  </si>
  <si>
    <t>Registration Receivables</t>
  </si>
  <si>
    <t>Q1</t>
  </si>
  <si>
    <t>Pay Pal</t>
  </si>
  <si>
    <t>Balance in PayPal Act.</t>
  </si>
  <si>
    <t>As of October 30,2012</t>
  </si>
  <si>
    <t>Account Balance 10/30/2012</t>
  </si>
  <si>
    <t>Reimbursement</t>
  </si>
  <si>
    <t>HGSSL</t>
  </si>
  <si>
    <t>Printing., Misc. Expenses</t>
  </si>
  <si>
    <t>Championship Trophies</t>
  </si>
  <si>
    <t>All Star T Shirts</t>
  </si>
  <si>
    <t>Superflash</t>
  </si>
  <si>
    <t>Rich Fitzgerald</t>
  </si>
  <si>
    <t>Cookout reimbursement</t>
  </si>
  <si>
    <t>Marisaa Delconte</t>
  </si>
  <si>
    <t xml:space="preserve">Junior Umpire Reim. </t>
  </si>
  <si>
    <t>Kerri Swift</t>
  </si>
  <si>
    <t>uniform Reimbursement</t>
  </si>
  <si>
    <t>Qtr1</t>
  </si>
  <si>
    <t>Eileen Maher</t>
  </si>
  <si>
    <t>Christa Grey</t>
  </si>
  <si>
    <t>Registration Reimbursement</t>
  </si>
  <si>
    <t>Michael Moran</t>
  </si>
  <si>
    <t>Kerry Kelly</t>
  </si>
  <si>
    <t>Ambrose Hayes</t>
  </si>
  <si>
    <t>Reim Gile Tools</t>
  </si>
  <si>
    <t>Jean Kelly</t>
  </si>
  <si>
    <t xml:space="preserve">Equipment - Dicks </t>
  </si>
  <si>
    <t>YTD Reconciliation</t>
  </si>
  <si>
    <t>Town of milton</t>
  </si>
  <si>
    <t>Helmuts</t>
  </si>
  <si>
    <t>November</t>
  </si>
  <si>
    <t>7 U14 Fall Registrations-Dana Umpire $50</t>
  </si>
  <si>
    <t>Dana Rundlett</t>
  </si>
  <si>
    <t>Cash from U 14 Fall Reg</t>
  </si>
  <si>
    <t xml:space="preserve">November </t>
  </si>
  <si>
    <t>Pumpkin Smash-8 @$35</t>
  </si>
  <si>
    <t>Brian Conroy U12 Fall</t>
  </si>
  <si>
    <t>8 U12, 2 U10 Fall Registrations</t>
  </si>
  <si>
    <t xml:space="preserve">October </t>
  </si>
  <si>
    <t>Sponsor Plaques</t>
  </si>
  <si>
    <t>2011Fall lights</t>
  </si>
  <si>
    <t>Plaques</t>
  </si>
  <si>
    <t>Sponsor Banners</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</si>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</sst>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s>
  <fonts count="15" x14ac:knownFonts="1">
    <font>
      <sz val="12"/>
      <color theme="1"/>
      <name val="Lucida Sans Unicode"/>
      <family val="2"/>
      <scheme val="minor"/>
    </font>
    <font>
      <sz val="12"/>
      <color theme="1"/>
      <name val="Lucida Sans Unicode"/>
      <family val="2"/>
      <scheme val="minor"/>
    </font>
    <font>
      <b/>
      <sz val="20"/>
      <color theme="1" tint="0.24994659260841701"/>
      <name val="Lucida Sans Unicode"/>
      <family val="2"/>
      <scheme val="minor"/>
    </font>
    <font>
      <sz val="8"/>
      <name val="Lucida Sans Unicode"/>
      <family val="2"/>
      <scheme val="minor"/>
    </font>
    <font>
      <b/>
      <sz val="9"/>
      <color indexed="81"/>
      <name val="Geneva"/>
    </font>
    <font>
      <u/>
      <sz val="12"/>
      <color theme="10"/>
      <name val="Lucida Sans Unicode"/>
      <family val="2"/>
      <scheme val="minor"/>
    </font>
    <font>
      <u/>
      <sz val="12"/>
      <color theme="11"/>
      <name val="Lucida Sans Unicode"/>
      <family val="2"/>
      <scheme val="minor"/>
    </font>
    <font>
      <sz val="16"/>
      <color theme="1"/>
      <name val="Verdana"/>
    </font>
    <font>
      <b/>
      <sz val="16"/>
      <color theme="1"/>
      <name val="Verdana"/>
    </font>
    <font>
      <sz val="12"/>
      <color theme="1"/>
      <name val="Verdana"/>
    </font>
    <font>
      <sz val="12"/>
      <color theme="1"/>
      <name val="Verdana"/>
      <family val="2"/>
    </font>
    <font>
      <sz val="12"/>
      <color theme="1"/>
      <name val="Lucida Sans Unicode"/>
      <scheme val="minor"/>
    </font>
    <font>
      <b/>
      <sz val="12"/>
      <color theme="1"/>
      <name val="Lucida Sans Unicode"/>
      <family val="2"/>
      <scheme val="minor"/>
    </font>
    <font>
      <b/>
      <sz val="12"/>
      <color theme="1"/>
      <name val="Lucida Sans Unicode"/>
      <scheme val="minor"/>
    </font>
    <font>
      <b/>
      <sz val="16"/>
      <color theme="1"/>
      <name val="Verdana"/>
      <family val="2"/>
    </font>
  </fonts>
  <fills count="5">
    <fill>
      <patternFill patternType="none"/>
    </fill>
    <fill>
      <patternFill patternType="gray125"/>
    </fill>
    <fill>
      <patternFill patternType="solid">
        <fgColor theme="4" tint="0.39997558519241921"/>
        <bgColor indexed="64"/>
      </patternFill>
    </fill>
    <fill>
      <patternFill patternType="solid">
        <fgColor theme="0" tint="-0.14999847407452621"/>
        <bgColor theme="0" tint="-0.14999847407452621"/>
      </patternFill>
    </fill>
    <fill>
      <patternFill patternType="solid">
        <fgColor rgb="FFFFFF00"/>
        <bgColor indexed="64"/>
      </patternFill>
    </fill>
  </fills>
  <borders count="4">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right/>
      <top style="thin">
        <color theme="4" tint="0.79998168889431442"/>
      </top>
      <bottom style="thin">
        <color theme="4" tint="0.79998168889431442"/>
      </bottom>
      <diagonal/>
    </border>
  </borders>
  <cellStyleXfs count="330">
    <xf numFmtId="0" fontId="0" fillId="0" borderId="0"/>
    <xf numFmtId="0" fontId="2" fillId="0" borderId="1" applyNumberFormat="0" applyFill="0" applyProtection="0">
      <alignment horizontal="left"/>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0" xfId="0" applyFont="1" applyFill="1" applyBorder="1"/>
    <xf numFmtId="5" fontId="0" fillId="0" borderId="0" xfId="0" applyNumberFormat="1" applyFont="1" applyFill="1" applyBorder="1"/>
    <xf numFmtId="0" fontId="0" fillId="0" borderId="0" xfId="0" applyFont="1" applyFill="1"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Border="1" applyAlignment="1">
      <alignment horizontal="left"/>
    </xf>
    <xf numFmtId="5" fontId="7" fillId="0" borderId="2" xfId="0" applyNumberFormat="1" applyFont="1" applyBorder="1"/>
    <xf numFmtId="0" fontId="9" fillId="0" borderId="0" xfId="0" applyFont="1"/>
    <xf numFmtId="0" fontId="8" fillId="0" borderId="0" xfId="0" applyFont="1"/>
    <xf numFmtId="0" fontId="7" fillId="0" borderId="0" xfId="0" applyFont="1"/>
    <xf numFmtId="0" fontId="7" fillId="0" borderId="0" xfId="0" applyFont="1" applyAlignment="1"/>
    <xf numFmtId="0" fontId="8" fillId="2" borderId="2" xfId="0" applyFont="1" applyFill="1" applyBorder="1" applyAlignment="1">
      <alignment horizontal="center"/>
    </xf>
    <xf numFmtId="0" fontId="8" fillId="0" borderId="2" xfId="0" applyFont="1" applyFill="1" applyBorder="1"/>
    <xf numFmtId="0" fontId="8" fillId="2" borderId="2" xfId="0" applyFont="1" applyFill="1" applyBorder="1"/>
    <xf numFmtId="164" fontId="8" fillId="2" borderId="2" xfId="62" applyNumberFormat="1" applyFont="1" applyFill="1" applyBorder="1"/>
    <xf numFmtId="5" fontId="7" fillId="0" borderId="0" xfId="0" applyNumberFormat="1" applyFont="1"/>
    <xf numFmtId="0" fontId="0" fillId="0" borderId="0" xfId="0" applyFill="1"/>
    <xf numFmtId="0" fontId="9" fillId="0" borderId="0" xfId="0" applyFont="1" applyFill="1"/>
    <xf numFmtId="0" fontId="0" fillId="0" borderId="3" xfId="0" applyFont="1" applyFill="1" applyBorder="1" applyAlignment="1">
      <alignment horizontal="left" indent="1"/>
    </xf>
    <xf numFmtId="0" fontId="10" fillId="0" borderId="0" xfId="0" applyFont="1" applyFill="1"/>
    <xf numFmtId="0" fontId="0" fillId="0" borderId="0" xfId="0" applyFill="1" applyAlignment="1">
      <alignment horizontal="center"/>
    </xf>
    <xf numFmtId="0" fontId="0" fillId="0" borderId="0" xfId="0" applyBorder="1" applyAlignment="1">
      <alignment horizontal="center"/>
    </xf>
    <xf numFmtId="0" fontId="11" fillId="0" borderId="0" xfId="0" applyFont="1" applyFill="1" applyBorder="1"/>
    <xf numFmtId="5" fontId="0" fillId="0" borderId="0" xfId="0" applyNumberFormat="1" applyBorder="1"/>
    <xf numFmtId="0" fontId="12" fillId="0" borderId="0" xfId="0" applyFont="1" applyFill="1" applyBorder="1"/>
    <xf numFmtId="0" fontId="0" fillId="0" borderId="0" xfId="0" applyFill="1" applyBorder="1" applyAlignment="1">
      <alignment horizontal="left"/>
    </xf>
    <xf numFmtId="0" fontId="0" fillId="3" borderId="0" xfId="0" applyFont="1" applyFill="1" applyBorder="1"/>
    <xf numFmtId="0" fontId="0" fillId="3" borderId="0" xfId="0" applyFont="1" applyFill="1"/>
    <xf numFmtId="0" fontId="0" fillId="0" borderId="0" xfId="0" applyFont="1" applyBorder="1"/>
    <xf numFmtId="0" fontId="0" fillId="0" borderId="0" xfId="0" applyFont="1" applyFill="1"/>
    <xf numFmtId="0" fontId="13" fillId="0" borderId="0" xfId="0" applyFont="1" applyFill="1" applyBorder="1"/>
    <xf numFmtId="5" fontId="11" fillId="0" borderId="0" xfId="0" applyNumberFormat="1" applyFont="1" applyFill="1" applyBorder="1"/>
    <xf numFmtId="5" fontId="0" fillId="0" borderId="0" xfId="0" applyNumberFormat="1" applyFill="1" applyBorder="1"/>
    <xf numFmtId="14" fontId="0" fillId="0" borderId="0" xfId="0" applyNumberFormat="1" applyBorder="1"/>
    <xf numFmtId="16" fontId="0" fillId="0" borderId="0" xfId="0" applyNumberFormat="1" applyBorder="1"/>
    <xf numFmtId="0" fontId="7" fillId="0" borderId="2" xfId="0" pivotButton="1" applyFont="1" applyBorder="1"/>
    <xf numFmtId="0" fontId="7" fillId="0" borderId="2" xfId="0" applyFont="1" applyBorder="1"/>
    <xf numFmtId="0" fontId="7" fillId="0" borderId="2" xfId="0" applyFont="1" applyBorder="1" applyAlignment="1">
      <alignment horizontal="left"/>
    </xf>
    <xf numFmtId="0" fontId="7" fillId="0" borderId="2" xfId="0" applyFont="1" applyBorder="1" applyAlignment="1">
      <alignment horizontal="left" indent="1"/>
    </xf>
    <xf numFmtId="14" fontId="0" fillId="0" borderId="0" xfId="0" applyNumberFormat="1" applyFont="1" applyFill="1" applyBorder="1" applyAlignment="1">
      <alignment horizontal="center"/>
    </xf>
    <xf numFmtId="14" fontId="0" fillId="0" borderId="0" xfId="0" applyNumberFormat="1" applyFill="1" applyBorder="1" applyAlignment="1">
      <alignment horizontal="center"/>
    </xf>
    <xf numFmtId="14" fontId="0" fillId="0" borderId="0" xfId="0" applyNumberFormat="1" applyAlignment="1">
      <alignment horizontal="center"/>
    </xf>
    <xf numFmtId="14" fontId="0" fillId="0" borderId="0" xfId="0" applyNumberFormat="1" applyBorder="1" applyAlignment="1">
      <alignment horizontal="center"/>
    </xf>
    <xf numFmtId="0" fontId="14" fillId="0" borderId="0" xfId="0" applyFont="1"/>
    <xf numFmtId="165" fontId="14" fillId="0" borderId="0" xfId="325" applyNumberFormat="1" applyFont="1"/>
    <xf numFmtId="6" fontId="14" fillId="0" borderId="0" xfId="0" applyNumberFormat="1" applyFont="1"/>
    <xf numFmtId="0" fontId="8" fillId="0" borderId="2" xfId="0" applyFont="1" applyBorder="1" applyAlignment="1">
      <alignment horizontal="left"/>
    </xf>
    <xf numFmtId="0" fontId="0" fillId="4" borderId="0" xfId="0" applyFont="1" applyFill="1" applyBorder="1" applyAlignment="1">
      <alignment horizontal="left"/>
    </xf>
    <xf numFmtId="0" fontId="0" fillId="4" borderId="0" xfId="0" applyFill="1" applyBorder="1" applyAlignment="1">
      <alignment horizontal="left"/>
    </xf>
    <xf numFmtId="0" fontId="0" fillId="4" borderId="0" xfId="0" applyFill="1" applyBorder="1"/>
    <xf numFmtId="14" fontId="0" fillId="4" borderId="0" xfId="0" applyNumberFormat="1" applyFill="1" applyBorder="1" applyAlignment="1">
      <alignment horizontal="center"/>
    </xf>
    <xf numFmtId="0" fontId="0" fillId="4" borderId="0" xfId="0" applyFill="1" applyBorder="1" applyAlignment="1">
      <alignment horizontal="center"/>
    </xf>
    <xf numFmtId="0" fontId="11" fillId="4" borderId="0" xfId="0" applyFont="1" applyFill="1" applyBorder="1"/>
    <xf numFmtId="0" fontId="12" fillId="4" borderId="0" xfId="0" applyFont="1" applyFill="1" applyBorder="1"/>
    <xf numFmtId="5" fontId="0" fillId="4" borderId="0" xfId="0" applyNumberFormat="1" applyFill="1" applyBorder="1"/>
  </cellXfs>
  <cellStyles count="330">
    <cellStyle name="Comma" xfId="62" builtinId="3"/>
    <cellStyle name="Currency" xfId="325"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7" builtinId="9" hidden="1"/>
    <cellStyle name="Followed Hyperlink" xfId="328" builtinId="9" hidden="1"/>
    <cellStyle name="Followed Hyperlink" xfId="329" builtinId="9" hidden="1"/>
    <cellStyle name="Heading 1" xfId="1" builtinId="16" customBuilti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Normal" xfId="0" builtinId="0" customBuiltin="1"/>
  </cellStyles>
  <dxfs count="57">
    <dxf>
      <numFmt numFmtId="9" formatCode="&quot;$&quot;#,##0_);\(&quot;$&quot;#,##0\)"/>
    </dxf>
    <dxf>
      <font>
        <b/>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numFmt numFmtId="166" formatCode="m/d/yyyy"/>
      <fill>
        <patternFill patternType="none">
          <fgColor indexed="64"/>
          <bgColor indexed="65"/>
        </patternFill>
      </fill>
      <alignment horizontal="center" vertical="bottom" textRotation="0" wrapText="0" indent="0" justifyLastLine="0" shrinkToFit="0" readingOrder="0"/>
    </dxf>
    <dxf>
      <numFmt numFmtId="9" formatCode="&quot;$&quot;#,##0_);\(&quot;$&quot;#,##0\)"/>
    </dxf>
    <dxf>
      <font>
        <b val="0"/>
        <i val="0"/>
        <strike val="0"/>
        <condense val="0"/>
        <extend val="0"/>
        <outline val="0"/>
        <shadow val="0"/>
        <u val="none"/>
        <vertAlign val="baseline"/>
        <sz val="12"/>
        <color theme="1"/>
        <name val="Lucida Sans Unicode"/>
        <scheme val="minor"/>
      </font>
      <numFmt numFmtId="9" formatCode="&quot;$&quot;#,##0_);\(&quot;$&quot;#,##0\)"/>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ont>
        <name val="Verdana"/>
        <scheme val="none"/>
      </font>
    </dxf>
    <dxf>
      <font>
        <sz val="16"/>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font>
        <sz val="16"/>
      </font>
    </dxf>
    <dxf>
      <font>
        <name val="Verdana"/>
        <scheme val="none"/>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4" tint="0.59996337778862885"/>
          <bgColor theme="4" tint="0.59996337778862885"/>
        </patternFill>
      </fill>
      <border>
        <bottom style="thin">
          <color theme="8"/>
        </bottom>
      </border>
    </dxf>
    <dxf>
      <font>
        <color theme="0"/>
      </font>
      <fill>
        <patternFill patternType="solid">
          <fgColor theme="4"/>
          <bgColor theme="4"/>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59996337778862885"/>
          <bgColor theme="4" tint="0.59996337778862885"/>
        </patternFill>
      </fill>
    </dxf>
    <dxf>
      <font>
        <b/>
        <color theme="0"/>
      </font>
    </dxf>
    <dxf>
      <font>
        <color theme="0"/>
      </font>
      <fill>
        <patternFill>
          <fgColor theme="4" tint="0.39994506668294322"/>
          <bgColor theme="4" tint="0.39994506668294322"/>
        </patternFill>
      </fill>
      <border>
        <left/>
        <right/>
      </border>
    </dxf>
    <dxf>
      <fill>
        <patternFill>
          <fgColor theme="4" tint="0.59996337778862885"/>
          <bgColor theme="4" tint="0.59996337778862885"/>
        </patternFill>
      </fill>
      <border>
        <top style="thin">
          <color theme="8" tint="-0.249977111117893"/>
        </top>
        <bottom style="thin">
          <color theme="8" tint="-0.249977111117893"/>
        </bottom>
        <horizontal style="thin">
          <color theme="8" tint="-0.249977111117893"/>
        </horizontal>
      </border>
    </dxf>
    <dxf>
      <font>
        <b/>
        <i val="0"/>
        <color theme="0"/>
      </font>
      <border>
        <top style="double">
          <color theme="3"/>
        </top>
      </border>
    </dxf>
    <dxf>
      <font>
        <color theme="0"/>
      </font>
      <fill>
        <patternFill patternType="solid">
          <fgColor theme="4" tint="-0.24994659260841701"/>
          <bgColor theme="4" tint="-0.24994659260841701"/>
        </patternFill>
      </fill>
      <border>
        <horizontal style="thin">
          <color theme="8" tint="-0.249977111117893"/>
        </horizontal>
      </border>
    </dxf>
    <dxf>
      <font>
        <color theme="0"/>
      </font>
      <fill>
        <patternFill>
          <fgColor theme="4" tint="0.39994506668294322"/>
          <bgColor theme="4" tint="0.39994506668294322"/>
        </patternFill>
      </fill>
      <border>
        <horizontal style="thin">
          <color theme="8" tint="0.79998168889431442"/>
        </horizontal>
      </border>
    </dxf>
    <dxf>
      <fill>
        <patternFill patternType="solid">
          <fgColor theme="7" tint="0.59999389629810485"/>
          <bgColor theme="7" tint="0.59999389629810485"/>
        </patternFill>
      </fill>
    </dxf>
    <dxf>
      <fill>
        <patternFill patternType="solid">
          <fgColor theme="5" tint="0.39994506668294322"/>
          <bgColor theme="5" tint="0.39994506668294322"/>
        </patternFill>
      </fill>
    </dxf>
    <dxf>
      <font>
        <b/>
        <color theme="1"/>
      </font>
    </dxf>
    <dxf>
      <font>
        <b/>
        <color theme="1"/>
      </font>
    </dxf>
    <dxf>
      <font>
        <b/>
        <color theme="1"/>
      </font>
      <border>
        <top style="medium">
          <color theme="7"/>
        </top>
      </border>
    </dxf>
    <dxf>
      <font>
        <b/>
        <i val="0"/>
        <color theme="0"/>
      </font>
      <fill>
        <patternFill>
          <fgColor theme="5"/>
          <bgColor theme="5"/>
        </patternFill>
      </fill>
    </dxf>
    <dxf>
      <font>
        <color theme="0"/>
      </font>
      <fill>
        <patternFill patternType="solid">
          <fgColor theme="5" tint="0.59996337778862885"/>
          <bgColor theme="5" tint="0.59996337778862885"/>
        </patternFill>
      </fill>
      <border>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
      <fill>
        <patternFill patternType="solid">
          <fgColor theme="4" tint="0.39994506668294322"/>
          <bgColor theme="4" tint="0.39994506668294322"/>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s>
  <tableStyles count="4" defaultTableStyle="TableStyleMedium2" defaultPivotStyle="PivotStyleLight16">
    <tableStyle name="Budget 1" pivot="0" count="6">
      <tableStyleElement type="wholeTable" dxfId="56"/>
      <tableStyleElement type="headerRow" dxfId="55"/>
      <tableStyleElement type="totalRow" dxfId="54"/>
      <tableStyleElement type="firstColumn" dxfId="53"/>
      <tableStyleElement type="lastColumn" dxfId="52"/>
      <tableStyleElement type="firstRowStripe" dxfId="51"/>
    </tableStyle>
    <tableStyle name="Budget 2" pivot="0" count="6">
      <tableStyleElement type="wholeTable" dxfId="50"/>
      <tableStyleElement type="headerRow" dxfId="49"/>
      <tableStyleElement type="totalRow" dxfId="48"/>
      <tableStyleElement type="firstColumn" dxfId="47"/>
      <tableStyleElement type="lastColumn" dxfId="46"/>
      <tableStyleElement type="firstRowStripe" dxfId="45"/>
    </tableStyle>
    <tableStyle name="Budget Table" pivot="0" count="7">
      <tableStyleElement type="wholeTable" dxfId="44"/>
      <tableStyleElement type="headerRow" dxfId="43"/>
      <tableStyleElement type="totalRow" dxfId="42"/>
      <tableStyleElement type="firstColumn" dxfId="41"/>
      <tableStyleElement type="lastColumn" dxfId="40"/>
      <tableStyleElement type="firstRowStripe" dxfId="39"/>
      <tableStyleElement type="firstColumnStripe" dxfId="38"/>
    </tableStyle>
    <tableStyle name="BudgetReportPivot" table="0" count="13">
      <tableStyleElement type="wholeTable" dxfId="37"/>
      <tableStyleElement type="headerRow" dxfId="36"/>
      <tableStyleElement type="totalRow" dxfId="35"/>
      <tableStyleElement type="firstRowStripe" dxfId="34"/>
      <tableStyleElement type="firstColumnStripe" dxfId="33"/>
      <tableStyleElement type="firstHeaderCell" dxfId="32"/>
      <tableStyleElement type="firstSubtotalRow" dxfId="31"/>
      <tableStyleElement type="secondSubtotalRow" dxfId="30"/>
      <tableStyleElement type="firstColumnSubheading" dxfId="29"/>
      <tableStyleElement type="firstRowSubheading" dxfId="28"/>
      <tableStyleElement type="secondRowSubheading" dxfId="27"/>
      <tableStyleElement type="pageFieldLabels" dxfId="26"/>
      <tableStyleElement type="pageFieldValues" dxfId="25"/>
    </tableStyle>
  </tableStyle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10160</xdr:colOff>
      <xdr:row>0</xdr:row>
      <xdr:rowOff>20320</xdr:rowOff>
    </xdr:from>
    <xdr:to>
      <xdr:col>1</xdr:col>
      <xdr:colOff>10160</xdr:colOff>
      <xdr:row>0</xdr:row>
      <xdr:rowOff>1229958</xdr:rowOff>
    </xdr:to>
    <xdr:pic>
      <xdr:nvPicPr>
        <xdr:cNvPr id="2" name="Picture 1" descr="MiltonSoftball-bw-FullLogoWithTag.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60" y="20320"/>
          <a:ext cx="2570480" cy="1209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1</xdr:col>
      <xdr:colOff>1472565</xdr:colOff>
      <xdr:row>0</xdr:row>
      <xdr:rowOff>757555</xdr:rowOff>
    </xdr:to>
    <xdr:pic>
      <xdr:nvPicPr>
        <xdr:cNvPr id="2" name="Picture 1" descr="MGS_Header_300.jpg"/>
        <xdr:cNvPicPr/>
      </xdr:nvPicPr>
      <xdr:blipFill>
        <a:blip xmlns:r="http://schemas.openxmlformats.org/officeDocument/2006/relationships" r:embed="rId1"/>
        <a:stretch>
          <a:fillRect/>
        </a:stretch>
      </xdr:blipFill>
      <xdr:spPr>
        <a:xfrm>
          <a:off x="25400" y="50800"/>
          <a:ext cx="6492240" cy="7067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evin Olivieri" refreshedDate="41228.442636805557" createdVersion="4" refreshedVersion="4" minRefreshableVersion="3" recordCount="49">
  <cacheSource type="worksheet">
    <worksheetSource name="IncomeDetails"/>
  </cacheSource>
  <cacheFields count="7">
    <cacheField name="Month" numFmtId="0">
      <sharedItems containsBlank="1"/>
    </cacheField>
    <cacheField name="Date" numFmtId="0">
      <sharedItems containsNonDate="0" containsDate="1" containsString="0" containsBlank="1" minDate="2012-06-11T00:00:00" maxDate="2012-11-15T00:00:00"/>
    </cacheField>
    <cacheField name="Qtr" numFmtId="0">
      <sharedItems/>
    </cacheField>
    <cacheField name="Category" numFmtId="0">
      <sharedItems containsBlank="1" count="10">
        <s v="Spring"/>
        <s v="Clinics"/>
        <s v="Sponsorships"/>
        <s v="Fundraising"/>
        <s v="Summer"/>
        <s v="Fall"/>
        <m u="1"/>
        <s v="Sponsorship" u="1"/>
        <s v="Summer (U16)" u="1"/>
        <s v="Winter" u="1"/>
      </sharedItems>
    </cacheField>
    <cacheField name="Line Item" numFmtId="0">
      <sharedItems containsBlank="1" count="33">
        <s v="Registrations (Freshmen)"/>
        <s v="Registrations (Sophomore)"/>
        <s v="Registrations (Junior)"/>
        <s v="Registrations (Senior)"/>
        <s v="Pitching Clinic Registrations"/>
        <s v="Miscellaneous Deposit"/>
        <s v="Sponsorships - 10th Player"/>
        <s v="Sponsorships - All-Star"/>
        <s v="Sponsorships - Gold Glove"/>
        <s v="Magnet Sales"/>
        <s v="Fundraising - other"/>
        <s v="Fundraising - Red Sox Tickets"/>
        <s v="Donations"/>
        <s v="Registrations (Summer)"/>
        <s v="Barbeque"/>
        <s v="Umpire Reimbursement"/>
        <s v="Registrations (Fall)"/>
        <s v="Tournament Fees"/>
        <m u="1"/>
        <s v="Fall Registrations" u="1"/>
        <s v="Spring Registrations (Junior)" u="1"/>
        <s v="Net Sales" u="1"/>
        <s v="Fundraising" u="1"/>
        <s v="Registrations (U16 Summer)" u="1"/>
        <s v="Spring Registrations (Freshmen)" u="1"/>
        <s v="Sponsorships" u="1"/>
        <s v="Spring Registrations" u="1"/>
        <s v="Summer Registrations" u="1"/>
        <s v="Interest Income" u="1"/>
        <s v="Sale of Assets (Gain/Loss)" u="1"/>
        <s v="Spring Registrations (Senior)" u="1"/>
        <s v="Registrations (late)" u="1"/>
        <s v="PayPal Transfer" u="1"/>
      </sharedItems>
    </cacheField>
    <cacheField name="Description" numFmtId="0">
      <sharedItems containsBlank="1"/>
    </cacheField>
    <cacheField name="Actual" numFmtId="0">
      <sharedItems containsSemiMixedTypes="0" containsString="0" containsNumber="1" minValue="10" maxValue="1165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evin Olivieri" refreshedDate="41228.442638773151" createdVersion="4" refreshedVersion="4" minRefreshableVersion="3" recordCount="67">
  <cacheSource type="worksheet">
    <worksheetSource name="ExpenseDetails"/>
  </cacheSource>
  <cacheFields count="10">
    <cacheField name="Month" numFmtId="0">
      <sharedItems containsBlank="1"/>
    </cacheField>
    <cacheField name="Date" numFmtId="14">
      <sharedItems containsNonDate="0" containsDate="1" containsString="0" containsBlank="1" minDate="2012-06-12T00:00:00" maxDate="2012-10-31T00:00:00"/>
    </cacheField>
    <cacheField name="Qtr" numFmtId="0">
      <sharedItems/>
    </cacheField>
    <cacheField name="Category" numFmtId="0">
      <sharedItems containsBlank="1" count="13">
        <s v="Spring"/>
        <s v="Fundraising"/>
        <s v="Summer"/>
        <s v="Clinics"/>
        <s v="Fall"/>
        <s v="Sponsorships"/>
        <m u="1"/>
        <s v="Sponsorship" u="1"/>
        <s v="Balance Sheet" u="1"/>
        <s v="Operating" u="1"/>
        <s v="Personnel" u="1"/>
        <s v="Summer (U16)" u="1"/>
        <s v="Profit and Loss" u="1"/>
      </sharedItems>
    </cacheField>
    <cacheField name="Line Item" numFmtId="0">
      <sharedItems containsBlank="1" count="74">
        <s v="Website Yearly Hosting Fee"/>
        <s v="Advertising"/>
        <s v="Equipment"/>
        <s v="Insurance"/>
        <s v="Umpires (Senior)"/>
        <s v="Umpires (Junior)"/>
        <s v="Bad Debts"/>
        <s v="PayPal Fees"/>
        <s v="Food"/>
        <s v="Uniforms"/>
        <s v="Registration Reimbursements"/>
        <s v="Bank Fee"/>
        <s v="Umpires (Sophomore)"/>
        <s v="Helmut Reimbursement"/>
        <s v="Raffle Ticket Printing"/>
        <s v="Umpires (Summer)"/>
        <s v="Donations to"/>
        <s v="Tourney/League Fees"/>
        <s v="All Star /Cookout Expenses"/>
        <s v="Parade Expenses"/>
        <s v="Pitching Coach"/>
        <s v="Field Permits/Light Fees"/>
        <s v="Keys"/>
        <s v="Dues and Subscriptions"/>
        <s v="Uniform Reimbursement"/>
        <s v="Field Improvements"/>
        <s v="Tournament Fees"/>
        <s v="Postage/PO Box"/>
        <s v="Magnets"/>
        <s v="Trophies/Awards"/>
        <s v="Umpire Reimbursement"/>
        <s v="Plaques"/>
        <s v="Signage"/>
        <s v="Operating Income" u="1"/>
        <m u="1"/>
        <s v="Unpaid Registrations" u="1"/>
        <s v="Gift Cards/Flowers" u="1"/>
        <s v="Net Fixed Assets" u="1"/>
        <s v="General and Administrative" u="1"/>
        <s v="Accounts Receivable" u="1"/>
        <s v="HGSSL Registrations" u="1"/>
        <s v="Rent or mortgage" u="1"/>
        <s v="Taxes" u="1"/>
        <s v="Office" u="1"/>
        <s v="Telephone" u="1"/>
        <s v="Others" u="1"/>
        <s v="Employee Benefits" u="1"/>
        <s v="Cost of Goods Sold" u="1"/>
        <s v="Delivery Costs" u="1"/>
        <s v="Umpires - Summer" u="1"/>
        <s v="Sponsor Plaques" u="1"/>
        <s v="Shipping and storage" u="1"/>
        <s v="Store" u="1"/>
        <s v="Field Permits" u="1"/>
        <s v="Inventory" u="1"/>
        <s v="Utilities" u="1"/>
        <s v="Labor Expense" u="1"/>
        <s v="Red Sox Tickets" u="1"/>
        <s v="Maintenance and Repairs" u="1"/>
        <s v="Cash" u="1"/>
        <s v="Interest" u="1"/>
        <s v="Sales expenses" u="1"/>
        <s v="Vinyl Banners" u="1"/>
        <s v="Legal and Auditing" u="1"/>
        <s v="Office supplies" u="1"/>
        <s v="Supplies" u="1"/>
        <s v="Salespeople" u="1"/>
        <s v="Revenue" u="1"/>
        <s v="Depreciation" u="1"/>
        <s v="Long-Term Debt" u="1"/>
        <s v="Accounts Payable" u="1"/>
        <s v="Sales and Marketing Cost" u="1"/>
        <s v="Postage" u="1"/>
        <s v="Cash Discounts" u="1"/>
      </sharedItems>
    </cacheField>
    <cacheField name="Vendor" numFmtId="0">
      <sharedItems containsBlank="1"/>
    </cacheField>
    <cacheField name="Quant" numFmtId="0">
      <sharedItems containsSemiMixedTypes="0" containsString="0" containsNumber="1" containsInteger="1" minValue="1" maxValue="200"/>
    </cacheField>
    <cacheField name="Cost per" numFmtId="0">
      <sharedItems containsSemiMixedTypes="0" containsString="0" containsNumber="1" minValue="2.6" maxValue="8152.75"/>
    </cacheField>
    <cacheField name="Description" numFmtId="0">
      <sharedItems/>
    </cacheField>
    <cacheField name="Actual" numFmtId="5">
      <sharedItems containsSemiMixedTypes="0" containsString="0" containsNumber="1" minValue="8.1" maxValue="815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s v="April"/>
    <m/>
    <s v="Qtr 1"/>
    <x v="0"/>
    <x v="0"/>
    <s v="Sponsorships - Gold Glove"/>
    <n v="11655"/>
  </r>
  <r>
    <s v="April"/>
    <m/>
    <s v="Qtr 1"/>
    <x v="0"/>
    <x v="1"/>
    <m/>
    <n v="7917"/>
  </r>
  <r>
    <s v="April"/>
    <m/>
    <s v="Qtr 1"/>
    <x v="0"/>
    <x v="2"/>
    <m/>
    <n v="9754"/>
  </r>
  <r>
    <s v="April"/>
    <m/>
    <s v="Qtr 1"/>
    <x v="0"/>
    <x v="3"/>
    <m/>
    <n v="6708"/>
  </r>
  <r>
    <s v="April"/>
    <m/>
    <s v="Qtr 1"/>
    <x v="1"/>
    <x v="4"/>
    <m/>
    <n v="1250"/>
  </r>
  <r>
    <s v="February"/>
    <m/>
    <s v="Qtr 1"/>
    <x v="0"/>
    <x v="5"/>
    <s v="Miscellaneous Deposit"/>
    <n v="2055"/>
  </r>
  <r>
    <s v="March"/>
    <m/>
    <s v="Qtr 1"/>
    <x v="2"/>
    <x v="6"/>
    <s v="Planet Fitness"/>
    <n v="500"/>
  </r>
  <r>
    <s v="March"/>
    <m/>
    <s v="Qtr 1"/>
    <x v="2"/>
    <x v="6"/>
    <s v="Walter Timilty"/>
    <n v="500"/>
  </r>
  <r>
    <s v="March"/>
    <m/>
    <s v="Qtr 1"/>
    <x v="2"/>
    <x v="6"/>
    <s v="Milton Firefighters"/>
    <n v="200"/>
  </r>
  <r>
    <s v="March"/>
    <m/>
    <s v="Qtr 1"/>
    <x v="2"/>
    <x v="7"/>
    <s v="Ledge Kitchen &amp; Drinks"/>
    <n v="350"/>
  </r>
  <r>
    <s v="March"/>
    <m/>
    <s v="Qtr 1"/>
    <x v="2"/>
    <x v="6"/>
    <s v="Dolan"/>
    <n v="500"/>
  </r>
  <r>
    <s v="March"/>
    <m/>
    <s v="Qtr 1"/>
    <x v="2"/>
    <x v="6"/>
    <s v="Driscoll Landscaping"/>
    <n v="500"/>
  </r>
  <r>
    <s v="March"/>
    <m/>
    <s v="Qtr 1"/>
    <x v="2"/>
    <x v="6"/>
    <s v="O'Toole/Shea Rink"/>
    <n v="500"/>
  </r>
  <r>
    <s v="March"/>
    <m/>
    <s v="Qtr 1"/>
    <x v="2"/>
    <x v="7"/>
    <s v="Newcomb Farms"/>
    <n v="300"/>
  </r>
  <r>
    <s v="March"/>
    <m/>
    <s v="Qtr 1"/>
    <x v="2"/>
    <x v="6"/>
    <s v="Dairy Freeze"/>
    <n v="500"/>
  </r>
  <r>
    <s v="March"/>
    <m/>
    <s v="Qtr 1"/>
    <x v="2"/>
    <x v="8"/>
    <s v="Cathay Pacific"/>
    <n v="150"/>
  </r>
  <r>
    <s v="March"/>
    <m/>
    <s v="Qtr 1"/>
    <x v="2"/>
    <x v="8"/>
    <s v="Fitness Unlimited"/>
    <n v="150"/>
  </r>
  <r>
    <s v="March"/>
    <m/>
    <s v="Qtr 1"/>
    <x v="2"/>
    <x v="6"/>
    <s v="Curry Hardware"/>
    <n v="500"/>
  </r>
  <r>
    <s v="March"/>
    <m/>
    <s v="Qtr 1"/>
    <x v="2"/>
    <x v="6"/>
    <s v="Towne Tree"/>
    <n v="500"/>
  </r>
  <r>
    <s v="March"/>
    <m/>
    <s v="Qtr 1"/>
    <x v="2"/>
    <x v="8"/>
    <s v="DeeDee Gurin"/>
    <n v="150"/>
  </r>
  <r>
    <s v="March"/>
    <m/>
    <s v="Qtr 1"/>
    <x v="2"/>
    <x v="8"/>
    <s v="Fruit Center"/>
    <n v="150"/>
  </r>
  <r>
    <s v="March"/>
    <m/>
    <s v="Qtr 1"/>
    <x v="2"/>
    <x v="8"/>
    <s v="Common Market"/>
    <n v="150"/>
  </r>
  <r>
    <s v="March"/>
    <m/>
    <s v="Qtr 1"/>
    <x v="2"/>
    <x v="6"/>
    <s v="Eagle Farms"/>
    <n v="500"/>
  </r>
  <r>
    <s v="April"/>
    <m/>
    <s v="Qtr 1"/>
    <x v="3"/>
    <x v="9"/>
    <s v="Summer Tryouts April 28"/>
    <n v="10"/>
  </r>
  <r>
    <s v="April"/>
    <m/>
    <s v="Qtr 1"/>
    <x v="3"/>
    <x v="10"/>
    <s v="Parade Revenue"/>
    <n v="749"/>
  </r>
  <r>
    <s v="May"/>
    <m/>
    <s v="Qtr 2"/>
    <x v="1"/>
    <x v="4"/>
    <s v="Level Two"/>
    <n v="625"/>
  </r>
  <r>
    <s v="May"/>
    <m/>
    <s v="Q2"/>
    <x v="2"/>
    <x v="6"/>
    <s v="BIDMC"/>
    <n v="500"/>
  </r>
  <r>
    <s v="May"/>
    <m/>
    <s v="Q2"/>
    <x v="2"/>
    <x v="6"/>
    <s v="Thayer"/>
    <n v="500"/>
  </r>
  <r>
    <s v="June"/>
    <m/>
    <s v="Q2"/>
    <x v="3"/>
    <x v="11"/>
    <s v="Raffle Tickets"/>
    <n v="350"/>
  </r>
  <r>
    <s v="June"/>
    <m/>
    <s v="Q2"/>
    <x v="3"/>
    <x v="9"/>
    <s v="Magnets"/>
    <n v="29"/>
  </r>
  <r>
    <s v="June"/>
    <m/>
    <s v="Q2"/>
    <x v="3"/>
    <x v="10"/>
    <s v="Cookout"/>
    <n v="394.2"/>
  </r>
  <r>
    <s v="June"/>
    <m/>
    <s v="Q2"/>
    <x v="0"/>
    <x v="2"/>
    <s v="Various"/>
    <n v="360"/>
  </r>
  <r>
    <s v="June"/>
    <m/>
    <s v="Q2"/>
    <x v="0"/>
    <x v="12"/>
    <s v="Unknown"/>
    <n v="695.5"/>
  </r>
  <r>
    <s v="June"/>
    <m/>
    <s v="Q2"/>
    <x v="4"/>
    <x v="13"/>
    <s v="Summer Registrations"/>
    <n v="9414"/>
  </r>
  <r>
    <s v="July"/>
    <m/>
    <s v="Q2"/>
    <x v="3"/>
    <x v="10"/>
    <s v="Raffle Tickets"/>
    <n v="100"/>
  </r>
  <r>
    <s v="July"/>
    <m/>
    <s v="Q2"/>
    <x v="4"/>
    <x v="13"/>
    <s v="Summer Registrations-Kip Brown"/>
    <n v="100"/>
  </r>
  <r>
    <m/>
    <d v="2012-06-11T00:00:00"/>
    <s v="Q2"/>
    <x v="0"/>
    <x v="14"/>
    <s v="Income from Barbeque"/>
    <n v="294.23"/>
  </r>
  <r>
    <m/>
    <d v="2012-06-19T00:00:00"/>
    <s v="Q2"/>
    <x v="3"/>
    <x v="9"/>
    <s v="Magnets"/>
    <n v="12"/>
  </r>
  <r>
    <m/>
    <d v="2012-06-19T00:00:00"/>
    <s v="Q2"/>
    <x v="3"/>
    <x v="11"/>
    <s v="Red Sox sales"/>
    <n v="210"/>
  </r>
  <r>
    <m/>
    <d v="2012-06-11T00:00:00"/>
    <s v="Q2"/>
    <x v="3"/>
    <x v="11"/>
    <s v="Raffle Tickets and magnets"/>
    <n v="93"/>
  </r>
  <r>
    <m/>
    <d v="2012-06-11T00:00:00"/>
    <s v="Q3"/>
    <x v="4"/>
    <x v="13"/>
    <s v="Karen Lewis summer reg. "/>
    <n v="100"/>
  </r>
  <r>
    <m/>
    <d v="2012-07-18T00:00:00"/>
    <s v="Q3"/>
    <x v="0"/>
    <x v="3"/>
    <s v="Kip Brown Summer registration"/>
    <n v="100"/>
  </r>
  <r>
    <m/>
    <d v="2012-07-18T00:00:00"/>
    <s v="Q3"/>
    <x v="4"/>
    <x v="15"/>
    <s v="unused umpire fees"/>
    <n v="50"/>
  </r>
  <r>
    <m/>
    <d v="2012-07-03T00:00:00"/>
    <s v="Q2"/>
    <x v="3"/>
    <x v="11"/>
    <s v="Dana Rundlett, Susan Ryan"/>
    <n v="100"/>
  </r>
  <r>
    <m/>
    <d v="2012-08-22T00:00:00"/>
    <s v="Q2"/>
    <x v="2"/>
    <x v="6"/>
    <s v="Jack Conway"/>
    <n v="500"/>
  </r>
  <r>
    <s v="November"/>
    <d v="2012-11-14T00:00:00"/>
    <s v="Q3"/>
    <x v="5"/>
    <x v="16"/>
    <s v="7 U14 Fall Registrations-Dana Umpire $50"/>
    <n v="70"/>
  </r>
  <r>
    <s v="November "/>
    <d v="2012-11-14T00:00:00"/>
    <s v="Q3"/>
    <x v="5"/>
    <x v="17"/>
    <s v="Pumpkin Smash-8 @$35"/>
    <n v="280"/>
  </r>
  <r>
    <s v="November"/>
    <d v="2012-11-14T00:00:00"/>
    <s v="Q3"/>
    <x v="5"/>
    <x v="15"/>
    <s v="Brian Conroy U12 Fall"/>
    <n v="75"/>
  </r>
  <r>
    <s v="November"/>
    <d v="2012-11-14T00:00:00"/>
    <s v="Q3"/>
    <x v="5"/>
    <x v="16"/>
    <s v="8 U12, 2 U10 Fall Registrations"/>
    <n v="100"/>
  </r>
</pivotCacheRecords>
</file>

<file path=xl/pivotCache/pivotCacheRecords2.xml><?xml version="1.0" encoding="utf-8"?>
<pivotCacheRecords xmlns="http://schemas.openxmlformats.org/spreadsheetml/2006/main" xmlns:r="http://schemas.openxmlformats.org/officeDocument/2006/relationships" count="67">
  <r>
    <s v="February"/>
    <m/>
    <s v="Qtr 1"/>
    <x v="0"/>
    <x v="0"/>
    <m/>
    <n v="1"/>
    <n v="475"/>
    <s v="LeagueAthletics.org Fee"/>
    <n v="475"/>
  </r>
  <r>
    <s v="February"/>
    <m/>
    <s v="Qtr 1"/>
    <x v="0"/>
    <x v="1"/>
    <s v="Milton Times"/>
    <n v="2"/>
    <n v="258"/>
    <s v="newspaper add"/>
    <n v="516"/>
  </r>
  <r>
    <s v="February"/>
    <m/>
    <s v="Qtr 1"/>
    <x v="0"/>
    <x v="1"/>
    <s v="Suburban Shopper"/>
    <n v="1"/>
    <n v="103"/>
    <s v="newspaper add"/>
    <n v="103"/>
  </r>
  <r>
    <m/>
    <m/>
    <s v="Qtr1"/>
    <x v="0"/>
    <x v="2"/>
    <s v="Eileen Maher"/>
    <n v="1"/>
    <n v="103"/>
    <s v="Reimbursement"/>
    <n v="103"/>
  </r>
  <r>
    <s v="April"/>
    <m/>
    <s v="Qtr 1"/>
    <x v="0"/>
    <x v="3"/>
    <s v="Mass ASA/Bollinger"/>
    <n v="1"/>
    <n v="4217.95"/>
    <s v="2012 Insurance"/>
    <n v="4217.95"/>
  </r>
  <r>
    <s v="April"/>
    <m/>
    <s v="Qtr 1"/>
    <x v="0"/>
    <x v="4"/>
    <s v="ASA"/>
    <n v="45"/>
    <n v="50"/>
    <s v="Senior Ump Fees"/>
    <n v="2250"/>
  </r>
  <r>
    <s v="April"/>
    <m/>
    <s v="Qtr 1"/>
    <x v="0"/>
    <x v="5"/>
    <s v="Milton High"/>
    <n v="56"/>
    <n v="25"/>
    <s v="Junior Ump Fees"/>
    <n v="1400"/>
  </r>
  <r>
    <m/>
    <m/>
    <s v="Qtr 1"/>
    <x v="0"/>
    <x v="2"/>
    <s v="Kevin Olivieri"/>
    <n v="1"/>
    <n v="475"/>
    <s v="Reimbursement"/>
    <n v="475"/>
  </r>
  <r>
    <m/>
    <m/>
    <s v="Qtr 1"/>
    <x v="0"/>
    <x v="6"/>
    <s v="Receivables"/>
    <n v="1"/>
    <n v="1345"/>
    <s v="Registration Receivables"/>
    <n v="1345"/>
  </r>
  <r>
    <s v="April"/>
    <m/>
    <s v="Qtr 1"/>
    <x v="0"/>
    <x v="2"/>
    <s v="Dick's Sporting"/>
    <n v="1"/>
    <n v="201.78"/>
    <s v="Helmets, etc for Opening Day"/>
    <n v="201.78"/>
  </r>
  <r>
    <s v="April"/>
    <m/>
    <s v="Qtr 1"/>
    <x v="0"/>
    <x v="2"/>
    <s v="Curry Hardware"/>
    <n v="1"/>
    <n v="126.86"/>
    <s v="Copies of Keys to field boxes"/>
    <n v="126.86"/>
  </r>
  <r>
    <m/>
    <m/>
    <s v="Q1"/>
    <x v="0"/>
    <x v="7"/>
    <s v="Pay Pal"/>
    <n v="1"/>
    <n v="330"/>
    <s v="Balance in PayPal Act."/>
    <n v="330"/>
  </r>
  <r>
    <s v="April"/>
    <m/>
    <s v="Qtr 1"/>
    <x v="1"/>
    <x v="8"/>
    <s v="Pat's Pizza"/>
    <n v="1"/>
    <n v="108"/>
    <s v="Parade Pizza"/>
    <n v="108"/>
  </r>
  <r>
    <s v="April"/>
    <m/>
    <s v="Qtr 1"/>
    <x v="1"/>
    <x v="8"/>
    <s v="MHOP"/>
    <n v="1"/>
    <n v="88.2"/>
    <s v="Parade Pizza"/>
    <n v="88.2"/>
  </r>
  <r>
    <s v="April"/>
    <m/>
    <s v="Qtr 1"/>
    <x v="0"/>
    <x v="2"/>
    <s v="SuperFlash"/>
    <n v="1"/>
    <n v="376"/>
    <s v="catcher's equipment"/>
    <n v="376"/>
  </r>
  <r>
    <s v="April"/>
    <m/>
    <s v="Qtr 1"/>
    <x v="0"/>
    <x v="2"/>
    <s v="SuperFlash"/>
    <n v="1"/>
    <n v="590"/>
    <s v="equipment - check invoice"/>
    <n v="590"/>
  </r>
  <r>
    <s v="April"/>
    <m/>
    <s v="Qtr 1"/>
    <x v="0"/>
    <x v="2"/>
    <s v="SuperFlash"/>
    <n v="1"/>
    <n v="2615"/>
    <s v="equip - opening day"/>
    <n v="2615"/>
  </r>
  <r>
    <s v="April"/>
    <m/>
    <s v="Qtr 1"/>
    <x v="0"/>
    <x v="9"/>
    <s v="SuperFlash"/>
    <n v="1"/>
    <n v="8152.75"/>
    <s v="uniforms"/>
    <n v="8152.75"/>
  </r>
  <r>
    <s v="April"/>
    <m/>
    <s v="Qtr 1"/>
    <x v="0"/>
    <x v="2"/>
    <s v="Olympia Sports"/>
    <n v="1"/>
    <n v="23.89"/>
    <s v="equip - Freshman bat"/>
    <n v="23.89"/>
  </r>
  <r>
    <m/>
    <m/>
    <s v="Qtr 1"/>
    <x v="0"/>
    <x v="10"/>
    <s v="Christa Grey"/>
    <n v="1"/>
    <n v="105"/>
    <s v="Registration Reimbursement"/>
    <n v="105"/>
  </r>
  <r>
    <m/>
    <m/>
    <s v="Qtr 1"/>
    <x v="0"/>
    <x v="10"/>
    <s v="Michael Moran"/>
    <n v="1"/>
    <n v="120"/>
    <s v="Registration Reimbursement"/>
    <n v="120"/>
  </r>
  <r>
    <m/>
    <m/>
    <s v="Qtr 1"/>
    <x v="0"/>
    <x v="10"/>
    <s v="Kerry Kelly"/>
    <n v="1"/>
    <n v="80"/>
    <s v="Registration Reimbursement"/>
    <n v="80"/>
  </r>
  <r>
    <s v="April"/>
    <m/>
    <s v="Qtr 1"/>
    <x v="0"/>
    <x v="8"/>
    <s v="Uno's"/>
    <n v="1"/>
    <n v="205.49"/>
    <s v="Board Meeting"/>
    <n v="205.49"/>
  </r>
  <r>
    <s v="January"/>
    <m/>
    <s v="Qtr 1"/>
    <x v="0"/>
    <x v="11"/>
    <s v="Citizen's"/>
    <n v="1"/>
    <n v="32.299999999999997"/>
    <s v="checks"/>
    <n v="32.299999999999997"/>
  </r>
  <r>
    <s v="April"/>
    <m/>
    <s v="Qtr 1"/>
    <x v="0"/>
    <x v="12"/>
    <s v="Milton High"/>
    <n v="1"/>
    <n v="25"/>
    <s v="Sophomore parade day"/>
    <n v="25"/>
  </r>
  <r>
    <s v="June"/>
    <m/>
    <s v="Q2"/>
    <x v="0"/>
    <x v="13"/>
    <s v="Various"/>
    <n v="9"/>
    <n v="11"/>
    <s v="Helmut Reimbursement"/>
    <n v="99"/>
  </r>
  <r>
    <s v="June"/>
    <m/>
    <s v="Q2"/>
    <x v="0"/>
    <x v="5"/>
    <s v="Various"/>
    <n v="1"/>
    <n v="1350"/>
    <s v="Spring Umpires"/>
    <n v="1350"/>
  </r>
  <r>
    <m/>
    <m/>
    <s v="Q2"/>
    <x v="0"/>
    <x v="2"/>
    <s v="SuperFlash"/>
    <n v="1"/>
    <n v="208"/>
    <s v="Helmuts"/>
    <n v="208"/>
  </r>
  <r>
    <m/>
    <m/>
    <s v="Q2"/>
    <x v="1"/>
    <x v="14"/>
    <s v="Kevin Olivieri"/>
    <n v="1"/>
    <n v="424.67"/>
    <s v="Printing., Misc. Expenses"/>
    <n v="424.67"/>
  </r>
  <r>
    <s v="June"/>
    <m/>
    <s v="Q2"/>
    <x v="2"/>
    <x v="15"/>
    <s v="Various"/>
    <n v="6"/>
    <n v="250"/>
    <s v="Summer Umpires"/>
    <n v="1500"/>
  </r>
  <r>
    <s v="June"/>
    <m/>
    <s v="Q2"/>
    <x v="0"/>
    <x v="4"/>
    <s v="Rich Fitzgerald"/>
    <n v="1"/>
    <n v="500"/>
    <s v="Playoff Umpires"/>
    <n v="500"/>
  </r>
  <r>
    <s v="June"/>
    <m/>
    <s v="Q2"/>
    <x v="2"/>
    <x v="16"/>
    <s v="Hock"/>
    <n v="2"/>
    <n v="100"/>
    <s v="Hockomock"/>
    <n v="200"/>
  </r>
  <r>
    <s v="June"/>
    <m/>
    <s v="Q2"/>
    <x v="2"/>
    <x v="17"/>
    <s v="HGSSL"/>
    <n v="6"/>
    <n v="125"/>
    <s v="Hockomock"/>
    <n v="750"/>
  </r>
  <r>
    <s v="June"/>
    <m/>
    <s v="Q2"/>
    <x v="0"/>
    <x v="18"/>
    <s v="Various"/>
    <n v="1"/>
    <n v="1589.4"/>
    <s v="All-Star-Cookout Expenses"/>
    <n v="1589.4"/>
  </r>
  <r>
    <s v="June"/>
    <m/>
    <s v="Q2"/>
    <x v="2"/>
    <x v="10"/>
    <s v="Ed Durfer"/>
    <n v="1"/>
    <n v="100"/>
    <s v="Summer Registration Reimbursement"/>
    <n v="100"/>
  </r>
  <r>
    <s v="June"/>
    <m/>
    <s v="Q2"/>
    <x v="0"/>
    <x v="19"/>
    <s v="Jen Tegan"/>
    <n v="1"/>
    <n v="334.56"/>
    <s v="Parade Expenses"/>
    <n v="334.56"/>
  </r>
  <r>
    <m/>
    <m/>
    <s v="Q2"/>
    <x v="0"/>
    <x v="18"/>
    <s v="Ken Johnson"/>
    <n v="1"/>
    <n v="53.7"/>
    <s v="Cookout reimbursement"/>
    <n v="53.7"/>
  </r>
  <r>
    <m/>
    <m/>
    <s v="Q2"/>
    <x v="0"/>
    <x v="2"/>
    <s v="Jean Kelly"/>
    <n v="1"/>
    <n v="106.2"/>
    <s v="Equipment - Dicks "/>
    <n v="106.2"/>
  </r>
  <r>
    <s v="June"/>
    <m/>
    <s v="Q2"/>
    <x v="3"/>
    <x v="20"/>
    <s v="Jannelle Carlson"/>
    <n v="1"/>
    <n v="2100"/>
    <s v="Pitching Clinics"/>
    <n v="2100"/>
  </r>
  <r>
    <s v="Spring"/>
    <m/>
    <s v="Q2"/>
    <x v="0"/>
    <x v="21"/>
    <s v="Town of milton"/>
    <n v="1"/>
    <n v="885"/>
    <s v="2011Fall lights"/>
    <n v="885"/>
  </r>
  <r>
    <s v="June"/>
    <m/>
    <s v="Q2"/>
    <x v="0"/>
    <x v="21"/>
    <s v="Town of Milton"/>
    <n v="1"/>
    <n v="3110"/>
    <s v="Permit "/>
    <n v="3110"/>
  </r>
  <r>
    <s v="June"/>
    <m/>
    <s v="Q2"/>
    <x v="0"/>
    <x v="22"/>
    <s v="Curry Hardware"/>
    <n v="1"/>
    <n v="145.77000000000001"/>
    <s v="Keys"/>
    <n v="145.77000000000001"/>
  </r>
  <r>
    <s v="June"/>
    <m/>
    <s v="Q2"/>
    <x v="0"/>
    <x v="2"/>
    <s v="Various"/>
    <n v="1"/>
    <n v="470.35"/>
    <s v="equipment - check invoice"/>
    <n v="470.35"/>
  </r>
  <r>
    <s v="June"/>
    <m/>
    <s v="Q2"/>
    <x v="0"/>
    <x v="23"/>
    <s v="ASA"/>
    <n v="1"/>
    <n v="25"/>
    <s v="ASA Fee"/>
    <n v="25"/>
  </r>
  <r>
    <m/>
    <m/>
    <s v="Q2"/>
    <x v="2"/>
    <x v="24"/>
    <s v="Kerri Swift"/>
    <n v="1"/>
    <n v="105"/>
    <s v="uniform Reimbursement"/>
    <n v="105"/>
  </r>
  <r>
    <m/>
    <m/>
    <s v="Q2"/>
    <x v="0"/>
    <x v="9"/>
    <s v="Superflash"/>
    <n v="76"/>
    <n v="7"/>
    <s v="All Star T Shirts"/>
    <n v="532"/>
  </r>
  <r>
    <s v="June"/>
    <m/>
    <s v="Q3"/>
    <x v="0"/>
    <x v="8"/>
    <s v="Nancy Fitzgerald"/>
    <n v="1"/>
    <n v="81.680000000000007"/>
    <s v="BJ's Bbque Reimbursement"/>
    <n v="81.680000000000007"/>
  </r>
  <r>
    <m/>
    <m/>
    <s v="Q2"/>
    <x v="0"/>
    <x v="25"/>
    <s v="Ambrose Hayes"/>
    <n v="1"/>
    <n v="103.02"/>
    <s v="Reim Gile Tools"/>
    <n v="103.02"/>
  </r>
  <r>
    <s v="July"/>
    <d v="2012-07-04T00:00:00"/>
    <s v="Q3"/>
    <x v="2"/>
    <x v="26"/>
    <s v="SYBSA U 14 Summer Tourney"/>
    <n v="1"/>
    <n v="375"/>
    <s v="U14 Summer Tourney Bellingh"/>
    <n v="375"/>
  </r>
  <r>
    <s v="July"/>
    <d v="2012-07-02T00:00:00"/>
    <s v="Q3"/>
    <x v="2"/>
    <x v="25"/>
    <s v="Ken Johnson"/>
    <n v="1"/>
    <n v="35.03"/>
    <s v="Drying Oil for U14 Summer Game"/>
    <n v="35.03"/>
  </r>
  <r>
    <s v="July"/>
    <d v="2012-07-10T00:00:00"/>
    <s v="Q3"/>
    <x v="2"/>
    <x v="17"/>
    <s v="Bellingham U14 "/>
    <n v="1"/>
    <n v="375"/>
    <s v="Bellingham Summer Tourney"/>
    <n v="375"/>
  </r>
  <r>
    <m/>
    <m/>
    <s v="Q3"/>
    <x v="0"/>
    <x v="5"/>
    <s v="Marisaa Delconte"/>
    <n v="1"/>
    <n v="50"/>
    <s v="Junior Umpire Reim. "/>
    <n v="50"/>
  </r>
  <r>
    <s v="July"/>
    <d v="2012-07-12T00:00:00"/>
    <s v="Q3"/>
    <x v="0"/>
    <x v="13"/>
    <s v="2 coaches"/>
    <n v="2"/>
    <n v="11"/>
    <s v="Denise Laroff &amp; Mike McNeely"/>
    <n v="22"/>
  </r>
  <r>
    <s v="July"/>
    <d v="2012-06-12T00:00:00"/>
    <s v="Q2"/>
    <x v="0"/>
    <x v="27"/>
    <s v="Bill Vaughn"/>
    <n v="1"/>
    <n v="8.1"/>
    <s v="Book of Stamps"/>
    <n v="8.1"/>
  </r>
  <r>
    <s v="July"/>
    <d v="2012-07-02T00:00:00"/>
    <s v="Q3"/>
    <x v="1"/>
    <x v="28"/>
    <s v="Kevin Olivieri"/>
    <n v="200"/>
    <n v="2.6"/>
    <s v="200 Softball Magnets"/>
    <n v="520"/>
  </r>
  <r>
    <s v="July"/>
    <d v="2012-07-30T00:00:00"/>
    <s v="Q3"/>
    <x v="0"/>
    <x v="29"/>
    <s v="SuperFlash"/>
    <n v="1"/>
    <n v="680"/>
    <s v="17 Sweatshirts, 1 Polo Shirt"/>
    <n v="680"/>
  </r>
  <r>
    <s v="July"/>
    <d v="2012-07-01T00:00:00"/>
    <s v="Q3"/>
    <x v="2"/>
    <x v="9"/>
    <s v="SuperFlash"/>
    <n v="1"/>
    <n v="3287"/>
    <s v="Summer Uniforms"/>
    <n v="3287"/>
  </r>
  <r>
    <s v="July"/>
    <d v="2012-07-30T00:00:00"/>
    <s v="Q3"/>
    <x v="2"/>
    <x v="9"/>
    <s v="Cheryl Chandler"/>
    <n v="1"/>
    <n v="52.5"/>
    <s v="Uniform Reimbursement"/>
    <n v="52.5"/>
  </r>
  <r>
    <m/>
    <m/>
    <s v="Q2"/>
    <x v="0"/>
    <x v="29"/>
    <s v="Kevin Olivieri"/>
    <n v="1"/>
    <n v="144.72"/>
    <s v="Championship Trophies"/>
    <n v="144.72"/>
  </r>
  <r>
    <s v="September"/>
    <d v="2012-10-10T00:00:00"/>
    <s v="Q3"/>
    <x v="4"/>
    <x v="30"/>
    <s v="Dana Rundlett"/>
    <n v="1"/>
    <n v="50"/>
    <s v="Cash from U 14 Fall Reg"/>
    <n v="50"/>
  </r>
  <r>
    <s v="June"/>
    <d v="2012-06-12T00:00:00"/>
    <s v="Q2"/>
    <x v="0"/>
    <x v="29"/>
    <s v="Jen Tegan"/>
    <n v="1"/>
    <n v="44.4"/>
    <s v="12 Freshman Medals"/>
    <n v="44.4"/>
  </r>
  <r>
    <s v="June"/>
    <d v="2012-06-26T00:00:00"/>
    <s v="Q2"/>
    <x v="0"/>
    <x v="8"/>
    <s v="Uno's"/>
    <n v="1"/>
    <n v="91.67"/>
    <s v="Uno's Board meeting"/>
    <n v="91.67"/>
  </r>
  <r>
    <s v="June"/>
    <d v="2012-06-26T00:00:00"/>
    <s v="Q2"/>
    <x v="0"/>
    <x v="23"/>
    <s v="Staples"/>
    <n v="1"/>
    <n v="20"/>
    <s v="Certificate Paper"/>
    <n v="20"/>
  </r>
  <r>
    <s v="June"/>
    <d v="2012-06-21T00:00:00"/>
    <s v="Q2"/>
    <x v="0"/>
    <x v="13"/>
    <s v="Shari Kelly"/>
    <n v="1"/>
    <n v="11"/>
    <s v="Helmut Reimbursement"/>
    <n v="11"/>
  </r>
  <r>
    <s v="August"/>
    <d v="2012-08-31T00:00:00"/>
    <s v="Q2"/>
    <x v="0"/>
    <x v="27"/>
    <s v="US Post Office"/>
    <n v="1"/>
    <n v="180"/>
    <s v="PO Box Renewal"/>
    <n v="180"/>
  </r>
  <r>
    <s v="October "/>
    <d v="2012-10-30T00:00:00"/>
    <s v="Q3"/>
    <x v="5"/>
    <x v="31"/>
    <s v="Kevin Olivieri"/>
    <n v="1"/>
    <n v="388.05"/>
    <s v="Sponsor Plaques"/>
    <n v="388.05"/>
  </r>
  <r>
    <m/>
    <m/>
    <s v="Q2"/>
    <x v="5"/>
    <x v="32"/>
    <s v="Kevin Olivieri"/>
    <n v="1"/>
    <n v="208"/>
    <s v="Sponsor Banners"/>
    <n v="2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s" updatedVersion="4" minRefreshableVersion="3" itemPrintTitles="1" createdVersion="4" indent="0" outline="1" outlineData="1" multipleFieldFilters="0" chartFormat="1" rowHeaderCaption="Line Item">
  <location ref="A5:B32" firstHeaderRow="2" firstDataRow="2" firstDataCol="1"/>
  <pivotFields count="7">
    <pivotField multipleItemSelectionAllowed="1" showAll="0"/>
    <pivotField showAll="0" defaultSubtotal="0"/>
    <pivotField multipleItemSelectionAllowed="1" showAll="0"/>
    <pivotField axis="axisRow" showAll="0">
      <items count="11">
        <item x="1"/>
        <item x="5"/>
        <item x="3"/>
        <item m="1" x="7"/>
        <item x="2"/>
        <item x="0"/>
        <item x="4"/>
        <item m="1" x="8"/>
        <item m="1" x="6"/>
        <item sd="0" m="1" x="9"/>
        <item t="default"/>
      </items>
    </pivotField>
    <pivotField axis="axisRow" showAll="0" sortType="ascending">
      <items count="34">
        <item x="14"/>
        <item x="12"/>
        <item m="1" x="19"/>
        <item m="1" x="22"/>
        <item x="10"/>
        <item x="11"/>
        <item m="1" x="28"/>
        <item x="9"/>
        <item x="5"/>
        <item m="1" x="21"/>
        <item m="1" x="32"/>
        <item x="4"/>
        <item x="16"/>
        <item x="0"/>
        <item x="2"/>
        <item m="1" x="31"/>
        <item x="3"/>
        <item x="1"/>
        <item x="13"/>
        <item m="1" x="23"/>
        <item m="1" x="29"/>
        <item m="1" x="25"/>
        <item x="6"/>
        <item x="7"/>
        <item x="8"/>
        <item m="1" x="26"/>
        <item m="1" x="24"/>
        <item m="1" x="20"/>
        <item m="1" x="30"/>
        <item m="1" x="27"/>
        <item x="17"/>
        <item x="15"/>
        <item m="1" x="18"/>
        <item t="default"/>
      </items>
    </pivotField>
    <pivotField showAll="0" defaultSubtotal="0"/>
    <pivotField dataField="1" showAll="0"/>
  </pivotFields>
  <rowFields count="2">
    <field x="3"/>
    <field x="4"/>
  </rowFields>
  <rowItems count="26">
    <i>
      <x/>
    </i>
    <i r="1">
      <x v="11"/>
    </i>
    <i>
      <x v="1"/>
    </i>
    <i r="1">
      <x v="12"/>
    </i>
    <i r="1">
      <x v="30"/>
    </i>
    <i r="1">
      <x v="31"/>
    </i>
    <i>
      <x v="2"/>
    </i>
    <i r="1">
      <x v="4"/>
    </i>
    <i r="1">
      <x v="5"/>
    </i>
    <i r="1">
      <x v="7"/>
    </i>
    <i>
      <x v="4"/>
    </i>
    <i r="1">
      <x v="22"/>
    </i>
    <i r="1">
      <x v="23"/>
    </i>
    <i r="1">
      <x v="24"/>
    </i>
    <i>
      <x v="5"/>
    </i>
    <i r="1">
      <x/>
    </i>
    <i r="1">
      <x v="1"/>
    </i>
    <i r="1">
      <x v="8"/>
    </i>
    <i r="1">
      <x v="13"/>
    </i>
    <i r="1">
      <x v="14"/>
    </i>
    <i r="1">
      <x v="16"/>
    </i>
    <i r="1">
      <x v="17"/>
    </i>
    <i>
      <x v="6"/>
    </i>
    <i r="1">
      <x v="18"/>
    </i>
    <i r="1">
      <x v="31"/>
    </i>
    <i t="grand">
      <x/>
    </i>
  </rowItems>
  <colItems count="1">
    <i/>
  </colItems>
  <dataFields count="1">
    <dataField name="Income" fld="6" baseField="3" baseItem="16" numFmtId="6"/>
  </dataFields>
  <formats count="8">
    <format dxfId="24">
      <pivotArea outline="0" collapsedLevelsAreSubtotals="1" fieldPosition="0"/>
    </format>
    <format dxfId="23">
      <pivotArea type="origin" dataOnly="0" labelOnly="1" outline="0" fieldPosition="0"/>
    </format>
    <format dxfId="22">
      <pivotArea outline="0" collapsedLevelsAreSubtotals="1" fieldPosition="0"/>
    </format>
    <format dxfId="21">
      <pivotArea field="4" type="button" dataOnly="0" labelOnly="1" outline="0" axis="axisRow" fieldPosition="1"/>
    </format>
    <format dxfId="20">
      <pivotArea type="all" dataOnly="0" outline="0" fieldPosition="0"/>
    </format>
    <format dxfId="19">
      <pivotArea dataOnly="0" labelOnly="1" fieldPosition="0">
        <references count="1">
          <reference field="3" count="1">
            <x v="0"/>
          </reference>
        </references>
      </pivotArea>
    </format>
    <format dxfId="18">
      <pivotArea type="all" dataOnly="0" outline="0" fieldPosition="0"/>
    </format>
    <format dxfId="17">
      <pivotArea type="all" dataOnly="0"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Totals" updatedVersion="4" minRefreshableVersion="3" showDataTips="0" itemPrintTitles="1" createdVersion="4" indent="0" outline="1" outlineData="1" multipleFieldFilters="0" chartFormat="1" rowHeaderCaption="Line Item" fieldListSortAscending="1">
  <location ref="A5:B50" firstHeaderRow="2" firstDataRow="2" firstDataCol="1"/>
  <pivotFields count="10">
    <pivotField multipleItemSelectionAllowed="1" showAll="0"/>
    <pivotField showAll="0"/>
    <pivotField multipleItemSelectionAllowed="1" showAll="0"/>
    <pivotField axis="axisRow" showAll="0">
      <items count="14">
        <item x="3"/>
        <item x="4"/>
        <item x="1"/>
        <item m="1" x="7"/>
        <item x="5"/>
        <item x="0"/>
        <item x="2"/>
        <item m="1" x="11"/>
        <item m="1" x="9"/>
        <item m="1" x="10"/>
        <item m="1" x="8"/>
        <item m="1" x="12"/>
        <item m="1" x="6"/>
        <item t="default"/>
      </items>
    </pivotField>
    <pivotField axis="axisRow" showAll="0" sortType="ascending">
      <items count="75">
        <item m="1" x="70"/>
        <item m="1" x="39"/>
        <item x="1"/>
        <item x="18"/>
        <item x="6"/>
        <item x="11"/>
        <item m="1" x="59"/>
        <item m="1" x="73"/>
        <item m="1" x="47"/>
        <item m="1" x="48"/>
        <item m="1" x="68"/>
        <item x="16"/>
        <item x="23"/>
        <item m="1" x="46"/>
        <item x="2"/>
        <item x="25"/>
        <item m="1" x="53"/>
        <item x="21"/>
        <item x="8"/>
        <item m="1" x="38"/>
        <item m="1" x="36"/>
        <item x="13"/>
        <item m="1" x="40"/>
        <item x="3"/>
        <item m="1" x="60"/>
        <item m="1" x="54"/>
        <item x="22"/>
        <item m="1" x="56"/>
        <item m="1" x="63"/>
        <item m="1" x="69"/>
        <item x="28"/>
        <item m="1" x="58"/>
        <item m="1" x="37"/>
        <item m="1" x="43"/>
        <item m="1" x="64"/>
        <item m="1" x="33"/>
        <item m="1" x="45"/>
        <item x="19"/>
        <item x="7"/>
        <item x="20"/>
        <item x="31"/>
        <item m="1" x="72"/>
        <item x="27"/>
        <item x="14"/>
        <item m="1" x="57"/>
        <item x="10"/>
        <item m="1" x="41"/>
        <item m="1" x="67"/>
        <item m="1" x="71"/>
        <item m="1" x="61"/>
        <item m="1" x="66"/>
        <item m="1" x="51"/>
        <item x="32"/>
        <item m="1" x="50"/>
        <item m="1" x="52"/>
        <item m="1" x="65"/>
        <item m="1" x="42"/>
        <item m="1" x="44"/>
        <item x="26"/>
        <item x="17"/>
        <item x="29"/>
        <item x="30"/>
        <item m="1" x="49"/>
        <item x="5"/>
        <item x="4"/>
        <item x="12"/>
        <item x="15"/>
        <item x="24"/>
        <item x="9"/>
        <item m="1" x="35"/>
        <item m="1" x="55"/>
        <item m="1" x="62"/>
        <item x="0"/>
        <item m="1" x="34"/>
        <item t="default"/>
      </items>
    </pivotField>
    <pivotField showAll="0"/>
    <pivotField showAll="0"/>
    <pivotField showAll="0"/>
    <pivotField showAll="0"/>
    <pivotField dataField="1" showAll="0"/>
  </pivotFields>
  <rowFields count="2">
    <field x="3"/>
    <field x="4"/>
  </rowFields>
  <rowItems count="44">
    <i>
      <x/>
    </i>
    <i r="1">
      <x v="39"/>
    </i>
    <i>
      <x v="1"/>
    </i>
    <i r="1">
      <x v="61"/>
    </i>
    <i>
      <x v="2"/>
    </i>
    <i r="1">
      <x v="18"/>
    </i>
    <i r="1">
      <x v="30"/>
    </i>
    <i r="1">
      <x v="43"/>
    </i>
    <i>
      <x v="4"/>
    </i>
    <i r="1">
      <x v="40"/>
    </i>
    <i r="1">
      <x v="52"/>
    </i>
    <i>
      <x v="5"/>
    </i>
    <i r="1">
      <x v="2"/>
    </i>
    <i r="1">
      <x v="3"/>
    </i>
    <i r="1">
      <x v="4"/>
    </i>
    <i r="1">
      <x v="5"/>
    </i>
    <i r="1">
      <x v="12"/>
    </i>
    <i r="1">
      <x v="14"/>
    </i>
    <i r="1">
      <x v="15"/>
    </i>
    <i r="1">
      <x v="17"/>
    </i>
    <i r="1">
      <x v="18"/>
    </i>
    <i r="1">
      <x v="21"/>
    </i>
    <i r="1">
      <x v="23"/>
    </i>
    <i r="1">
      <x v="26"/>
    </i>
    <i r="1">
      <x v="37"/>
    </i>
    <i r="1">
      <x v="38"/>
    </i>
    <i r="1">
      <x v="42"/>
    </i>
    <i r="1">
      <x v="45"/>
    </i>
    <i r="1">
      <x v="60"/>
    </i>
    <i r="1">
      <x v="63"/>
    </i>
    <i r="1">
      <x v="64"/>
    </i>
    <i r="1">
      <x v="65"/>
    </i>
    <i r="1">
      <x v="68"/>
    </i>
    <i r="1">
      <x v="72"/>
    </i>
    <i>
      <x v="6"/>
    </i>
    <i r="1">
      <x v="11"/>
    </i>
    <i r="1">
      <x v="15"/>
    </i>
    <i r="1">
      <x v="45"/>
    </i>
    <i r="1">
      <x v="58"/>
    </i>
    <i r="1">
      <x v="59"/>
    </i>
    <i r="1">
      <x v="66"/>
    </i>
    <i r="1">
      <x v="67"/>
    </i>
    <i r="1">
      <x v="68"/>
    </i>
    <i t="grand">
      <x/>
    </i>
  </rowItems>
  <colItems count="1">
    <i/>
  </colItems>
  <dataFields count="1">
    <dataField name="Expenses" fld="9" baseField="3" baseItem="16" numFmtId="6"/>
  </dataFields>
  <formats count="8">
    <format dxfId="16">
      <pivotArea outline="0" collapsedLevelsAreSubtotals="1" fieldPosition="0"/>
    </format>
    <format dxfId="15">
      <pivotArea type="origin" dataOnly="0" labelOnly="1" outline="0" fieldPosition="0"/>
    </format>
    <format dxfId="14">
      <pivotArea outline="0" collapsedLevelsAreSubtotals="1" fieldPosition="0"/>
    </format>
    <format dxfId="13">
      <pivotArea field="4" type="button" dataOnly="0" labelOnly="1" outline="0" axis="axisRow" fieldPosition="1"/>
    </format>
    <format dxfId="12">
      <pivotArea type="all" dataOnly="0" outline="0" fieldPosition="0"/>
    </format>
    <format dxfId="11">
      <pivotArea dataOnly="0" labelOnly="1" fieldPosition="0">
        <references count="1">
          <reference field="3" count="1">
            <x v="0"/>
          </reference>
        </references>
      </pivotArea>
    </format>
    <format dxfId="10">
      <pivotArea type="all" dataOnly="0" outline="0" fieldPosition="0"/>
    </format>
    <format dxfId="9">
      <pivotArea type="all" dataOnly="0"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pivotTableDefinition>
</file>

<file path=xl/tables/table1.xml><?xml version="1.0" encoding="utf-8"?>
<table xmlns="http://schemas.openxmlformats.org/spreadsheetml/2006/main" id="3" name="IncomeDetails" displayName="IncomeDetails" ref="A1:G50" totalsRowShown="0">
  <autoFilter ref="A1:G50"/>
  <sortState ref="A2:J12">
    <sortCondition ref="C1:C12"/>
  </sortState>
  <tableColumns count="7">
    <tableColumn id="2" name="Month"/>
    <tableColumn id="5" name="Date"/>
    <tableColumn id="1" name="Qtr"/>
    <tableColumn id="7" name="Category" dataDxfId="8"/>
    <tableColumn id="8" name="Line Item"/>
    <tableColumn id="3" name="Description" dataDxfId="7"/>
    <tableColumn id="4" name="Actual" dataDxfId="6"/>
  </tableColumns>
  <tableStyleInfo name="TableStyleLight12" showFirstColumn="0" showLastColumn="0" showRowStripes="1" showColumnStripes="0"/>
</table>
</file>

<file path=xl/tables/table2.xml><?xml version="1.0" encoding="utf-8"?>
<table xmlns="http://schemas.openxmlformats.org/spreadsheetml/2006/main" id="1" name="ExpenseDetails" displayName="ExpenseDetails" ref="A9:J76" totalsRowShown="0">
  <autoFilter ref="A9:J76"/>
  <sortState ref="A10:K45">
    <sortCondition ref="D1:D37"/>
  </sortState>
  <tableColumns count="10">
    <tableColumn id="2" name="Month"/>
    <tableColumn id="12" name="Date" dataDxfId="5"/>
    <tableColumn id="1" name="Qtr"/>
    <tableColumn id="7" name="Category"/>
    <tableColumn id="8" name="Line Item"/>
    <tableColumn id="13" name="Vendor" dataDxfId="4"/>
    <tableColumn id="14" name="Quant" dataDxfId="3"/>
    <tableColumn id="15" name="Cost per" dataDxfId="2"/>
    <tableColumn id="11" name="Description" dataDxfId="1"/>
    <tableColumn id="4" name="Actual" dataDxfId="0">
      <calculatedColumnFormula>ExpenseDetails[[#This Row],[Quant]]*ExpenseDetails[[#This Row],[Cost per]]</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2" name="BudgetLineItemLookup" displayName="BudgetLineItemLookup" ref="A1:A43" totalsRowShown="0">
  <autoFilter ref="A1:A43"/>
  <sortState ref="A2:A31">
    <sortCondition ref="A1:A31"/>
  </sortState>
  <tableColumns count="1">
    <tableColumn id="1" name="Budget Line Item Lookup"/>
  </tableColumns>
  <tableStyleInfo name="TableStyleMedium21" showFirstColumn="0" showLastColumn="0" showRowStripes="1" showColumnStripes="0"/>
</table>
</file>

<file path=xl/tables/table4.xml><?xml version="1.0" encoding="utf-8"?>
<table xmlns="http://schemas.openxmlformats.org/spreadsheetml/2006/main" id="9" name="BudgetCategoryLookup" displayName="BudgetCategoryLookup" ref="B1:B9" totalsRowShown="0">
  <autoFilter ref="B1:B9"/>
  <sortState ref="B2:B7">
    <sortCondition ref="B1:B7"/>
  </sortState>
  <tableColumns count="1">
    <tableColumn id="1" name="Budget Category Lookup"/>
  </tableColumns>
  <tableStyleInfo name="TableStyleMedium21" showFirstColumn="0" showLastColumn="0" showRowStripes="1" showColumnStripes="0"/>
</table>
</file>

<file path=xl/tables/table5.xml><?xml version="1.0" encoding="utf-8"?>
<table xmlns="http://schemas.openxmlformats.org/spreadsheetml/2006/main" id="4" name="IncomeLookup" displayName="IncomeLookup" ref="C1:C22" totalsRowShown="0">
  <autoFilter ref="C1:C22"/>
  <sortState ref="C2:C9">
    <sortCondition ref="C1:C9"/>
  </sortState>
  <tableColumns count="1">
    <tableColumn id="1" name="Income Line Item Lookup"/>
  </tableColumns>
  <tableStyleInfo name="TableStyleMedium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2.x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table" Target="../tables/table5.xml"/><Relationship Id="rId5" Type="http://schemas.openxmlformats.org/officeDocument/2006/relationships/comments" Target="../comments3.xml"/><Relationship Id="rId1" Type="http://schemas.openxmlformats.org/officeDocument/2006/relationships/vmlDrawing" Target="../drawings/vmlDrawing3.v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D24"/>
  <sheetViews>
    <sheetView tabSelected="1" view="pageBreakPreview" zoomScale="125" zoomScaleNormal="125" zoomScalePageLayoutView="125" workbookViewId="0">
      <selection activeCell="E8" sqref="E8"/>
    </sheetView>
  </sheetViews>
  <sheetFormatPr baseColWidth="10" defaultColWidth="11" defaultRowHeight="20" x14ac:dyDescent="0"/>
  <cols>
    <col min="1" max="1" width="25.25" style="12" customWidth="1"/>
    <col min="2" max="4" width="18" style="12" customWidth="1"/>
    <col min="5" max="5" width="15.125" style="12" customWidth="1"/>
    <col min="6" max="6" width="18.75" style="12" customWidth="1"/>
    <col min="7" max="7" width="12.125" style="12" customWidth="1"/>
    <col min="8" max="8" width="12.5" style="12" customWidth="1"/>
    <col min="9" max="9" width="21.75" style="12" customWidth="1"/>
    <col min="10" max="10" width="12.125" style="12" customWidth="1"/>
    <col min="11" max="11" width="12.5" style="12" customWidth="1"/>
    <col min="12" max="12" width="21.75" style="12" customWidth="1"/>
    <col min="13" max="13" width="12.125" style="12" customWidth="1"/>
    <col min="14" max="14" width="12.5" style="12" customWidth="1"/>
    <col min="15" max="15" width="21.75" style="12" customWidth="1"/>
    <col min="16" max="16" width="12.125" style="12" customWidth="1"/>
    <col min="17" max="17" width="12.5" style="12" customWidth="1"/>
    <col min="18" max="18" width="21.75" style="12" customWidth="1"/>
    <col min="19" max="19" width="12.125" style="12" customWidth="1"/>
    <col min="20" max="20" width="12.5" style="12" customWidth="1"/>
    <col min="21" max="21" width="21.75" style="12" customWidth="1"/>
    <col min="22" max="22" width="12.125" style="12" customWidth="1"/>
    <col min="23" max="23" width="12.5" style="12" customWidth="1"/>
    <col min="24" max="24" width="21.75" style="12" customWidth="1"/>
    <col min="25" max="25" width="12.125" style="12" customWidth="1"/>
    <col min="26" max="26" width="12.5" style="12" customWidth="1"/>
    <col min="27" max="27" width="21.75" style="12" customWidth="1"/>
    <col min="28" max="28" width="12.125" style="12" customWidth="1"/>
    <col min="29" max="29" width="12.5" style="12" customWidth="1"/>
    <col min="30" max="30" width="21.75" style="12" customWidth="1"/>
    <col min="31" max="31" width="12.125" style="12" customWidth="1"/>
    <col min="32" max="32" width="12.5" style="12" customWidth="1"/>
    <col min="33" max="33" width="21.75" style="12" customWidth="1"/>
    <col min="34" max="34" width="12.125" style="12" customWidth="1"/>
    <col min="35" max="35" width="16.5" style="12" customWidth="1"/>
    <col min="36" max="36" width="25.75" style="12" customWidth="1"/>
    <col min="37" max="37" width="16.25" style="12" customWidth="1"/>
    <col min="38" max="38" width="15.875" style="12" bestFit="1" customWidth="1"/>
    <col min="39" max="39" width="21.75" style="12" bestFit="1" customWidth="1"/>
    <col min="40" max="40" width="12.125" style="12" customWidth="1"/>
    <col min="41" max="41" width="27.125" style="12" customWidth="1"/>
    <col min="42" max="42" width="17.625" style="12" customWidth="1"/>
    <col min="43" max="43" width="25.75" style="12" bestFit="1" customWidth="1"/>
    <col min="44" max="44" width="16.25" style="12" bestFit="1" customWidth="1"/>
    <col min="45" max="45" width="9.125" style="12" bestFit="1" customWidth="1"/>
    <col min="46" max="16384" width="11" style="12"/>
  </cols>
  <sheetData>
    <row r="1" spans="1:4" ht="102" customHeight="1"/>
    <row r="2" spans="1:4" ht="25" customHeight="1">
      <c r="A2" s="11" t="s">
        <v>63</v>
      </c>
    </row>
    <row r="3" spans="1:4" ht="21" customHeight="1">
      <c r="A3" s="10" t="s">
        <v>210</v>
      </c>
    </row>
    <row r="4" spans="1:4">
      <c r="B4" s="13"/>
    </row>
    <row r="5" spans="1:4">
      <c r="A5" s="16" t="s">
        <v>0</v>
      </c>
      <c r="B5" s="14" t="s">
        <v>48</v>
      </c>
      <c r="C5" s="14" t="s">
        <v>49</v>
      </c>
      <c r="D5" s="14" t="s">
        <v>62</v>
      </c>
    </row>
    <row r="6" spans="1:4">
      <c r="A6" s="15" t="s">
        <v>37</v>
      </c>
      <c r="B6" s="9">
        <f>SUMIF(IncomeDetails[Category],'P&amp;L Summary'!A6,IncomeDetails[Actual])</f>
        <v>1875</v>
      </c>
      <c r="C6" s="9">
        <f>SUMIF(ExpenseDetails[Category],'P&amp;L Summary'!A6,ExpenseDetails[Actual])</f>
        <v>2100</v>
      </c>
      <c r="D6" s="9">
        <f>B6-C6</f>
        <v>-225</v>
      </c>
    </row>
    <row r="7" spans="1:4">
      <c r="A7" s="15" t="s">
        <v>24</v>
      </c>
      <c r="B7" s="9">
        <f>SUMIF(IncomeDetails[Category],'P&amp;L Summary'!A7,IncomeDetails[Actual])</f>
        <v>525</v>
      </c>
      <c r="C7" s="9">
        <f>SUMIF(ExpenseDetails[Category],'P&amp;L Summary'!A7,ExpenseDetails[Actual])</f>
        <v>50</v>
      </c>
      <c r="D7" s="9">
        <f>B7-C7</f>
        <v>475</v>
      </c>
    </row>
    <row r="8" spans="1:4">
      <c r="A8" s="15" t="s">
        <v>21</v>
      </c>
      <c r="B8" s="9">
        <f>SUMIF(IncomeDetails[Category],'P&amp;L Summary'!A8,IncomeDetails[Actual])</f>
        <v>2047.2</v>
      </c>
      <c r="C8" s="9">
        <f>SUMIF(ExpenseDetails[Category],'P&amp;L Summary'!A8,ExpenseDetails[Actual])</f>
        <v>1140.8699999999999</v>
      </c>
      <c r="D8" s="9">
        <f>B8-C8</f>
        <v>906.33000000000015</v>
      </c>
    </row>
    <row r="9" spans="1:4">
      <c r="A9" s="15" t="s">
        <v>20</v>
      </c>
      <c r="B9" s="9">
        <f>SUMIF(IncomeDetails[Category],'P&amp;L Summary'!A9,IncomeDetails[Actual])</f>
        <v>7600</v>
      </c>
      <c r="C9" s="9">
        <f>SUMIF(ExpenseDetails[Category],'P&amp;L Summary'!A9,ExpenseDetails[Actual])</f>
        <v>596.04999999999995</v>
      </c>
      <c r="D9" s="9">
        <f>B9-C9</f>
        <v>7003.95</v>
      </c>
    </row>
    <row r="10" spans="1:4">
      <c r="A10" s="15" t="s">
        <v>22</v>
      </c>
      <c r="B10" s="9">
        <f>SUMIF(IncomeDetails[Category],'P&amp;L Summary'!A10,IncomeDetails[Actual])</f>
        <v>39538.730000000003</v>
      </c>
      <c r="C10" s="9">
        <f>SUMIF(ExpenseDetails[Category],'P&amp;L Summary'!A10,ExpenseDetails[Actual])</f>
        <v>34714.590000000004</v>
      </c>
      <c r="D10" s="9">
        <f>B10-C10</f>
        <v>4824.1399999999994</v>
      </c>
    </row>
    <row r="11" spans="1:4">
      <c r="A11" s="15" t="s">
        <v>23</v>
      </c>
      <c r="B11" s="9">
        <f>SUMIF(IncomeDetails[Category],'P&amp;L Summary'!A11,IncomeDetails[Actual])</f>
        <v>9664</v>
      </c>
      <c r="C11" s="9">
        <f>SUMIF(ExpenseDetails[Category],'P&amp;L Summary'!A11,ExpenseDetails[Actual])</f>
        <v>6779.5300000000007</v>
      </c>
      <c r="D11" s="9">
        <f t="shared" ref="D11" si="0">B11-C11</f>
        <v>2884.4699999999993</v>
      </c>
    </row>
    <row r="12" spans="1:4">
      <c r="A12" s="16" t="s">
        <v>17</v>
      </c>
      <c r="B12" s="17">
        <f>SUM(B6:B11)</f>
        <v>61249.930000000008</v>
      </c>
      <c r="C12" s="17">
        <f>SUM(C6:C11)</f>
        <v>45381.04</v>
      </c>
      <c r="D12" s="17">
        <f>SUM(D6:D11)</f>
        <v>15868.889999999998</v>
      </c>
    </row>
    <row r="13" spans="1:4">
      <c r="D13" s="18"/>
    </row>
    <row r="14" spans="1:4">
      <c r="A14" s="46" t="s">
        <v>204</v>
      </c>
      <c r="B14" s="46"/>
      <c r="C14" s="46"/>
      <c r="D14" s="47">
        <v>7021</v>
      </c>
    </row>
    <row r="15" spans="1:4">
      <c r="A15" s="46"/>
      <c r="B15" s="46"/>
      <c r="C15" s="46"/>
      <c r="D15" s="46"/>
    </row>
    <row r="16" spans="1:4">
      <c r="A16" s="46" t="s">
        <v>211</v>
      </c>
      <c r="B16" s="46"/>
      <c r="C16" s="46"/>
      <c r="D16" s="48">
        <v>22647</v>
      </c>
    </row>
    <row r="17" spans="1:4">
      <c r="A17" s="46"/>
      <c r="B17" s="46"/>
      <c r="C17" s="46"/>
      <c r="D17" s="46"/>
    </row>
    <row r="18" spans="1:4">
      <c r="A18" s="46" t="s">
        <v>234</v>
      </c>
      <c r="B18" s="46"/>
      <c r="D18" s="48">
        <v>243</v>
      </c>
    </row>
    <row r="24" spans="1:4">
      <c r="C24" s="12" t="s">
        <v>251</v>
      </c>
    </row>
  </sheetData>
  <phoneticPr fontId="3" type="noConversion"/>
  <pageMargins left="0.7" right="0.7" top="0.25" bottom="0.25" header="0.3" footer="0.3"/>
  <pageSetup orientation="landscape"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6"/>
  <sheetViews>
    <sheetView workbookViewId="0">
      <selection activeCell="D22" sqref="D22"/>
    </sheetView>
  </sheetViews>
  <sheetFormatPr baseColWidth="10" defaultColWidth="9" defaultRowHeight="20" x14ac:dyDescent="0"/>
  <cols>
    <col min="1" max="1" width="53" style="12" customWidth="1"/>
    <col min="2" max="2" width="17.625" style="12" customWidth="1"/>
    <col min="3" max="3" width="15.75" style="12" customWidth="1"/>
    <col min="4" max="4" width="16.875" style="12" customWidth="1"/>
    <col min="5" max="5" width="12.5" style="12" customWidth="1"/>
    <col min="6" max="6" width="17.75" style="12" customWidth="1"/>
    <col min="7" max="7" width="18.5" style="12" customWidth="1"/>
    <col min="8" max="8" width="12" style="12" customWidth="1"/>
    <col min="9" max="9" width="18.75" style="12" customWidth="1"/>
    <col min="10" max="10" width="12.125" style="12" customWidth="1"/>
    <col min="11" max="11" width="12.5" style="12" customWidth="1"/>
    <col min="12" max="12" width="21.75" style="12" customWidth="1"/>
    <col min="13" max="13" width="12.125" style="12" customWidth="1"/>
    <col min="14" max="14" width="12.5" style="12" customWidth="1"/>
    <col min="15" max="15" width="21.75" style="12" customWidth="1"/>
    <col min="16" max="16" width="12.125" style="12" customWidth="1"/>
    <col min="17" max="17" width="12.5" style="12" customWidth="1"/>
    <col min="18" max="18" width="21.75" style="12" customWidth="1"/>
    <col min="19" max="19" width="12.125" style="12" customWidth="1"/>
    <col min="20" max="20" width="12.5" style="12" customWidth="1"/>
    <col min="21" max="21" width="21.75" style="12" customWidth="1"/>
    <col min="22" max="22" width="12.125" style="12" customWidth="1"/>
    <col min="23" max="23" width="12.5" style="12" customWidth="1"/>
    <col min="24" max="24" width="21.75" style="12" customWidth="1"/>
    <col min="25" max="25" width="12.125" style="12" customWidth="1"/>
    <col min="26" max="26" width="12.5" style="12" customWidth="1"/>
    <col min="27" max="27" width="21.75" style="12" customWidth="1"/>
    <col min="28" max="28" width="12.125" style="12" customWidth="1"/>
    <col min="29" max="29" width="12.5" style="12" customWidth="1"/>
    <col min="30" max="30" width="21.75" style="12" customWidth="1"/>
    <col min="31" max="31" width="12.125" style="12" customWidth="1"/>
    <col min="32" max="32" width="12.5" style="12" customWidth="1"/>
    <col min="33" max="33" width="21.75" style="12" customWidth="1"/>
    <col min="34" max="34" width="12.125" style="12" customWidth="1"/>
    <col min="35" max="35" width="12.5" style="12" customWidth="1"/>
    <col min="36" max="36" width="21.75" style="12" customWidth="1"/>
    <col min="37" max="37" width="12.125" style="12" customWidth="1"/>
    <col min="38" max="38" width="16.5" style="12" customWidth="1"/>
    <col min="39" max="39" width="25.75" style="12" customWidth="1"/>
    <col min="40" max="40" width="16.25" style="12" customWidth="1"/>
    <col min="41" max="41" width="15.875" style="12" bestFit="1" customWidth="1"/>
    <col min="42" max="42" width="21.75" style="12" bestFit="1" customWidth="1"/>
    <col min="43" max="43" width="12.125" style="12" customWidth="1"/>
    <col min="44" max="44" width="27.125" style="12" customWidth="1"/>
    <col min="45" max="45" width="17.625" style="12" customWidth="1"/>
    <col min="46" max="46" width="25.75" style="12" bestFit="1" customWidth="1"/>
    <col min="47" max="47" width="16.25" style="12" bestFit="1" customWidth="1"/>
    <col min="48" max="48" width="9.125" style="12" bestFit="1" customWidth="1"/>
    <col min="49" max="16384" width="9" style="12"/>
  </cols>
  <sheetData>
    <row r="1" spans="1:2" ht="68" customHeight="1"/>
    <row r="2" spans="1:2" ht="25" customHeight="1">
      <c r="A2" s="11" t="s">
        <v>69</v>
      </c>
    </row>
    <row r="3" spans="1:2" ht="22" customHeight="1"/>
    <row r="4" spans="1:2" ht="18" customHeight="1"/>
    <row r="5" spans="1:2">
      <c r="A5" s="38" t="s">
        <v>48</v>
      </c>
      <c r="B5" s="39"/>
    </row>
    <row r="6" spans="1:2">
      <c r="A6" s="38" t="s">
        <v>5</v>
      </c>
      <c r="B6" s="39" t="s">
        <v>250</v>
      </c>
    </row>
    <row r="7" spans="1:2">
      <c r="A7" s="49" t="s">
        <v>37</v>
      </c>
      <c r="B7" s="9">
        <v>1875</v>
      </c>
    </row>
    <row r="8" spans="1:2">
      <c r="A8" s="41" t="s">
        <v>36</v>
      </c>
      <c r="B8" s="9">
        <v>1875</v>
      </c>
    </row>
    <row r="9" spans="1:2">
      <c r="A9" s="40" t="s">
        <v>24</v>
      </c>
      <c r="B9" s="9">
        <v>525</v>
      </c>
    </row>
    <row r="10" spans="1:2">
      <c r="A10" s="41" t="s">
        <v>55</v>
      </c>
      <c r="B10" s="9">
        <v>170</v>
      </c>
    </row>
    <row r="11" spans="1:2">
      <c r="A11" s="41" t="s">
        <v>162</v>
      </c>
      <c r="B11" s="9">
        <v>280</v>
      </c>
    </row>
    <row r="12" spans="1:2">
      <c r="A12" s="41" t="s">
        <v>193</v>
      </c>
      <c r="B12" s="9">
        <v>75</v>
      </c>
    </row>
    <row r="13" spans="1:2">
      <c r="A13" s="40" t="s">
        <v>21</v>
      </c>
      <c r="B13" s="9">
        <v>2047.2</v>
      </c>
    </row>
    <row r="14" spans="1:2">
      <c r="A14" s="41" t="s">
        <v>124</v>
      </c>
      <c r="B14" s="9">
        <v>1243.2</v>
      </c>
    </row>
    <row r="15" spans="1:2">
      <c r="A15" s="41" t="s">
        <v>50</v>
      </c>
      <c r="B15" s="9">
        <v>753</v>
      </c>
    </row>
    <row r="16" spans="1:2">
      <c r="A16" s="41" t="s">
        <v>105</v>
      </c>
      <c r="B16" s="9">
        <v>51</v>
      </c>
    </row>
    <row r="17" spans="1:2">
      <c r="A17" s="40" t="s">
        <v>20</v>
      </c>
      <c r="B17" s="9">
        <v>7600</v>
      </c>
    </row>
    <row r="18" spans="1:2">
      <c r="A18" s="41" t="s">
        <v>95</v>
      </c>
      <c r="B18" s="9">
        <v>6200</v>
      </c>
    </row>
    <row r="19" spans="1:2">
      <c r="A19" s="41" t="s">
        <v>96</v>
      </c>
      <c r="B19" s="9">
        <v>650</v>
      </c>
    </row>
    <row r="20" spans="1:2">
      <c r="A20" s="41" t="s">
        <v>97</v>
      </c>
      <c r="B20" s="9">
        <v>750</v>
      </c>
    </row>
    <row r="21" spans="1:2">
      <c r="A21" s="40" t="s">
        <v>22</v>
      </c>
      <c r="B21" s="9">
        <v>39538.729999999996</v>
      </c>
    </row>
    <row r="22" spans="1:2">
      <c r="A22" s="41" t="s">
        <v>187</v>
      </c>
      <c r="B22" s="9">
        <v>294.23</v>
      </c>
    </row>
    <row r="23" spans="1:2">
      <c r="A23" s="41" t="s">
        <v>19</v>
      </c>
      <c r="B23" s="9">
        <v>695.5</v>
      </c>
    </row>
    <row r="24" spans="1:2">
      <c r="A24" s="41" t="s">
        <v>203</v>
      </c>
      <c r="B24" s="9">
        <v>2055</v>
      </c>
    </row>
    <row r="25" spans="1:2">
      <c r="A25" s="41" t="s">
        <v>52</v>
      </c>
      <c r="B25" s="9">
        <v>11655</v>
      </c>
    </row>
    <row r="26" spans="1:2">
      <c r="A26" s="41" t="s">
        <v>53</v>
      </c>
      <c r="B26" s="9">
        <v>10114</v>
      </c>
    </row>
    <row r="27" spans="1:2">
      <c r="A27" s="41" t="s">
        <v>51</v>
      </c>
      <c r="B27" s="9">
        <v>6808</v>
      </c>
    </row>
    <row r="28" spans="1:2">
      <c r="A28" s="41" t="s">
        <v>76</v>
      </c>
      <c r="B28" s="9">
        <v>7917</v>
      </c>
    </row>
    <row r="29" spans="1:2">
      <c r="A29" s="40" t="s">
        <v>23</v>
      </c>
      <c r="B29" s="9">
        <v>9664</v>
      </c>
    </row>
    <row r="30" spans="1:2">
      <c r="A30" s="41" t="s">
        <v>54</v>
      </c>
      <c r="B30" s="9">
        <v>9614</v>
      </c>
    </row>
    <row r="31" spans="1:2">
      <c r="A31" s="41" t="s">
        <v>193</v>
      </c>
      <c r="B31" s="9">
        <v>50</v>
      </c>
    </row>
    <row r="32" spans="1:2">
      <c r="A32" s="40" t="s">
        <v>17</v>
      </c>
      <c r="B32" s="9">
        <v>61249.93</v>
      </c>
    </row>
    <row r="33" spans="1:2" ht="22">
      <c r="A33"/>
      <c r="B33"/>
    </row>
    <row r="34" spans="1:2" ht="22">
      <c r="A34"/>
      <c r="B34"/>
    </row>
    <row r="35" spans="1:2" ht="22">
      <c r="A35"/>
      <c r="B35"/>
    </row>
    <row r="36" spans="1:2" ht="22">
      <c r="A36"/>
      <c r="B36"/>
    </row>
  </sheetData>
  <phoneticPr fontId="3" type="noConversion"/>
  <pageMargins left="0.75" right="0.5" top="0.75" bottom="0.5" header="0.3" footer="0.3"/>
  <pageSetup scale="9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2"/>
  <sheetViews>
    <sheetView workbookViewId="0">
      <selection activeCell="B50" sqref="A1:B50"/>
    </sheetView>
  </sheetViews>
  <sheetFormatPr baseColWidth="10" defaultColWidth="9" defaultRowHeight="16" x14ac:dyDescent="0"/>
  <cols>
    <col min="1" max="1" width="53" style="10" customWidth="1"/>
    <col min="2" max="2" width="17.625" style="10" customWidth="1"/>
    <col min="3" max="3" width="15.75" style="10" customWidth="1"/>
    <col min="4" max="4" width="1.75" style="10" customWidth="1"/>
    <col min="5" max="5" width="15.75" style="10" customWidth="1"/>
    <col min="6" max="6" width="22.25" style="10" customWidth="1"/>
    <col min="7" max="7" width="23.25" style="10" customWidth="1"/>
    <col min="8" max="8" width="15.125" style="10" customWidth="1"/>
    <col min="9" max="9" width="15.25" style="10" customWidth="1"/>
    <col min="10" max="10" width="15.75" style="10" customWidth="1"/>
    <col min="11" max="11" width="15.25" style="10" customWidth="1"/>
    <col min="12" max="12" width="15.75" style="10" customWidth="1"/>
    <col min="13" max="13" width="27.25" style="10" customWidth="1"/>
    <col min="14" max="14" width="15.25" style="10" customWidth="1"/>
    <col min="15" max="15" width="15.75" style="10" customWidth="1"/>
    <col min="16" max="16" width="27.25" style="10" customWidth="1"/>
    <col min="17" max="17" width="12.125" style="10" customWidth="1"/>
    <col min="18" max="18" width="12.5" style="10" customWidth="1"/>
    <col min="19" max="19" width="21.75" style="10" customWidth="1"/>
    <col min="20" max="20" width="12.125" style="10" customWidth="1"/>
    <col min="21" max="21" width="12.5" style="10" customWidth="1"/>
    <col min="22" max="22" width="21.75" style="10" customWidth="1"/>
    <col min="23" max="23" width="12.125" style="10" customWidth="1"/>
    <col min="24" max="24" width="12.5" style="10" customWidth="1"/>
    <col min="25" max="25" width="21.75" style="10" customWidth="1"/>
    <col min="26" max="26" width="12.125" style="10" customWidth="1"/>
    <col min="27" max="27" width="12.5" style="10" customWidth="1"/>
    <col min="28" max="28" width="21.75" style="10" customWidth="1"/>
    <col min="29" max="29" width="12.125" style="10" customWidth="1"/>
    <col min="30" max="30" width="12.5" style="10" customWidth="1"/>
    <col min="31" max="31" width="21.75" style="10" customWidth="1"/>
    <col min="32" max="32" width="12.125" style="10" customWidth="1"/>
    <col min="33" max="33" width="12.5" style="10" customWidth="1"/>
    <col min="34" max="34" width="21.75" style="10" customWidth="1"/>
    <col min="35" max="35" width="12.125" style="10" customWidth="1"/>
    <col min="36" max="36" width="16.5" style="10" customWidth="1"/>
    <col min="37" max="37" width="25.75" style="10" customWidth="1"/>
    <col min="38" max="38" width="16.25" style="10" customWidth="1"/>
    <col min="39" max="39" width="15.875" style="10" bestFit="1" customWidth="1"/>
    <col min="40" max="40" width="21.75" style="10" bestFit="1" customWidth="1"/>
    <col min="41" max="41" width="12.125" style="10" customWidth="1"/>
    <col min="42" max="42" width="27.125" style="10" customWidth="1"/>
    <col min="43" max="43" width="17.625" style="10" customWidth="1"/>
    <col min="44" max="44" width="25.75" style="10" bestFit="1" customWidth="1"/>
    <col min="45" max="45" width="16.25" style="10" bestFit="1" customWidth="1"/>
    <col min="46" max="46" width="9.125" style="10" bestFit="1" customWidth="1"/>
    <col min="47" max="16384" width="9" style="10"/>
  </cols>
  <sheetData>
    <row r="1" spans="1:15" ht="68" customHeight="1"/>
    <row r="2" spans="1:15" ht="25" customHeight="1">
      <c r="A2" s="11" t="s">
        <v>68</v>
      </c>
      <c r="O2"/>
    </row>
    <row r="3" spans="1:15" ht="22" customHeight="1">
      <c r="O3"/>
    </row>
    <row r="4" spans="1:15" ht="18" customHeight="1">
      <c r="O4" t="s">
        <v>67</v>
      </c>
    </row>
    <row r="5" spans="1:15" ht="22">
      <c r="A5" s="38" t="s">
        <v>49</v>
      </c>
      <c r="B5" s="39"/>
      <c r="C5" s="19"/>
      <c r="D5" s="20"/>
      <c r="E5" s="20"/>
      <c r="F5" s="20"/>
      <c r="G5" s="20"/>
      <c r="O5"/>
    </row>
    <row r="6" spans="1:15" ht="22">
      <c r="A6" s="38" t="s">
        <v>5</v>
      </c>
      <c r="B6" s="39" t="s">
        <v>250</v>
      </c>
      <c r="C6" s="19"/>
      <c r="D6" s="20"/>
      <c r="E6" s="20"/>
      <c r="F6" s="20"/>
      <c r="G6" s="20"/>
    </row>
    <row r="7" spans="1:15" ht="22">
      <c r="A7" s="49" t="s">
        <v>37</v>
      </c>
      <c r="B7" s="9">
        <v>2100</v>
      </c>
      <c r="C7" s="19"/>
      <c r="D7" s="20"/>
      <c r="E7" s="21"/>
      <c r="F7" s="20"/>
      <c r="G7" s="20"/>
    </row>
    <row r="8" spans="1:15" ht="22">
      <c r="A8" s="41" t="s">
        <v>38</v>
      </c>
      <c r="B8" s="9">
        <v>2100</v>
      </c>
      <c r="C8" s="19"/>
      <c r="D8" s="20"/>
      <c r="E8" s="22"/>
      <c r="F8" s="20"/>
      <c r="G8" s="20"/>
    </row>
    <row r="9" spans="1:15" ht="22">
      <c r="A9" s="40" t="s">
        <v>24</v>
      </c>
      <c r="B9" s="9">
        <v>50</v>
      </c>
      <c r="C9" s="19"/>
      <c r="D9" s="20"/>
      <c r="E9" s="20"/>
      <c r="F9" s="20"/>
      <c r="G9" s="20"/>
    </row>
    <row r="10" spans="1:15" ht="22">
      <c r="A10" s="41" t="s">
        <v>193</v>
      </c>
      <c r="B10" s="9">
        <v>50</v>
      </c>
      <c r="C10" s="19"/>
      <c r="D10" s="20"/>
      <c r="E10" s="20"/>
      <c r="F10" s="20"/>
      <c r="G10" s="20"/>
    </row>
    <row r="11" spans="1:15" ht="22">
      <c r="A11" s="40" t="s">
        <v>21</v>
      </c>
      <c r="B11" s="9">
        <v>1140.8700000000001</v>
      </c>
      <c r="C11" s="19"/>
      <c r="D11" s="20"/>
      <c r="E11" s="20"/>
      <c r="F11" s="20"/>
      <c r="G11" s="20"/>
    </row>
    <row r="12" spans="1:15" ht="22">
      <c r="A12" s="41" t="s">
        <v>28</v>
      </c>
      <c r="B12" s="9">
        <v>196.2</v>
      </c>
      <c r="C12" s="19"/>
      <c r="D12" s="20"/>
      <c r="E12" s="20"/>
      <c r="F12" s="20"/>
      <c r="G12" s="20"/>
    </row>
    <row r="13" spans="1:15" ht="22">
      <c r="A13" s="41" t="s">
        <v>155</v>
      </c>
      <c r="B13" s="9">
        <v>520</v>
      </c>
      <c r="C13" s="19"/>
      <c r="D13" s="20"/>
      <c r="E13" s="20"/>
      <c r="F13" s="20"/>
      <c r="G13" s="20"/>
    </row>
    <row r="14" spans="1:15" ht="22">
      <c r="A14" s="41" t="s">
        <v>31</v>
      </c>
      <c r="B14" s="9">
        <v>424.67</v>
      </c>
      <c r="C14" s="19"/>
      <c r="D14" s="20"/>
      <c r="E14" s="20"/>
      <c r="F14" s="20"/>
      <c r="G14" s="20"/>
    </row>
    <row r="15" spans="1:15" ht="22">
      <c r="A15" s="40" t="s">
        <v>20</v>
      </c>
      <c r="B15" s="9">
        <v>596.04999999999995</v>
      </c>
      <c r="C15" s="19"/>
      <c r="D15" s="20"/>
      <c r="E15" s="20"/>
      <c r="F15" s="20"/>
      <c r="G15" s="20"/>
    </row>
    <row r="16" spans="1:15" ht="22">
      <c r="A16" s="41" t="s">
        <v>248</v>
      </c>
      <c r="B16" s="9">
        <v>388.05</v>
      </c>
      <c r="C16" s="19"/>
      <c r="D16" s="20"/>
      <c r="E16" s="20"/>
      <c r="F16" s="20"/>
      <c r="G16" s="20"/>
    </row>
    <row r="17" spans="1:7" ht="22">
      <c r="A17" s="41" t="s">
        <v>33</v>
      </c>
      <c r="B17" s="9">
        <v>208</v>
      </c>
      <c r="C17" s="19"/>
      <c r="D17" s="20"/>
      <c r="E17" s="20"/>
      <c r="F17" s="20"/>
      <c r="G17" s="20"/>
    </row>
    <row r="18" spans="1:7" ht="22">
      <c r="A18" s="40" t="s">
        <v>22</v>
      </c>
      <c r="B18" s="9">
        <v>34714.589999999997</v>
      </c>
      <c r="C18" s="19"/>
      <c r="D18" s="20"/>
      <c r="E18" s="20"/>
      <c r="F18" s="20"/>
      <c r="G18" s="20"/>
    </row>
    <row r="19" spans="1:7" ht="22">
      <c r="A19" s="41" t="s">
        <v>9</v>
      </c>
      <c r="B19" s="9">
        <v>619</v>
      </c>
      <c r="C19" s="19"/>
      <c r="D19" s="20"/>
      <c r="E19" s="22"/>
      <c r="F19" s="20"/>
      <c r="G19" s="20"/>
    </row>
    <row r="20" spans="1:7" ht="22">
      <c r="A20" s="41" t="s">
        <v>139</v>
      </c>
      <c r="B20" s="9">
        <v>1643.1000000000001</v>
      </c>
      <c r="C20" s="19"/>
      <c r="D20" s="20"/>
      <c r="E20" s="20"/>
      <c r="F20" s="20"/>
      <c r="G20" s="20"/>
    </row>
    <row r="21" spans="1:7" ht="22">
      <c r="A21" s="41" t="s">
        <v>10</v>
      </c>
      <c r="B21" s="9">
        <v>1345</v>
      </c>
      <c r="C21" s="19"/>
      <c r="D21" s="20"/>
      <c r="E21" s="20"/>
      <c r="F21" s="20"/>
      <c r="G21" s="20"/>
    </row>
    <row r="22" spans="1:7" ht="22">
      <c r="A22" s="41" t="s">
        <v>120</v>
      </c>
      <c r="B22" s="9">
        <v>32.299999999999997</v>
      </c>
      <c r="C22" s="19"/>
      <c r="D22" s="20"/>
      <c r="E22" s="20"/>
      <c r="F22" s="20"/>
      <c r="G22" s="20"/>
    </row>
    <row r="23" spans="1:7" ht="22">
      <c r="A23" s="41" t="s">
        <v>12</v>
      </c>
      <c r="B23" s="9">
        <v>45</v>
      </c>
      <c r="C23" s="19"/>
      <c r="D23" s="20"/>
      <c r="E23" s="20"/>
      <c r="F23" s="20"/>
      <c r="G23" s="20"/>
    </row>
    <row r="24" spans="1:7" ht="22">
      <c r="A24" s="41" t="s">
        <v>25</v>
      </c>
      <c r="B24" s="9">
        <v>5296.08</v>
      </c>
      <c r="C24" s="19"/>
      <c r="D24" s="20"/>
      <c r="E24" s="20"/>
      <c r="F24" s="20"/>
      <c r="G24" s="20"/>
    </row>
    <row r="25" spans="1:7" ht="22">
      <c r="A25" s="41" t="s">
        <v>26</v>
      </c>
      <c r="B25" s="9">
        <v>103.02</v>
      </c>
      <c r="C25" s="19"/>
      <c r="D25" s="20"/>
      <c r="E25" s="20"/>
      <c r="F25" s="20"/>
      <c r="G25" s="20"/>
    </row>
    <row r="26" spans="1:7" ht="22">
      <c r="A26" s="41" t="s">
        <v>47</v>
      </c>
      <c r="B26" s="9">
        <v>3995</v>
      </c>
      <c r="C26" s="19"/>
      <c r="D26" s="20"/>
      <c r="E26" s="20"/>
      <c r="F26" s="20"/>
      <c r="G26" s="20"/>
    </row>
    <row r="27" spans="1:7" ht="22">
      <c r="A27" s="41" t="s">
        <v>28</v>
      </c>
      <c r="B27" s="9">
        <v>378.84000000000003</v>
      </c>
      <c r="C27" s="19"/>
      <c r="D27" s="20"/>
      <c r="E27" s="20"/>
      <c r="F27" s="20"/>
      <c r="G27" s="20"/>
    </row>
    <row r="28" spans="1:7" ht="22">
      <c r="A28" s="41" t="s">
        <v>132</v>
      </c>
      <c r="B28" s="9">
        <v>132</v>
      </c>
      <c r="C28" s="19"/>
      <c r="D28" s="20"/>
      <c r="E28" s="20"/>
      <c r="F28" s="20"/>
      <c r="G28" s="20"/>
    </row>
    <row r="29" spans="1:7" ht="22">
      <c r="A29" s="41" t="s">
        <v>13</v>
      </c>
      <c r="B29" s="9">
        <v>4217.95</v>
      </c>
      <c r="C29" s="19"/>
      <c r="D29" s="20"/>
      <c r="E29" s="20"/>
      <c r="F29" s="20"/>
      <c r="G29" s="20"/>
    </row>
    <row r="30" spans="1:7" ht="22">
      <c r="A30" s="41" t="s">
        <v>150</v>
      </c>
      <c r="B30" s="9">
        <v>145.77000000000001</v>
      </c>
      <c r="C30" s="19"/>
      <c r="D30" s="20"/>
      <c r="E30" s="20"/>
      <c r="F30" s="20"/>
      <c r="G30" s="20"/>
    </row>
    <row r="31" spans="1:7" ht="22">
      <c r="A31" s="41" t="s">
        <v>144</v>
      </c>
      <c r="B31" s="9">
        <v>334.56</v>
      </c>
      <c r="C31" s="19"/>
      <c r="D31" s="20"/>
      <c r="E31" s="20"/>
      <c r="F31" s="20"/>
      <c r="G31" s="20"/>
    </row>
    <row r="32" spans="1:7" ht="22">
      <c r="A32" s="41" t="s">
        <v>27</v>
      </c>
      <c r="B32" s="9">
        <v>330</v>
      </c>
      <c r="C32" s="19"/>
      <c r="D32" s="20"/>
      <c r="E32" s="20"/>
      <c r="F32" s="20"/>
      <c r="G32" s="20"/>
    </row>
    <row r="33" spans="1:7" ht="22">
      <c r="A33" s="41" t="s">
        <v>46</v>
      </c>
      <c r="B33" s="9">
        <v>188.1</v>
      </c>
      <c r="C33" s="19"/>
      <c r="D33" s="20"/>
      <c r="E33" s="20"/>
      <c r="F33" s="20"/>
      <c r="G33" s="20"/>
    </row>
    <row r="34" spans="1:7" ht="22">
      <c r="A34" s="41" t="s">
        <v>141</v>
      </c>
      <c r="B34" s="9">
        <v>305</v>
      </c>
      <c r="C34" s="19"/>
      <c r="D34" s="20"/>
      <c r="E34" s="20"/>
      <c r="F34" s="20"/>
      <c r="G34" s="20"/>
    </row>
    <row r="35" spans="1:7" ht="22">
      <c r="A35" s="41" t="s">
        <v>30</v>
      </c>
      <c r="B35" s="9">
        <v>869.12</v>
      </c>
      <c r="C35" s="19"/>
      <c r="D35" s="20"/>
      <c r="E35" s="20"/>
      <c r="F35" s="20"/>
      <c r="G35" s="20"/>
    </row>
    <row r="36" spans="1:7" ht="22">
      <c r="A36" s="41" t="s">
        <v>41</v>
      </c>
      <c r="B36" s="9">
        <v>2800</v>
      </c>
      <c r="C36" s="19"/>
      <c r="D36" s="20"/>
      <c r="E36" s="22"/>
      <c r="F36" s="20"/>
      <c r="G36" s="20"/>
    </row>
    <row r="37" spans="1:7" ht="22">
      <c r="A37" s="41" t="s">
        <v>42</v>
      </c>
      <c r="B37" s="9">
        <v>2750</v>
      </c>
      <c r="C37" s="19"/>
      <c r="D37" s="20"/>
      <c r="E37" s="20"/>
      <c r="F37" s="20"/>
      <c r="G37" s="20"/>
    </row>
    <row r="38" spans="1:7" ht="22">
      <c r="A38" s="41" t="s">
        <v>125</v>
      </c>
      <c r="B38" s="9">
        <v>25</v>
      </c>
      <c r="C38" s="19"/>
      <c r="D38" s="20"/>
      <c r="E38" s="20"/>
      <c r="F38" s="20"/>
      <c r="G38" s="20"/>
    </row>
    <row r="39" spans="1:7" ht="22">
      <c r="A39" s="41" t="s">
        <v>40</v>
      </c>
      <c r="B39" s="9">
        <v>8684.75</v>
      </c>
      <c r="C39" s="19"/>
      <c r="D39" s="20"/>
      <c r="E39" s="22"/>
      <c r="F39" s="20"/>
      <c r="G39" s="20"/>
    </row>
    <row r="40" spans="1:7" ht="22">
      <c r="A40" s="41" t="s">
        <v>39</v>
      </c>
      <c r="B40" s="9">
        <v>475</v>
      </c>
      <c r="C40" s="23"/>
      <c r="D40" s="20"/>
      <c r="E40" s="20"/>
      <c r="F40" s="20"/>
      <c r="G40" s="20"/>
    </row>
    <row r="41" spans="1:7" ht="22">
      <c r="A41" s="40" t="s">
        <v>23</v>
      </c>
      <c r="B41" s="9">
        <v>6779.53</v>
      </c>
      <c r="C41" s="19"/>
      <c r="D41" s="20"/>
      <c r="E41" s="20"/>
      <c r="F41" s="20"/>
      <c r="G41" s="20"/>
    </row>
    <row r="42" spans="1:7" ht="22">
      <c r="A42" s="41" t="s">
        <v>44</v>
      </c>
      <c r="B42" s="9">
        <v>200</v>
      </c>
      <c r="C42" s="19"/>
      <c r="D42" s="20"/>
      <c r="E42" s="20"/>
      <c r="F42" s="20"/>
      <c r="G42" s="20"/>
    </row>
    <row r="43" spans="1:7" ht="22">
      <c r="A43" s="41" t="s">
        <v>26</v>
      </c>
      <c r="B43" s="9">
        <v>35.03</v>
      </c>
      <c r="C43" s="19"/>
      <c r="D43" s="20"/>
      <c r="E43" s="20"/>
      <c r="F43" s="20"/>
      <c r="G43" s="20"/>
    </row>
    <row r="44" spans="1:7" ht="22">
      <c r="A44" s="41" t="s">
        <v>141</v>
      </c>
      <c r="B44" s="9">
        <v>100</v>
      </c>
      <c r="C44" s="19"/>
      <c r="D44" s="20"/>
      <c r="E44" s="20"/>
      <c r="F44" s="20"/>
      <c r="G44" s="20"/>
    </row>
    <row r="45" spans="1:7" ht="22">
      <c r="A45" s="41" t="s">
        <v>162</v>
      </c>
      <c r="B45" s="9">
        <v>375</v>
      </c>
      <c r="C45" s="19"/>
      <c r="D45" s="20"/>
      <c r="E45" s="20"/>
      <c r="F45" s="20"/>
      <c r="G45" s="20"/>
    </row>
    <row r="46" spans="1:7" ht="20">
      <c r="A46" s="41" t="s">
        <v>45</v>
      </c>
      <c r="B46" s="9">
        <v>1125</v>
      </c>
      <c r="C46" s="20"/>
      <c r="D46" s="20"/>
      <c r="E46" s="20"/>
      <c r="F46" s="20"/>
      <c r="G46" s="20"/>
    </row>
    <row r="47" spans="1:7" ht="20">
      <c r="A47" s="41" t="s">
        <v>56</v>
      </c>
      <c r="B47" s="9">
        <v>1500</v>
      </c>
      <c r="C47" s="20"/>
      <c r="D47" s="20"/>
      <c r="E47" s="20"/>
      <c r="F47" s="20"/>
      <c r="G47" s="20"/>
    </row>
    <row r="48" spans="1:7" ht="20">
      <c r="A48" s="41" t="s">
        <v>179</v>
      </c>
      <c r="B48" s="9">
        <v>105</v>
      </c>
      <c r="C48" s="20"/>
      <c r="D48" s="20"/>
      <c r="E48" s="20"/>
      <c r="F48" s="20"/>
      <c r="G48" s="20"/>
    </row>
    <row r="49" spans="1:7" ht="20">
      <c r="A49" s="41" t="s">
        <v>40</v>
      </c>
      <c r="B49" s="9">
        <v>3339.5</v>
      </c>
      <c r="C49" s="20"/>
      <c r="D49" s="20"/>
      <c r="E49" s="20"/>
      <c r="F49" s="20"/>
      <c r="G49" s="20"/>
    </row>
    <row r="50" spans="1:7" ht="20">
      <c r="A50" s="40" t="s">
        <v>17</v>
      </c>
      <c r="B50" s="9">
        <v>45381.04</v>
      </c>
      <c r="C50" s="20"/>
      <c r="D50" s="20"/>
      <c r="E50" s="20"/>
      <c r="F50" s="20"/>
      <c r="G50" s="20"/>
    </row>
    <row r="51" spans="1:7">
      <c r="C51" s="20"/>
      <c r="D51" s="20"/>
      <c r="E51" s="20"/>
      <c r="F51" s="20"/>
      <c r="G51" s="20"/>
    </row>
    <row r="52" spans="1:7">
      <c r="C52" s="20"/>
      <c r="D52" s="20"/>
      <c r="E52" s="20"/>
      <c r="F52" s="20"/>
      <c r="G52" s="20"/>
    </row>
  </sheetData>
  <phoneticPr fontId="3" type="noConversion"/>
  <pageMargins left="0.75" right="0.5" top="0.75" bottom="0.5" header="0.3" footer="0.3"/>
  <pageSetup scale="61" orientation="portrait" horizontalDpi="4294967292" verticalDpi="4294967292"/>
  <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H50"/>
  <sheetViews>
    <sheetView topLeftCell="A21" workbookViewId="0">
      <selection activeCell="D38" sqref="D38"/>
    </sheetView>
  </sheetViews>
  <sheetFormatPr baseColWidth="10" defaultColWidth="9" defaultRowHeight="19" x14ac:dyDescent="0"/>
  <cols>
    <col min="1" max="2" width="12.5" customWidth="1"/>
    <col min="3" max="3" width="9.125" style="1" customWidth="1"/>
    <col min="4" max="4" width="13.125" customWidth="1"/>
    <col min="5" max="5" width="26.125" customWidth="1"/>
    <col min="6" max="6" width="30.625" customWidth="1"/>
    <col min="7" max="7" width="10.5" customWidth="1"/>
  </cols>
  <sheetData>
    <row r="1" spans="1:8">
      <c r="A1" s="2" t="s">
        <v>6</v>
      </c>
      <c r="B1" s="6" t="s">
        <v>61</v>
      </c>
      <c r="C1" s="4" t="s">
        <v>7</v>
      </c>
      <c r="D1" s="8" t="s">
        <v>0</v>
      </c>
      <c r="E1" s="2" t="s">
        <v>5</v>
      </c>
      <c r="F1" s="2" t="s">
        <v>59</v>
      </c>
      <c r="G1" s="2" t="s">
        <v>2</v>
      </c>
    </row>
    <row r="2" spans="1:8">
      <c r="A2" s="6" t="s">
        <v>73</v>
      </c>
      <c r="B2" s="6"/>
      <c r="C2" s="7" t="s">
        <v>8</v>
      </c>
      <c r="D2" s="8" t="s">
        <v>22</v>
      </c>
      <c r="E2" s="2" t="s">
        <v>52</v>
      </c>
      <c r="F2" s="2" t="s">
        <v>97</v>
      </c>
      <c r="G2" s="3">
        <v>11655</v>
      </c>
    </row>
    <row r="3" spans="1:8">
      <c r="A3" s="6" t="s">
        <v>73</v>
      </c>
      <c r="B3" s="6"/>
      <c r="C3" s="7" t="s">
        <v>8</v>
      </c>
      <c r="D3" s="28" t="s">
        <v>22</v>
      </c>
      <c r="E3" s="2" t="s">
        <v>76</v>
      </c>
      <c r="F3" s="2"/>
      <c r="G3" s="3">
        <v>7917</v>
      </c>
    </row>
    <row r="4" spans="1:8">
      <c r="A4" s="6" t="s">
        <v>73</v>
      </c>
      <c r="B4" s="6"/>
      <c r="C4" s="7" t="s">
        <v>8</v>
      </c>
      <c r="D4" s="28" t="s">
        <v>22</v>
      </c>
      <c r="E4" s="2" t="s">
        <v>53</v>
      </c>
      <c r="F4" s="2"/>
      <c r="G4" s="3">
        <v>9754</v>
      </c>
    </row>
    <row r="5" spans="1:8">
      <c r="A5" s="6" t="s">
        <v>73</v>
      </c>
      <c r="B5" s="6"/>
      <c r="C5" s="7" t="s">
        <v>8</v>
      </c>
      <c r="D5" s="28" t="s">
        <v>22</v>
      </c>
      <c r="E5" s="2" t="s">
        <v>51</v>
      </c>
      <c r="F5" s="2"/>
      <c r="G5" s="3">
        <v>6708</v>
      </c>
    </row>
    <row r="6" spans="1:8">
      <c r="A6" s="6" t="s">
        <v>73</v>
      </c>
      <c r="B6" s="6"/>
      <c r="C6" s="7" t="s">
        <v>8</v>
      </c>
      <c r="D6" s="51" t="s">
        <v>37</v>
      </c>
      <c r="E6" s="2" t="s">
        <v>36</v>
      </c>
      <c r="F6" s="2"/>
      <c r="G6" s="3">
        <v>1250</v>
      </c>
    </row>
    <row r="7" spans="1:8">
      <c r="A7" s="6" t="s">
        <v>3</v>
      </c>
      <c r="B7" s="6"/>
      <c r="C7" s="7" t="s">
        <v>8</v>
      </c>
      <c r="D7" s="28" t="s">
        <v>22</v>
      </c>
      <c r="E7" s="2" t="s">
        <v>203</v>
      </c>
      <c r="F7" s="34" t="s">
        <v>203</v>
      </c>
      <c r="G7" s="3">
        <v>2055</v>
      </c>
    </row>
    <row r="8" spans="1:8">
      <c r="A8" s="2" t="s">
        <v>77</v>
      </c>
      <c r="B8" s="2"/>
      <c r="C8" s="7" t="s">
        <v>8</v>
      </c>
      <c r="D8" s="28" t="s">
        <v>20</v>
      </c>
      <c r="E8" s="2" t="s">
        <v>95</v>
      </c>
      <c r="F8" s="25" t="s">
        <v>78</v>
      </c>
      <c r="G8" s="25">
        <v>500</v>
      </c>
    </row>
    <row r="9" spans="1:8">
      <c r="A9" s="2" t="s">
        <v>77</v>
      </c>
      <c r="B9" s="2"/>
      <c r="C9" s="7" t="s">
        <v>8</v>
      </c>
      <c r="D9" s="28" t="s">
        <v>20</v>
      </c>
      <c r="E9" s="2" t="s">
        <v>95</v>
      </c>
      <c r="F9" s="25" t="s">
        <v>79</v>
      </c>
      <c r="G9" s="25">
        <v>500</v>
      </c>
    </row>
    <row r="10" spans="1:8">
      <c r="A10" s="2" t="s">
        <v>77</v>
      </c>
      <c r="B10" s="2"/>
      <c r="C10" s="7" t="s">
        <v>8</v>
      </c>
      <c r="D10" s="28" t="s">
        <v>20</v>
      </c>
      <c r="E10" s="2" t="s">
        <v>95</v>
      </c>
      <c r="F10" s="2" t="s">
        <v>80</v>
      </c>
      <c r="G10" s="25">
        <v>200</v>
      </c>
    </row>
    <row r="11" spans="1:8">
      <c r="A11" s="2" t="s">
        <v>77</v>
      </c>
      <c r="B11" s="2"/>
      <c r="C11" s="7" t="s">
        <v>8</v>
      </c>
      <c r="D11" s="28" t="s">
        <v>20</v>
      </c>
      <c r="E11" s="2" t="s">
        <v>96</v>
      </c>
      <c r="F11" s="2" t="s">
        <v>81</v>
      </c>
      <c r="G11" s="25">
        <v>350</v>
      </c>
    </row>
    <row r="12" spans="1:8">
      <c r="A12" s="2" t="s">
        <v>77</v>
      </c>
      <c r="B12" s="2"/>
      <c r="C12" s="7" t="s">
        <v>8</v>
      </c>
      <c r="D12" s="28" t="s">
        <v>20</v>
      </c>
      <c r="E12" s="2" t="s">
        <v>95</v>
      </c>
      <c r="F12" s="2" t="s">
        <v>82</v>
      </c>
      <c r="G12" s="25">
        <v>500</v>
      </c>
    </row>
    <row r="13" spans="1:8">
      <c r="A13" s="2" t="s">
        <v>77</v>
      </c>
      <c r="B13" s="2"/>
      <c r="C13" s="7" t="s">
        <v>8</v>
      </c>
      <c r="D13" s="28" t="s">
        <v>20</v>
      </c>
      <c r="E13" s="2" t="s">
        <v>95</v>
      </c>
      <c r="F13" s="2" t="s">
        <v>83</v>
      </c>
      <c r="G13" s="25">
        <v>500</v>
      </c>
    </row>
    <row r="14" spans="1:8">
      <c r="A14" s="2" t="s">
        <v>77</v>
      </c>
      <c r="B14" s="2"/>
      <c r="C14" s="7" t="s">
        <v>8</v>
      </c>
      <c r="D14" s="28" t="s">
        <v>20</v>
      </c>
      <c r="E14" s="2" t="s">
        <v>95</v>
      </c>
      <c r="F14" s="2" t="s">
        <v>84</v>
      </c>
      <c r="G14" s="25">
        <v>500</v>
      </c>
    </row>
    <row r="15" spans="1:8">
      <c r="A15" s="2" t="s">
        <v>77</v>
      </c>
      <c r="B15" s="2"/>
      <c r="C15" s="7" t="s">
        <v>8</v>
      </c>
      <c r="D15" s="28" t="s">
        <v>20</v>
      </c>
      <c r="E15" s="2" t="s">
        <v>96</v>
      </c>
      <c r="F15" s="2" t="s">
        <v>85</v>
      </c>
      <c r="G15" s="25">
        <v>300</v>
      </c>
    </row>
    <row r="16" spans="1:8">
      <c r="A16" s="2" t="s">
        <v>77</v>
      </c>
      <c r="B16" s="2"/>
      <c r="C16" s="7" t="s">
        <v>8</v>
      </c>
      <c r="D16" s="28" t="s">
        <v>20</v>
      </c>
      <c r="E16" s="2" t="s">
        <v>95</v>
      </c>
      <c r="F16" s="2" t="s">
        <v>86</v>
      </c>
      <c r="G16" s="25">
        <v>500</v>
      </c>
    </row>
    <row r="17" spans="1:7">
      <c r="A17" s="2" t="s">
        <v>77</v>
      </c>
      <c r="B17" s="2"/>
      <c r="C17" s="7" t="s">
        <v>8</v>
      </c>
      <c r="D17" s="28" t="s">
        <v>20</v>
      </c>
      <c r="E17" s="2" t="s">
        <v>97</v>
      </c>
      <c r="F17" s="2" t="s">
        <v>87</v>
      </c>
      <c r="G17" s="25">
        <v>150</v>
      </c>
    </row>
    <row r="18" spans="1:7">
      <c r="A18" s="2" t="s">
        <v>77</v>
      </c>
      <c r="B18" s="2"/>
      <c r="C18" s="7" t="s">
        <v>8</v>
      </c>
      <c r="D18" s="28" t="s">
        <v>20</v>
      </c>
      <c r="E18" s="2" t="s">
        <v>97</v>
      </c>
      <c r="F18" s="2" t="s">
        <v>88</v>
      </c>
      <c r="G18" s="2">
        <v>150</v>
      </c>
    </row>
    <row r="19" spans="1:7">
      <c r="A19" s="2" t="s">
        <v>77</v>
      </c>
      <c r="B19" s="2"/>
      <c r="C19" s="7" t="s">
        <v>8</v>
      </c>
      <c r="D19" s="28" t="s">
        <v>20</v>
      </c>
      <c r="E19" s="2" t="s">
        <v>95</v>
      </c>
      <c r="F19" s="32" t="s">
        <v>89</v>
      </c>
      <c r="G19" s="32">
        <v>500</v>
      </c>
    </row>
    <row r="20" spans="1:7">
      <c r="A20" s="2" t="s">
        <v>77</v>
      </c>
      <c r="B20" s="2"/>
      <c r="C20" s="7" t="s">
        <v>8</v>
      </c>
      <c r="D20" s="28" t="s">
        <v>20</v>
      </c>
      <c r="E20" s="2" t="s">
        <v>95</v>
      </c>
      <c r="F20" s="32" t="s">
        <v>90</v>
      </c>
      <c r="G20" s="32">
        <v>500</v>
      </c>
    </row>
    <row r="21" spans="1:7">
      <c r="A21" s="2" t="s">
        <v>77</v>
      </c>
      <c r="B21" s="2"/>
      <c r="C21" s="7" t="s">
        <v>8</v>
      </c>
      <c r="D21" s="28" t="s">
        <v>20</v>
      </c>
      <c r="E21" s="2" t="s">
        <v>97</v>
      </c>
      <c r="F21" s="32" t="s">
        <v>91</v>
      </c>
      <c r="G21" s="32">
        <v>150</v>
      </c>
    </row>
    <row r="22" spans="1:7">
      <c r="A22" s="2" t="s">
        <v>77</v>
      </c>
      <c r="B22" s="2"/>
      <c r="C22" s="7" t="s">
        <v>8</v>
      </c>
      <c r="D22" s="28" t="s">
        <v>20</v>
      </c>
      <c r="E22" s="2" t="s">
        <v>97</v>
      </c>
      <c r="F22" s="32" t="s">
        <v>92</v>
      </c>
      <c r="G22" s="32">
        <v>150</v>
      </c>
    </row>
    <row r="23" spans="1:7">
      <c r="A23" s="2" t="s">
        <v>77</v>
      </c>
      <c r="B23" s="2"/>
      <c r="C23" s="7" t="s">
        <v>8</v>
      </c>
      <c r="D23" s="28" t="s">
        <v>20</v>
      </c>
      <c r="E23" s="2" t="s">
        <v>97</v>
      </c>
      <c r="F23" s="32" t="s">
        <v>93</v>
      </c>
      <c r="G23" s="32">
        <v>150</v>
      </c>
    </row>
    <row r="24" spans="1:7">
      <c r="A24" s="2" t="s">
        <v>77</v>
      </c>
      <c r="B24" s="2"/>
      <c r="C24" s="7" t="s">
        <v>8</v>
      </c>
      <c r="D24" s="28" t="s">
        <v>20</v>
      </c>
      <c r="E24" s="2" t="s">
        <v>95</v>
      </c>
      <c r="F24" s="32" t="s">
        <v>94</v>
      </c>
      <c r="G24" s="32">
        <v>500</v>
      </c>
    </row>
    <row r="25" spans="1:7">
      <c r="A25" s="6" t="s">
        <v>73</v>
      </c>
      <c r="B25" s="6"/>
      <c r="C25" s="7" t="s">
        <v>8</v>
      </c>
      <c r="D25" s="8" t="s">
        <v>21</v>
      </c>
      <c r="E25" s="3" t="s">
        <v>105</v>
      </c>
      <c r="F25" s="34" t="s">
        <v>106</v>
      </c>
      <c r="G25" s="3">
        <v>10</v>
      </c>
    </row>
    <row r="26" spans="1:7">
      <c r="A26" s="6" t="s">
        <v>73</v>
      </c>
      <c r="B26" s="6"/>
      <c r="C26" s="7" t="s">
        <v>8</v>
      </c>
      <c r="D26" s="28" t="s">
        <v>21</v>
      </c>
      <c r="E26" s="3" t="s">
        <v>124</v>
      </c>
      <c r="F26" s="34" t="s">
        <v>123</v>
      </c>
      <c r="G26" s="3">
        <v>749</v>
      </c>
    </row>
    <row r="27" spans="1:7">
      <c r="A27" s="6" t="s">
        <v>127</v>
      </c>
      <c r="B27" s="6"/>
      <c r="C27" s="7" t="s">
        <v>128</v>
      </c>
      <c r="D27" s="51" t="s">
        <v>37</v>
      </c>
      <c r="E27" s="35" t="s">
        <v>36</v>
      </c>
      <c r="F27" s="34" t="s">
        <v>129</v>
      </c>
      <c r="G27" s="3">
        <v>625</v>
      </c>
    </row>
    <row r="28" spans="1:7">
      <c r="A28" s="6" t="s">
        <v>127</v>
      </c>
      <c r="B28" s="6"/>
      <c r="C28" s="7" t="s">
        <v>131</v>
      </c>
      <c r="D28" s="28" t="s">
        <v>20</v>
      </c>
      <c r="E28" s="3" t="s">
        <v>95</v>
      </c>
      <c r="F28" s="35" t="s">
        <v>152</v>
      </c>
      <c r="G28" s="3">
        <v>500</v>
      </c>
    </row>
    <row r="29" spans="1:7">
      <c r="A29" s="6" t="s">
        <v>127</v>
      </c>
      <c r="B29" s="6"/>
      <c r="C29" s="7" t="s">
        <v>131</v>
      </c>
      <c r="D29" s="8" t="s">
        <v>20</v>
      </c>
      <c r="E29" s="3" t="s">
        <v>95</v>
      </c>
      <c r="F29" s="35" t="s">
        <v>153</v>
      </c>
      <c r="G29" s="3">
        <v>500</v>
      </c>
    </row>
    <row r="30" spans="1:7">
      <c r="A30" s="6" t="s">
        <v>130</v>
      </c>
      <c r="B30" s="6"/>
      <c r="C30" s="7" t="s">
        <v>131</v>
      </c>
      <c r="D30" s="50" t="s">
        <v>21</v>
      </c>
      <c r="E30" s="3" t="s">
        <v>50</v>
      </c>
      <c r="F30" s="35" t="s">
        <v>154</v>
      </c>
      <c r="G30" s="3">
        <v>350</v>
      </c>
    </row>
    <row r="31" spans="1:7">
      <c r="A31" s="6" t="s">
        <v>130</v>
      </c>
      <c r="B31" s="6"/>
      <c r="C31" s="7" t="s">
        <v>131</v>
      </c>
      <c r="D31" s="51" t="s">
        <v>21</v>
      </c>
      <c r="E31" s="3" t="s">
        <v>105</v>
      </c>
      <c r="F31" s="35" t="s">
        <v>155</v>
      </c>
      <c r="G31" s="3">
        <v>29</v>
      </c>
    </row>
    <row r="32" spans="1:7">
      <c r="A32" s="6" t="s">
        <v>130</v>
      </c>
      <c r="B32" s="6"/>
      <c r="C32" s="7" t="s">
        <v>131</v>
      </c>
      <c r="D32" s="50" t="s">
        <v>21</v>
      </c>
      <c r="E32" s="3" t="s">
        <v>124</v>
      </c>
      <c r="F32" s="35" t="s">
        <v>156</v>
      </c>
      <c r="G32" s="3">
        <v>394.2</v>
      </c>
    </row>
    <row r="33" spans="1:7">
      <c r="A33" s="6" t="s">
        <v>130</v>
      </c>
      <c r="B33" s="6"/>
      <c r="C33" s="7" t="s">
        <v>131</v>
      </c>
      <c r="D33" s="8" t="s">
        <v>22</v>
      </c>
      <c r="E33" s="3" t="s">
        <v>53</v>
      </c>
      <c r="F33" s="35" t="s">
        <v>133</v>
      </c>
      <c r="G33" s="3">
        <v>360</v>
      </c>
    </row>
    <row r="34" spans="1:7">
      <c r="A34" s="6" t="s">
        <v>130</v>
      </c>
      <c r="B34" s="6"/>
      <c r="C34" s="7" t="s">
        <v>131</v>
      </c>
      <c r="D34" s="28" t="s">
        <v>22</v>
      </c>
      <c r="E34" s="3" t="s">
        <v>19</v>
      </c>
      <c r="F34" s="35" t="s">
        <v>158</v>
      </c>
      <c r="G34" s="3">
        <v>695.5</v>
      </c>
    </row>
    <row r="35" spans="1:7">
      <c r="A35" s="6" t="s">
        <v>130</v>
      </c>
      <c r="B35" s="6"/>
      <c r="C35" s="7" t="s">
        <v>131</v>
      </c>
      <c r="D35" s="8" t="s">
        <v>23</v>
      </c>
      <c r="E35" s="3" t="s">
        <v>54</v>
      </c>
      <c r="F35" s="35" t="s">
        <v>159</v>
      </c>
      <c r="G35" s="3">
        <v>9414</v>
      </c>
    </row>
    <row r="36" spans="1:7">
      <c r="A36" s="5" t="s">
        <v>165</v>
      </c>
      <c r="B36" s="5"/>
      <c r="C36" s="24" t="s">
        <v>131</v>
      </c>
      <c r="D36" s="28" t="s">
        <v>21</v>
      </c>
      <c r="E36" s="5" t="s">
        <v>124</v>
      </c>
      <c r="F36" s="34" t="s">
        <v>154</v>
      </c>
      <c r="G36" s="26">
        <v>100</v>
      </c>
    </row>
    <row r="37" spans="1:7">
      <c r="A37" s="5" t="s">
        <v>165</v>
      </c>
      <c r="B37" s="5"/>
      <c r="C37" s="24" t="s">
        <v>131</v>
      </c>
      <c r="D37" s="28" t="s">
        <v>23</v>
      </c>
      <c r="E37" s="5" t="s">
        <v>54</v>
      </c>
      <c r="F37" s="34" t="s">
        <v>178</v>
      </c>
      <c r="G37" s="26">
        <v>100</v>
      </c>
    </row>
    <row r="38" spans="1:7">
      <c r="A38" s="5"/>
      <c r="B38" s="36">
        <v>41071</v>
      </c>
      <c r="C38" s="24" t="s">
        <v>131</v>
      </c>
      <c r="D38" s="51" t="s">
        <v>22</v>
      </c>
      <c r="E38" s="5" t="s">
        <v>187</v>
      </c>
      <c r="F38" s="35" t="s">
        <v>188</v>
      </c>
      <c r="G38" s="26">
        <v>294.23</v>
      </c>
    </row>
    <row r="39" spans="1:7">
      <c r="A39" s="5"/>
      <c r="B39" s="36">
        <v>41079</v>
      </c>
      <c r="C39" s="24" t="s">
        <v>131</v>
      </c>
      <c r="D39" s="51" t="s">
        <v>21</v>
      </c>
      <c r="E39" s="5" t="s">
        <v>105</v>
      </c>
      <c r="F39" s="35" t="s">
        <v>155</v>
      </c>
      <c r="G39" s="26">
        <v>12</v>
      </c>
    </row>
    <row r="40" spans="1:7">
      <c r="A40" s="5"/>
      <c r="B40" s="36">
        <v>41079</v>
      </c>
      <c r="C40" s="24" t="s">
        <v>131</v>
      </c>
      <c r="D40" s="51" t="s">
        <v>21</v>
      </c>
      <c r="E40" s="5" t="s">
        <v>50</v>
      </c>
      <c r="F40" s="35" t="s">
        <v>189</v>
      </c>
      <c r="G40" s="26">
        <v>210</v>
      </c>
    </row>
    <row r="41" spans="1:7">
      <c r="A41" s="5"/>
      <c r="B41" s="36">
        <v>41071</v>
      </c>
      <c r="C41" s="24" t="s">
        <v>131</v>
      </c>
      <c r="D41" s="51" t="s">
        <v>21</v>
      </c>
      <c r="E41" s="5" t="s">
        <v>50</v>
      </c>
      <c r="F41" s="35" t="s">
        <v>190</v>
      </c>
      <c r="G41" s="26">
        <v>93</v>
      </c>
    </row>
    <row r="42" spans="1:7">
      <c r="A42" s="5"/>
      <c r="B42" s="36">
        <v>41071</v>
      </c>
      <c r="C42" s="24" t="s">
        <v>161</v>
      </c>
      <c r="D42" s="28" t="s">
        <v>23</v>
      </c>
      <c r="E42" s="5" t="s">
        <v>54</v>
      </c>
      <c r="F42" s="35" t="s">
        <v>191</v>
      </c>
      <c r="G42" s="26">
        <v>100</v>
      </c>
    </row>
    <row r="43" spans="1:7">
      <c r="A43" s="5"/>
      <c r="B43" s="36">
        <v>41108</v>
      </c>
      <c r="C43" s="24" t="s">
        <v>161</v>
      </c>
      <c r="D43" s="28" t="s">
        <v>22</v>
      </c>
      <c r="E43" s="5" t="s">
        <v>51</v>
      </c>
      <c r="F43" s="35" t="s">
        <v>192</v>
      </c>
      <c r="G43" s="26">
        <v>100</v>
      </c>
    </row>
    <row r="44" spans="1:7">
      <c r="A44" s="5"/>
      <c r="B44" s="36">
        <v>41108</v>
      </c>
      <c r="C44" s="24" t="s">
        <v>161</v>
      </c>
      <c r="D44" s="28" t="s">
        <v>23</v>
      </c>
      <c r="E44" s="5" t="s">
        <v>193</v>
      </c>
      <c r="F44" s="35" t="s">
        <v>194</v>
      </c>
      <c r="G44" s="26">
        <v>50</v>
      </c>
    </row>
    <row r="45" spans="1:7">
      <c r="A45" s="5"/>
      <c r="B45" s="37">
        <v>41093</v>
      </c>
      <c r="C45" s="24" t="s">
        <v>131</v>
      </c>
      <c r="D45" s="51" t="s">
        <v>21</v>
      </c>
      <c r="E45" s="5" t="s">
        <v>50</v>
      </c>
      <c r="F45" s="35" t="s">
        <v>195</v>
      </c>
      <c r="G45" s="26">
        <v>100</v>
      </c>
    </row>
    <row r="46" spans="1:7">
      <c r="A46" s="5"/>
      <c r="B46" s="37">
        <v>41143</v>
      </c>
      <c r="C46" s="24" t="s">
        <v>131</v>
      </c>
      <c r="D46" s="28" t="s">
        <v>20</v>
      </c>
      <c r="E46" s="5" t="s">
        <v>95</v>
      </c>
      <c r="F46" s="35" t="s">
        <v>197</v>
      </c>
      <c r="G46" s="26">
        <v>500</v>
      </c>
    </row>
    <row r="47" spans="1:7">
      <c r="A47" s="5" t="s">
        <v>237</v>
      </c>
      <c r="B47" s="37">
        <v>41227</v>
      </c>
      <c r="C47" s="24" t="s">
        <v>161</v>
      </c>
      <c r="D47" s="28" t="s">
        <v>24</v>
      </c>
      <c r="E47" s="5" t="s">
        <v>55</v>
      </c>
      <c r="F47" s="35" t="s">
        <v>238</v>
      </c>
      <c r="G47" s="26">
        <v>70</v>
      </c>
    </row>
    <row r="48" spans="1:7">
      <c r="A48" s="5" t="s">
        <v>241</v>
      </c>
      <c r="B48" s="37">
        <v>41227</v>
      </c>
      <c r="C48" s="24" t="s">
        <v>161</v>
      </c>
      <c r="D48" s="28" t="s">
        <v>24</v>
      </c>
      <c r="E48" s="5" t="s">
        <v>162</v>
      </c>
      <c r="F48" s="34" t="s">
        <v>242</v>
      </c>
      <c r="G48" s="26">
        <v>280</v>
      </c>
    </row>
    <row r="49" spans="1:7">
      <c r="A49" s="5" t="s">
        <v>237</v>
      </c>
      <c r="B49" s="37">
        <v>41227</v>
      </c>
      <c r="C49" s="24" t="s">
        <v>161</v>
      </c>
      <c r="D49" s="28" t="s">
        <v>24</v>
      </c>
      <c r="E49" s="5" t="s">
        <v>193</v>
      </c>
      <c r="F49" s="34" t="s">
        <v>243</v>
      </c>
      <c r="G49" s="26">
        <v>75</v>
      </c>
    </row>
    <row r="50" spans="1:7">
      <c r="A50" s="5" t="s">
        <v>237</v>
      </c>
      <c r="B50" s="37">
        <v>41227</v>
      </c>
      <c r="C50" s="24" t="s">
        <v>161</v>
      </c>
      <c r="D50" s="28" t="s">
        <v>24</v>
      </c>
      <c r="E50" s="5" t="s">
        <v>55</v>
      </c>
      <c r="F50" s="34" t="s">
        <v>244</v>
      </c>
      <c r="G50" s="26">
        <v>100</v>
      </c>
    </row>
  </sheetData>
  <phoneticPr fontId="3" type="noConversion"/>
  <dataValidations count="3">
    <dataValidation allowBlank="1" showInputMessage="1" showErrorMessage="1" errorTitle="Invalid Data" error="If you need to add a new category to this list, you can add new list items to the Budget Category Lookup column on the worksheet named Lookup Lists." sqref="F8:G24 C2:C50"/>
    <dataValidation type="list" allowBlank="1" showInputMessage="1" showErrorMessage="1" errorTitle="Invalid Entry" error="If you need to add a new item to this list you can add new list items to the Income Line Item Lookup table on the worksheet named Lookup Lists." sqref="F2:F7 E2:E50">
      <formula1>IncomeLookupList</formula1>
    </dataValidation>
    <dataValidation type="list" allowBlank="1" showInputMessage="1" showErrorMessage="1" errorTitle="Invalid Data" error="If you need to add a new category to this list, you can add new list items to the Budget Category Lookup column on the worksheet named Lookup Lists." sqref="D2:D50">
      <formula1>Category</formula1>
    </dataValidation>
  </dataValidations>
  <pageMargins left="0.5" right="0.5" top="0.75" bottom="0.75" header="0.3" footer="0.3"/>
  <pageSetup scale="52"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K76"/>
  <sheetViews>
    <sheetView zoomScale="125" zoomScaleNormal="125" zoomScalePageLayoutView="125" workbookViewId="0">
      <pane ySplit="1" topLeftCell="A43" activePane="bottomLeft" state="frozen"/>
      <selection activeCell="B1" sqref="B1"/>
      <selection pane="bottomLeft" activeCell="D43" sqref="D43"/>
    </sheetView>
  </sheetViews>
  <sheetFormatPr baseColWidth="10" defaultColWidth="9" defaultRowHeight="19" x14ac:dyDescent="0"/>
  <cols>
    <col min="1" max="1" width="10.75" customWidth="1"/>
    <col min="2" max="2" width="13.375" style="44" customWidth="1"/>
    <col min="3" max="3" width="7.75" style="1" customWidth="1"/>
    <col min="4" max="4" width="12.75" customWidth="1"/>
    <col min="5" max="5" width="24.125" customWidth="1"/>
    <col min="6" max="6" width="16.125" customWidth="1"/>
    <col min="7" max="7" width="6.625" customWidth="1"/>
    <col min="8" max="8" width="9.25" customWidth="1"/>
    <col min="9" max="9" width="28.75" customWidth="1"/>
    <col min="10" max="10" width="12.25" customWidth="1"/>
  </cols>
  <sheetData>
    <row r="1" spans="1:11"/>
    <row r="9" spans="1:11">
      <c r="A9" s="2" t="s">
        <v>6</v>
      </c>
      <c r="B9" s="42" t="s">
        <v>61</v>
      </c>
      <c r="C9" s="4" t="s">
        <v>7</v>
      </c>
      <c r="D9" s="2" t="s">
        <v>0</v>
      </c>
      <c r="E9" s="2" t="s">
        <v>5</v>
      </c>
      <c r="F9" s="2" t="s">
        <v>64</v>
      </c>
      <c r="G9" s="2" t="s">
        <v>65</v>
      </c>
      <c r="H9" s="2" t="s">
        <v>66</v>
      </c>
      <c r="I9" s="2" t="s">
        <v>59</v>
      </c>
      <c r="J9" s="2" t="s">
        <v>2</v>
      </c>
    </row>
    <row r="10" spans="1:11">
      <c r="A10" s="2" t="s">
        <v>3</v>
      </c>
      <c r="B10" s="42"/>
      <c r="C10" s="4" t="s">
        <v>8</v>
      </c>
      <c r="D10" s="2" t="s">
        <v>22</v>
      </c>
      <c r="E10" s="2" t="s">
        <v>39</v>
      </c>
      <c r="F10" s="2"/>
      <c r="G10" s="2">
        <v>1</v>
      </c>
      <c r="H10" s="2">
        <v>475</v>
      </c>
      <c r="I10" s="2" t="s">
        <v>60</v>
      </c>
      <c r="J10" s="3">
        <f>ExpenseDetails[[#This Row],[Quant]]*ExpenseDetails[[#This Row],[Cost per]]</f>
        <v>475</v>
      </c>
    </row>
    <row r="11" spans="1:11">
      <c r="A11" s="5" t="s">
        <v>3</v>
      </c>
      <c r="B11" s="43"/>
      <c r="C11" s="24" t="s">
        <v>8</v>
      </c>
      <c r="D11" s="5" t="s">
        <v>22</v>
      </c>
      <c r="E11" s="5" t="s">
        <v>9</v>
      </c>
      <c r="F11" s="25" t="s">
        <v>70</v>
      </c>
      <c r="G11" s="25">
        <v>2</v>
      </c>
      <c r="H11" s="25">
        <v>258</v>
      </c>
      <c r="I11" s="6" t="s">
        <v>71</v>
      </c>
      <c r="J11" s="26">
        <f>ExpenseDetails[[#This Row],[Quant]]*ExpenseDetails[[#This Row],[Cost per]]</f>
        <v>516</v>
      </c>
    </row>
    <row r="12" spans="1:11">
      <c r="A12" s="5" t="s">
        <v>3</v>
      </c>
      <c r="B12" s="43"/>
      <c r="C12" s="24" t="s">
        <v>8</v>
      </c>
      <c r="D12" s="5" t="s">
        <v>22</v>
      </c>
      <c r="E12" s="5" t="s">
        <v>9</v>
      </c>
      <c r="F12" s="6" t="s">
        <v>72</v>
      </c>
      <c r="G12" s="2">
        <v>1</v>
      </c>
      <c r="H12" s="2">
        <v>103</v>
      </c>
      <c r="I12" s="27" t="s">
        <v>71</v>
      </c>
      <c r="J12" s="26">
        <f>ExpenseDetails[[#This Row],[Quant]]*ExpenseDetails[[#This Row],[Cost per]]</f>
        <v>103</v>
      </c>
    </row>
    <row r="13" spans="1:11">
      <c r="A13" s="5"/>
      <c r="B13" s="43"/>
      <c r="C13" s="24" t="s">
        <v>224</v>
      </c>
      <c r="D13" s="5" t="s">
        <v>22</v>
      </c>
      <c r="E13" s="5" t="s">
        <v>25</v>
      </c>
      <c r="F13" s="25" t="s">
        <v>225</v>
      </c>
      <c r="G13" s="25">
        <v>1</v>
      </c>
      <c r="H13" s="25">
        <v>103</v>
      </c>
      <c r="I13" s="33" t="s">
        <v>212</v>
      </c>
      <c r="J13" s="26">
        <f>ExpenseDetails[[#This Row],[Quant]]*ExpenseDetails[[#This Row],[Cost per]]</f>
        <v>103</v>
      </c>
    </row>
    <row r="14" spans="1:11">
      <c r="A14" s="5" t="s">
        <v>73</v>
      </c>
      <c r="B14" s="43"/>
      <c r="C14" s="24" t="s">
        <v>8</v>
      </c>
      <c r="D14" s="5" t="s">
        <v>22</v>
      </c>
      <c r="E14" s="5" t="s">
        <v>13</v>
      </c>
      <c r="F14" s="6" t="s">
        <v>74</v>
      </c>
      <c r="G14" s="2">
        <v>1</v>
      </c>
      <c r="H14" s="2">
        <v>4217.95</v>
      </c>
      <c r="I14" s="27" t="s">
        <v>75</v>
      </c>
      <c r="J14" s="26">
        <f>ExpenseDetails[[#This Row],[Quant]]*ExpenseDetails[[#This Row],[Cost per]]</f>
        <v>4217.95</v>
      </c>
    </row>
    <row r="15" spans="1:11">
      <c r="A15" s="5" t="s">
        <v>73</v>
      </c>
      <c r="B15" s="43"/>
      <c r="C15" s="24" t="s">
        <v>8</v>
      </c>
      <c r="D15" s="5" t="s">
        <v>22</v>
      </c>
      <c r="E15" s="5" t="s">
        <v>42</v>
      </c>
      <c r="F15" s="25" t="s">
        <v>98</v>
      </c>
      <c r="G15" s="25">
        <v>45</v>
      </c>
      <c r="H15" s="25">
        <v>50</v>
      </c>
      <c r="I15" s="33" t="s">
        <v>99</v>
      </c>
      <c r="J15" s="26">
        <f>ExpenseDetails[[#This Row],[Quant]]*ExpenseDetails[[#This Row],[Cost per]]</f>
        <v>2250</v>
      </c>
    </row>
    <row r="16" spans="1:11">
      <c r="A16" s="5" t="s">
        <v>73</v>
      </c>
      <c r="B16" s="43"/>
      <c r="C16" s="24" t="s">
        <v>8</v>
      </c>
      <c r="D16" s="5" t="s">
        <v>22</v>
      </c>
      <c r="E16" s="5" t="s">
        <v>41</v>
      </c>
      <c r="F16" s="25" t="s">
        <v>100</v>
      </c>
      <c r="G16" s="25">
        <v>56</v>
      </c>
      <c r="H16" s="25">
        <v>25</v>
      </c>
      <c r="I16" s="33" t="s">
        <v>101</v>
      </c>
      <c r="J16" s="26">
        <f>ExpenseDetails[[#This Row],[Quant]]*ExpenseDetails[[#This Row],[Cost per]]</f>
        <v>1400</v>
      </c>
    </row>
    <row r="17" spans="1:10">
      <c r="A17" s="5"/>
      <c r="B17" s="43"/>
      <c r="C17" s="24" t="s">
        <v>8</v>
      </c>
      <c r="D17" s="5" t="s">
        <v>22</v>
      </c>
      <c r="E17" s="5" t="s">
        <v>25</v>
      </c>
      <c r="F17" s="25" t="s">
        <v>173</v>
      </c>
      <c r="G17" s="25">
        <v>1</v>
      </c>
      <c r="H17" s="25">
        <v>475</v>
      </c>
      <c r="I17" s="33" t="s">
        <v>212</v>
      </c>
      <c r="J17" s="26">
        <f>ExpenseDetails[[#This Row],[Quant]]*ExpenseDetails[[#This Row],[Cost per]]</f>
        <v>475</v>
      </c>
    </row>
    <row r="18" spans="1:10">
      <c r="A18" s="5"/>
      <c r="B18" s="43"/>
      <c r="C18" s="24" t="s">
        <v>8</v>
      </c>
      <c r="D18" s="5" t="s">
        <v>22</v>
      </c>
      <c r="E18" s="5" t="s">
        <v>10</v>
      </c>
      <c r="F18" s="25" t="s">
        <v>205</v>
      </c>
      <c r="G18" s="25">
        <v>1</v>
      </c>
      <c r="H18" s="25">
        <v>1345</v>
      </c>
      <c r="I18" s="33" t="s">
        <v>206</v>
      </c>
      <c r="J18" s="26">
        <f>ExpenseDetails[[#This Row],[Quant]]*ExpenseDetails[[#This Row],[Cost per]]</f>
        <v>1345</v>
      </c>
    </row>
    <row r="19" spans="1:10">
      <c r="A19" s="5" t="s">
        <v>73</v>
      </c>
      <c r="B19" s="43"/>
      <c r="C19" s="24" t="s">
        <v>8</v>
      </c>
      <c r="D19" s="5" t="s">
        <v>22</v>
      </c>
      <c r="E19" s="5" t="s">
        <v>25</v>
      </c>
      <c r="F19" s="25" t="s">
        <v>102</v>
      </c>
      <c r="G19" s="25">
        <v>1</v>
      </c>
      <c r="H19" s="25">
        <v>201.78</v>
      </c>
      <c r="I19" s="33" t="s">
        <v>103</v>
      </c>
      <c r="J19" s="26">
        <f>ExpenseDetails[[#This Row],[Quant]]*ExpenseDetails[[#This Row],[Cost per]]</f>
        <v>201.78</v>
      </c>
    </row>
    <row r="20" spans="1:10">
      <c r="A20" s="5" t="s">
        <v>73</v>
      </c>
      <c r="B20" s="43"/>
      <c r="C20" s="24" t="s">
        <v>8</v>
      </c>
      <c r="D20" s="5" t="s">
        <v>22</v>
      </c>
      <c r="E20" s="5" t="s">
        <v>25</v>
      </c>
      <c r="F20" s="25" t="s">
        <v>89</v>
      </c>
      <c r="G20" s="25">
        <v>1</v>
      </c>
      <c r="H20" s="25">
        <v>126.86</v>
      </c>
      <c r="I20" s="33" t="s">
        <v>104</v>
      </c>
      <c r="J20" s="26">
        <f>ExpenseDetails[[#This Row],[Quant]]*ExpenseDetails[[#This Row],[Cost per]]</f>
        <v>126.86</v>
      </c>
    </row>
    <row r="21" spans="1:10">
      <c r="A21" s="5"/>
      <c r="B21" s="43"/>
      <c r="C21" s="24" t="s">
        <v>207</v>
      </c>
      <c r="D21" s="5" t="s">
        <v>22</v>
      </c>
      <c r="E21" s="5" t="s">
        <v>27</v>
      </c>
      <c r="F21" s="25" t="s">
        <v>208</v>
      </c>
      <c r="G21" s="25">
        <v>1</v>
      </c>
      <c r="H21" s="25">
        <v>330</v>
      </c>
      <c r="I21" s="33" t="s">
        <v>209</v>
      </c>
      <c r="J21" s="26">
        <f>ExpenseDetails[[#This Row],[Quant]]*ExpenseDetails[[#This Row],[Cost per]]</f>
        <v>330</v>
      </c>
    </row>
    <row r="22" spans="1:10">
      <c r="A22" s="5" t="s">
        <v>73</v>
      </c>
      <c r="B22" s="43"/>
      <c r="C22" s="24" t="s">
        <v>8</v>
      </c>
      <c r="D22" s="52" t="s">
        <v>21</v>
      </c>
      <c r="E22" s="5" t="s">
        <v>28</v>
      </c>
      <c r="F22" s="25" t="s">
        <v>107</v>
      </c>
      <c r="G22" s="25">
        <v>1</v>
      </c>
      <c r="H22" s="25">
        <v>108</v>
      </c>
      <c r="I22" s="33" t="s">
        <v>108</v>
      </c>
      <c r="J22" s="26">
        <f>ExpenseDetails[[#This Row],[Quant]]*ExpenseDetails[[#This Row],[Cost per]]</f>
        <v>108</v>
      </c>
    </row>
    <row r="23" spans="1:10">
      <c r="A23" s="5" t="s">
        <v>73</v>
      </c>
      <c r="B23" s="43"/>
      <c r="C23" s="24" t="s">
        <v>8</v>
      </c>
      <c r="D23" s="52" t="s">
        <v>21</v>
      </c>
      <c r="E23" s="5" t="s">
        <v>28</v>
      </c>
      <c r="F23" s="25" t="s">
        <v>109</v>
      </c>
      <c r="G23" s="25">
        <v>1</v>
      </c>
      <c r="H23" s="25">
        <v>88.2</v>
      </c>
      <c r="I23" s="33" t="s">
        <v>108</v>
      </c>
      <c r="J23" s="26">
        <f>ExpenseDetails[[#This Row],[Quant]]*ExpenseDetails[[#This Row],[Cost per]]</f>
        <v>88.2</v>
      </c>
    </row>
    <row r="24" spans="1:10">
      <c r="A24" s="5" t="s">
        <v>73</v>
      </c>
      <c r="B24" s="43"/>
      <c r="C24" s="24" t="s">
        <v>8</v>
      </c>
      <c r="D24" s="5" t="s">
        <v>22</v>
      </c>
      <c r="E24" s="5" t="s">
        <v>25</v>
      </c>
      <c r="F24" s="25" t="s">
        <v>110</v>
      </c>
      <c r="G24" s="25">
        <v>1</v>
      </c>
      <c r="H24" s="25">
        <v>376</v>
      </c>
      <c r="I24" s="33" t="s">
        <v>111</v>
      </c>
      <c r="J24" s="26">
        <f>ExpenseDetails[[#This Row],[Quant]]*ExpenseDetails[[#This Row],[Cost per]]</f>
        <v>376</v>
      </c>
    </row>
    <row r="25" spans="1:10">
      <c r="A25" s="5" t="s">
        <v>73</v>
      </c>
      <c r="B25" s="43"/>
      <c r="C25" s="24" t="s">
        <v>8</v>
      </c>
      <c r="D25" s="5" t="s">
        <v>22</v>
      </c>
      <c r="E25" s="5" t="s">
        <v>25</v>
      </c>
      <c r="F25" s="25" t="s">
        <v>110</v>
      </c>
      <c r="G25" s="25">
        <v>1</v>
      </c>
      <c r="H25" s="25">
        <v>590</v>
      </c>
      <c r="I25" s="33" t="s">
        <v>112</v>
      </c>
      <c r="J25" s="26">
        <f>ExpenseDetails[[#This Row],[Quant]]*ExpenseDetails[[#This Row],[Cost per]]</f>
        <v>590</v>
      </c>
    </row>
    <row r="26" spans="1:10">
      <c r="A26" s="5" t="s">
        <v>73</v>
      </c>
      <c r="B26" s="43"/>
      <c r="C26" s="24" t="s">
        <v>8</v>
      </c>
      <c r="D26" s="5" t="s">
        <v>22</v>
      </c>
      <c r="E26" s="5" t="s">
        <v>25</v>
      </c>
      <c r="F26" s="25" t="s">
        <v>110</v>
      </c>
      <c r="G26" s="25">
        <v>1</v>
      </c>
      <c r="H26" s="25">
        <v>2615</v>
      </c>
      <c r="I26" s="33" t="s">
        <v>113</v>
      </c>
      <c r="J26" s="26">
        <f>ExpenseDetails[[#This Row],[Quant]]*ExpenseDetails[[#This Row],[Cost per]]</f>
        <v>2615</v>
      </c>
    </row>
    <row r="27" spans="1:10">
      <c r="A27" s="5" t="s">
        <v>73</v>
      </c>
      <c r="B27" s="43"/>
      <c r="C27" s="24" t="s">
        <v>8</v>
      </c>
      <c r="D27" s="5" t="s">
        <v>22</v>
      </c>
      <c r="E27" s="5" t="s">
        <v>40</v>
      </c>
      <c r="F27" s="25" t="s">
        <v>110</v>
      </c>
      <c r="G27" s="25">
        <v>1</v>
      </c>
      <c r="H27" s="25">
        <v>8152.75</v>
      </c>
      <c r="I27" s="33" t="s">
        <v>114</v>
      </c>
      <c r="J27" s="26">
        <f>ExpenseDetails[[#This Row],[Quant]]*ExpenseDetails[[#This Row],[Cost per]]</f>
        <v>8152.75</v>
      </c>
    </row>
    <row r="28" spans="1:10">
      <c r="A28" s="5" t="s">
        <v>73</v>
      </c>
      <c r="B28" s="43"/>
      <c r="C28" s="24" t="s">
        <v>8</v>
      </c>
      <c r="D28" s="5" t="s">
        <v>22</v>
      </c>
      <c r="E28" s="5" t="s">
        <v>25</v>
      </c>
      <c r="F28" s="25" t="s">
        <v>115</v>
      </c>
      <c r="G28" s="25">
        <v>1</v>
      </c>
      <c r="H28" s="25">
        <v>23.89</v>
      </c>
      <c r="I28" s="33" t="s">
        <v>116</v>
      </c>
      <c r="J28" s="26">
        <f>ExpenseDetails[[#This Row],[Quant]]*ExpenseDetails[[#This Row],[Cost per]]</f>
        <v>23.89</v>
      </c>
    </row>
    <row r="29" spans="1:10">
      <c r="A29" s="5"/>
      <c r="B29" s="43"/>
      <c r="C29" s="24" t="s">
        <v>8</v>
      </c>
      <c r="D29" s="5" t="s">
        <v>22</v>
      </c>
      <c r="E29" s="5" t="s">
        <v>141</v>
      </c>
      <c r="F29" s="25" t="s">
        <v>226</v>
      </c>
      <c r="G29" s="25">
        <v>1</v>
      </c>
      <c r="H29" s="25">
        <v>105</v>
      </c>
      <c r="I29" s="33" t="s">
        <v>227</v>
      </c>
      <c r="J29" s="26">
        <f>ExpenseDetails[[#This Row],[Quant]]*ExpenseDetails[[#This Row],[Cost per]]</f>
        <v>105</v>
      </c>
    </row>
    <row r="30" spans="1:10">
      <c r="A30" s="5"/>
      <c r="B30" s="43"/>
      <c r="C30" s="24" t="s">
        <v>8</v>
      </c>
      <c r="D30" s="5" t="s">
        <v>22</v>
      </c>
      <c r="E30" s="5" t="s">
        <v>141</v>
      </c>
      <c r="F30" s="25" t="s">
        <v>228</v>
      </c>
      <c r="G30" s="25">
        <v>1</v>
      </c>
      <c r="H30" s="25">
        <v>120</v>
      </c>
      <c r="I30" s="33" t="s">
        <v>227</v>
      </c>
      <c r="J30" s="26">
        <f>ExpenseDetails[[#This Row],[Quant]]*ExpenseDetails[[#This Row],[Cost per]]</f>
        <v>120</v>
      </c>
    </row>
    <row r="31" spans="1:10">
      <c r="A31" s="5"/>
      <c r="B31" s="43"/>
      <c r="C31" s="24" t="s">
        <v>8</v>
      </c>
      <c r="D31" s="5" t="s">
        <v>22</v>
      </c>
      <c r="E31" s="5" t="s">
        <v>141</v>
      </c>
      <c r="F31" s="25" t="s">
        <v>229</v>
      </c>
      <c r="G31" s="25">
        <v>1</v>
      </c>
      <c r="H31" s="25">
        <v>80</v>
      </c>
      <c r="I31" s="33" t="s">
        <v>227</v>
      </c>
      <c r="J31" s="26">
        <f>ExpenseDetails[[#This Row],[Quant]]*ExpenseDetails[[#This Row],[Cost per]]</f>
        <v>80</v>
      </c>
    </row>
    <row r="32" spans="1:10">
      <c r="A32" s="5" t="s">
        <v>73</v>
      </c>
      <c r="B32" s="43"/>
      <c r="C32" s="24" t="s">
        <v>8</v>
      </c>
      <c r="D32" s="5" t="s">
        <v>22</v>
      </c>
      <c r="E32" s="5" t="s">
        <v>28</v>
      </c>
      <c r="F32" s="25" t="s">
        <v>117</v>
      </c>
      <c r="G32" s="25">
        <v>1</v>
      </c>
      <c r="H32" s="25">
        <v>205.49</v>
      </c>
      <c r="I32" s="33" t="s">
        <v>118</v>
      </c>
      <c r="J32" s="26">
        <f>ExpenseDetails[[#This Row],[Quant]]*ExpenseDetails[[#This Row],[Cost per]]</f>
        <v>205.49</v>
      </c>
    </row>
    <row r="33" spans="1:10">
      <c r="A33" s="5" t="s">
        <v>119</v>
      </c>
      <c r="B33" s="43"/>
      <c r="C33" s="24" t="s">
        <v>8</v>
      </c>
      <c r="D33" s="5" t="s">
        <v>22</v>
      </c>
      <c r="E33" s="5" t="s">
        <v>120</v>
      </c>
      <c r="F33" s="25" t="s">
        <v>121</v>
      </c>
      <c r="G33" s="25">
        <v>1</v>
      </c>
      <c r="H33" s="25">
        <v>32.299999999999997</v>
      </c>
      <c r="I33" s="33" t="s">
        <v>122</v>
      </c>
      <c r="J33" s="26">
        <f>ExpenseDetails[[#This Row],[Quant]]*ExpenseDetails[[#This Row],[Cost per]]</f>
        <v>32.299999999999997</v>
      </c>
    </row>
    <row r="34" spans="1:10">
      <c r="A34" s="5" t="s">
        <v>73</v>
      </c>
      <c r="B34" s="43"/>
      <c r="C34" s="24" t="s">
        <v>8</v>
      </c>
      <c r="D34" s="5" t="s">
        <v>22</v>
      </c>
      <c r="E34" s="5" t="s">
        <v>125</v>
      </c>
      <c r="F34" s="25" t="s">
        <v>100</v>
      </c>
      <c r="G34" s="25">
        <v>1</v>
      </c>
      <c r="H34" s="25">
        <v>25</v>
      </c>
      <c r="I34" s="33" t="s">
        <v>126</v>
      </c>
      <c r="J34" s="26">
        <f>ExpenseDetails[[#This Row],[Quant]]*ExpenseDetails[[#This Row],[Cost per]]</f>
        <v>25</v>
      </c>
    </row>
    <row r="35" spans="1:10">
      <c r="A35" s="5" t="s">
        <v>130</v>
      </c>
      <c r="B35" s="43"/>
      <c r="C35" s="24" t="s">
        <v>131</v>
      </c>
      <c r="D35" s="5" t="s">
        <v>22</v>
      </c>
      <c r="E35" s="5" t="s">
        <v>132</v>
      </c>
      <c r="F35" s="25" t="s">
        <v>133</v>
      </c>
      <c r="G35" s="25">
        <v>9</v>
      </c>
      <c r="H35" s="25">
        <v>11</v>
      </c>
      <c r="I35" s="33" t="s">
        <v>132</v>
      </c>
      <c r="J35" s="26">
        <f>ExpenseDetails[[#This Row],[Quant]]*ExpenseDetails[[#This Row],[Cost per]]</f>
        <v>99</v>
      </c>
    </row>
    <row r="36" spans="1:10">
      <c r="A36" s="5" t="s">
        <v>130</v>
      </c>
      <c r="B36" s="43"/>
      <c r="C36" s="24" t="s">
        <v>131</v>
      </c>
      <c r="D36" s="5" t="s">
        <v>22</v>
      </c>
      <c r="E36" s="5" t="s">
        <v>41</v>
      </c>
      <c r="F36" s="25" t="s">
        <v>133</v>
      </c>
      <c r="G36" s="25">
        <v>1</v>
      </c>
      <c r="H36" s="25">
        <v>1350</v>
      </c>
      <c r="I36" s="33" t="s">
        <v>134</v>
      </c>
      <c r="J36" s="26">
        <f>ExpenseDetails[[#This Row],[Quant]]*ExpenseDetails[[#This Row],[Cost per]]</f>
        <v>1350</v>
      </c>
    </row>
    <row r="37" spans="1:10">
      <c r="A37" s="5"/>
      <c r="B37" s="43"/>
      <c r="C37" s="24" t="s">
        <v>131</v>
      </c>
      <c r="D37" s="5" t="s">
        <v>22</v>
      </c>
      <c r="E37" s="5" t="s">
        <v>25</v>
      </c>
      <c r="F37" s="25" t="s">
        <v>217</v>
      </c>
      <c r="G37" s="25">
        <v>1</v>
      </c>
      <c r="H37" s="25">
        <v>208</v>
      </c>
      <c r="I37" s="33" t="s">
        <v>236</v>
      </c>
      <c r="J37" s="26">
        <f>ExpenseDetails[[#This Row],[Quant]]*ExpenseDetails[[#This Row],[Cost per]]</f>
        <v>208</v>
      </c>
    </row>
    <row r="38" spans="1:10">
      <c r="A38" s="5"/>
      <c r="B38" s="43"/>
      <c r="C38" s="24" t="s">
        <v>131</v>
      </c>
      <c r="D38" s="52" t="s">
        <v>21</v>
      </c>
      <c r="E38" s="5" t="s">
        <v>31</v>
      </c>
      <c r="F38" s="25" t="s">
        <v>173</v>
      </c>
      <c r="G38" s="25">
        <v>1</v>
      </c>
      <c r="H38" s="25">
        <v>424.67</v>
      </c>
      <c r="I38" s="33" t="s">
        <v>214</v>
      </c>
      <c r="J38" s="26">
        <f>ExpenseDetails[[#This Row],[Quant]]*ExpenseDetails[[#This Row],[Cost per]]</f>
        <v>424.67</v>
      </c>
    </row>
    <row r="39" spans="1:10">
      <c r="A39" s="5" t="s">
        <v>130</v>
      </c>
      <c r="B39" s="43"/>
      <c r="C39" s="24" t="s">
        <v>131</v>
      </c>
      <c r="D39" s="5" t="s">
        <v>23</v>
      </c>
      <c r="E39" s="5" t="s">
        <v>56</v>
      </c>
      <c r="F39" s="25" t="s">
        <v>133</v>
      </c>
      <c r="G39" s="25">
        <v>6</v>
      </c>
      <c r="H39" s="25">
        <v>250</v>
      </c>
      <c r="I39" s="27" t="s">
        <v>135</v>
      </c>
      <c r="J39" s="26">
        <f>ExpenseDetails[[#This Row],[Quant]]*ExpenseDetails[[#This Row],[Cost per]]</f>
        <v>1500</v>
      </c>
    </row>
    <row r="40" spans="1:10">
      <c r="A40" s="5" t="s">
        <v>130</v>
      </c>
      <c r="B40" s="43"/>
      <c r="C40" s="24" t="s">
        <v>131</v>
      </c>
      <c r="D40" s="5" t="s">
        <v>22</v>
      </c>
      <c r="E40" s="5" t="s">
        <v>42</v>
      </c>
      <c r="F40" s="6" t="s">
        <v>218</v>
      </c>
      <c r="G40" s="2">
        <v>1</v>
      </c>
      <c r="H40" s="2">
        <v>500</v>
      </c>
      <c r="I40" s="27" t="s">
        <v>136</v>
      </c>
      <c r="J40" s="26">
        <f>ExpenseDetails[[#This Row],[Quant]]*ExpenseDetails[[#This Row],[Cost per]]</f>
        <v>500</v>
      </c>
    </row>
    <row r="41" spans="1:10">
      <c r="A41" s="5" t="s">
        <v>130</v>
      </c>
      <c r="B41" s="43"/>
      <c r="C41" s="24" t="s">
        <v>131</v>
      </c>
      <c r="D41" s="5" t="s">
        <v>23</v>
      </c>
      <c r="E41" s="5" t="s">
        <v>44</v>
      </c>
      <c r="F41" s="6" t="s">
        <v>137</v>
      </c>
      <c r="G41" s="2">
        <v>2</v>
      </c>
      <c r="H41" s="2">
        <v>100</v>
      </c>
      <c r="I41" s="27" t="s">
        <v>138</v>
      </c>
      <c r="J41" s="26">
        <f>ExpenseDetails[[#This Row],[Quant]]*ExpenseDetails[[#This Row],[Cost per]]</f>
        <v>200</v>
      </c>
    </row>
    <row r="42" spans="1:10">
      <c r="A42" s="5" t="s">
        <v>130</v>
      </c>
      <c r="B42" s="43"/>
      <c r="C42" s="24" t="s">
        <v>131</v>
      </c>
      <c r="D42" s="5" t="s">
        <v>23</v>
      </c>
      <c r="E42" s="5" t="s">
        <v>45</v>
      </c>
      <c r="F42" s="6" t="s">
        <v>213</v>
      </c>
      <c r="G42" s="2">
        <v>6</v>
      </c>
      <c r="H42" s="2">
        <v>125</v>
      </c>
      <c r="I42" s="27" t="s">
        <v>138</v>
      </c>
      <c r="J42" s="26">
        <f>ExpenseDetails[[#This Row],[Quant]]*ExpenseDetails[[#This Row],[Cost per]]</f>
        <v>750</v>
      </c>
    </row>
    <row r="43" spans="1:10">
      <c r="A43" s="5" t="s">
        <v>130</v>
      </c>
      <c r="B43" s="43"/>
      <c r="C43" s="24" t="s">
        <v>131</v>
      </c>
      <c r="D43" s="5" t="s">
        <v>22</v>
      </c>
      <c r="E43" s="5" t="s">
        <v>139</v>
      </c>
      <c r="F43" s="6" t="s">
        <v>133</v>
      </c>
      <c r="G43" s="2">
        <v>1</v>
      </c>
      <c r="H43" s="2">
        <v>1589.4</v>
      </c>
      <c r="I43" s="27" t="s">
        <v>140</v>
      </c>
      <c r="J43" s="26">
        <f>ExpenseDetails[[#This Row],[Quant]]*ExpenseDetails[[#This Row],[Cost per]]</f>
        <v>1589.4</v>
      </c>
    </row>
    <row r="44" spans="1:10">
      <c r="A44" s="5" t="s">
        <v>130</v>
      </c>
      <c r="B44" s="43"/>
      <c r="C44" s="24" t="s">
        <v>131</v>
      </c>
      <c r="D44" s="5" t="s">
        <v>23</v>
      </c>
      <c r="E44" s="5" t="s">
        <v>141</v>
      </c>
      <c r="F44" s="6" t="s">
        <v>142</v>
      </c>
      <c r="G44" s="2">
        <v>1</v>
      </c>
      <c r="H44" s="2">
        <v>100</v>
      </c>
      <c r="I44" s="27" t="s">
        <v>143</v>
      </c>
      <c r="J44" s="26">
        <f>ExpenseDetails[[#This Row],[Quant]]*ExpenseDetails[[#This Row],[Cost per]]</f>
        <v>100</v>
      </c>
    </row>
    <row r="45" spans="1:10">
      <c r="A45" s="5" t="s">
        <v>130</v>
      </c>
      <c r="B45" s="43"/>
      <c r="C45" s="24" t="s">
        <v>131</v>
      </c>
      <c r="D45" s="5" t="s">
        <v>22</v>
      </c>
      <c r="E45" s="5" t="s">
        <v>144</v>
      </c>
      <c r="F45" s="6" t="s">
        <v>145</v>
      </c>
      <c r="G45" s="2">
        <v>1</v>
      </c>
      <c r="H45" s="2">
        <v>334.56</v>
      </c>
      <c r="I45" s="27" t="s">
        <v>144</v>
      </c>
      <c r="J45" s="26">
        <f>ExpenseDetails[[#This Row],[Quant]]*ExpenseDetails[[#This Row],[Cost per]]</f>
        <v>334.56</v>
      </c>
    </row>
    <row r="46" spans="1:10">
      <c r="A46" s="5"/>
      <c r="B46" s="43"/>
      <c r="C46" s="24" t="s">
        <v>131</v>
      </c>
      <c r="D46" s="5" t="s">
        <v>22</v>
      </c>
      <c r="E46" s="5" t="s">
        <v>139</v>
      </c>
      <c r="F46" s="25" t="s">
        <v>166</v>
      </c>
      <c r="G46" s="25">
        <v>1</v>
      </c>
      <c r="H46" s="25">
        <v>53.7</v>
      </c>
      <c r="I46" s="33" t="s">
        <v>219</v>
      </c>
      <c r="J46" s="26">
        <f>ExpenseDetails[[#This Row],[Quant]]*ExpenseDetails[[#This Row],[Cost per]]</f>
        <v>53.7</v>
      </c>
    </row>
    <row r="47" spans="1:10">
      <c r="A47" s="5"/>
      <c r="B47" s="43"/>
      <c r="C47" s="24" t="s">
        <v>131</v>
      </c>
      <c r="D47" s="5" t="s">
        <v>22</v>
      </c>
      <c r="E47" s="5" t="s">
        <v>25</v>
      </c>
      <c r="F47" s="25" t="s">
        <v>232</v>
      </c>
      <c r="G47" s="25">
        <v>1</v>
      </c>
      <c r="H47" s="25">
        <v>106.2</v>
      </c>
      <c r="I47" s="33" t="s">
        <v>233</v>
      </c>
      <c r="J47" s="26">
        <f>ExpenseDetails[[#This Row],[Quant]]*ExpenseDetails[[#This Row],[Cost per]]</f>
        <v>106.2</v>
      </c>
    </row>
    <row r="48" spans="1:10">
      <c r="A48" s="5" t="s">
        <v>130</v>
      </c>
      <c r="B48" s="43"/>
      <c r="C48" s="24" t="s">
        <v>131</v>
      </c>
      <c r="D48" s="5" t="s">
        <v>37</v>
      </c>
      <c r="E48" s="5" t="s">
        <v>38</v>
      </c>
      <c r="F48" s="6" t="s">
        <v>146</v>
      </c>
      <c r="G48" s="2">
        <v>1</v>
      </c>
      <c r="H48" s="2">
        <v>2100</v>
      </c>
      <c r="I48" s="27" t="s">
        <v>147</v>
      </c>
      <c r="J48" s="26">
        <f>ExpenseDetails[[#This Row],[Quant]]*ExpenseDetails[[#This Row],[Cost per]]</f>
        <v>2100</v>
      </c>
    </row>
    <row r="49" spans="1:10">
      <c r="A49" s="5" t="s">
        <v>22</v>
      </c>
      <c r="B49" s="43"/>
      <c r="C49" s="24" t="s">
        <v>131</v>
      </c>
      <c r="D49" s="5" t="s">
        <v>22</v>
      </c>
      <c r="E49" s="5" t="s">
        <v>47</v>
      </c>
      <c r="F49" s="25" t="s">
        <v>235</v>
      </c>
      <c r="G49" s="25">
        <v>1</v>
      </c>
      <c r="H49" s="25">
        <v>885</v>
      </c>
      <c r="I49" s="33" t="s">
        <v>247</v>
      </c>
      <c r="J49" s="26">
        <f>ExpenseDetails[[#This Row],[Quant]]*ExpenseDetails[[#This Row],[Cost per]]</f>
        <v>885</v>
      </c>
    </row>
    <row r="50" spans="1:10">
      <c r="A50" s="5" t="s">
        <v>130</v>
      </c>
      <c r="B50" s="43"/>
      <c r="C50" s="24" t="s">
        <v>131</v>
      </c>
      <c r="D50" s="5" t="s">
        <v>22</v>
      </c>
      <c r="E50" s="5" t="s">
        <v>47</v>
      </c>
      <c r="F50" s="6" t="s">
        <v>148</v>
      </c>
      <c r="G50" s="2">
        <v>1</v>
      </c>
      <c r="H50" s="2">
        <v>3110</v>
      </c>
      <c r="I50" s="27" t="s">
        <v>149</v>
      </c>
      <c r="J50" s="26">
        <f>ExpenseDetails[[#This Row],[Quant]]*ExpenseDetails[[#This Row],[Cost per]]</f>
        <v>3110</v>
      </c>
    </row>
    <row r="51" spans="1:10">
      <c r="A51" s="5" t="s">
        <v>130</v>
      </c>
      <c r="B51" s="43"/>
      <c r="C51" s="24" t="s">
        <v>131</v>
      </c>
      <c r="D51" s="5" t="s">
        <v>22</v>
      </c>
      <c r="E51" s="5" t="s">
        <v>150</v>
      </c>
      <c r="F51" s="6" t="s">
        <v>89</v>
      </c>
      <c r="G51" s="2">
        <v>1</v>
      </c>
      <c r="H51" s="2">
        <v>145.77000000000001</v>
      </c>
      <c r="I51" s="27" t="s">
        <v>150</v>
      </c>
      <c r="J51" s="26">
        <f>ExpenseDetails[[#This Row],[Quant]]*ExpenseDetails[[#This Row],[Cost per]]</f>
        <v>145.77000000000001</v>
      </c>
    </row>
    <row r="52" spans="1:10">
      <c r="A52" s="5" t="s">
        <v>130</v>
      </c>
      <c r="B52" s="43"/>
      <c r="C52" s="24" t="s">
        <v>131</v>
      </c>
      <c r="D52" s="5" t="s">
        <v>22</v>
      </c>
      <c r="E52" s="5" t="s">
        <v>25</v>
      </c>
      <c r="F52" s="6" t="s">
        <v>133</v>
      </c>
      <c r="G52" s="2">
        <v>1</v>
      </c>
      <c r="H52" s="2">
        <v>470.35</v>
      </c>
      <c r="I52" s="27" t="s">
        <v>112</v>
      </c>
      <c r="J52" s="26">
        <f>ExpenseDetails[[#This Row],[Quant]]*ExpenseDetails[[#This Row],[Cost per]]</f>
        <v>470.35</v>
      </c>
    </row>
    <row r="53" spans="1:10">
      <c r="A53" s="5" t="s">
        <v>130</v>
      </c>
      <c r="B53" s="43"/>
      <c r="C53" s="24" t="s">
        <v>131</v>
      </c>
      <c r="D53" s="5" t="s">
        <v>22</v>
      </c>
      <c r="E53" s="5" t="s">
        <v>12</v>
      </c>
      <c r="F53" s="6" t="s">
        <v>98</v>
      </c>
      <c r="G53" s="2">
        <v>1</v>
      </c>
      <c r="H53" s="2">
        <v>25</v>
      </c>
      <c r="I53" s="27" t="s">
        <v>151</v>
      </c>
      <c r="J53" s="26">
        <f>ExpenseDetails[[#This Row],[Quant]]*ExpenseDetails[[#This Row],[Cost per]]</f>
        <v>25</v>
      </c>
    </row>
    <row r="54" spans="1:10">
      <c r="A54" s="5"/>
      <c r="B54" s="43"/>
      <c r="C54" s="24" t="s">
        <v>131</v>
      </c>
      <c r="D54" s="5" t="s">
        <v>23</v>
      </c>
      <c r="E54" s="5" t="s">
        <v>179</v>
      </c>
      <c r="F54" s="25" t="s">
        <v>222</v>
      </c>
      <c r="G54" s="25">
        <v>1</v>
      </c>
      <c r="H54" s="25">
        <v>105</v>
      </c>
      <c r="I54" s="33" t="s">
        <v>223</v>
      </c>
      <c r="J54" s="26">
        <f>ExpenseDetails[[#This Row],[Quant]]*ExpenseDetails[[#This Row],[Cost per]]</f>
        <v>105</v>
      </c>
    </row>
    <row r="55" spans="1:10">
      <c r="A55" s="5"/>
      <c r="B55" s="43"/>
      <c r="C55" s="24" t="s">
        <v>131</v>
      </c>
      <c r="D55" s="5" t="s">
        <v>22</v>
      </c>
      <c r="E55" s="5" t="s">
        <v>40</v>
      </c>
      <c r="F55" s="25" t="s">
        <v>217</v>
      </c>
      <c r="G55" s="25">
        <v>76</v>
      </c>
      <c r="H55" s="25">
        <v>7</v>
      </c>
      <c r="I55" s="33" t="s">
        <v>216</v>
      </c>
      <c r="J55" s="26">
        <f>ExpenseDetails[[#This Row],[Quant]]*ExpenseDetails[[#This Row],[Cost per]]</f>
        <v>532</v>
      </c>
    </row>
    <row r="56" spans="1:10">
      <c r="A56" s="5" t="s">
        <v>130</v>
      </c>
      <c r="B56" s="43"/>
      <c r="C56" s="24" t="s">
        <v>161</v>
      </c>
      <c r="D56" s="5" t="s">
        <v>22</v>
      </c>
      <c r="E56" s="5" t="s">
        <v>28</v>
      </c>
      <c r="F56" s="6" t="s">
        <v>163</v>
      </c>
      <c r="G56" s="6">
        <v>1</v>
      </c>
      <c r="H56" s="2">
        <v>81.680000000000007</v>
      </c>
      <c r="I56" s="27" t="s">
        <v>164</v>
      </c>
      <c r="J56" s="26">
        <v>81.680000000000007</v>
      </c>
    </row>
    <row r="57" spans="1:10">
      <c r="A57" s="5"/>
      <c r="B57" s="43"/>
      <c r="C57" s="24" t="s">
        <v>131</v>
      </c>
      <c r="D57" s="5" t="s">
        <v>22</v>
      </c>
      <c r="E57" s="5" t="s">
        <v>26</v>
      </c>
      <c r="F57" s="25" t="s">
        <v>230</v>
      </c>
      <c r="G57" s="25">
        <v>1</v>
      </c>
      <c r="H57" s="25">
        <v>103.02</v>
      </c>
      <c r="I57" s="33" t="s">
        <v>231</v>
      </c>
      <c r="J57" s="26">
        <f>ExpenseDetails[[#This Row],[Quant]]*ExpenseDetails[[#This Row],[Cost per]]</f>
        <v>103.02</v>
      </c>
    </row>
    <row r="58" spans="1:10">
      <c r="A58" t="s">
        <v>165</v>
      </c>
      <c r="B58" s="45">
        <v>41094</v>
      </c>
      <c r="C58" s="24" t="s">
        <v>161</v>
      </c>
      <c r="D58" s="28" t="s">
        <v>23</v>
      </c>
      <c r="E58" s="5" t="s">
        <v>162</v>
      </c>
      <c r="F58" s="35" t="s">
        <v>196</v>
      </c>
      <c r="G58" s="25">
        <v>1</v>
      </c>
      <c r="H58" s="25">
        <v>375</v>
      </c>
      <c r="I58" s="33" t="s">
        <v>200</v>
      </c>
      <c r="J58" s="26">
        <f>ExpenseDetails[[#This Row],[Quant]]*ExpenseDetails[[#This Row],[Cost per]]</f>
        <v>375</v>
      </c>
    </row>
    <row r="59" spans="1:10">
      <c r="A59" s="5" t="s">
        <v>165</v>
      </c>
      <c r="B59" s="43">
        <v>41092</v>
      </c>
      <c r="C59" s="24" t="s">
        <v>161</v>
      </c>
      <c r="D59" s="5" t="s">
        <v>23</v>
      </c>
      <c r="E59" s="5" t="s">
        <v>26</v>
      </c>
      <c r="F59" s="25" t="s">
        <v>166</v>
      </c>
      <c r="G59" s="25">
        <v>1</v>
      </c>
      <c r="H59" s="25">
        <v>35.03</v>
      </c>
      <c r="I59" s="33" t="s">
        <v>167</v>
      </c>
      <c r="J59" s="26">
        <v>35.03</v>
      </c>
    </row>
    <row r="60" spans="1:10">
      <c r="A60" s="5" t="s">
        <v>165</v>
      </c>
      <c r="B60" s="43">
        <v>41100</v>
      </c>
      <c r="C60" s="24" t="s">
        <v>161</v>
      </c>
      <c r="D60" s="5" t="s">
        <v>23</v>
      </c>
      <c r="E60" s="5" t="s">
        <v>45</v>
      </c>
      <c r="F60" s="25" t="s">
        <v>168</v>
      </c>
      <c r="G60" s="25">
        <v>1</v>
      </c>
      <c r="H60" s="25">
        <v>375</v>
      </c>
      <c r="I60" s="33" t="s">
        <v>169</v>
      </c>
      <c r="J60" s="26">
        <f>ExpenseDetails[[#This Row],[Quant]]*ExpenseDetails[[#This Row],[Cost per]]</f>
        <v>375</v>
      </c>
    </row>
    <row r="61" spans="1:10">
      <c r="A61" s="5"/>
      <c r="B61" s="43"/>
      <c r="C61" s="24" t="s">
        <v>161</v>
      </c>
      <c r="D61" s="5" t="s">
        <v>22</v>
      </c>
      <c r="E61" s="5" t="s">
        <v>41</v>
      </c>
      <c r="F61" s="25" t="s">
        <v>220</v>
      </c>
      <c r="G61" s="25">
        <v>1</v>
      </c>
      <c r="H61" s="25">
        <v>50</v>
      </c>
      <c r="I61" s="33" t="s">
        <v>221</v>
      </c>
      <c r="J61" s="26">
        <f>ExpenseDetails[[#This Row],[Quant]]*ExpenseDetails[[#This Row],[Cost per]]</f>
        <v>50</v>
      </c>
    </row>
    <row r="62" spans="1:10">
      <c r="A62" s="5" t="s">
        <v>165</v>
      </c>
      <c r="B62" s="43">
        <v>41102</v>
      </c>
      <c r="C62" s="24" t="s">
        <v>161</v>
      </c>
      <c r="D62" s="5" t="s">
        <v>22</v>
      </c>
      <c r="E62" s="5" t="s">
        <v>132</v>
      </c>
      <c r="F62" s="25" t="s">
        <v>170</v>
      </c>
      <c r="G62" s="25">
        <v>2</v>
      </c>
      <c r="H62" s="25">
        <v>11</v>
      </c>
      <c r="I62" s="33" t="s">
        <v>171</v>
      </c>
      <c r="J62" s="26">
        <f>ExpenseDetails[[#This Row],[Quant]]*ExpenseDetails[[#This Row],[Cost per]]</f>
        <v>22</v>
      </c>
    </row>
    <row r="63" spans="1:10">
      <c r="A63" s="5" t="s">
        <v>165</v>
      </c>
      <c r="B63" s="43">
        <v>41072</v>
      </c>
      <c r="C63" s="24" t="s">
        <v>131</v>
      </c>
      <c r="D63" s="5" t="s">
        <v>22</v>
      </c>
      <c r="E63" s="5" t="s">
        <v>46</v>
      </c>
      <c r="F63" s="25" t="s">
        <v>175</v>
      </c>
      <c r="G63" s="25">
        <v>1</v>
      </c>
      <c r="H63" s="25">
        <v>8.1</v>
      </c>
      <c r="I63" s="33" t="s">
        <v>172</v>
      </c>
      <c r="J63" s="26">
        <f>ExpenseDetails[[#This Row],[Quant]]*ExpenseDetails[[#This Row],[Cost per]]</f>
        <v>8.1</v>
      </c>
    </row>
    <row r="64" spans="1:10">
      <c r="A64" s="5" t="s">
        <v>165</v>
      </c>
      <c r="B64" s="43">
        <v>41092</v>
      </c>
      <c r="C64" s="24" t="s">
        <v>161</v>
      </c>
      <c r="D64" s="52" t="s">
        <v>21</v>
      </c>
      <c r="E64" s="5" t="s">
        <v>155</v>
      </c>
      <c r="F64" s="25" t="s">
        <v>173</v>
      </c>
      <c r="G64" s="25">
        <v>200</v>
      </c>
      <c r="H64" s="25">
        <v>2.6</v>
      </c>
      <c r="I64" s="33" t="s">
        <v>174</v>
      </c>
      <c r="J64" s="26">
        <f>ExpenseDetails[[#This Row],[Quant]]*ExpenseDetails[[#This Row],[Cost per]]</f>
        <v>520</v>
      </c>
    </row>
    <row r="65" spans="1:10">
      <c r="A65" s="5" t="s">
        <v>165</v>
      </c>
      <c r="B65" s="43">
        <v>41120</v>
      </c>
      <c r="C65" s="24" t="s">
        <v>161</v>
      </c>
      <c r="D65" s="5" t="s">
        <v>22</v>
      </c>
      <c r="E65" s="5" t="s">
        <v>30</v>
      </c>
      <c r="F65" s="25" t="s">
        <v>110</v>
      </c>
      <c r="G65" s="25">
        <v>1</v>
      </c>
      <c r="H65" s="25">
        <v>680</v>
      </c>
      <c r="I65" s="33" t="s">
        <v>176</v>
      </c>
      <c r="J65" s="26">
        <f>ExpenseDetails[[#This Row],[Quant]]*ExpenseDetails[[#This Row],[Cost per]]</f>
        <v>680</v>
      </c>
    </row>
    <row r="66" spans="1:10">
      <c r="A66" s="5" t="s">
        <v>165</v>
      </c>
      <c r="B66" s="43">
        <v>41091</v>
      </c>
      <c r="C66" s="24" t="s">
        <v>161</v>
      </c>
      <c r="D66" s="5" t="s">
        <v>23</v>
      </c>
      <c r="E66" s="5" t="s">
        <v>40</v>
      </c>
      <c r="F66" s="25" t="s">
        <v>110</v>
      </c>
      <c r="G66" s="25">
        <v>1</v>
      </c>
      <c r="H66" s="25">
        <v>3287</v>
      </c>
      <c r="I66" s="33" t="s">
        <v>177</v>
      </c>
      <c r="J66" s="26">
        <f>ExpenseDetails[[#This Row],[Quant]]*ExpenseDetails[[#This Row],[Cost per]]</f>
        <v>3287</v>
      </c>
    </row>
    <row r="67" spans="1:10">
      <c r="A67" s="5" t="s">
        <v>165</v>
      </c>
      <c r="B67" s="43">
        <v>41120</v>
      </c>
      <c r="C67" s="24" t="s">
        <v>161</v>
      </c>
      <c r="D67" s="5" t="s">
        <v>23</v>
      </c>
      <c r="E67" s="5" t="s">
        <v>40</v>
      </c>
      <c r="F67" s="25" t="s">
        <v>180</v>
      </c>
      <c r="G67" s="25">
        <v>1</v>
      </c>
      <c r="H67" s="25">
        <v>52.5</v>
      </c>
      <c r="I67" s="33" t="s">
        <v>179</v>
      </c>
      <c r="J67" s="26">
        <f>ExpenseDetails[[#This Row],[Quant]]*ExpenseDetails[[#This Row],[Cost per]]</f>
        <v>52.5</v>
      </c>
    </row>
    <row r="68" spans="1:10">
      <c r="A68" s="5"/>
      <c r="B68" s="43"/>
      <c r="C68" s="24" t="s">
        <v>131</v>
      </c>
      <c r="D68" s="5" t="s">
        <v>22</v>
      </c>
      <c r="E68" s="5" t="s">
        <v>30</v>
      </c>
      <c r="F68" s="25" t="s">
        <v>173</v>
      </c>
      <c r="G68" s="25">
        <v>1</v>
      </c>
      <c r="H68" s="25">
        <v>144.72</v>
      </c>
      <c r="I68" s="33" t="s">
        <v>215</v>
      </c>
      <c r="J68" s="26">
        <f>ExpenseDetails[[#This Row],[Quant]]*ExpenseDetails[[#This Row],[Cost per]]</f>
        <v>144.72</v>
      </c>
    </row>
    <row r="69" spans="1:10">
      <c r="A69" s="5" t="s">
        <v>160</v>
      </c>
      <c r="B69" s="43">
        <v>41192</v>
      </c>
      <c r="C69" s="24" t="s">
        <v>161</v>
      </c>
      <c r="D69" s="5" t="s">
        <v>24</v>
      </c>
      <c r="E69" s="5" t="s">
        <v>193</v>
      </c>
      <c r="F69" s="25" t="s">
        <v>239</v>
      </c>
      <c r="G69" s="25">
        <v>1</v>
      </c>
      <c r="H69" s="25">
        <v>50</v>
      </c>
      <c r="I69" s="33" t="s">
        <v>240</v>
      </c>
      <c r="J69" s="26">
        <f>ExpenseDetails[[#This Row],[Quant]]*ExpenseDetails[[#This Row],[Cost per]]</f>
        <v>50</v>
      </c>
    </row>
    <row r="70" spans="1:10">
      <c r="A70" s="5" t="s">
        <v>130</v>
      </c>
      <c r="B70" s="43">
        <v>41072</v>
      </c>
      <c r="C70" s="24" t="s">
        <v>131</v>
      </c>
      <c r="D70" s="5" t="s">
        <v>22</v>
      </c>
      <c r="E70" s="5" t="s">
        <v>30</v>
      </c>
      <c r="F70" s="6" t="s">
        <v>145</v>
      </c>
      <c r="G70" s="2">
        <v>1</v>
      </c>
      <c r="H70" s="2">
        <v>44.4</v>
      </c>
      <c r="I70" s="27" t="s">
        <v>182</v>
      </c>
      <c r="J70" s="26">
        <f>ExpenseDetails[[#This Row],[Quant]]*ExpenseDetails[[#This Row],[Cost per]]</f>
        <v>44.4</v>
      </c>
    </row>
    <row r="71" spans="1:10">
      <c r="A71" s="5" t="s">
        <v>130</v>
      </c>
      <c r="B71" s="43">
        <v>41086</v>
      </c>
      <c r="C71" s="24" t="s">
        <v>131</v>
      </c>
      <c r="D71" s="5" t="s">
        <v>22</v>
      </c>
      <c r="E71" s="5" t="s">
        <v>28</v>
      </c>
      <c r="F71" s="6" t="s">
        <v>117</v>
      </c>
      <c r="G71" s="2">
        <v>1</v>
      </c>
      <c r="H71" s="2">
        <v>91.67</v>
      </c>
      <c r="I71" s="27" t="s">
        <v>183</v>
      </c>
      <c r="J71" s="26">
        <f>ExpenseDetails[[#This Row],[Quant]]*ExpenseDetails[[#This Row],[Cost per]]</f>
        <v>91.67</v>
      </c>
    </row>
    <row r="72" spans="1:10">
      <c r="A72" s="5" t="s">
        <v>130</v>
      </c>
      <c r="B72" s="43">
        <v>41086</v>
      </c>
      <c r="C72" s="24" t="s">
        <v>131</v>
      </c>
      <c r="D72" s="5" t="s">
        <v>22</v>
      </c>
      <c r="E72" s="5" t="s">
        <v>12</v>
      </c>
      <c r="F72" s="6" t="s">
        <v>184</v>
      </c>
      <c r="G72" s="2">
        <v>1</v>
      </c>
      <c r="H72" s="2">
        <v>20</v>
      </c>
      <c r="I72" s="27" t="s">
        <v>185</v>
      </c>
      <c r="J72" s="26">
        <f>ExpenseDetails[[#This Row],[Quant]]*ExpenseDetails[[#This Row],[Cost per]]</f>
        <v>20</v>
      </c>
    </row>
    <row r="73" spans="1:10">
      <c r="A73" s="5" t="s">
        <v>130</v>
      </c>
      <c r="B73" s="43">
        <v>41081</v>
      </c>
      <c r="C73" s="24" t="s">
        <v>131</v>
      </c>
      <c r="D73" s="5" t="s">
        <v>22</v>
      </c>
      <c r="E73" s="5" t="s">
        <v>132</v>
      </c>
      <c r="F73" s="6" t="s">
        <v>186</v>
      </c>
      <c r="G73" s="2">
        <v>1</v>
      </c>
      <c r="H73" s="2">
        <v>11</v>
      </c>
      <c r="I73" s="27" t="s">
        <v>132</v>
      </c>
      <c r="J73" s="26">
        <f>ExpenseDetails[[#This Row],[Quant]]*ExpenseDetails[[#This Row],[Cost per]]</f>
        <v>11</v>
      </c>
    </row>
    <row r="74" spans="1:10">
      <c r="A74" s="5" t="s">
        <v>201</v>
      </c>
      <c r="B74" s="43">
        <v>41152</v>
      </c>
      <c r="C74" s="24" t="s">
        <v>131</v>
      </c>
      <c r="D74" s="5" t="s">
        <v>22</v>
      </c>
      <c r="E74" s="5" t="s">
        <v>46</v>
      </c>
      <c r="F74" s="6" t="s">
        <v>198</v>
      </c>
      <c r="G74" s="2">
        <v>1</v>
      </c>
      <c r="H74" s="2">
        <v>180</v>
      </c>
      <c r="I74" s="27" t="s">
        <v>199</v>
      </c>
      <c r="J74" s="26">
        <f>ExpenseDetails[[#This Row],[Quant]]*ExpenseDetails[[#This Row],[Cost per]]</f>
        <v>180</v>
      </c>
    </row>
    <row r="75" spans="1:10">
      <c r="A75" s="5" t="s">
        <v>245</v>
      </c>
      <c r="B75" s="43">
        <v>41212</v>
      </c>
      <c r="C75" s="24" t="s">
        <v>161</v>
      </c>
      <c r="D75" s="52" t="s">
        <v>20</v>
      </c>
      <c r="E75" s="52" t="s">
        <v>248</v>
      </c>
      <c r="F75" s="25" t="s">
        <v>173</v>
      </c>
      <c r="G75" s="25">
        <v>1</v>
      </c>
      <c r="H75" s="25">
        <v>388.05</v>
      </c>
      <c r="I75" s="33" t="s">
        <v>246</v>
      </c>
      <c r="J75" s="26">
        <f>ExpenseDetails[[#This Row],[Quant]]*ExpenseDetails[[#This Row],[Cost per]]</f>
        <v>388.05</v>
      </c>
    </row>
    <row r="76" spans="1:10">
      <c r="A76" s="52"/>
      <c r="B76" s="53"/>
      <c r="C76" s="54" t="s">
        <v>131</v>
      </c>
      <c r="D76" s="52" t="s">
        <v>20</v>
      </c>
      <c r="E76" s="52" t="s">
        <v>33</v>
      </c>
      <c r="F76" s="55" t="s">
        <v>173</v>
      </c>
      <c r="G76" s="55">
        <v>1</v>
      </c>
      <c r="H76" s="55">
        <v>208</v>
      </c>
      <c r="I76" s="56" t="s">
        <v>249</v>
      </c>
      <c r="J76" s="57">
        <f>ExpenseDetails[[#This Row],[Quant]]*ExpenseDetails[[#This Row],[Cost per]]</f>
        <v>208</v>
      </c>
    </row>
  </sheetData>
  <phoneticPr fontId="3" type="noConversion"/>
  <dataValidations count="5">
    <dataValidation type="list" allowBlank="1" showInputMessage="1" showErrorMessage="1" errorTitle="Invalid Data" error="If you need to add a new category to this list, you can add new list items to the Budget Category Lookup column on the worksheet named Lookup Lists." sqref="D10:D76">
      <formula1>Category</formula1>
    </dataValidation>
    <dataValidation allowBlank="1" showInputMessage="1" showErrorMessage="1" errorTitle="Invalid Data" error="If you need to add a new category to this list, you can add new list items to the Budget Category Lookup column on the worksheet named Lookup Lists." sqref="F59:F74 G10:H76 F10:F57 F76 C10:C76"/>
    <dataValidation type="list" allowBlank="1" showInputMessage="1" showErrorMessage="1" errorTitle="Invalid Entry" error="If you need to add a new item to this list you can add new list items to the Income Line Item Lookup table on the worksheet named Lookup Lists." sqref="E58">
      <formula1>IncomeLookupList</formula1>
    </dataValidation>
    <dataValidation allowBlank="1" showInputMessage="1" sqref="I10:I76"/>
    <dataValidation type="list" allowBlank="1" showInputMessage="1" showErrorMessage="1" errorTitle="Invalid Data" error="If you need to add a new category to this list, you can add new list items to the Budget Category Lookup column on the worksheet named Lookup Lists." sqref="E10:E57 E59:E76">
      <formula1>LineItem</formula1>
    </dataValidation>
  </dataValidations>
  <pageMargins left="0.5" right="0.5" top="0.75" bottom="0.75" header="0.3" footer="0.3"/>
  <pageSetup scale="70"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F43"/>
  <sheetViews>
    <sheetView zoomScale="75" zoomScaleNormal="75" zoomScalePageLayoutView="75" workbookViewId="0">
      <selection activeCell="B43" sqref="B43"/>
    </sheetView>
  </sheetViews>
  <sheetFormatPr baseColWidth="10" defaultColWidth="9" defaultRowHeight="19" x14ac:dyDescent="0"/>
  <cols>
    <col min="1" max="1" width="27.25" customWidth="1"/>
    <col min="2" max="2" width="25.25" customWidth="1"/>
    <col min="3" max="3" width="27.125" customWidth="1"/>
  </cols>
  <sheetData>
    <row r="1" spans="1:6">
      <c r="A1" s="2" t="s">
        <v>4</v>
      </c>
      <c r="B1" t="s">
        <v>1</v>
      </c>
      <c r="C1" t="s">
        <v>18</v>
      </c>
    </row>
    <row r="2" spans="1:6">
      <c r="A2" s="2" t="s">
        <v>9</v>
      </c>
      <c r="B2" s="5" t="s">
        <v>37</v>
      </c>
      <c r="C2" t="s">
        <v>19</v>
      </c>
    </row>
    <row r="3" spans="1:6">
      <c r="A3" s="2" t="s">
        <v>10</v>
      </c>
      <c r="B3" s="5" t="s">
        <v>24</v>
      </c>
      <c r="C3" s="5" t="s">
        <v>50</v>
      </c>
    </row>
    <row r="4" spans="1:6">
      <c r="A4" s="2" t="s">
        <v>11</v>
      </c>
      <c r="B4" s="5" t="s">
        <v>21</v>
      </c>
      <c r="C4" s="5" t="s">
        <v>36</v>
      </c>
    </row>
    <row r="5" spans="1:6">
      <c r="A5" s="5" t="s">
        <v>44</v>
      </c>
      <c r="B5" s="5" t="s">
        <v>20</v>
      </c>
      <c r="C5" t="s">
        <v>95</v>
      </c>
    </row>
    <row r="6" spans="1:6">
      <c r="A6" s="2" t="s">
        <v>12</v>
      </c>
      <c r="B6" t="s">
        <v>22</v>
      </c>
      <c r="C6" t="s">
        <v>96</v>
      </c>
    </row>
    <row r="7" spans="1:6">
      <c r="A7" s="2" t="s">
        <v>25</v>
      </c>
      <c r="B7" t="s">
        <v>23</v>
      </c>
      <c r="C7" t="s">
        <v>97</v>
      </c>
    </row>
    <row r="8" spans="1:6">
      <c r="A8" s="2" t="s">
        <v>26</v>
      </c>
      <c r="B8" s="5" t="s">
        <v>58</v>
      </c>
      <c r="C8" s="29" t="s">
        <v>52</v>
      </c>
    </row>
    <row r="9" spans="1:6">
      <c r="A9" s="6" t="s">
        <v>47</v>
      </c>
      <c r="C9" s="31" t="s">
        <v>53</v>
      </c>
    </row>
    <row r="10" spans="1:6">
      <c r="A10" s="2" t="s">
        <v>28</v>
      </c>
      <c r="C10" s="30" t="s">
        <v>51</v>
      </c>
    </row>
    <row r="11" spans="1:6">
      <c r="A11" s="5" t="s">
        <v>43</v>
      </c>
      <c r="C11" s="31" t="s">
        <v>54</v>
      </c>
    </row>
    <row r="12" spans="1:6">
      <c r="A12" s="2" t="s">
        <v>13</v>
      </c>
      <c r="C12" s="29" t="s">
        <v>55</v>
      </c>
    </row>
    <row r="13" spans="1:6">
      <c r="A13" s="2" t="s">
        <v>14</v>
      </c>
      <c r="C13" s="31" t="s">
        <v>57</v>
      </c>
    </row>
    <row r="14" spans="1:6">
      <c r="A14" s="2" t="s">
        <v>15</v>
      </c>
      <c r="C14" s="29" t="s">
        <v>76</v>
      </c>
    </row>
    <row r="15" spans="1:6">
      <c r="A15" s="2" t="s">
        <v>27</v>
      </c>
      <c r="C15" s="5" t="s">
        <v>105</v>
      </c>
    </row>
    <row r="16" spans="1:6">
      <c r="A16" s="5" t="s">
        <v>38</v>
      </c>
      <c r="C16" s="5" t="s">
        <v>124</v>
      </c>
    </row>
    <row r="17" spans="1:3">
      <c r="A17" s="6" t="s">
        <v>46</v>
      </c>
      <c r="C17" s="5" t="s">
        <v>157</v>
      </c>
    </row>
    <row r="18" spans="1:3">
      <c r="A18" s="2" t="s">
        <v>31</v>
      </c>
      <c r="C18" s="5" t="s">
        <v>162</v>
      </c>
    </row>
    <row r="19" spans="1:3">
      <c r="A19" s="2" t="s">
        <v>34</v>
      </c>
      <c r="C19" s="5" t="s">
        <v>187</v>
      </c>
    </row>
    <row r="20" spans="1:3">
      <c r="A20" s="2" t="s">
        <v>33</v>
      </c>
      <c r="C20" t="s">
        <v>202</v>
      </c>
    </row>
    <row r="21" spans="1:3">
      <c r="A21" s="2" t="s">
        <v>29</v>
      </c>
      <c r="C21" t="s">
        <v>203</v>
      </c>
    </row>
    <row r="22" spans="1:3">
      <c r="A22" s="2" t="s">
        <v>16</v>
      </c>
      <c r="C22" s="5" t="s">
        <v>193</v>
      </c>
    </row>
    <row r="23" spans="1:3">
      <c r="A23" s="5" t="s">
        <v>45</v>
      </c>
    </row>
    <row r="24" spans="1:3">
      <c r="A24" s="2" t="s">
        <v>30</v>
      </c>
    </row>
    <row r="25" spans="1:3">
      <c r="A25" s="2" t="s">
        <v>41</v>
      </c>
    </row>
    <row r="26" spans="1:3">
      <c r="A26" s="5" t="s">
        <v>42</v>
      </c>
    </row>
    <row r="27" spans="1:3">
      <c r="A27" s="5" t="s">
        <v>56</v>
      </c>
    </row>
    <row r="28" spans="1:3">
      <c r="A28" s="2" t="s">
        <v>40</v>
      </c>
    </row>
    <row r="29" spans="1:3">
      <c r="A29" s="2" t="s">
        <v>35</v>
      </c>
    </row>
    <row r="30" spans="1:3">
      <c r="A30" s="2" t="s">
        <v>32</v>
      </c>
    </row>
    <row r="31" spans="1:3">
      <c r="A31" s="2" t="s">
        <v>39</v>
      </c>
    </row>
    <row r="32" spans="1:3">
      <c r="A32" s="5" t="s">
        <v>120</v>
      </c>
    </row>
    <row r="33" spans="1:1">
      <c r="A33" s="5" t="s">
        <v>125</v>
      </c>
    </row>
    <row r="34" spans="1:1">
      <c r="A34" s="5" t="s">
        <v>132</v>
      </c>
    </row>
    <row r="35" spans="1:1">
      <c r="A35" s="5" t="s">
        <v>139</v>
      </c>
    </row>
    <row r="36" spans="1:1">
      <c r="A36" s="5" t="s">
        <v>141</v>
      </c>
    </row>
    <row r="37" spans="1:1">
      <c r="A37" s="5" t="s">
        <v>144</v>
      </c>
    </row>
    <row r="38" spans="1:1">
      <c r="A38" s="5" t="s">
        <v>150</v>
      </c>
    </row>
    <row r="39" spans="1:1">
      <c r="A39" s="5" t="s">
        <v>155</v>
      </c>
    </row>
    <row r="40" spans="1:1">
      <c r="A40" s="5" t="s">
        <v>181</v>
      </c>
    </row>
    <row r="41" spans="1:1">
      <c r="A41" s="5" t="s">
        <v>179</v>
      </c>
    </row>
    <row r="42" spans="1:1">
      <c r="A42" s="5" t="s">
        <v>193</v>
      </c>
    </row>
    <row r="43" spans="1:1">
      <c r="A43" s="5" t="s">
        <v>248</v>
      </c>
    </row>
  </sheetData>
  <phoneticPr fontId="3" type="noConversion"/>
  <pageMargins left="0.7" right="0.7" top="0.75" bottom="0.75" header="0.3" footer="0.3"/>
  <pageSetup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P&amp;L Summary</vt:lpstr>
      <vt:lpstr>Income Summary</vt:lpstr>
      <vt:lpstr>Expense Summary</vt:lpstr>
      <vt:lpstr>Income Details</vt:lpstr>
      <vt:lpstr>Expense Details</vt:lpstr>
      <vt:lpstr>Lookup Lists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dc:creator>
  <cp:lastModifiedBy>Kevin Olivieri</cp:lastModifiedBy>
  <cp:lastPrinted>2013-01-28T06:03:29Z</cp:lastPrinted>
  <dcterms:created xsi:type="dcterms:W3CDTF">2010-03-18T14:33:29Z</dcterms:created>
  <dcterms:modified xsi:type="dcterms:W3CDTF">2013-01-28T06:03:30Z</dcterms:modified>
</cp:coreProperties>
</file>