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9860" windowHeight="18460" tabRatio="268"/>
  </bookViews>
  <sheets>
    <sheet name="Ranking List" sheetId="1" r:id="rId1"/>
    <sheet name="Draft Board" sheetId="3" r:id="rId2"/>
    <sheet name="League List" sheetId="5" r:id="rId3"/>
  </sheets>
  <definedNames>
    <definedName name="_xlnm._FilterDatabase" localSheetId="0" hidden="1">'Ranking List'!#REF!</definedName>
    <definedName name="_xlnm.Print_Area" localSheetId="1">'Draft Board'!$A$3:$R$11</definedName>
    <definedName name="_xlnm.Print_Area" localSheetId="0">'Ranking List'!$A$1:$P$43</definedName>
    <definedName name="_xlnm.Print_Titles" localSheetId="0">'Ranking List'!$1:$3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P14" i="1"/>
  <c r="D13" i="1"/>
  <c r="P13" i="1"/>
  <c r="P4" i="1"/>
  <c r="P17" i="1"/>
  <c r="P38" i="1"/>
  <c r="P11" i="1"/>
  <c r="P21" i="1"/>
  <c r="P22" i="1"/>
  <c r="P34" i="1"/>
  <c r="P23" i="1"/>
  <c r="P9" i="1"/>
  <c r="P5" i="1"/>
  <c r="P6" i="1"/>
  <c r="P28" i="1"/>
  <c r="P35" i="1"/>
  <c r="P24" i="1"/>
  <c r="P18" i="1"/>
  <c r="P19" i="1"/>
  <c r="P12" i="1"/>
  <c r="P33" i="1"/>
  <c r="P36" i="1"/>
  <c r="P37" i="1"/>
  <c r="P8" i="1"/>
  <c r="P30" i="1"/>
  <c r="P10" i="1"/>
  <c r="P20" i="1"/>
  <c r="P16" i="1"/>
  <c r="P26" i="1"/>
  <c r="P39" i="1"/>
  <c r="P7" i="1"/>
  <c r="P27" i="1"/>
  <c r="P32" i="1"/>
  <c r="P25" i="1"/>
  <c r="P15" i="1"/>
  <c r="P29" i="1"/>
  <c r="P31" i="1"/>
  <c r="D18" i="1"/>
  <c r="D19" i="1"/>
  <c r="D38" i="1"/>
  <c r="D9" i="1"/>
  <c r="D23" i="1"/>
  <c r="D34" i="1"/>
  <c r="D22" i="1"/>
  <c r="D21" i="1"/>
  <c r="D11" i="1"/>
  <c r="D17" i="1"/>
  <c r="D4" i="1"/>
  <c r="D31" i="1"/>
  <c r="D28" i="1"/>
  <c r="D35" i="1"/>
  <c r="D24" i="1"/>
  <c r="D12" i="1"/>
  <c r="D33" i="1"/>
  <c r="D36" i="1"/>
  <c r="D37" i="1"/>
  <c r="D8" i="1"/>
  <c r="D30" i="1"/>
  <c r="D10" i="1"/>
  <c r="D20" i="1"/>
  <c r="D16" i="1"/>
  <c r="D26" i="1"/>
  <c r="D39" i="1"/>
  <c r="D27" i="1"/>
  <c r="D32" i="1"/>
  <c r="D25" i="1"/>
  <c r="D15" i="1"/>
  <c r="D29" i="1"/>
  <c r="P10" i="3"/>
  <c r="O10" i="3"/>
  <c r="Q8" i="3"/>
  <c r="Q6" i="3"/>
  <c r="Q5" i="3"/>
  <c r="Q7" i="3"/>
  <c r="Q9" i="3"/>
  <c r="Q10" i="3"/>
  <c r="J41" i="1"/>
  <c r="J40" i="1"/>
  <c r="J42" i="1"/>
</calcChain>
</file>

<file path=xl/sharedStrings.xml><?xml version="1.0" encoding="utf-8"?>
<sst xmlns="http://schemas.openxmlformats.org/spreadsheetml/2006/main" count="491" uniqueCount="293">
  <si>
    <t>Grade</t>
  </si>
  <si>
    <t>Brink</t>
  </si>
  <si>
    <t>Taylor</t>
  </si>
  <si>
    <t>Allison</t>
  </si>
  <si>
    <t>Carroll</t>
  </si>
  <si>
    <t>Foley</t>
  </si>
  <si>
    <t>Emma</t>
  </si>
  <si>
    <t>Hiller</t>
  </si>
  <si>
    <t>Eva</t>
  </si>
  <si>
    <t>Grace</t>
  </si>
  <si>
    <t>Kelly</t>
  </si>
  <si>
    <t>O'Toole</t>
  </si>
  <si>
    <t>Hannah</t>
  </si>
  <si>
    <t>Hitting</t>
  </si>
  <si>
    <t>Pitching</t>
  </si>
  <si>
    <t>Catcher (POS)</t>
  </si>
  <si>
    <t>Summer</t>
  </si>
  <si>
    <t>COACHING EVALUATION</t>
  </si>
  <si>
    <t>Rank</t>
  </si>
  <si>
    <t xml:space="preserve">* F-H-T Score is calculated by averaging the Fielding/Catching, Hitting and Throwing ratings.  </t>
  </si>
  <si>
    <t>F-H-T Score*</t>
  </si>
  <si>
    <t xml:space="preserve"> </t>
  </si>
  <si>
    <t>Round 4</t>
  </si>
  <si>
    <t>Round 5</t>
  </si>
  <si>
    <t>Round 6</t>
  </si>
  <si>
    <t>Round 7</t>
  </si>
  <si>
    <t>Total</t>
  </si>
  <si>
    <t>Full Name</t>
  </si>
  <si>
    <t>Round 8</t>
  </si>
  <si>
    <t>Round 9</t>
  </si>
  <si>
    <t>7th Graders</t>
  </si>
  <si>
    <t>8th Graders</t>
  </si>
  <si>
    <t>Berry</t>
  </si>
  <si>
    <t>Annie</t>
  </si>
  <si>
    <t>Caroline</t>
  </si>
  <si>
    <t>Brown</t>
  </si>
  <si>
    <t>Kayla</t>
  </si>
  <si>
    <t>Caputo</t>
  </si>
  <si>
    <t>MacKenzie</t>
  </si>
  <si>
    <t>Natalie</t>
  </si>
  <si>
    <t>Connelly</t>
  </si>
  <si>
    <t>Genevieve</t>
  </si>
  <si>
    <t>Conroy</t>
  </si>
  <si>
    <t>Jenna</t>
  </si>
  <si>
    <t>Crehan</t>
  </si>
  <si>
    <t>Madeline</t>
  </si>
  <si>
    <t>D'Amato</t>
  </si>
  <si>
    <t>Ruby</t>
  </si>
  <si>
    <t>Hines</t>
  </si>
  <si>
    <t>Howley</t>
  </si>
  <si>
    <t>Brigid</t>
  </si>
  <si>
    <t>Jensen</t>
  </si>
  <si>
    <t>Lindsey</t>
  </si>
  <si>
    <t>Samantha</t>
  </si>
  <si>
    <t>Johnson</t>
  </si>
  <si>
    <t>Isabelle</t>
  </si>
  <si>
    <t>Juzyca</t>
  </si>
  <si>
    <t>Helene</t>
  </si>
  <si>
    <t>Nora</t>
  </si>
  <si>
    <t>Kubera</t>
  </si>
  <si>
    <t>Kristin</t>
  </si>
  <si>
    <t>Kussmann</t>
  </si>
  <si>
    <t>Lang</t>
  </si>
  <si>
    <t>Abigail</t>
  </si>
  <si>
    <t>Lewis</t>
  </si>
  <si>
    <t>Caitlin</t>
  </si>
  <si>
    <t>Linehan</t>
  </si>
  <si>
    <t>Colleen</t>
  </si>
  <si>
    <t>McDonald</t>
  </si>
  <si>
    <t>Teresa</t>
  </si>
  <si>
    <t>Middleton</t>
  </si>
  <si>
    <t>Shannon</t>
  </si>
  <si>
    <t>Mitchell</t>
  </si>
  <si>
    <t>Bridget</t>
  </si>
  <si>
    <t>Murphy</t>
  </si>
  <si>
    <t>Newell</t>
  </si>
  <si>
    <t>Petrik</t>
  </si>
  <si>
    <t>Georgia</t>
  </si>
  <si>
    <t>Radley</t>
  </si>
  <si>
    <t>Jillian</t>
  </si>
  <si>
    <t>Scarborough</t>
  </si>
  <si>
    <t>Courtney</t>
  </si>
  <si>
    <t>Shea</t>
  </si>
  <si>
    <t>Madelyne</t>
  </si>
  <si>
    <t>Senior Pirates</t>
  </si>
  <si>
    <t>Junior Angels</t>
  </si>
  <si>
    <t>Junior Astros</t>
  </si>
  <si>
    <t>Junior Cardinals</t>
  </si>
  <si>
    <t>Junior Cubs</t>
  </si>
  <si>
    <t>Junior Giants</t>
  </si>
  <si>
    <t>Junior Rangers</t>
  </si>
  <si>
    <t>DID NOT PLAY</t>
  </si>
  <si>
    <t>7th</t>
  </si>
  <si>
    <t>8th</t>
  </si>
  <si>
    <t>5 = Excellent  5; 4 = Above Average; 3 = Average; 2 = Below Average; 1 = Needs Improvement</t>
  </si>
  <si>
    <t>Field/ Catching</t>
  </si>
  <si>
    <t>Consensus Draft Grade</t>
  </si>
  <si>
    <t>Last</t>
  </si>
  <si>
    <t>Name</t>
  </si>
  <si>
    <t>Throw</t>
  </si>
  <si>
    <t>Sorted by F-H-T Score THEN Grade THEN Last Name</t>
  </si>
  <si>
    <t>Catchers</t>
  </si>
  <si>
    <t>2nd Pitcher</t>
  </si>
  <si>
    <t>Pitcher</t>
  </si>
  <si>
    <t>Caitlin Lewis</t>
  </si>
  <si>
    <t>Jenna Conroy</t>
  </si>
  <si>
    <t>Samantha Jensen</t>
  </si>
  <si>
    <t>Lindsey Jensen</t>
  </si>
  <si>
    <t>Jillian Radley</t>
  </si>
  <si>
    <t>Isabelle Johnson</t>
  </si>
  <si>
    <t>Madeline Crehan</t>
  </si>
  <si>
    <t>Courtney Scarborough</t>
  </si>
  <si>
    <t>Brigid Howley</t>
  </si>
  <si>
    <t>Alison Brink</t>
  </si>
  <si>
    <t>Kate Rulon</t>
  </si>
  <si>
    <t>Kristin Rose</t>
  </si>
  <si>
    <t>First Name</t>
  </si>
  <si>
    <t>Last Name</t>
  </si>
  <si>
    <t>Victoria</t>
  </si>
  <si>
    <t>Aldrich</t>
  </si>
  <si>
    <t>Julia</t>
  </si>
  <si>
    <t>Bacon</t>
  </si>
  <si>
    <t>Alison</t>
  </si>
  <si>
    <t>Isabella</t>
  </si>
  <si>
    <t>Calcagno</t>
  </si>
  <si>
    <t>Canavan</t>
  </si>
  <si>
    <t>Condon</t>
  </si>
  <si>
    <t>Danilecki</t>
  </si>
  <si>
    <t>Olivia</t>
  </si>
  <si>
    <t>Dirico</t>
  </si>
  <si>
    <t>Ciara</t>
  </si>
  <si>
    <t>Paula</t>
  </si>
  <si>
    <t>Hogan</t>
  </si>
  <si>
    <t>Ava</t>
  </si>
  <si>
    <t>Hogan-Stevenson</t>
  </si>
  <si>
    <t>Jacobsak</t>
  </si>
  <si>
    <t>Katherine</t>
  </si>
  <si>
    <t>Kates</t>
  </si>
  <si>
    <t>Meghan</t>
  </si>
  <si>
    <t>Sara</t>
  </si>
  <si>
    <t>Kenneally</t>
  </si>
  <si>
    <t>Chandler</t>
  </si>
  <si>
    <t>Laing</t>
  </si>
  <si>
    <t>Karisa</t>
  </si>
  <si>
    <t>Lasoff</t>
  </si>
  <si>
    <t>Lee</t>
  </si>
  <si>
    <t>McDonnell</t>
  </si>
  <si>
    <t>McGrath</t>
  </si>
  <si>
    <t>Murray</t>
  </si>
  <si>
    <t>Jordan</t>
  </si>
  <si>
    <t>Pascal</t>
  </si>
  <si>
    <t>Queally</t>
  </si>
  <si>
    <t>Rose</t>
  </si>
  <si>
    <t>Kate</t>
  </si>
  <si>
    <t>Rulon</t>
  </si>
  <si>
    <t>Stenson</t>
  </si>
  <si>
    <t>Leigh</t>
  </si>
  <si>
    <t>Sullivan</t>
  </si>
  <si>
    <t>Kylie</t>
  </si>
  <si>
    <t>Swift</t>
  </si>
  <si>
    <t>Daley</t>
  </si>
  <si>
    <t>Tegan</t>
  </si>
  <si>
    <t>Team Name</t>
  </si>
  <si>
    <t>32 Warren Ave</t>
  </si>
  <si>
    <t>&gt;Senior Division&gt;Athletics</t>
  </si>
  <si>
    <t>12 Mark Lane</t>
  </si>
  <si>
    <t>15 Garden St</t>
  </si>
  <si>
    <t>29 Waldeck Road</t>
  </si>
  <si>
    <t>61 Mingo Street</t>
  </si>
  <si>
    <t>73 Clapp st</t>
  </si>
  <si>
    <t>&gt;Senior Division&gt;Diamondbacks</t>
  </si>
  <si>
    <t>23 Wendell Park</t>
  </si>
  <si>
    <t>37 Bonad Rd</t>
  </si>
  <si>
    <t>85 Elm Street</t>
  </si>
  <si>
    <t>305 Central Ave</t>
  </si>
  <si>
    <t>276 Edge Hill Road</t>
  </si>
  <si>
    <t>44 Pillon Road</t>
  </si>
  <si>
    <t>300 Thacher St.</t>
  </si>
  <si>
    <t>&gt;Senior Division&gt;Phillies</t>
  </si>
  <si>
    <t>12 Hillcrest Road</t>
  </si>
  <si>
    <t>212 Centre St.</t>
  </si>
  <si>
    <t>99 Nancy Road</t>
  </si>
  <si>
    <t>9 Westbourne Street</t>
  </si>
  <si>
    <t>15 California Ave.</t>
  </si>
  <si>
    <t>&gt;Senior Division&gt;Rays</t>
  </si>
  <si>
    <t>37 Bradford Road</t>
  </si>
  <si>
    <t>26 Pierce Street</t>
  </si>
  <si>
    <t>942 Blue Hill Ave</t>
  </si>
  <si>
    <t>100 Otis St.</t>
  </si>
  <si>
    <t>27 Brackett Street</t>
  </si>
  <si>
    <t>715 Adams St</t>
  </si>
  <si>
    <t>566 Adams Street</t>
  </si>
  <si>
    <t>&gt;Senior Division&gt;Rockies</t>
  </si>
  <si>
    <t>121 Thacher Street</t>
  </si>
  <si>
    <t>59 Meadowview Rd</t>
  </si>
  <si>
    <t>52 Forest St</t>
  </si>
  <si>
    <t>27 Hillcrest Rd</t>
  </si>
  <si>
    <t>12 Craig Hill Lane</t>
  </si>
  <si>
    <t>18 Vinewood Road</t>
  </si>
  <si>
    <t>1 Edge Hill Road</t>
  </si>
  <si>
    <t>136 Franklin St.</t>
  </si>
  <si>
    <t>115 Blue Hill River Rd</t>
  </si>
  <si>
    <t>234 Governors Road</t>
  </si>
  <si>
    <t>1303 Canton Avenue</t>
  </si>
  <si>
    <t>1 Elm St.</t>
  </si>
  <si>
    <t>56 Pierce Street</t>
  </si>
  <si>
    <t>6 N Russell Street</t>
  </si>
  <si>
    <t>64 Dean Rd</t>
  </si>
  <si>
    <t>95 Otis Street</t>
  </si>
  <si>
    <t>954 Canton Ave.</t>
  </si>
  <si>
    <t>27 Brae Burn Rd.</t>
  </si>
  <si>
    <t>237 Hillside Street</t>
  </si>
  <si>
    <t>1 Ford Ranch Road</t>
  </si>
  <si>
    <t>15 Kenilworth Road</t>
  </si>
  <si>
    <t>92 Waldeck Road</t>
  </si>
  <si>
    <t>47 Dyer Ave</t>
  </si>
  <si>
    <t>33 Green Street</t>
  </si>
  <si>
    <t>22 Brae Burn Road</t>
  </si>
  <si>
    <t>53 Rose Street</t>
  </si>
  <si>
    <t>6 Columbia Park</t>
  </si>
  <si>
    <t>64 Old Farm Road</t>
  </si>
  <si>
    <t>41 Lawndale Road</t>
  </si>
  <si>
    <t>91 Sias Lane</t>
  </si>
  <si>
    <t>120 Indian Spring Road</t>
  </si>
  <si>
    <t>29 Lincoln Street</t>
  </si>
  <si>
    <t>96 Nancy Rd.</t>
  </si>
  <si>
    <t>Victoria Aldrich</t>
  </si>
  <si>
    <t>Julia Bacon</t>
  </si>
  <si>
    <t>Annie Berry</t>
  </si>
  <si>
    <t>Isabella Calcagno</t>
  </si>
  <si>
    <t>Caitlin Canavan</t>
  </si>
  <si>
    <t>Taylor Condon</t>
  </si>
  <si>
    <t>Kristin Danilecki</t>
  </si>
  <si>
    <t>Olivia Dirico</t>
  </si>
  <si>
    <t>Ciara Foley</t>
  </si>
  <si>
    <t>Paula Hogan</t>
  </si>
  <si>
    <t>Ava Hogan-Stevenson</t>
  </si>
  <si>
    <t>Grace Jacobsak</t>
  </si>
  <si>
    <t>Katherine Kates</t>
  </si>
  <si>
    <t>Ava Kelly</t>
  </si>
  <si>
    <t>Sara Kenneally</t>
  </si>
  <si>
    <t>Kristin Kubera</t>
  </si>
  <si>
    <t>Chandler Laing</t>
  </si>
  <si>
    <t>Karisa Lasoff</t>
  </si>
  <si>
    <t>Meghan Lee</t>
  </si>
  <si>
    <t>Colleen Linehan</t>
  </si>
  <si>
    <t>Meghan McDonnell</t>
  </si>
  <si>
    <t>Hannah McGrath</t>
  </si>
  <si>
    <t>Bridget Mitchell</t>
  </si>
  <si>
    <t>Katherine Murray</t>
  </si>
  <si>
    <t>Jordan Pascal</t>
  </si>
  <si>
    <t>Caroline Queally</t>
  </si>
  <si>
    <t>Madelyne Shea</t>
  </si>
  <si>
    <t>Grace Stenson</t>
  </si>
  <si>
    <t>Leigh Sullivan</t>
  </si>
  <si>
    <t>Kylie Swift</t>
  </si>
  <si>
    <t>Daley Tegan</t>
  </si>
  <si>
    <t>Bridget Kelly</t>
  </si>
  <si>
    <t>Meghan Kelly</t>
  </si>
  <si>
    <t>Nora Kelly</t>
  </si>
  <si>
    <t>Teresa McDonald</t>
  </si>
  <si>
    <t>Emma Newell</t>
  </si>
  <si>
    <t>Natalie Carroll</t>
  </si>
  <si>
    <t>Genevieve Connelly</t>
  </si>
  <si>
    <t>Shannon Middleton</t>
  </si>
  <si>
    <t>Colleen Murphy</t>
  </si>
  <si>
    <t>Eva Hiller</t>
  </si>
  <si>
    <t>Allison Kussmann</t>
  </si>
  <si>
    <t>MacKenzie Caputo</t>
  </si>
  <si>
    <t>Ruby D'Amato</t>
  </si>
  <si>
    <t>Kelly Hines</t>
  </si>
  <si>
    <t>Abigail Lang</t>
  </si>
  <si>
    <t>Shannon O'Toole</t>
  </si>
  <si>
    <t>Kayla Brown</t>
  </si>
  <si>
    <t>Helene Juzyca</t>
  </si>
  <si>
    <t>Georgia Petrik</t>
  </si>
  <si>
    <t>Address</t>
  </si>
  <si>
    <t>Kubera - NOT with Rays</t>
  </si>
  <si>
    <t>Tegan - NOT with Diamondbacks</t>
  </si>
  <si>
    <t>Calcagno - NOT with Rockies</t>
  </si>
  <si>
    <t>2013 Team</t>
  </si>
  <si>
    <t>2014 Senior Division Draft List</t>
  </si>
  <si>
    <t>Senior Rays</t>
  </si>
  <si>
    <t>Pre-Season Clinics</t>
  </si>
  <si>
    <t>Meg Kelly</t>
  </si>
  <si>
    <r>
      <t>·</t>
    </r>
    <r>
      <rPr>
        <sz val="11"/>
        <color theme="1"/>
        <rFont val="Verdana"/>
      </rPr>
      <t>8</t>
    </r>
    <r>
      <rPr>
        <vertAlign val="superscript"/>
        <sz val="11"/>
        <color theme="1"/>
        <rFont val="Verdana"/>
      </rPr>
      <t>th</t>
    </r>
    <r>
      <rPr>
        <sz val="11"/>
        <color theme="1"/>
        <rFont val="Verdana"/>
      </rPr>
      <t xml:space="preserve"> Graders - For 2014, one team may have a maximum of (7) 8</t>
    </r>
    <r>
      <rPr>
        <vertAlign val="superscript"/>
        <sz val="11"/>
        <color theme="1"/>
        <rFont val="Verdana"/>
      </rPr>
      <t>th</t>
    </r>
    <r>
      <rPr>
        <sz val="11"/>
        <color theme="1"/>
        <rFont val="Verdana"/>
      </rPr>
      <t xml:space="preserve"> graders and the other four team must have (6) 8</t>
    </r>
    <r>
      <rPr>
        <vertAlign val="superscript"/>
        <sz val="11"/>
        <color theme="1"/>
        <rFont val="Verdana"/>
      </rPr>
      <t>th</t>
    </r>
    <r>
      <rPr>
        <sz val="11"/>
        <color theme="1"/>
        <rFont val="Verdana"/>
      </rPr>
      <t xml:space="preserve"> graders</t>
    </r>
  </si>
  <si>
    <t>8th Graders - For 2014, one team may have a maximum of (7) 8th graders and the other four team must have (6) 8th graders</t>
  </si>
  <si>
    <t>Meg</t>
  </si>
  <si>
    <t>X</t>
  </si>
  <si>
    <t>2013 IP (JR)</t>
  </si>
  <si>
    <t>TBD Asst Coach?</t>
  </si>
  <si>
    <t>DID NOT PLAY (injury)</t>
  </si>
  <si>
    <t>BASED ON 2012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</si>
</sst>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scheme val="minor"/>
    </font>
    <font>
      <sz val="9"/>
      <color theme="1"/>
      <name val="Calibri"/>
      <scheme val="minor"/>
    </font>
    <font>
      <b/>
      <sz val="11"/>
      <color theme="0"/>
      <name val="Verdana"/>
    </font>
    <font>
      <sz val="14"/>
      <color theme="1"/>
      <name val="Verdana"/>
    </font>
    <font>
      <b/>
      <sz val="14"/>
      <color theme="0"/>
      <name val="Verdana"/>
    </font>
    <font>
      <sz val="14"/>
      <color theme="0"/>
      <name val="Verdana"/>
    </font>
    <font>
      <b/>
      <sz val="14"/>
      <color theme="1"/>
      <name val="Verdana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0"/>
      <name val="Calibri"/>
      <scheme val="minor"/>
    </font>
    <font>
      <b/>
      <sz val="9"/>
      <name val="Calibri"/>
      <scheme val="minor"/>
    </font>
    <font>
      <sz val="11"/>
      <color theme="1"/>
      <name val="Verdana"/>
    </font>
    <font>
      <b/>
      <sz val="12"/>
      <color rgb="FF000000"/>
      <name val="Calibri"/>
      <scheme val="minor"/>
    </font>
    <font>
      <sz val="11"/>
      <color theme="1"/>
      <name val="Symbol"/>
    </font>
    <font>
      <vertAlign val="superscript"/>
      <sz val="11"/>
      <color theme="1"/>
      <name val="Verdana"/>
    </font>
    <font>
      <sz val="12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DA9694"/>
      </top>
      <bottom style="thin">
        <color rgb="FFDA969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6" fillId="0" borderId="0" xfId="0" applyFont="1" applyAlignment="1">
      <alignment horizontal="left"/>
    </xf>
    <xf numFmtId="0" fontId="8" fillId="2" borderId="5" xfId="155" applyFont="1" applyFill="1" applyBorder="1" applyAlignment="1">
      <alignment horizontal="center" wrapText="1"/>
    </xf>
    <xf numFmtId="0" fontId="9" fillId="0" borderId="0" xfId="155" applyFont="1"/>
    <xf numFmtId="0" fontId="10" fillId="2" borderId="4" xfId="155" applyFont="1" applyFill="1" applyBorder="1" applyAlignment="1">
      <alignment horizontal="center" vertical="center" wrapText="1"/>
    </xf>
    <xf numFmtId="0" fontId="10" fillId="2" borderId="4" xfId="155" applyFont="1" applyFill="1" applyBorder="1" applyAlignment="1">
      <alignment horizontal="center" vertical="center"/>
    </xf>
    <xf numFmtId="0" fontId="9" fillId="0" borderId="0" xfId="155" applyFont="1" applyFill="1"/>
    <xf numFmtId="0" fontId="11" fillId="2" borderId="5" xfId="155" applyFont="1" applyFill="1" applyBorder="1"/>
    <xf numFmtId="0" fontId="10" fillId="2" borderId="5" xfId="155" applyFont="1" applyFill="1" applyBorder="1" applyAlignment="1">
      <alignment horizontal="center" vertical="center"/>
    </xf>
    <xf numFmtId="0" fontId="12" fillId="0" borderId="5" xfId="155" applyFont="1" applyBorder="1" applyAlignment="1">
      <alignment horizontal="left" vertical="center"/>
    </xf>
    <xf numFmtId="0" fontId="12" fillId="0" borderId="5" xfId="155" applyFont="1" applyBorder="1" applyAlignment="1">
      <alignment horizontal="center" vertical="center"/>
    </xf>
    <xf numFmtId="0" fontId="12" fillId="3" borderId="5" xfId="155" applyFont="1" applyFill="1" applyBorder="1" applyAlignment="1">
      <alignment horizontal="center" vertical="center"/>
    </xf>
    <xf numFmtId="0" fontId="10" fillId="2" borderId="6" xfId="155" applyFont="1" applyFill="1" applyBorder="1" applyAlignment="1">
      <alignment horizontal="left"/>
    </xf>
    <xf numFmtId="0" fontId="10" fillId="2" borderId="7" xfId="155" applyFont="1" applyFill="1" applyBorder="1" applyAlignment="1">
      <alignment horizontal="center"/>
    </xf>
    <xf numFmtId="0" fontId="9" fillId="0" borderId="0" xfId="155" applyFont="1" applyBorder="1"/>
    <xf numFmtId="0" fontId="12" fillId="0" borderId="0" xfId="155" applyNumberFormat="1" applyFont="1" applyBorder="1" applyAlignment="1">
      <alignment horizontal="center" vertical="center" wrapText="1" shrinkToFit="1"/>
    </xf>
    <xf numFmtId="0" fontId="9" fillId="2" borderId="4" xfId="155" applyFont="1" applyFill="1" applyBorder="1"/>
    <xf numFmtId="0" fontId="9" fillId="0" borderId="4" xfId="155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left" wrapText="1"/>
    </xf>
    <xf numFmtId="0" fontId="14" fillId="4" borderId="2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left" wrapText="1"/>
    </xf>
    <xf numFmtId="0" fontId="16" fillId="5" borderId="1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7" fillId="7" borderId="2" xfId="0" applyFont="1" applyFill="1" applyBorder="1" applyAlignment="1">
      <alignment horizontal="center" wrapText="1"/>
    </xf>
    <xf numFmtId="0" fontId="14" fillId="8" borderId="4" xfId="0" applyFont="1" applyFill="1" applyBorder="1" applyAlignment="1">
      <alignment horizontal="center" wrapText="1"/>
    </xf>
    <xf numFmtId="0" fontId="6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9" fillId="0" borderId="0" xfId="155" applyFont="1" applyAlignment="1">
      <alignment horizontal="left"/>
    </xf>
    <xf numFmtId="0" fontId="1" fillId="0" borderId="0" xfId="0" applyFont="1"/>
    <xf numFmtId="0" fontId="12" fillId="0" borderId="4" xfId="155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9" fillId="6" borderId="0" xfId="155" applyFont="1" applyFill="1"/>
    <xf numFmtId="0" fontId="9" fillId="3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wrapText="1"/>
    </xf>
    <xf numFmtId="0" fontId="9" fillId="6" borderId="0" xfId="155" applyFont="1" applyFill="1" applyAlignment="1">
      <alignment horizontal="left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2" fontId="0" fillId="8" borderId="4" xfId="0" applyNumberForma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8" xfId="0" applyBorder="1" applyAlignment="1">
      <alignment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NumberFormat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0" fillId="9" borderId="0" xfId="0" applyFill="1" applyAlignment="1">
      <alignment vertical="center"/>
    </xf>
    <xf numFmtId="0" fontId="0" fillId="9" borderId="0" xfId="0" applyFill="1"/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</cellXfs>
  <cellStyles count="5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Normal" xfId="0" builtinId="0"/>
    <cellStyle name="Normal 2" xfId="155"/>
  </cellStyles>
  <dxfs count="18">
    <dxf>
      <numFmt numFmtId="0" formatCode="General"/>
      <alignment vertical="center" textRotation="0" justifyLastLine="0" shrinkToFit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vertical="center" textRotation="0" justifyLastLine="0" shrinkToFit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vertical="bottom" textRotation="0" wrapText="1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4</xdr:row>
      <xdr:rowOff>19050</xdr:rowOff>
    </xdr:from>
    <xdr:to>
      <xdr:col>2</xdr:col>
      <xdr:colOff>918666</xdr:colOff>
      <xdr:row>4</xdr:row>
      <xdr:rowOff>812800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6153150"/>
          <a:ext cx="880566" cy="793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</xdr:colOff>
      <xdr:row>7</xdr:row>
      <xdr:rowOff>38100</xdr:rowOff>
    </xdr:from>
    <xdr:to>
      <xdr:col>2</xdr:col>
      <xdr:colOff>762000</xdr:colOff>
      <xdr:row>7</xdr:row>
      <xdr:rowOff>794418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57175" y="4394200"/>
          <a:ext cx="695325" cy="756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104774</xdr:colOff>
      <xdr:row>8</xdr:row>
      <xdr:rowOff>92074</xdr:rowOff>
    </xdr:from>
    <xdr:to>
      <xdr:col>2</xdr:col>
      <xdr:colOff>800099</xdr:colOff>
      <xdr:row>8</xdr:row>
      <xdr:rowOff>859329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5274" y="5489574"/>
          <a:ext cx="695325" cy="7672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6</xdr:row>
      <xdr:rowOff>142874</xdr:rowOff>
    </xdr:from>
    <xdr:to>
      <xdr:col>2</xdr:col>
      <xdr:colOff>906711</xdr:colOff>
      <xdr:row>6</xdr:row>
      <xdr:rowOff>927099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6225" y="4613274"/>
          <a:ext cx="820986" cy="784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12700</xdr:colOff>
      <xdr:row>4</xdr:row>
      <xdr:rowOff>57150</xdr:rowOff>
    </xdr:from>
    <xdr:to>
      <xdr:col>18</xdr:col>
      <xdr:colOff>35421</xdr:colOff>
      <xdr:row>4</xdr:row>
      <xdr:rowOff>787400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7100" y="6191250"/>
          <a:ext cx="810121" cy="730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130175</xdr:colOff>
      <xdr:row>7</xdr:row>
      <xdr:rowOff>38100</xdr:rowOff>
    </xdr:from>
    <xdr:to>
      <xdr:col>17</xdr:col>
      <xdr:colOff>653845</xdr:colOff>
      <xdr:row>7</xdr:row>
      <xdr:rowOff>749300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64575" y="4394200"/>
          <a:ext cx="653845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130175</xdr:colOff>
      <xdr:row>8</xdr:row>
      <xdr:rowOff>15874</xdr:rowOff>
    </xdr:from>
    <xdr:to>
      <xdr:col>17</xdr:col>
      <xdr:colOff>664666</xdr:colOff>
      <xdr:row>8</xdr:row>
      <xdr:rowOff>749299</xdr:rowOff>
    </xdr:to>
    <xdr:pic>
      <xdr:nvPicPr>
        <xdr:cNvPr id="11" name="Picture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64575" y="5260974"/>
          <a:ext cx="664666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12700</xdr:colOff>
      <xdr:row>6</xdr:row>
      <xdr:rowOff>92074</xdr:rowOff>
    </xdr:from>
    <xdr:to>
      <xdr:col>17</xdr:col>
      <xdr:colOff>761653</xdr:colOff>
      <xdr:row>6</xdr:row>
      <xdr:rowOff>825500</xdr:rowOff>
    </xdr:to>
    <xdr:pic>
      <xdr:nvPicPr>
        <xdr:cNvPr id="13" name="Picture 7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706600" y="4562474"/>
          <a:ext cx="761653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98425</xdr:colOff>
      <xdr:row>5</xdr:row>
      <xdr:rowOff>101600</xdr:rowOff>
    </xdr:from>
    <xdr:to>
      <xdr:col>2</xdr:col>
      <xdr:colOff>842963</xdr:colOff>
      <xdr:row>5</xdr:row>
      <xdr:rowOff>812800</xdr:rowOff>
    </xdr:to>
    <xdr:pic>
      <xdr:nvPicPr>
        <xdr:cNvPr id="14" name="Picture 4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8925" y="3644900"/>
          <a:ext cx="744538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98425</xdr:colOff>
      <xdr:row>5</xdr:row>
      <xdr:rowOff>114300</xdr:rowOff>
    </xdr:from>
    <xdr:to>
      <xdr:col>17</xdr:col>
      <xdr:colOff>704652</xdr:colOff>
      <xdr:row>5</xdr:row>
      <xdr:rowOff>787400</xdr:rowOff>
    </xdr:to>
    <xdr:pic>
      <xdr:nvPicPr>
        <xdr:cNvPr id="15" name="Picture 4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792325" y="1803400"/>
          <a:ext cx="704652" cy="67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P39" totalsRowShown="0" headerRowDxfId="17" dataDxfId="16">
  <autoFilter ref="A3:P39"/>
  <sortState ref="A5:P39">
    <sortCondition descending="1" ref="D3:D39"/>
  </sortState>
  <tableColumns count="16">
    <tableColumn id="15" name="Rank" dataDxfId="15"/>
    <tableColumn id="1" name="Last" dataDxfId="14"/>
    <tableColumn id="2" name="Name" dataDxfId="13"/>
    <tableColumn id="3" name="F-H-T Score*" dataDxfId="12">
      <calculatedColumnFormula>AVERAGE(Table1[[#This Row],[Field/ Catching]:[Throw]])</calculatedColumnFormula>
    </tableColumn>
    <tableColumn id="14" name="Consensus Draft Grade" dataDxfId="11"/>
    <tableColumn id="4" name="Grade" dataDxfId="10"/>
    <tableColumn id="5" name="2013 Team" dataDxfId="9"/>
    <tableColumn id="8" name="Pitching" dataDxfId="8"/>
    <tableColumn id="9" name="Catcher (POS)" dataDxfId="7"/>
    <tableColumn id="10" name="Field/ Catching" dataDxfId="6"/>
    <tableColumn id="11" name="Hitting" dataDxfId="5"/>
    <tableColumn id="12" name="Throw" dataDxfId="4"/>
    <tableColumn id="16" name="Pre-Season Clinics" dataDxfId="3"/>
    <tableColumn id="6" name="Summer" dataDxfId="2"/>
    <tableColumn id="7" name="2013 IP (JR)" dataDxfId="1"/>
    <tableColumn id="13" name="Full Name" dataDxfId="0">
      <calculatedColumnFormula>CONCATENATE(Table1[[#This Row],[Name]]," ",Table1[[#This Row],[Last]])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6"/>
  <sheetViews>
    <sheetView tabSelected="1" zoomScale="125" zoomScaleNormal="125" zoomScalePageLayoutView="125" workbookViewId="0">
      <selection activeCell="G10" sqref="G10"/>
    </sheetView>
  </sheetViews>
  <sheetFormatPr baseColWidth="10" defaultRowHeight="15" x14ac:dyDescent="0"/>
  <cols>
    <col min="1" max="1" width="4.5" customWidth="1"/>
    <col min="2" max="2" width="15.1640625" customWidth="1"/>
    <col min="3" max="3" width="9.6640625" style="2" customWidth="1"/>
    <col min="4" max="4" width="10" style="1" customWidth="1"/>
    <col min="5" max="5" width="8.5" style="1" customWidth="1"/>
    <col min="6" max="6" width="6.5" customWidth="1"/>
    <col min="7" max="7" width="18.6640625" customWidth="1"/>
    <col min="8" max="8" width="9.33203125" customWidth="1"/>
    <col min="9" max="9" width="7.83203125" customWidth="1"/>
    <col min="10" max="10" width="10.33203125" customWidth="1"/>
    <col min="11" max="11" width="9" style="2" customWidth="1"/>
    <col min="12" max="13" width="7.6640625" style="2" customWidth="1"/>
    <col min="14" max="14" width="8.1640625" style="2" customWidth="1"/>
    <col min="15" max="15" width="6.1640625" style="1" customWidth="1"/>
    <col min="16" max="16" width="18.83203125" customWidth="1"/>
    <col min="17" max="17" width="9" style="1" customWidth="1"/>
    <col min="18" max="18" width="8.6640625" style="2" customWidth="1"/>
    <col min="19" max="19" width="19" customWidth="1"/>
  </cols>
  <sheetData>
    <row r="1" spans="1:18">
      <c r="A1" s="5" t="s">
        <v>281</v>
      </c>
      <c r="H1" s="2"/>
      <c r="I1" s="2"/>
      <c r="J1" s="2"/>
      <c r="L1"/>
      <c r="M1"/>
      <c r="N1" s="1"/>
      <c r="O1" s="2"/>
      <c r="Q1"/>
      <c r="R1"/>
    </row>
    <row r="2" spans="1:18">
      <c r="A2" s="36" t="s">
        <v>100</v>
      </c>
      <c r="B2" s="37"/>
      <c r="C2" s="38"/>
      <c r="D2" s="38"/>
      <c r="E2" s="38"/>
      <c r="H2" s="78" t="s">
        <v>17</v>
      </c>
      <c r="I2" s="79"/>
      <c r="J2" s="79"/>
      <c r="K2" s="79"/>
      <c r="L2" s="80"/>
      <c r="M2" s="55"/>
      <c r="N2" s="1"/>
      <c r="O2" s="25"/>
      <c r="Q2"/>
      <c r="R2"/>
    </row>
    <row r="3" spans="1:18" ht="35" customHeight="1">
      <c r="A3" s="33" t="s">
        <v>18</v>
      </c>
      <c r="B3" s="27" t="s">
        <v>97</v>
      </c>
      <c r="C3" s="27" t="s">
        <v>98</v>
      </c>
      <c r="D3" s="35" t="s">
        <v>20</v>
      </c>
      <c r="E3" s="34" t="s">
        <v>96</v>
      </c>
      <c r="F3" s="32" t="s">
        <v>0</v>
      </c>
      <c r="G3" s="28" t="s">
        <v>280</v>
      </c>
      <c r="H3" s="27" t="s">
        <v>14</v>
      </c>
      <c r="I3" s="29" t="s">
        <v>15</v>
      </c>
      <c r="J3" s="27" t="s">
        <v>95</v>
      </c>
      <c r="K3" s="29" t="s">
        <v>13</v>
      </c>
      <c r="L3" s="30" t="s">
        <v>99</v>
      </c>
      <c r="M3" s="52" t="s">
        <v>283</v>
      </c>
      <c r="N3" s="32" t="s">
        <v>16</v>
      </c>
      <c r="O3" s="39" t="s">
        <v>289</v>
      </c>
      <c r="P3" s="31" t="s">
        <v>27</v>
      </c>
      <c r="Q3"/>
      <c r="R3"/>
    </row>
    <row r="4" spans="1:18" s="56" customFormat="1" ht="24" hidden="1" customHeight="1">
      <c r="A4" s="61">
        <v>1</v>
      </c>
      <c r="B4" s="57" t="s">
        <v>121</v>
      </c>
      <c r="C4" s="57" t="s">
        <v>120</v>
      </c>
      <c r="D4" s="58">
        <f>AVERAGE(Table1[[#This Row],[Field/ Catching]:[Throw]])</f>
        <v>5</v>
      </c>
      <c r="F4" s="59">
        <v>7</v>
      </c>
      <c r="G4" s="71" t="s">
        <v>90</v>
      </c>
      <c r="H4" s="60">
        <v>4</v>
      </c>
      <c r="I4" s="60">
        <v>5</v>
      </c>
      <c r="J4" s="60">
        <v>5</v>
      </c>
      <c r="K4" s="61">
        <v>5</v>
      </c>
      <c r="L4" s="61">
        <v>5</v>
      </c>
      <c r="M4" s="61" t="s">
        <v>288</v>
      </c>
      <c r="N4" s="62"/>
      <c r="O4" s="61">
        <v>6</v>
      </c>
      <c r="P4" s="56" t="str">
        <f>CONCATENATE(Table1[[#This Row],[Name]]," ",Table1[[#This Row],[Last]])</f>
        <v>Julia Bacon</v>
      </c>
      <c r="Q4" s="69"/>
      <c r="R4" s="70"/>
    </row>
    <row r="5" spans="1:18" s="56" customFormat="1" ht="24" customHeight="1">
      <c r="A5" s="60">
        <v>29</v>
      </c>
      <c r="B5" s="57" t="s">
        <v>132</v>
      </c>
      <c r="C5" s="57" t="s">
        <v>131</v>
      </c>
      <c r="D5" s="58"/>
      <c r="E5" s="72"/>
      <c r="F5" s="59">
        <v>7</v>
      </c>
      <c r="G5" s="85" t="s">
        <v>91</v>
      </c>
      <c r="H5" s="60"/>
      <c r="I5" s="60"/>
      <c r="J5" s="60"/>
      <c r="K5" s="73"/>
      <c r="L5" s="73"/>
      <c r="M5" s="73"/>
      <c r="N5" s="73"/>
      <c r="O5" s="73"/>
      <c r="P5" s="56" t="str">
        <f>CONCATENATE(Table1[[#This Row],[Name]]," ",Table1[[#This Row],[Last]])</f>
        <v>Paula Hogan</v>
      </c>
      <c r="Q5" s="69"/>
      <c r="R5" s="70"/>
    </row>
    <row r="6" spans="1:18" s="56" customFormat="1" ht="24" customHeight="1">
      <c r="A6" s="77">
        <v>30</v>
      </c>
      <c r="B6" s="57" t="s">
        <v>134</v>
      </c>
      <c r="C6" s="57" t="s">
        <v>133</v>
      </c>
      <c r="D6" s="58"/>
      <c r="E6" s="72"/>
      <c r="F6" s="59">
        <v>7</v>
      </c>
      <c r="G6" s="85" t="s">
        <v>91</v>
      </c>
      <c r="H6" s="60"/>
      <c r="I6" s="60"/>
      <c r="J6" s="60"/>
      <c r="K6" s="73"/>
      <c r="L6" s="73"/>
      <c r="M6" s="73"/>
      <c r="N6" s="73"/>
      <c r="O6" s="73"/>
      <c r="P6" s="56" t="str">
        <f>CONCATENATE(Table1[[#This Row],[Name]]," ",Table1[[#This Row],[Last]])</f>
        <v>Ava Hogan-Stevenson</v>
      </c>
      <c r="Q6" s="69"/>
      <c r="R6" s="70"/>
    </row>
    <row r="7" spans="1:18" s="56" customFormat="1" ht="24" customHeight="1">
      <c r="A7" s="77">
        <v>34</v>
      </c>
      <c r="B7" s="57" t="s">
        <v>151</v>
      </c>
      <c r="C7" s="57" t="s">
        <v>34</v>
      </c>
      <c r="D7" s="58"/>
      <c r="E7" s="72"/>
      <c r="F7" s="59">
        <v>7</v>
      </c>
      <c r="G7" s="85" t="s">
        <v>291</v>
      </c>
      <c r="H7" s="60">
        <v>2</v>
      </c>
      <c r="I7" s="60"/>
      <c r="J7" s="60"/>
      <c r="K7" s="73"/>
      <c r="L7" s="73"/>
      <c r="M7" s="73" t="s">
        <v>288</v>
      </c>
      <c r="N7" s="73"/>
      <c r="O7" s="73"/>
      <c r="P7" s="56" t="str">
        <f>CONCATENATE(Table1[[#This Row],[Name]]," ",Table1[[#This Row],[Last]])</f>
        <v>Caroline Queally</v>
      </c>
      <c r="Q7" s="69"/>
      <c r="R7" s="70"/>
    </row>
    <row r="8" spans="1:18" s="56" customFormat="1" ht="24" customHeight="1">
      <c r="A8" s="60">
        <v>1</v>
      </c>
      <c r="B8" s="57" t="s">
        <v>145</v>
      </c>
      <c r="C8" s="57" t="s">
        <v>138</v>
      </c>
      <c r="D8" s="58">
        <f>AVERAGE(Table1[[#This Row],[Field/ Catching]:[Throw]])</f>
        <v>5</v>
      </c>
      <c r="E8" s="72"/>
      <c r="F8" s="59">
        <v>7</v>
      </c>
      <c r="G8" s="74" t="s">
        <v>90</v>
      </c>
      <c r="H8" s="60">
        <v>5</v>
      </c>
      <c r="I8" s="60">
        <v>5</v>
      </c>
      <c r="J8" s="60">
        <v>5</v>
      </c>
      <c r="K8" s="73">
        <v>5</v>
      </c>
      <c r="L8" s="73">
        <v>5</v>
      </c>
      <c r="M8" s="73" t="s">
        <v>288</v>
      </c>
      <c r="N8" s="73" t="s">
        <v>288</v>
      </c>
      <c r="O8" s="73">
        <v>3</v>
      </c>
      <c r="P8" s="56" t="str">
        <f>CONCATENATE(Table1[[#This Row],[Name]]," ",Table1[[#This Row],[Last]])</f>
        <v>Meghan Lee</v>
      </c>
      <c r="Q8" s="69"/>
      <c r="R8" s="70"/>
    </row>
    <row r="9" spans="1:18" s="56" customFormat="1" ht="24" customHeight="1">
      <c r="A9" s="77">
        <v>2</v>
      </c>
      <c r="B9" s="57" t="s">
        <v>5</v>
      </c>
      <c r="C9" s="57" t="s">
        <v>130</v>
      </c>
      <c r="D9" s="58">
        <f>AVERAGE(Table1[[#This Row],[Field/ Catching]:[Throw]])</f>
        <v>4.666666666666667</v>
      </c>
      <c r="E9" s="66"/>
      <c r="F9" s="59">
        <v>7</v>
      </c>
      <c r="G9" s="56" t="s">
        <v>90</v>
      </c>
      <c r="H9" s="60">
        <v>4</v>
      </c>
      <c r="I9" s="60">
        <v>4</v>
      </c>
      <c r="J9" s="60">
        <v>4</v>
      </c>
      <c r="K9" s="67">
        <v>5</v>
      </c>
      <c r="L9" s="67">
        <v>5</v>
      </c>
      <c r="M9" s="67" t="s">
        <v>288</v>
      </c>
      <c r="N9" s="68" t="s">
        <v>288</v>
      </c>
      <c r="O9" s="67"/>
      <c r="P9" s="56" t="str">
        <f>CONCATENATE(Table1[[#This Row],[Name]]," ",Table1[[#This Row],[Last]])</f>
        <v>Ciara Foley</v>
      </c>
      <c r="Q9" s="69"/>
      <c r="R9" s="70"/>
    </row>
    <row r="10" spans="1:18" s="56" customFormat="1" ht="24" customHeight="1">
      <c r="A10" s="60">
        <v>3</v>
      </c>
      <c r="B10" s="57" t="s">
        <v>146</v>
      </c>
      <c r="C10" s="57" t="s">
        <v>138</v>
      </c>
      <c r="D10" s="58">
        <f>AVERAGE(Table1[[#This Row],[Field/ Catching]:[Throw]])</f>
        <v>4.666666666666667</v>
      </c>
      <c r="E10" s="72"/>
      <c r="F10" s="59">
        <v>7</v>
      </c>
      <c r="G10" s="56" t="s">
        <v>88</v>
      </c>
      <c r="H10" s="60">
        <v>2.5</v>
      </c>
      <c r="I10" s="60"/>
      <c r="J10" s="60">
        <v>5</v>
      </c>
      <c r="K10" s="73">
        <v>4</v>
      </c>
      <c r="L10" s="73">
        <v>5</v>
      </c>
      <c r="M10" s="73"/>
      <c r="N10" s="73"/>
      <c r="O10" s="73">
        <v>8</v>
      </c>
      <c r="P10" s="56" t="str">
        <f>CONCATENATE(Table1[[#This Row],[Name]]," ",Table1[[#This Row],[Last]])</f>
        <v>Meghan McDonnell</v>
      </c>
      <c r="Q10" s="69"/>
      <c r="R10" s="70"/>
    </row>
    <row r="11" spans="1:18" s="56" customFormat="1" ht="24" customHeight="1">
      <c r="A11" s="77">
        <v>4</v>
      </c>
      <c r="B11" s="57" t="s">
        <v>124</v>
      </c>
      <c r="C11" s="57" t="s">
        <v>123</v>
      </c>
      <c r="D11" s="58">
        <f>AVERAGE(Table1[[#This Row],[Field/ Catching]:[Throw]])</f>
        <v>4</v>
      </c>
      <c r="E11" s="63"/>
      <c r="F11" s="59">
        <v>7</v>
      </c>
      <c r="G11" s="56" t="s">
        <v>85</v>
      </c>
      <c r="H11" s="60">
        <v>3</v>
      </c>
      <c r="I11" s="60">
        <v>3</v>
      </c>
      <c r="J11" s="60">
        <v>4</v>
      </c>
      <c r="K11" s="64">
        <v>4</v>
      </c>
      <c r="L11" s="64">
        <v>4</v>
      </c>
      <c r="M11" s="64" t="s">
        <v>288</v>
      </c>
      <c r="N11" s="65" t="s">
        <v>288</v>
      </c>
      <c r="O11" s="64">
        <v>11</v>
      </c>
      <c r="P11" s="56" t="str">
        <f>CONCATENATE(Table1[[#This Row],[Name]]," ",Table1[[#This Row],[Last]])</f>
        <v>Isabella Calcagno</v>
      </c>
      <c r="Q11" s="69"/>
      <c r="R11" s="70"/>
    </row>
    <row r="12" spans="1:18" s="56" customFormat="1" ht="24" customHeight="1">
      <c r="A12" s="60">
        <v>5</v>
      </c>
      <c r="B12" s="57" t="s">
        <v>140</v>
      </c>
      <c r="C12" s="57" t="s">
        <v>139</v>
      </c>
      <c r="D12" s="58">
        <f>AVERAGE(Table1[[#This Row],[Field/ Catching]:[Throw]])</f>
        <v>4</v>
      </c>
      <c r="E12" s="72"/>
      <c r="F12" s="59">
        <v>7</v>
      </c>
      <c r="G12" s="56" t="s">
        <v>88</v>
      </c>
      <c r="H12" s="60"/>
      <c r="I12" s="60"/>
      <c r="J12" s="60">
        <v>4</v>
      </c>
      <c r="K12" s="73">
        <v>4</v>
      </c>
      <c r="L12" s="73">
        <v>4</v>
      </c>
      <c r="M12" s="73" t="s">
        <v>288</v>
      </c>
      <c r="N12" s="73"/>
      <c r="O12" s="73">
        <v>1</v>
      </c>
      <c r="P12" s="56" t="str">
        <f>CONCATENATE(Table1[[#This Row],[Name]]," ",Table1[[#This Row],[Last]])</f>
        <v>Sara Kenneally</v>
      </c>
      <c r="Q12" s="69"/>
      <c r="R12" s="70"/>
    </row>
    <row r="13" spans="1:18" s="56" customFormat="1" ht="24" customHeight="1">
      <c r="A13" s="77">
        <v>6</v>
      </c>
      <c r="B13" s="57" t="s">
        <v>152</v>
      </c>
      <c r="C13" s="57" t="s">
        <v>60</v>
      </c>
      <c r="D13" s="58">
        <f>AVERAGE(Table1[[#This Row],[Field/ Catching]:[Throw]])</f>
        <v>4</v>
      </c>
      <c r="E13" s="72"/>
      <c r="F13" s="59">
        <v>7</v>
      </c>
      <c r="G13" s="75" t="s">
        <v>88</v>
      </c>
      <c r="H13" s="60">
        <v>4</v>
      </c>
      <c r="I13" s="60"/>
      <c r="J13" s="60">
        <v>4</v>
      </c>
      <c r="K13" s="73">
        <v>4</v>
      </c>
      <c r="L13" s="73">
        <v>4</v>
      </c>
      <c r="M13" s="73"/>
      <c r="N13" s="73"/>
      <c r="O13" s="73">
        <v>21</v>
      </c>
      <c r="P13" s="76" t="str">
        <f>CONCATENATE(Table1[[#This Row],[Name]]," ",Table1[[#This Row],[Last]])</f>
        <v>Kristin Rose</v>
      </c>
      <c r="Q13" s="69"/>
      <c r="R13" s="70"/>
    </row>
    <row r="14" spans="1:18" s="56" customFormat="1" ht="24" customHeight="1">
      <c r="A14" s="60">
        <v>7</v>
      </c>
      <c r="B14" s="57" t="s">
        <v>154</v>
      </c>
      <c r="C14" s="57" t="s">
        <v>153</v>
      </c>
      <c r="D14" s="58">
        <f>AVERAGE(Table1[[#This Row],[Field/ Catching]:[Throw]])</f>
        <v>4</v>
      </c>
      <c r="E14" s="72"/>
      <c r="F14" s="59">
        <v>7</v>
      </c>
      <c r="G14" s="75" t="s">
        <v>89</v>
      </c>
      <c r="H14" s="60"/>
      <c r="I14" s="60">
        <v>5</v>
      </c>
      <c r="J14" s="60">
        <v>4</v>
      </c>
      <c r="K14" s="73">
        <v>4</v>
      </c>
      <c r="L14" s="73">
        <v>4</v>
      </c>
      <c r="M14" s="73"/>
      <c r="N14" s="73" t="s">
        <v>288</v>
      </c>
      <c r="O14" s="73">
        <v>7</v>
      </c>
      <c r="P14" s="76" t="str">
        <f>CONCATENATE(Table1[[#This Row],[Name]]," ",Table1[[#This Row],[Last]])</f>
        <v>Kate Rulon</v>
      </c>
      <c r="Q14" s="69"/>
      <c r="R14" s="70"/>
    </row>
    <row r="15" spans="1:18" s="56" customFormat="1" ht="24" customHeight="1">
      <c r="A15" s="77">
        <v>8</v>
      </c>
      <c r="B15" s="57" t="s">
        <v>159</v>
      </c>
      <c r="C15" s="57" t="s">
        <v>158</v>
      </c>
      <c r="D15" s="58">
        <f>AVERAGE(Table1[[#This Row],[Field/ Catching]:[Throw]])</f>
        <v>4</v>
      </c>
      <c r="E15" s="72"/>
      <c r="F15" s="59">
        <v>7</v>
      </c>
      <c r="G15" s="74" t="s">
        <v>90</v>
      </c>
      <c r="H15" s="60">
        <v>4</v>
      </c>
      <c r="I15" s="60">
        <v>4</v>
      </c>
      <c r="J15" s="60">
        <v>4</v>
      </c>
      <c r="K15" s="73">
        <v>4</v>
      </c>
      <c r="L15" s="73">
        <v>4</v>
      </c>
      <c r="M15" s="73" t="s">
        <v>288</v>
      </c>
      <c r="N15" s="73" t="s">
        <v>288</v>
      </c>
      <c r="O15" s="73">
        <v>10</v>
      </c>
      <c r="P15" s="56" t="str">
        <f>CONCATENATE(Table1[[#This Row],[Name]]," ",Table1[[#This Row],[Last]])</f>
        <v>Kylie Swift</v>
      </c>
      <c r="Q15" s="69"/>
      <c r="R15" s="70"/>
    </row>
    <row r="16" spans="1:18" s="56" customFormat="1" ht="24" customHeight="1">
      <c r="A16" s="60">
        <v>33</v>
      </c>
      <c r="B16" s="57" t="s">
        <v>72</v>
      </c>
      <c r="C16" s="57" t="s">
        <v>73</v>
      </c>
      <c r="D16" s="58">
        <f>AVERAGE(Table1[[#This Row],[Field/ Catching]:[Throw]])</f>
        <v>4</v>
      </c>
      <c r="E16" s="72"/>
      <c r="F16" s="59">
        <v>8</v>
      </c>
      <c r="G16" s="82" t="s">
        <v>84</v>
      </c>
      <c r="H16" s="60">
        <v>3</v>
      </c>
      <c r="I16" s="60"/>
      <c r="J16" s="2">
        <v>4</v>
      </c>
      <c r="K16" s="2">
        <v>4</v>
      </c>
      <c r="L16" s="2">
        <v>4</v>
      </c>
      <c r="M16" s="73" t="s">
        <v>288</v>
      </c>
      <c r="N16" s="73"/>
      <c r="O16" s="73"/>
      <c r="P16" s="56" t="str">
        <f>CONCATENATE(Table1[[#This Row],[Name]]," ",Table1[[#This Row],[Last]])</f>
        <v>Bridget Mitchell</v>
      </c>
      <c r="Q16" s="69"/>
      <c r="R16" s="70"/>
    </row>
    <row r="17" spans="1:18" s="56" customFormat="1" ht="24" customHeight="1">
      <c r="A17" s="77">
        <v>28</v>
      </c>
      <c r="B17" s="57" t="s">
        <v>32</v>
      </c>
      <c r="C17" s="57" t="s">
        <v>33</v>
      </c>
      <c r="D17" s="58">
        <f>AVERAGE(Table1[[#This Row],[Field/ Catching]:[Throw]])</f>
        <v>3.8333333333333335</v>
      </c>
      <c r="E17" s="63"/>
      <c r="F17" s="59">
        <v>8</v>
      </c>
      <c r="G17" s="84" t="s">
        <v>84</v>
      </c>
      <c r="H17" s="60"/>
      <c r="I17" s="60"/>
      <c r="J17" s="60">
        <v>4</v>
      </c>
      <c r="K17" s="64">
        <v>3.5</v>
      </c>
      <c r="L17" s="64">
        <v>4</v>
      </c>
      <c r="M17" s="64"/>
      <c r="N17" s="65" t="s">
        <v>288</v>
      </c>
      <c r="O17" s="64"/>
      <c r="P17" s="56" t="str">
        <f>CONCATENATE(Table1[[#This Row],[Name]]," ",Table1[[#This Row],[Last]])</f>
        <v>Annie Berry</v>
      </c>
      <c r="Q17" s="69"/>
      <c r="R17" s="70"/>
    </row>
    <row r="18" spans="1:18" s="56" customFormat="1" ht="24" customHeight="1">
      <c r="A18" s="60">
        <v>9</v>
      </c>
      <c r="B18" s="57" t="s">
        <v>10</v>
      </c>
      <c r="C18" s="57" t="s">
        <v>73</v>
      </c>
      <c r="D18" s="58">
        <f>AVERAGE(Table1[[#This Row],[Field/ Catching]:[Throw]])</f>
        <v>3.6666666666666665</v>
      </c>
      <c r="E18" s="72"/>
      <c r="F18" s="59">
        <v>7</v>
      </c>
      <c r="G18" s="56" t="s">
        <v>87</v>
      </c>
      <c r="H18" s="60">
        <v>3</v>
      </c>
      <c r="I18" s="60"/>
      <c r="J18" s="60">
        <v>4</v>
      </c>
      <c r="K18" s="73">
        <v>3</v>
      </c>
      <c r="L18" s="73">
        <v>4</v>
      </c>
      <c r="M18" s="73" t="s">
        <v>288</v>
      </c>
      <c r="N18" s="73" t="s">
        <v>288</v>
      </c>
      <c r="O18" s="73"/>
      <c r="P18" s="56" t="str">
        <f>CONCATENATE(Table1[[#This Row],[Name]]," ",Table1[[#This Row],[Last]])</f>
        <v>Bridget Kelly</v>
      </c>
      <c r="Q18" s="69"/>
      <c r="R18" s="70"/>
    </row>
    <row r="19" spans="1:18" s="56" customFormat="1" ht="24" customHeight="1">
      <c r="A19" s="77">
        <v>10</v>
      </c>
      <c r="B19" s="57" t="s">
        <v>10</v>
      </c>
      <c r="C19" s="57" t="s">
        <v>287</v>
      </c>
      <c r="D19" s="58">
        <f>AVERAGE(Table1[[#This Row],[Field/ Catching]:[Throw]])</f>
        <v>3.6666666666666665</v>
      </c>
      <c r="E19" s="72"/>
      <c r="F19" s="59">
        <v>7</v>
      </c>
      <c r="G19" s="56" t="s">
        <v>87</v>
      </c>
      <c r="H19" s="60">
        <v>3</v>
      </c>
      <c r="I19" s="60"/>
      <c r="J19" s="60">
        <v>4</v>
      </c>
      <c r="K19" s="73">
        <v>3</v>
      </c>
      <c r="L19" s="73">
        <v>4</v>
      </c>
      <c r="M19" s="73" t="s">
        <v>288</v>
      </c>
      <c r="N19" s="73" t="s">
        <v>288</v>
      </c>
      <c r="O19" s="73"/>
      <c r="P19" s="56" t="str">
        <f>CONCATENATE(Table1[[#This Row],[Name]]," ",Table1[[#This Row],[Last]])</f>
        <v>Meg Kelly</v>
      </c>
      <c r="Q19" s="69"/>
      <c r="R19" s="70"/>
    </row>
    <row r="20" spans="1:18" s="56" customFormat="1" ht="24" customHeight="1">
      <c r="A20" s="60">
        <v>11</v>
      </c>
      <c r="B20" s="57" t="s">
        <v>147</v>
      </c>
      <c r="C20" s="57" t="s">
        <v>12</v>
      </c>
      <c r="D20" s="58">
        <f>AVERAGE(Table1[[#This Row],[Field/ Catching]:[Throw]])</f>
        <v>3.6666666666666665</v>
      </c>
      <c r="E20" s="72"/>
      <c r="F20" s="59">
        <v>7</v>
      </c>
      <c r="G20" s="71" t="s">
        <v>86</v>
      </c>
      <c r="H20" s="60">
        <v>4</v>
      </c>
      <c r="I20" s="60"/>
      <c r="J20" s="60">
        <v>4</v>
      </c>
      <c r="K20" s="73">
        <v>3</v>
      </c>
      <c r="L20" s="73">
        <v>4</v>
      </c>
      <c r="M20" s="73" t="s">
        <v>288</v>
      </c>
      <c r="N20" s="73" t="s">
        <v>288</v>
      </c>
      <c r="O20" s="73">
        <v>11</v>
      </c>
      <c r="P20" s="56" t="str">
        <f>CONCATENATE(Table1[[#This Row],[Name]]," ",Table1[[#This Row],[Last]])</f>
        <v>Hannah McGrath</v>
      </c>
      <c r="Q20" s="69"/>
      <c r="R20" s="70"/>
    </row>
    <row r="21" spans="1:18" s="56" customFormat="1" ht="24" customHeight="1">
      <c r="A21" s="77">
        <v>12</v>
      </c>
      <c r="B21" s="57" t="s">
        <v>125</v>
      </c>
      <c r="C21" s="57" t="s">
        <v>65</v>
      </c>
      <c r="D21" s="58">
        <f>AVERAGE(Table1[[#This Row],[Field/ Catching]:[Throw]])</f>
        <v>3</v>
      </c>
      <c r="E21" s="63"/>
      <c r="F21" s="59">
        <v>7</v>
      </c>
      <c r="G21" s="56" t="s">
        <v>85</v>
      </c>
      <c r="H21" s="60">
        <v>2</v>
      </c>
      <c r="I21" s="60">
        <v>3</v>
      </c>
      <c r="J21" s="60">
        <v>3</v>
      </c>
      <c r="K21" s="64">
        <v>3</v>
      </c>
      <c r="L21" s="64">
        <v>3</v>
      </c>
      <c r="M21" s="64" t="s">
        <v>288</v>
      </c>
      <c r="N21" s="65"/>
      <c r="O21" s="64">
        <v>1</v>
      </c>
      <c r="P21" s="56" t="str">
        <f>CONCATENATE(Table1[[#This Row],[Name]]," ",Table1[[#This Row],[Last]])</f>
        <v>Caitlin Canavan</v>
      </c>
      <c r="Q21" s="69"/>
      <c r="R21" s="70"/>
    </row>
    <row r="22" spans="1:18" s="56" customFormat="1" ht="24" customHeight="1">
      <c r="A22" s="60">
        <v>13</v>
      </c>
      <c r="B22" s="57" t="s">
        <v>126</v>
      </c>
      <c r="C22" s="57" t="s">
        <v>2</v>
      </c>
      <c r="D22" s="58">
        <f>AVERAGE(Table1[[#This Row],[Field/ Catching]:[Throw]])</f>
        <v>3</v>
      </c>
      <c r="E22" s="63"/>
      <c r="F22" s="59">
        <v>7</v>
      </c>
      <c r="G22" s="74" t="s">
        <v>85</v>
      </c>
      <c r="H22" s="60"/>
      <c r="I22" s="60">
        <v>3</v>
      </c>
      <c r="J22" s="60">
        <v>3</v>
      </c>
      <c r="K22" s="64">
        <v>3</v>
      </c>
      <c r="L22" s="64">
        <v>3</v>
      </c>
      <c r="M22" s="64" t="s">
        <v>288</v>
      </c>
      <c r="N22" s="65"/>
      <c r="O22" s="64"/>
      <c r="P22" s="56" t="str">
        <f>CONCATENATE(Table1[[#This Row],[Name]]," ",Table1[[#This Row],[Last]])</f>
        <v>Taylor Condon</v>
      </c>
      <c r="Q22" s="69"/>
      <c r="R22" s="70"/>
    </row>
    <row r="23" spans="1:18" s="56" customFormat="1" ht="24" customHeight="1">
      <c r="A23" s="77">
        <v>14</v>
      </c>
      <c r="B23" s="57" t="s">
        <v>129</v>
      </c>
      <c r="C23" s="57" t="s">
        <v>128</v>
      </c>
      <c r="D23" s="58">
        <f>AVERAGE(Table1[[#This Row],[Field/ Catching]:[Throw]])</f>
        <v>3</v>
      </c>
      <c r="E23" s="63"/>
      <c r="F23" s="59">
        <v>7</v>
      </c>
      <c r="G23" s="74" t="s">
        <v>90</v>
      </c>
      <c r="H23" s="60">
        <v>1</v>
      </c>
      <c r="I23" s="60">
        <v>4</v>
      </c>
      <c r="J23" s="60">
        <v>3</v>
      </c>
      <c r="K23" s="64">
        <v>3</v>
      </c>
      <c r="L23" s="64">
        <v>3</v>
      </c>
      <c r="M23" s="64"/>
      <c r="N23" s="65"/>
      <c r="O23" s="64"/>
      <c r="P23" s="56" t="str">
        <f>CONCATENATE(Table1[[#This Row],[Name]]," ",Table1[[#This Row],[Last]])</f>
        <v>Olivia Dirico</v>
      </c>
      <c r="Q23" s="69"/>
      <c r="R23" s="70"/>
    </row>
    <row r="24" spans="1:18" s="56" customFormat="1" ht="24" customHeight="1">
      <c r="A24" s="60">
        <v>15</v>
      </c>
      <c r="B24" s="57" t="s">
        <v>10</v>
      </c>
      <c r="C24" s="57" t="s">
        <v>133</v>
      </c>
      <c r="D24" s="58">
        <f>AVERAGE(Table1[[#This Row],[Field/ Catching]:[Throw]])</f>
        <v>3</v>
      </c>
      <c r="E24" s="72"/>
      <c r="F24" s="59">
        <v>7</v>
      </c>
      <c r="G24" s="74" t="s">
        <v>90</v>
      </c>
      <c r="H24" s="60">
        <v>1</v>
      </c>
      <c r="I24" s="60">
        <v>1</v>
      </c>
      <c r="J24" s="60">
        <v>3</v>
      </c>
      <c r="K24" s="73">
        <v>3</v>
      </c>
      <c r="L24" s="73">
        <v>3</v>
      </c>
      <c r="M24" s="73" t="s">
        <v>288</v>
      </c>
      <c r="N24" s="73" t="s">
        <v>288</v>
      </c>
      <c r="O24" s="73"/>
      <c r="P24" s="56" t="str">
        <f>CONCATENATE(Table1[[#This Row],[Name]]," ",Table1[[#This Row],[Last]])</f>
        <v>Ava Kelly</v>
      </c>
      <c r="Q24" s="69"/>
      <c r="R24" s="70"/>
    </row>
    <row r="25" spans="1:18" s="56" customFormat="1" ht="24" customHeight="1">
      <c r="A25" s="77">
        <v>16</v>
      </c>
      <c r="B25" s="57" t="s">
        <v>157</v>
      </c>
      <c r="C25" s="57" t="s">
        <v>156</v>
      </c>
      <c r="D25" s="58">
        <f>AVERAGE(Table1[[#This Row],[Field/ Catching]:[Throw]])</f>
        <v>3</v>
      </c>
      <c r="E25" s="72"/>
      <c r="F25" s="59">
        <v>7</v>
      </c>
      <c r="G25" s="74" t="s">
        <v>86</v>
      </c>
      <c r="H25" s="60"/>
      <c r="I25" s="60"/>
      <c r="J25" s="60">
        <v>3</v>
      </c>
      <c r="K25" s="73">
        <v>3</v>
      </c>
      <c r="L25" s="73">
        <v>3</v>
      </c>
      <c r="M25" s="73" t="s">
        <v>288</v>
      </c>
      <c r="N25" s="73" t="s">
        <v>288</v>
      </c>
      <c r="O25" s="73"/>
      <c r="P25" s="56" t="str">
        <f>CONCATENATE(Table1[[#This Row],[Name]]," ",Table1[[#This Row],[Last]])</f>
        <v>Leigh Sullivan</v>
      </c>
      <c r="Q25" s="69"/>
      <c r="R25" s="70"/>
    </row>
    <row r="26" spans="1:18" s="56" customFormat="1" ht="24" customHeight="1">
      <c r="A26" s="60">
        <v>17</v>
      </c>
      <c r="B26" s="57" t="s">
        <v>148</v>
      </c>
      <c r="C26" s="57" t="s">
        <v>136</v>
      </c>
      <c r="D26" s="58">
        <f>AVERAGE(Table1[[#This Row],[Field/ Catching]:[Throw]])</f>
        <v>2.8333333333333335</v>
      </c>
      <c r="E26" s="72"/>
      <c r="F26" s="59">
        <v>7</v>
      </c>
      <c r="G26" s="71" t="s">
        <v>88</v>
      </c>
      <c r="H26" s="60">
        <v>3</v>
      </c>
      <c r="I26" s="60"/>
      <c r="J26" s="60">
        <v>3</v>
      </c>
      <c r="K26" s="73">
        <v>2.5</v>
      </c>
      <c r="L26" s="73">
        <v>3</v>
      </c>
      <c r="M26" s="73" t="s">
        <v>288</v>
      </c>
      <c r="N26" s="73"/>
      <c r="O26" s="73"/>
      <c r="P26" s="56" t="str">
        <f>CONCATENATE(Table1[[#This Row],[Name]]," ",Table1[[#This Row],[Last]])</f>
        <v>Katherine Murray</v>
      </c>
      <c r="Q26" s="69"/>
      <c r="R26" s="70"/>
    </row>
    <row r="27" spans="1:18" s="56" customFormat="1" ht="24" customHeight="1">
      <c r="A27" s="60">
        <v>35</v>
      </c>
      <c r="B27" s="57" t="s">
        <v>82</v>
      </c>
      <c r="C27" s="57" t="s">
        <v>83</v>
      </c>
      <c r="D27" s="58">
        <f>AVERAGE(Table1[[#This Row],[Field/ Catching]:[Throw]])</f>
        <v>2.8333333333333335</v>
      </c>
      <c r="E27" s="72"/>
      <c r="F27" s="59">
        <v>8</v>
      </c>
      <c r="G27" s="82" t="s">
        <v>84</v>
      </c>
      <c r="H27" s="60"/>
      <c r="I27" s="60"/>
      <c r="J27" s="2">
        <v>3</v>
      </c>
      <c r="K27" s="2">
        <v>2.5</v>
      </c>
      <c r="L27" s="2">
        <v>3</v>
      </c>
      <c r="M27" s="73" t="s">
        <v>288</v>
      </c>
      <c r="N27" s="73"/>
      <c r="O27" s="73"/>
      <c r="P27" s="56" t="str">
        <f>CONCATENATE(Table1[[#This Row],[Name]]," ",Table1[[#This Row],[Last]])</f>
        <v>Madelyne Shea</v>
      </c>
    </row>
    <row r="28" spans="1:18" s="56" customFormat="1" ht="24" customHeight="1">
      <c r="A28" s="77">
        <v>18</v>
      </c>
      <c r="B28" s="57" t="s">
        <v>135</v>
      </c>
      <c r="C28" s="57" t="s">
        <v>9</v>
      </c>
      <c r="D28" s="58">
        <f>AVERAGE(Table1[[#This Row],[Field/ Catching]:[Throw]])</f>
        <v>2.6666666666666665</v>
      </c>
      <c r="E28" s="72"/>
      <c r="F28" s="59">
        <v>7</v>
      </c>
      <c r="G28" s="56" t="s">
        <v>89</v>
      </c>
      <c r="H28" s="60">
        <v>1</v>
      </c>
      <c r="I28" s="60"/>
      <c r="J28" s="60">
        <v>3</v>
      </c>
      <c r="K28" s="73">
        <v>3</v>
      </c>
      <c r="L28" s="73">
        <v>2</v>
      </c>
      <c r="M28" s="73"/>
      <c r="N28" s="73"/>
      <c r="O28" s="73"/>
      <c r="P28" s="56" t="str">
        <f>CONCATENATE(Table1[[#This Row],[Name]]," ",Table1[[#This Row],[Last]])</f>
        <v>Grace Jacobsak</v>
      </c>
    </row>
    <row r="29" spans="1:18" s="56" customFormat="1" ht="24" customHeight="1">
      <c r="A29" s="60">
        <v>19</v>
      </c>
      <c r="B29" s="57" t="s">
        <v>161</v>
      </c>
      <c r="C29" s="57" t="s">
        <v>160</v>
      </c>
      <c r="D29" s="58">
        <f>AVERAGE(Table1[[#This Row],[Field/ Catching]:[Throw]])</f>
        <v>2.6666666666666665</v>
      </c>
      <c r="E29" s="72"/>
      <c r="F29" s="59">
        <v>7</v>
      </c>
      <c r="G29" s="75" t="s">
        <v>88</v>
      </c>
      <c r="H29" s="60"/>
      <c r="I29" s="60">
        <v>3</v>
      </c>
      <c r="J29" s="60">
        <v>3</v>
      </c>
      <c r="K29" s="73">
        <v>2.5</v>
      </c>
      <c r="L29" s="73">
        <v>2.5</v>
      </c>
      <c r="M29" s="73" t="s">
        <v>288</v>
      </c>
      <c r="N29" s="73" t="s">
        <v>288</v>
      </c>
      <c r="O29" s="73"/>
      <c r="P29" s="56" t="str">
        <f>CONCATENATE(Table1[[#This Row],[Name]]," ",Table1[[#This Row],[Last]])</f>
        <v>Daley Tegan</v>
      </c>
    </row>
    <row r="30" spans="1:18" s="56" customFormat="1" ht="24" customHeight="1">
      <c r="A30" s="77">
        <v>32</v>
      </c>
      <c r="B30" s="57" t="s">
        <v>66</v>
      </c>
      <c r="C30" s="57" t="s">
        <v>67</v>
      </c>
      <c r="D30" s="58">
        <f>AVERAGE(Table1[[#This Row],[Field/ Catching]:[Throw]])</f>
        <v>2.6666666666666665</v>
      </c>
      <c r="E30" s="72"/>
      <c r="F30" s="59">
        <v>8</v>
      </c>
      <c r="G30" s="82" t="s">
        <v>84</v>
      </c>
      <c r="H30" s="60"/>
      <c r="I30" s="60"/>
      <c r="J30" s="2">
        <v>3</v>
      </c>
      <c r="K30" s="2">
        <v>2.5</v>
      </c>
      <c r="L30" s="2">
        <v>2.5</v>
      </c>
      <c r="M30" s="73" t="s">
        <v>288</v>
      </c>
      <c r="N30" s="73"/>
      <c r="O30" s="73"/>
      <c r="P30" s="56" t="str">
        <f>CONCATENATE(Table1[[#This Row],[Name]]," ",Table1[[#This Row],[Last]])</f>
        <v>Colleen Linehan</v>
      </c>
    </row>
    <row r="31" spans="1:18" s="56" customFormat="1" ht="24" customHeight="1">
      <c r="A31" s="77">
        <v>20</v>
      </c>
      <c r="B31" s="57" t="s">
        <v>119</v>
      </c>
      <c r="C31" s="57" t="s">
        <v>118</v>
      </c>
      <c r="D31" s="58">
        <f>AVERAGE(Table1[[#This Row],[Field/ Catching]:[Throw]])</f>
        <v>2.3333333333333335</v>
      </c>
      <c r="F31" s="59">
        <v>7</v>
      </c>
      <c r="G31" s="56" t="s">
        <v>87</v>
      </c>
      <c r="H31" s="60"/>
      <c r="I31" s="60">
        <v>3</v>
      </c>
      <c r="J31" s="60">
        <v>2</v>
      </c>
      <c r="K31" s="61">
        <v>3</v>
      </c>
      <c r="L31" s="61">
        <v>2</v>
      </c>
      <c r="M31" s="62"/>
      <c r="N31" s="62"/>
      <c r="O31" s="61"/>
      <c r="P31" s="56" t="str">
        <f>CONCATENATE(Table1[[#This Row],[Name]]," ",Table1[[#This Row],[Last]])</f>
        <v>Victoria Aldrich</v>
      </c>
    </row>
    <row r="32" spans="1:18" s="56" customFormat="1" ht="24" customHeight="1">
      <c r="A32" s="60">
        <v>21</v>
      </c>
      <c r="B32" s="57" t="s">
        <v>155</v>
      </c>
      <c r="C32" s="57" t="s">
        <v>9</v>
      </c>
      <c r="D32" s="58">
        <f>AVERAGE(Table1[[#This Row],[Field/ Catching]:[Throw]])</f>
        <v>2.3333333333333335</v>
      </c>
      <c r="E32" s="72"/>
      <c r="F32" s="59">
        <v>7</v>
      </c>
      <c r="G32" s="74" t="s">
        <v>87</v>
      </c>
      <c r="H32" s="60"/>
      <c r="I32" s="60"/>
      <c r="J32" s="60">
        <v>2</v>
      </c>
      <c r="K32" s="73">
        <v>3</v>
      </c>
      <c r="L32" s="73">
        <v>2</v>
      </c>
      <c r="M32" s="73"/>
      <c r="N32" s="73"/>
      <c r="O32" s="73"/>
      <c r="P32" s="56" t="str">
        <f>CONCATENATE(Table1[[#This Row],[Name]]," ",Table1[[#This Row],[Last]])</f>
        <v>Grace Stenson</v>
      </c>
    </row>
    <row r="33" spans="1:18" s="56" customFormat="1" ht="24" customHeight="1">
      <c r="A33" s="60">
        <v>31</v>
      </c>
      <c r="B33" s="57" t="s">
        <v>59</v>
      </c>
      <c r="C33" s="57" t="s">
        <v>60</v>
      </c>
      <c r="D33" s="58">
        <f>AVERAGE(Table1[[#This Row],[Field/ Catching]:[Throw]])</f>
        <v>2.1666666666666665</v>
      </c>
      <c r="E33" s="72"/>
      <c r="F33" s="59">
        <v>8</v>
      </c>
      <c r="G33" s="74" t="s">
        <v>282</v>
      </c>
      <c r="H33" s="60"/>
      <c r="I33" s="60"/>
      <c r="J33" s="2">
        <v>2</v>
      </c>
      <c r="K33" s="2">
        <v>2</v>
      </c>
      <c r="L33" s="2">
        <v>2.5</v>
      </c>
      <c r="M33" s="73"/>
      <c r="N33" s="73"/>
      <c r="O33" s="73"/>
      <c r="P33" s="56" t="str">
        <f>CONCATENATE(Table1[[#This Row],[Name]]," ",Table1[[#This Row],[Last]])</f>
        <v>Kristin Kubera</v>
      </c>
    </row>
    <row r="34" spans="1:18" s="56" customFormat="1" ht="24" customHeight="1">
      <c r="A34" s="77">
        <v>22</v>
      </c>
      <c r="B34" s="57" t="s">
        <v>127</v>
      </c>
      <c r="C34" s="57" t="s">
        <v>60</v>
      </c>
      <c r="D34" s="58">
        <f>AVERAGE(Table1[[#This Row],[Field/ Catching]:[Throw]])</f>
        <v>2</v>
      </c>
      <c r="E34" s="63"/>
      <c r="F34" s="59">
        <v>7</v>
      </c>
      <c r="G34" s="56" t="s">
        <v>85</v>
      </c>
      <c r="H34" s="60"/>
      <c r="I34" s="60">
        <v>2</v>
      </c>
      <c r="J34" s="60">
        <v>2</v>
      </c>
      <c r="K34" s="64">
        <v>2</v>
      </c>
      <c r="L34" s="64">
        <v>2</v>
      </c>
      <c r="M34" s="64" t="s">
        <v>288</v>
      </c>
      <c r="N34" s="65"/>
      <c r="O34" s="64"/>
      <c r="P34" s="56" t="str">
        <f>CONCATENATE(Table1[[#This Row],[Name]]," ",Table1[[#This Row],[Last]])</f>
        <v>Kristin Danilecki</v>
      </c>
    </row>
    <row r="35" spans="1:18" s="56" customFormat="1" ht="24" customHeight="1">
      <c r="A35" s="60">
        <v>23</v>
      </c>
      <c r="B35" s="57" t="s">
        <v>137</v>
      </c>
      <c r="C35" s="57" t="s">
        <v>136</v>
      </c>
      <c r="D35" s="58">
        <f>AVERAGE(Table1[[#This Row],[Field/ Catching]:[Throw]])</f>
        <v>2</v>
      </c>
      <c r="E35" s="72"/>
      <c r="F35" s="59">
        <v>7</v>
      </c>
      <c r="G35" s="56" t="s">
        <v>89</v>
      </c>
      <c r="H35" s="60">
        <v>2</v>
      </c>
      <c r="I35" s="60">
        <v>1</v>
      </c>
      <c r="J35" s="60">
        <v>2</v>
      </c>
      <c r="K35" s="73">
        <v>2</v>
      </c>
      <c r="L35" s="73">
        <v>2</v>
      </c>
      <c r="M35" s="73"/>
      <c r="N35" s="73"/>
      <c r="O35" s="73"/>
      <c r="P35" s="56" t="str">
        <f>CONCATENATE(Table1[[#This Row],[Name]]," ",Table1[[#This Row],[Last]])</f>
        <v>Katherine Kates</v>
      </c>
    </row>
    <row r="36" spans="1:18" s="56" customFormat="1" ht="24" customHeight="1">
      <c r="A36" s="77">
        <v>24</v>
      </c>
      <c r="B36" s="57" t="s">
        <v>142</v>
      </c>
      <c r="C36" s="57" t="s">
        <v>141</v>
      </c>
      <c r="D36" s="58">
        <f>AVERAGE(Table1[[#This Row],[Field/ Catching]:[Throw]])</f>
        <v>2</v>
      </c>
      <c r="E36" s="72"/>
      <c r="F36" s="59">
        <v>7</v>
      </c>
      <c r="G36" s="56" t="s">
        <v>89</v>
      </c>
      <c r="H36" s="60">
        <v>1</v>
      </c>
      <c r="I36" s="60"/>
      <c r="J36" s="60">
        <v>2</v>
      </c>
      <c r="K36" s="73">
        <v>2</v>
      </c>
      <c r="L36" s="73">
        <v>2</v>
      </c>
      <c r="M36" s="73"/>
      <c r="N36" s="73"/>
      <c r="O36" s="73">
        <v>1</v>
      </c>
      <c r="P36" s="56" t="str">
        <f>CONCATENATE(Table1[[#This Row],[Name]]," ",Table1[[#This Row],[Last]])</f>
        <v>Chandler Laing</v>
      </c>
    </row>
    <row r="37" spans="1:18" s="56" customFormat="1" ht="24" customHeight="1">
      <c r="A37" s="60">
        <v>25</v>
      </c>
      <c r="B37" s="57" t="s">
        <v>144</v>
      </c>
      <c r="C37" s="57" t="s">
        <v>143</v>
      </c>
      <c r="D37" s="58">
        <f>AVERAGE(Table1[[#This Row],[Field/ Catching]:[Throw]])</f>
        <v>1.6666666666666667</v>
      </c>
      <c r="E37" s="72"/>
      <c r="F37" s="59">
        <v>7</v>
      </c>
      <c r="G37" s="56" t="s">
        <v>89</v>
      </c>
      <c r="H37" s="60">
        <v>1</v>
      </c>
      <c r="I37" s="60"/>
      <c r="J37" s="60">
        <v>1</v>
      </c>
      <c r="K37" s="73">
        <v>2</v>
      </c>
      <c r="L37" s="73">
        <v>2</v>
      </c>
      <c r="M37" s="73" t="s">
        <v>288</v>
      </c>
      <c r="N37" s="73"/>
      <c r="O37" s="73"/>
      <c r="P37" s="56" t="str">
        <f>CONCATENATE(Table1[[#This Row],[Name]]," ",Table1[[#This Row],[Last]])</f>
        <v>Karisa Lasoff</v>
      </c>
    </row>
    <row r="38" spans="1:18" s="56" customFormat="1" ht="24" customHeight="1">
      <c r="A38" s="77">
        <v>26</v>
      </c>
      <c r="B38" s="57" t="s">
        <v>1</v>
      </c>
      <c r="C38" s="57" t="s">
        <v>122</v>
      </c>
      <c r="D38" s="58">
        <f>AVERAGE(Table1[[#This Row],[Field/ Catching]:[Throw]])</f>
        <v>1</v>
      </c>
      <c r="E38" s="66"/>
      <c r="F38" s="59">
        <v>7</v>
      </c>
      <c r="G38" s="56" t="s">
        <v>86</v>
      </c>
      <c r="H38" s="60"/>
      <c r="I38" s="60">
        <v>4</v>
      </c>
      <c r="J38" s="60">
        <v>1</v>
      </c>
      <c r="K38" s="67">
        <v>1</v>
      </c>
      <c r="L38" s="67">
        <v>1</v>
      </c>
      <c r="M38" s="67" t="s">
        <v>288</v>
      </c>
      <c r="N38" s="68" t="s">
        <v>288</v>
      </c>
      <c r="O38" s="67"/>
      <c r="P38" s="56" t="str">
        <f>CONCATENATE(Table1[[#This Row],[Name]]," ",Table1[[#This Row],[Last]])</f>
        <v>Alison Brink</v>
      </c>
      <c r="Q38" s="69"/>
      <c r="R38" s="70"/>
    </row>
    <row r="39" spans="1:18" s="56" customFormat="1" ht="24" customHeight="1">
      <c r="A39" s="60">
        <v>27</v>
      </c>
      <c r="B39" s="57" t="s">
        <v>150</v>
      </c>
      <c r="C39" s="57" t="s">
        <v>149</v>
      </c>
      <c r="D39" s="58">
        <f>AVERAGE(Table1[[#This Row],[Field/ Catching]:[Throw]])</f>
        <v>1</v>
      </c>
      <c r="E39" s="72"/>
      <c r="F39" s="59">
        <v>7</v>
      </c>
      <c r="G39" s="74" t="s">
        <v>86</v>
      </c>
      <c r="H39" s="60"/>
      <c r="I39" s="60"/>
      <c r="J39" s="60">
        <v>1</v>
      </c>
      <c r="K39" s="73">
        <v>1</v>
      </c>
      <c r="L39" s="73">
        <v>1</v>
      </c>
      <c r="M39" s="73"/>
      <c r="N39" s="73"/>
      <c r="O39" s="73"/>
      <c r="P39" s="56" t="str">
        <f>CONCATENATE(Table1[[#This Row],[Name]]," ",Table1[[#This Row],[Last]])</f>
        <v>Jordan Pascal</v>
      </c>
      <c r="Q39" s="69"/>
      <c r="R39" s="70"/>
    </row>
    <row r="40" spans="1:18" ht="15" customHeight="1">
      <c r="A40" s="4" t="s">
        <v>19</v>
      </c>
      <c r="I40" s="2" t="s">
        <v>92</v>
      </c>
      <c r="J40" s="1">
        <f>COUNTIF(Table1[Grade],7)</f>
        <v>31</v>
      </c>
      <c r="K40" s="81" t="s">
        <v>285</v>
      </c>
      <c r="L40" s="81"/>
      <c r="M40" s="81"/>
      <c r="N40" s="81"/>
      <c r="O40" s="81"/>
      <c r="P40" s="81"/>
    </row>
    <row r="41" spans="1:18">
      <c r="A41" s="3" t="s">
        <v>94</v>
      </c>
      <c r="I41" s="2" t="s">
        <v>93</v>
      </c>
      <c r="J41" s="1">
        <f>COUNTIF(Table1[Grade],8)</f>
        <v>5</v>
      </c>
      <c r="K41" s="81"/>
      <c r="L41" s="81"/>
      <c r="M41" s="81"/>
      <c r="N41" s="81"/>
      <c r="O41" s="81"/>
      <c r="P41" s="81"/>
    </row>
    <row r="42" spans="1:18">
      <c r="A42" s="83"/>
      <c r="B42" t="s">
        <v>292</v>
      </c>
      <c r="I42" s="26" t="s">
        <v>26</v>
      </c>
      <c r="J42" s="24">
        <f>J41+J40</f>
        <v>36</v>
      </c>
      <c r="K42" s="81"/>
      <c r="L42" s="81"/>
      <c r="M42" s="81"/>
      <c r="N42" s="81"/>
      <c r="O42" s="81"/>
      <c r="P42" s="81"/>
    </row>
    <row r="44" spans="1:18">
      <c r="A44" s="41" t="s">
        <v>277</v>
      </c>
    </row>
    <row r="45" spans="1:18">
      <c r="A45" s="41" t="s">
        <v>278</v>
      </c>
    </row>
    <row r="46" spans="1:18">
      <c r="A46" s="41" t="s">
        <v>279</v>
      </c>
    </row>
  </sheetData>
  <mergeCells count="2">
    <mergeCell ref="H2:L2"/>
    <mergeCell ref="K40:P42"/>
  </mergeCells>
  <phoneticPr fontId="4" type="noConversion"/>
  <pageMargins left="0.25" right="0" top="0.25" bottom="0.25" header="0.25" footer="0.25"/>
  <pageSetup paperSize="3" scale="79" orientation="portrait" horizontalDpi="4294967292" verticalDpi="4294967292"/>
  <headerFooter>
    <oddFooter>&amp;R&amp;"Calibri,Regular"&amp;K000000&amp;D</oddFooter>
  </headerFooter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2"/>
  <sheetViews>
    <sheetView showGridLines="0" workbookViewId="0">
      <selection activeCell="I8" sqref="I8"/>
    </sheetView>
  </sheetViews>
  <sheetFormatPr baseColWidth="10" defaultColWidth="10.1640625" defaultRowHeight="18" x14ac:dyDescent="0"/>
  <cols>
    <col min="1" max="1" width="2.5" style="7" customWidth="1"/>
    <col min="2" max="2" width="10.83203125" style="7" customWidth="1"/>
    <col min="3" max="3" width="12.6640625" style="7" customWidth="1"/>
    <col min="4" max="5" width="14.5" style="7" customWidth="1"/>
    <col min="6" max="6" width="13.83203125" style="7" customWidth="1"/>
    <col min="7" max="12" width="14.5" style="7" customWidth="1"/>
    <col min="13" max="13" width="3.6640625" style="7" customWidth="1"/>
    <col min="14" max="14" width="11.33203125" style="7" hidden="1" customWidth="1"/>
    <col min="15" max="16" width="10.1640625" style="7" hidden="1" customWidth="1"/>
    <col min="17" max="17" width="8.6640625" style="7" hidden="1" customWidth="1"/>
    <col min="18" max="18" width="10.1640625" style="7"/>
    <col min="19" max="19" width="39" style="7" customWidth="1"/>
    <col min="20" max="16384" width="10.1640625" style="7"/>
  </cols>
  <sheetData>
    <row r="1" spans="1:18" ht="4.5" customHeight="1">
      <c r="A1" s="7" t="s">
        <v>21</v>
      </c>
    </row>
    <row r="2" spans="1:18" ht="4.5" customHeight="1"/>
    <row r="3" spans="1:18" ht="13" customHeight="1" thickBot="1"/>
    <row r="4" spans="1:18" ht="39" customHeight="1" thickBot="1">
      <c r="B4" s="20"/>
      <c r="C4" s="20"/>
      <c r="D4" s="8" t="s">
        <v>103</v>
      </c>
      <c r="E4" s="9" t="s">
        <v>101</v>
      </c>
      <c r="F4" s="8" t="s">
        <v>102</v>
      </c>
      <c r="G4" s="9" t="s">
        <v>22</v>
      </c>
      <c r="H4" s="8" t="s">
        <v>23</v>
      </c>
      <c r="I4" s="9" t="s">
        <v>24</v>
      </c>
      <c r="J4" s="8" t="s">
        <v>25</v>
      </c>
      <c r="K4" s="8" t="s">
        <v>28</v>
      </c>
      <c r="L4" s="8" t="s">
        <v>29</v>
      </c>
      <c r="M4" s="10"/>
      <c r="N4" s="11"/>
      <c r="O4" s="6" t="s">
        <v>30</v>
      </c>
      <c r="P4" s="6" t="s">
        <v>31</v>
      </c>
      <c r="Q4" s="12" t="s">
        <v>26</v>
      </c>
    </row>
    <row r="5" spans="1:18" ht="73" customHeight="1" thickBot="1">
      <c r="B5" s="42" t="s">
        <v>1</v>
      </c>
      <c r="C5" s="21"/>
      <c r="D5" s="43" t="s">
        <v>104</v>
      </c>
      <c r="E5" s="43"/>
      <c r="F5" s="44" t="s">
        <v>111</v>
      </c>
      <c r="G5" s="46" t="s">
        <v>113</v>
      </c>
      <c r="H5" s="47"/>
      <c r="I5" s="49"/>
      <c r="J5" s="43"/>
      <c r="K5" s="43"/>
      <c r="L5" s="43"/>
      <c r="N5" s="13"/>
      <c r="O5" s="14"/>
      <c r="P5" s="14"/>
      <c r="Q5" s="15">
        <f>SUM(O5:P5)</f>
        <v>0</v>
      </c>
    </row>
    <row r="6" spans="1:18" ht="73" customHeight="1" thickBot="1">
      <c r="B6" s="42" t="s">
        <v>4</v>
      </c>
      <c r="C6" s="21"/>
      <c r="D6" s="46" t="s">
        <v>115</v>
      </c>
      <c r="E6" s="43" t="s">
        <v>108</v>
      </c>
      <c r="F6" s="43" t="s">
        <v>110</v>
      </c>
      <c r="H6" s="47"/>
      <c r="I6" s="49"/>
      <c r="J6" s="43"/>
      <c r="K6" s="43"/>
      <c r="L6" s="43"/>
      <c r="N6" s="13"/>
      <c r="O6" s="14"/>
      <c r="P6" s="14"/>
      <c r="Q6" s="15">
        <f>SUM(O6:P6)</f>
        <v>0</v>
      </c>
    </row>
    <row r="7" spans="1:18" ht="73" customHeight="1" thickBot="1">
      <c r="B7" s="42" t="s">
        <v>42</v>
      </c>
      <c r="C7" s="21"/>
      <c r="D7" s="43"/>
      <c r="E7" s="46" t="s">
        <v>114</v>
      </c>
      <c r="F7" s="43" t="s">
        <v>105</v>
      </c>
      <c r="G7" s="43"/>
      <c r="H7" s="47"/>
      <c r="I7" s="49"/>
      <c r="J7" s="43"/>
      <c r="K7" s="43"/>
      <c r="L7" s="43"/>
      <c r="N7" s="13"/>
      <c r="O7" s="14"/>
      <c r="P7" s="14"/>
      <c r="Q7" s="15">
        <f>SUM(O7:P7)</f>
        <v>0</v>
      </c>
    </row>
    <row r="8" spans="1:18" ht="73" customHeight="1" thickBot="1">
      <c r="B8" s="42" t="s">
        <v>49</v>
      </c>
      <c r="C8" s="21"/>
      <c r="D8" s="43"/>
      <c r="E8" s="43" t="s">
        <v>109</v>
      </c>
      <c r="F8" s="43"/>
      <c r="G8" s="46" t="s">
        <v>290</v>
      </c>
      <c r="H8" s="54"/>
      <c r="I8" s="48" t="s">
        <v>257</v>
      </c>
      <c r="J8" s="48" t="s">
        <v>284</v>
      </c>
      <c r="K8" s="43"/>
      <c r="L8" s="43"/>
      <c r="N8" s="13"/>
      <c r="O8" s="14"/>
      <c r="P8" s="14"/>
      <c r="Q8" s="15">
        <f t="shared" ref="Q8" si="0">SUM(O8:P8)</f>
        <v>0</v>
      </c>
    </row>
    <row r="9" spans="1:18" ht="73" customHeight="1" thickBot="1">
      <c r="B9" s="42" t="s">
        <v>51</v>
      </c>
      <c r="C9" s="21"/>
      <c r="D9" s="43" t="s">
        <v>106</v>
      </c>
      <c r="E9" s="43"/>
      <c r="F9" s="43" t="s">
        <v>107</v>
      </c>
      <c r="G9" s="43"/>
      <c r="H9" s="47"/>
      <c r="I9" s="49"/>
      <c r="J9" s="43"/>
      <c r="K9" s="43"/>
      <c r="L9" s="43"/>
      <c r="N9" s="13"/>
      <c r="O9" s="14"/>
      <c r="P9" s="14"/>
      <c r="Q9" s="15">
        <f>SUM(O9:P9)</f>
        <v>0</v>
      </c>
    </row>
    <row r="10" spans="1:18" ht="19" thickBot="1">
      <c r="C10" s="18"/>
      <c r="D10" s="19"/>
      <c r="E10" s="19"/>
      <c r="F10" s="19"/>
      <c r="G10" s="19"/>
      <c r="H10" s="19"/>
      <c r="I10" s="19"/>
      <c r="J10" s="19"/>
      <c r="K10" s="19"/>
      <c r="L10" s="19"/>
      <c r="N10" s="16" t="s">
        <v>26</v>
      </c>
      <c r="O10" s="17">
        <f>SUM(O5:O9)</f>
        <v>0</v>
      </c>
      <c r="P10" s="17">
        <f>SUM(P5:P9)</f>
        <v>0</v>
      </c>
      <c r="Q10" s="17">
        <f>SUM(Q5:Q9)</f>
        <v>0</v>
      </c>
    </row>
    <row r="11" spans="1:18">
      <c r="B11" s="53" t="s">
        <v>286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10"/>
      <c r="N11" s="10"/>
      <c r="O11" s="10"/>
      <c r="P11" s="10"/>
      <c r="Q11" s="10"/>
      <c r="R11" s="10"/>
    </row>
    <row r="12" spans="1:18">
      <c r="D12" s="40"/>
    </row>
  </sheetData>
  <sheetProtection formatCells="0" pivotTables="0"/>
  <phoneticPr fontId="4" type="noConversion"/>
  <dataValidations count="4">
    <dataValidation type="list" allowBlank="1" showInputMessage="1" showErrorMessage="1" sqref="D10:L10">
      <formula1>#REF!</formula1>
    </dataValidation>
    <dataValidation allowBlank="1" showErrorMessage="1" sqref="E7 D5:D6 G5:L5 H6:L6 G7:L9"/>
    <dataValidation type="list" allowBlank="1" showInputMessage="1" showErrorMessage="1" sqref="E8:E9 D7:D9 E6 F6:F9">
      <formula1>$A$2:$A$72</formula1>
    </dataValidation>
    <dataValidation type="list" allowBlank="1" showInputMessage="1" showErrorMessage="1" sqref="E5:F5">
      <formula1>#REF!</formula1>
    </dataValidation>
  </dataValidations>
  <pageMargins left="0.2" right="0.2" top="0.25" bottom="0.25" header="0.3" footer="0.3"/>
  <pageSetup scale="7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125" zoomScaleNormal="125" zoomScalePageLayoutView="125" workbookViewId="0">
      <selection activeCell="A32" sqref="A2:D32"/>
    </sheetView>
  </sheetViews>
  <sheetFormatPr baseColWidth="10" defaultRowHeight="15" x14ac:dyDescent="0"/>
  <cols>
    <col min="1" max="1" width="17.6640625" customWidth="1"/>
    <col min="4" max="4" width="8.1640625" customWidth="1"/>
    <col min="5" max="5" width="20.6640625" customWidth="1"/>
    <col min="6" max="6" width="27.83203125" customWidth="1"/>
  </cols>
  <sheetData>
    <row r="1" spans="1:6">
      <c r="A1" s="41" t="s">
        <v>27</v>
      </c>
      <c r="B1" s="50" t="s">
        <v>116</v>
      </c>
      <c r="C1" s="50" t="s">
        <v>117</v>
      </c>
      <c r="D1" s="51" t="s">
        <v>0</v>
      </c>
      <c r="E1" s="50" t="s">
        <v>276</v>
      </c>
      <c r="F1" s="50" t="s">
        <v>162</v>
      </c>
    </row>
    <row r="2" spans="1:6">
      <c r="A2" t="s">
        <v>226</v>
      </c>
      <c r="B2" s="22" t="s">
        <v>118</v>
      </c>
      <c r="C2" s="22" t="s">
        <v>119</v>
      </c>
      <c r="D2" s="23">
        <v>7</v>
      </c>
      <c r="E2" s="22" t="s">
        <v>196</v>
      </c>
      <c r="F2" s="22"/>
    </row>
    <row r="3" spans="1:6" hidden="1">
      <c r="A3" t="s">
        <v>227</v>
      </c>
      <c r="B3" s="22" t="s">
        <v>120</v>
      </c>
      <c r="C3" s="22" t="s">
        <v>121</v>
      </c>
      <c r="D3" s="23">
        <v>7</v>
      </c>
      <c r="E3" s="22" t="s">
        <v>197</v>
      </c>
      <c r="F3" s="22"/>
    </row>
    <row r="4" spans="1:6">
      <c r="A4" t="s">
        <v>228</v>
      </c>
      <c r="B4" s="22" t="s">
        <v>33</v>
      </c>
      <c r="C4" s="22" t="s">
        <v>32</v>
      </c>
      <c r="D4" s="23">
        <v>8</v>
      </c>
      <c r="E4" s="22" t="s">
        <v>198</v>
      </c>
      <c r="F4" s="22"/>
    </row>
    <row r="5" spans="1:6">
      <c r="A5" t="s">
        <v>229</v>
      </c>
      <c r="B5" s="22" t="s">
        <v>123</v>
      </c>
      <c r="C5" s="22" t="s">
        <v>124</v>
      </c>
      <c r="D5" s="23">
        <v>7</v>
      </c>
      <c r="E5" s="22" t="s">
        <v>199</v>
      </c>
      <c r="F5" s="22"/>
    </row>
    <row r="6" spans="1:6">
      <c r="A6" t="s">
        <v>230</v>
      </c>
      <c r="B6" s="22" t="s">
        <v>65</v>
      </c>
      <c r="C6" s="22" t="s">
        <v>125</v>
      </c>
      <c r="D6" s="23">
        <v>7</v>
      </c>
      <c r="E6" s="22" t="s">
        <v>200</v>
      </c>
      <c r="F6" s="22"/>
    </row>
    <row r="7" spans="1:6">
      <c r="A7" t="s">
        <v>231</v>
      </c>
      <c r="B7" s="22" t="s">
        <v>2</v>
      </c>
      <c r="C7" s="22" t="s">
        <v>126</v>
      </c>
      <c r="D7" s="23">
        <v>7</v>
      </c>
      <c r="E7" s="22" t="s">
        <v>201</v>
      </c>
      <c r="F7" s="22"/>
    </row>
    <row r="8" spans="1:6">
      <c r="A8" t="s">
        <v>232</v>
      </c>
      <c r="B8" s="22" t="s">
        <v>60</v>
      </c>
      <c r="C8" s="22" t="s">
        <v>127</v>
      </c>
      <c r="D8" s="23">
        <v>7</v>
      </c>
      <c r="E8" s="22" t="s">
        <v>202</v>
      </c>
      <c r="F8" s="22"/>
    </row>
    <row r="9" spans="1:6">
      <c r="A9" t="s">
        <v>233</v>
      </c>
      <c r="B9" s="22" t="s">
        <v>128</v>
      </c>
      <c r="C9" s="22" t="s">
        <v>129</v>
      </c>
      <c r="D9" s="23">
        <v>7</v>
      </c>
      <c r="E9" s="22" t="s">
        <v>203</v>
      </c>
      <c r="F9" s="22"/>
    </row>
    <row r="10" spans="1:6">
      <c r="A10" t="s">
        <v>234</v>
      </c>
      <c r="B10" s="22" t="s">
        <v>130</v>
      </c>
      <c r="C10" s="22" t="s">
        <v>5</v>
      </c>
      <c r="D10" s="23">
        <v>7</v>
      </c>
      <c r="E10" s="22" t="s">
        <v>204</v>
      </c>
      <c r="F10" s="22"/>
    </row>
    <row r="11" spans="1:6">
      <c r="A11" t="s">
        <v>235</v>
      </c>
      <c r="B11" s="22" t="s">
        <v>131</v>
      </c>
      <c r="C11" s="22" t="s">
        <v>132</v>
      </c>
      <c r="D11" s="23">
        <v>7</v>
      </c>
      <c r="E11" s="22" t="s">
        <v>205</v>
      </c>
      <c r="F11" s="22"/>
    </row>
    <row r="12" spans="1:6">
      <c r="A12" t="s">
        <v>236</v>
      </c>
      <c r="B12" s="22" t="s">
        <v>133</v>
      </c>
      <c r="C12" s="22" t="s">
        <v>134</v>
      </c>
      <c r="D12" s="23">
        <v>7</v>
      </c>
      <c r="E12" s="22" t="s">
        <v>205</v>
      </c>
      <c r="F12" s="22"/>
    </row>
    <row r="13" spans="1:6">
      <c r="A13" t="s">
        <v>237</v>
      </c>
      <c r="B13" s="22" t="s">
        <v>9</v>
      </c>
      <c r="C13" s="22" t="s">
        <v>135</v>
      </c>
      <c r="D13" s="23">
        <v>7</v>
      </c>
      <c r="E13" s="22" t="s">
        <v>206</v>
      </c>
      <c r="F13" s="22"/>
    </row>
    <row r="14" spans="1:6">
      <c r="A14" t="s">
        <v>238</v>
      </c>
      <c r="B14" s="22" t="s">
        <v>136</v>
      </c>
      <c r="C14" s="22" t="s">
        <v>137</v>
      </c>
      <c r="D14" s="23">
        <v>7</v>
      </c>
      <c r="E14" s="22" t="s">
        <v>207</v>
      </c>
      <c r="F14" s="22"/>
    </row>
    <row r="15" spans="1:6">
      <c r="A15" t="s">
        <v>239</v>
      </c>
      <c r="B15" s="22" t="s">
        <v>133</v>
      </c>
      <c r="C15" s="22" t="s">
        <v>10</v>
      </c>
      <c r="D15" s="23">
        <v>7</v>
      </c>
      <c r="E15" s="22" t="s">
        <v>208</v>
      </c>
      <c r="F15" s="22"/>
    </row>
    <row r="16" spans="1:6">
      <c r="A16" t="s">
        <v>240</v>
      </c>
      <c r="B16" s="22" t="s">
        <v>139</v>
      </c>
      <c r="C16" s="22" t="s">
        <v>140</v>
      </c>
      <c r="D16" s="23">
        <v>7</v>
      </c>
      <c r="E16" s="22" t="s">
        <v>209</v>
      </c>
      <c r="F16" s="22"/>
    </row>
    <row r="17" spans="1:6">
      <c r="A17" t="s">
        <v>241</v>
      </c>
      <c r="B17" s="22" t="s">
        <v>60</v>
      </c>
      <c r="C17" s="22" t="s">
        <v>59</v>
      </c>
      <c r="D17" s="23">
        <v>8</v>
      </c>
      <c r="E17" s="22" t="s">
        <v>210</v>
      </c>
      <c r="F17" s="22"/>
    </row>
    <row r="18" spans="1:6">
      <c r="A18" t="s">
        <v>242</v>
      </c>
      <c r="B18" s="22" t="s">
        <v>141</v>
      </c>
      <c r="C18" s="22" t="s">
        <v>142</v>
      </c>
      <c r="D18" s="23">
        <v>7</v>
      </c>
      <c r="E18" s="22" t="s">
        <v>211</v>
      </c>
      <c r="F18" s="22"/>
    </row>
    <row r="19" spans="1:6">
      <c r="A19" t="s">
        <v>243</v>
      </c>
      <c r="B19" s="22" t="s">
        <v>143</v>
      </c>
      <c r="C19" s="22" t="s">
        <v>144</v>
      </c>
      <c r="D19" s="23">
        <v>7</v>
      </c>
      <c r="E19" s="22" t="s">
        <v>212</v>
      </c>
      <c r="F19" s="22"/>
    </row>
    <row r="20" spans="1:6">
      <c r="A20" t="s">
        <v>244</v>
      </c>
      <c r="B20" s="22" t="s">
        <v>138</v>
      </c>
      <c r="C20" s="22" t="s">
        <v>145</v>
      </c>
      <c r="D20" s="23">
        <v>7</v>
      </c>
      <c r="E20" s="22" t="s">
        <v>213</v>
      </c>
      <c r="F20" s="22"/>
    </row>
    <row r="21" spans="1:6">
      <c r="A21" t="s">
        <v>245</v>
      </c>
      <c r="B21" s="22" t="s">
        <v>67</v>
      </c>
      <c r="C21" s="22" t="s">
        <v>66</v>
      </c>
      <c r="D21" s="23">
        <v>8</v>
      </c>
      <c r="E21" s="22" t="s">
        <v>214</v>
      </c>
      <c r="F21" s="22"/>
    </row>
    <row r="22" spans="1:6">
      <c r="A22" t="s">
        <v>246</v>
      </c>
      <c r="B22" s="22" t="s">
        <v>138</v>
      </c>
      <c r="C22" s="22" t="s">
        <v>146</v>
      </c>
      <c r="D22" s="23">
        <v>7</v>
      </c>
      <c r="E22" s="22" t="s">
        <v>215</v>
      </c>
      <c r="F22" s="22"/>
    </row>
    <row r="23" spans="1:6">
      <c r="A23" t="s">
        <v>247</v>
      </c>
      <c r="B23" s="22" t="s">
        <v>12</v>
      </c>
      <c r="C23" s="22" t="s">
        <v>147</v>
      </c>
      <c r="D23" s="23">
        <v>7</v>
      </c>
      <c r="E23" s="22" t="s">
        <v>216</v>
      </c>
      <c r="F23" s="22"/>
    </row>
    <row r="24" spans="1:6">
      <c r="A24" t="s">
        <v>248</v>
      </c>
      <c r="B24" s="22" t="s">
        <v>73</v>
      </c>
      <c r="C24" s="22" t="s">
        <v>72</v>
      </c>
      <c r="D24" s="23">
        <v>8</v>
      </c>
      <c r="E24" s="22" t="s">
        <v>217</v>
      </c>
      <c r="F24" s="22"/>
    </row>
    <row r="25" spans="1:6">
      <c r="A25" t="s">
        <v>249</v>
      </c>
      <c r="B25" s="22" t="s">
        <v>136</v>
      </c>
      <c r="C25" s="22" t="s">
        <v>148</v>
      </c>
      <c r="D25" s="23">
        <v>7</v>
      </c>
      <c r="E25" s="22" t="s">
        <v>218</v>
      </c>
      <c r="F25" s="22"/>
    </row>
    <row r="26" spans="1:6">
      <c r="A26" t="s">
        <v>250</v>
      </c>
      <c r="B26" s="22" t="s">
        <v>149</v>
      </c>
      <c r="C26" s="22" t="s">
        <v>150</v>
      </c>
      <c r="D26" s="23">
        <v>7</v>
      </c>
      <c r="E26" s="22" t="s">
        <v>219</v>
      </c>
      <c r="F26" s="22"/>
    </row>
    <row r="27" spans="1:6">
      <c r="A27" t="s">
        <v>251</v>
      </c>
      <c r="B27" s="22" t="s">
        <v>34</v>
      </c>
      <c r="C27" s="22" t="s">
        <v>151</v>
      </c>
      <c r="D27" s="23">
        <v>7</v>
      </c>
      <c r="E27" s="22" t="s">
        <v>220</v>
      </c>
      <c r="F27" s="22"/>
    </row>
    <row r="28" spans="1:6">
      <c r="A28" t="s">
        <v>252</v>
      </c>
      <c r="B28" s="22" t="s">
        <v>83</v>
      </c>
      <c r="C28" s="22" t="s">
        <v>82</v>
      </c>
      <c r="D28" s="23">
        <v>8</v>
      </c>
      <c r="E28" s="22" t="s">
        <v>221</v>
      </c>
      <c r="F28" s="22"/>
    </row>
    <row r="29" spans="1:6">
      <c r="A29" t="s">
        <v>253</v>
      </c>
      <c r="B29" s="22" t="s">
        <v>9</v>
      </c>
      <c r="C29" s="22" t="s">
        <v>155</v>
      </c>
      <c r="D29" s="23">
        <v>7</v>
      </c>
      <c r="E29" s="22" t="s">
        <v>222</v>
      </c>
      <c r="F29" s="22"/>
    </row>
    <row r="30" spans="1:6">
      <c r="A30" t="s">
        <v>254</v>
      </c>
      <c r="B30" s="22" t="s">
        <v>156</v>
      </c>
      <c r="C30" s="22" t="s">
        <v>157</v>
      </c>
      <c r="D30" s="23">
        <v>7</v>
      </c>
      <c r="E30" s="22" t="s">
        <v>223</v>
      </c>
      <c r="F30" s="22"/>
    </row>
    <row r="31" spans="1:6">
      <c r="A31" t="s">
        <v>255</v>
      </c>
      <c r="B31" s="22" t="s">
        <v>158</v>
      </c>
      <c r="C31" s="22" t="s">
        <v>159</v>
      </c>
      <c r="D31" s="23">
        <v>7</v>
      </c>
      <c r="E31" s="22" t="s">
        <v>224</v>
      </c>
      <c r="F31" s="22"/>
    </row>
    <row r="32" spans="1:6">
      <c r="A32" t="s">
        <v>256</v>
      </c>
      <c r="B32" s="22" t="s">
        <v>160</v>
      </c>
      <c r="C32" s="22" t="s">
        <v>161</v>
      </c>
      <c r="D32" s="23">
        <v>7</v>
      </c>
      <c r="E32" s="22" t="s">
        <v>225</v>
      </c>
      <c r="F32" s="22"/>
    </row>
    <row r="33" spans="1:6">
      <c r="A33" t="s">
        <v>112</v>
      </c>
      <c r="B33" s="22" t="s">
        <v>50</v>
      </c>
      <c r="C33" s="22" t="s">
        <v>49</v>
      </c>
      <c r="D33" s="23">
        <v>8</v>
      </c>
      <c r="E33" s="22" t="s">
        <v>163</v>
      </c>
      <c r="F33" s="22" t="s">
        <v>164</v>
      </c>
    </row>
    <row r="34" spans="1:6">
      <c r="A34" t="s">
        <v>109</v>
      </c>
      <c r="B34" s="22" t="s">
        <v>55</v>
      </c>
      <c r="C34" s="22" t="s">
        <v>54</v>
      </c>
      <c r="D34" s="23">
        <v>8</v>
      </c>
      <c r="E34" s="22" t="s">
        <v>165</v>
      </c>
      <c r="F34" s="22" t="s">
        <v>164</v>
      </c>
    </row>
    <row r="35" spans="1:6">
      <c r="A35" t="s">
        <v>257</v>
      </c>
      <c r="B35" s="22" t="s">
        <v>73</v>
      </c>
      <c r="C35" s="22" t="s">
        <v>10</v>
      </c>
      <c r="D35" s="23">
        <v>7</v>
      </c>
      <c r="E35" s="22" t="s">
        <v>166</v>
      </c>
      <c r="F35" s="22" t="s">
        <v>164</v>
      </c>
    </row>
    <row r="36" spans="1:6">
      <c r="A36" t="s">
        <v>258</v>
      </c>
      <c r="B36" s="22" t="s">
        <v>138</v>
      </c>
      <c r="C36" s="22" t="s">
        <v>10</v>
      </c>
      <c r="D36" s="23">
        <v>7</v>
      </c>
      <c r="E36" s="22" t="s">
        <v>166</v>
      </c>
      <c r="F36" s="22" t="s">
        <v>164</v>
      </c>
    </row>
    <row r="37" spans="1:6">
      <c r="A37" t="s">
        <v>259</v>
      </c>
      <c r="B37" s="22" t="s">
        <v>58</v>
      </c>
      <c r="C37" s="22" t="s">
        <v>10</v>
      </c>
      <c r="D37" s="23">
        <v>8</v>
      </c>
      <c r="E37" s="22" t="s">
        <v>166</v>
      </c>
      <c r="F37" s="22" t="s">
        <v>164</v>
      </c>
    </row>
    <row r="38" spans="1:6">
      <c r="A38" t="s">
        <v>260</v>
      </c>
      <c r="B38" s="22" t="s">
        <v>69</v>
      </c>
      <c r="C38" s="22" t="s">
        <v>68</v>
      </c>
      <c r="D38" s="23">
        <v>8</v>
      </c>
      <c r="E38" s="22" t="s">
        <v>167</v>
      </c>
      <c r="F38" s="22" t="s">
        <v>164</v>
      </c>
    </row>
    <row r="39" spans="1:6">
      <c r="A39" t="s">
        <v>261</v>
      </c>
      <c r="B39" s="22" t="s">
        <v>6</v>
      </c>
      <c r="C39" s="22" t="s">
        <v>75</v>
      </c>
      <c r="D39" s="23">
        <v>8</v>
      </c>
      <c r="E39" s="22" t="s">
        <v>168</v>
      </c>
      <c r="F39" s="22" t="s">
        <v>164</v>
      </c>
    </row>
    <row r="40" spans="1:6">
      <c r="A40" t="s">
        <v>262</v>
      </c>
      <c r="B40" s="22" t="s">
        <v>39</v>
      </c>
      <c r="C40" s="22" t="s">
        <v>4</v>
      </c>
      <c r="D40" s="23">
        <v>8</v>
      </c>
      <c r="E40" s="22" t="s">
        <v>169</v>
      </c>
      <c r="F40" s="22" t="s">
        <v>170</v>
      </c>
    </row>
    <row r="41" spans="1:6">
      <c r="A41" t="s">
        <v>263</v>
      </c>
      <c r="B41" s="22" t="s">
        <v>41</v>
      </c>
      <c r="C41" s="22" t="s">
        <v>40</v>
      </c>
      <c r="D41" s="23">
        <v>8</v>
      </c>
      <c r="E41" s="22" t="s">
        <v>171</v>
      </c>
      <c r="F41" s="22" t="s">
        <v>170</v>
      </c>
    </row>
    <row r="42" spans="1:6">
      <c r="A42" t="s">
        <v>110</v>
      </c>
      <c r="B42" s="22" t="s">
        <v>45</v>
      </c>
      <c r="C42" s="22" t="s">
        <v>44</v>
      </c>
      <c r="D42" s="23">
        <v>8</v>
      </c>
      <c r="E42" s="22" t="s">
        <v>172</v>
      </c>
      <c r="F42" s="22" t="s">
        <v>170</v>
      </c>
    </row>
    <row r="43" spans="1:6">
      <c r="A43" t="s">
        <v>264</v>
      </c>
      <c r="B43" s="22" t="s">
        <v>71</v>
      </c>
      <c r="C43" s="22" t="s">
        <v>70</v>
      </c>
      <c r="D43" s="23">
        <v>8</v>
      </c>
      <c r="E43" s="22" t="s">
        <v>173</v>
      </c>
      <c r="F43" s="22" t="s">
        <v>170</v>
      </c>
    </row>
    <row r="44" spans="1:6">
      <c r="A44" t="s">
        <v>265</v>
      </c>
      <c r="B44" s="22" t="s">
        <v>67</v>
      </c>
      <c r="C44" s="22" t="s">
        <v>74</v>
      </c>
      <c r="D44" s="23">
        <v>8</v>
      </c>
      <c r="E44" s="22" t="s">
        <v>174</v>
      </c>
      <c r="F44" s="22" t="s">
        <v>170</v>
      </c>
    </row>
    <row r="45" spans="1:6">
      <c r="A45" t="s">
        <v>108</v>
      </c>
      <c r="B45" s="22" t="s">
        <v>79</v>
      </c>
      <c r="C45" s="22" t="s">
        <v>78</v>
      </c>
      <c r="D45" s="23">
        <v>8</v>
      </c>
      <c r="E45" s="22" t="s">
        <v>175</v>
      </c>
      <c r="F45" s="22" t="s">
        <v>170</v>
      </c>
    </row>
    <row r="46" spans="1:6">
      <c r="A46" t="s">
        <v>115</v>
      </c>
      <c r="B46" s="22" t="s">
        <v>60</v>
      </c>
      <c r="C46" s="22" t="s">
        <v>152</v>
      </c>
      <c r="D46" s="23">
        <v>7</v>
      </c>
      <c r="E46" s="22" t="s">
        <v>176</v>
      </c>
      <c r="F46" s="22" t="s">
        <v>170</v>
      </c>
    </row>
    <row r="47" spans="1:6">
      <c r="A47" t="s">
        <v>113</v>
      </c>
      <c r="B47" s="22" t="s">
        <v>122</v>
      </c>
      <c r="C47" s="22" t="s">
        <v>1</v>
      </c>
      <c r="D47" s="23">
        <v>7</v>
      </c>
      <c r="E47" s="22" t="s">
        <v>177</v>
      </c>
      <c r="F47" s="22" t="s">
        <v>178</v>
      </c>
    </row>
    <row r="48" spans="1:6">
      <c r="A48" t="s">
        <v>266</v>
      </c>
      <c r="B48" s="22" t="s">
        <v>8</v>
      </c>
      <c r="C48" s="22" t="s">
        <v>7</v>
      </c>
      <c r="D48" s="23">
        <v>8</v>
      </c>
      <c r="E48" s="22" t="s">
        <v>179</v>
      </c>
      <c r="F48" s="22" t="s">
        <v>178</v>
      </c>
    </row>
    <row r="49" spans="1:6">
      <c r="A49" t="s">
        <v>267</v>
      </c>
      <c r="B49" s="22" t="s">
        <v>3</v>
      </c>
      <c r="C49" s="22" t="s">
        <v>61</v>
      </c>
      <c r="D49" s="23">
        <v>8</v>
      </c>
      <c r="E49" s="22" t="s">
        <v>180</v>
      </c>
      <c r="F49" s="22" t="s">
        <v>178</v>
      </c>
    </row>
    <row r="50" spans="1:6">
      <c r="A50" t="s">
        <v>104</v>
      </c>
      <c r="B50" s="22" t="s">
        <v>65</v>
      </c>
      <c r="C50" s="22" t="s">
        <v>64</v>
      </c>
      <c r="D50" s="23">
        <v>8</v>
      </c>
      <c r="E50" s="22" t="s">
        <v>181</v>
      </c>
      <c r="F50" s="22" t="s">
        <v>178</v>
      </c>
    </row>
    <row r="51" spans="1:6">
      <c r="A51" t="s">
        <v>111</v>
      </c>
      <c r="B51" s="22" t="s">
        <v>81</v>
      </c>
      <c r="C51" s="22" t="s">
        <v>80</v>
      </c>
      <c r="D51" s="23">
        <v>8</v>
      </c>
      <c r="E51" s="22" t="s">
        <v>182</v>
      </c>
      <c r="F51" s="22" t="s">
        <v>178</v>
      </c>
    </row>
    <row r="52" spans="1:6">
      <c r="A52" t="s">
        <v>268</v>
      </c>
      <c r="B52" s="22" t="s">
        <v>38</v>
      </c>
      <c r="C52" s="22" t="s">
        <v>37</v>
      </c>
      <c r="D52" s="23">
        <v>8</v>
      </c>
      <c r="E52" s="22" t="s">
        <v>183</v>
      </c>
      <c r="F52" s="22" t="s">
        <v>184</v>
      </c>
    </row>
    <row r="53" spans="1:6">
      <c r="A53" t="s">
        <v>105</v>
      </c>
      <c r="B53" s="22" t="s">
        <v>43</v>
      </c>
      <c r="C53" s="22" t="s">
        <v>42</v>
      </c>
      <c r="D53" s="23">
        <v>8</v>
      </c>
      <c r="E53" s="22" t="s">
        <v>185</v>
      </c>
      <c r="F53" s="22" t="s">
        <v>184</v>
      </c>
    </row>
    <row r="54" spans="1:6">
      <c r="A54" t="s">
        <v>269</v>
      </c>
      <c r="B54" s="22" t="s">
        <v>47</v>
      </c>
      <c r="C54" s="22" t="s">
        <v>46</v>
      </c>
      <c r="D54" s="23">
        <v>8</v>
      </c>
      <c r="E54" s="22" t="s">
        <v>186</v>
      </c>
      <c r="F54" s="22" t="s">
        <v>184</v>
      </c>
    </row>
    <row r="55" spans="1:6">
      <c r="A55" t="s">
        <v>270</v>
      </c>
      <c r="B55" s="22" t="s">
        <v>10</v>
      </c>
      <c r="C55" s="22" t="s">
        <v>48</v>
      </c>
      <c r="D55" s="23">
        <v>8</v>
      </c>
      <c r="E55" s="22" t="s">
        <v>187</v>
      </c>
      <c r="F55" s="22" t="s">
        <v>184</v>
      </c>
    </row>
    <row r="56" spans="1:6">
      <c r="A56" t="s">
        <v>271</v>
      </c>
      <c r="B56" s="22" t="s">
        <v>63</v>
      </c>
      <c r="C56" s="22" t="s">
        <v>62</v>
      </c>
      <c r="D56" s="23">
        <v>8</v>
      </c>
      <c r="E56" s="22" t="s">
        <v>188</v>
      </c>
      <c r="F56" s="22" t="s">
        <v>184</v>
      </c>
    </row>
    <row r="57" spans="1:6">
      <c r="A57" t="s">
        <v>272</v>
      </c>
      <c r="B57" s="22" t="s">
        <v>71</v>
      </c>
      <c r="C57" s="22" t="s">
        <v>11</v>
      </c>
      <c r="D57" s="23">
        <v>8</v>
      </c>
      <c r="E57" s="22" t="s">
        <v>189</v>
      </c>
      <c r="F57" s="22" t="s">
        <v>184</v>
      </c>
    </row>
    <row r="58" spans="1:6">
      <c r="A58" t="s">
        <v>114</v>
      </c>
      <c r="B58" s="22" t="s">
        <v>153</v>
      </c>
      <c r="C58" s="22" t="s">
        <v>154</v>
      </c>
      <c r="D58" s="23">
        <v>7</v>
      </c>
      <c r="E58" s="22" t="s">
        <v>190</v>
      </c>
      <c r="F58" s="22" t="s">
        <v>184</v>
      </c>
    </row>
    <row r="59" spans="1:6">
      <c r="A59" t="s">
        <v>273</v>
      </c>
      <c r="B59" s="22" t="s">
        <v>36</v>
      </c>
      <c r="C59" s="22" t="s">
        <v>35</v>
      </c>
      <c r="D59" s="23">
        <v>8</v>
      </c>
      <c r="E59" s="22" t="s">
        <v>191</v>
      </c>
      <c r="F59" s="22" t="s">
        <v>192</v>
      </c>
    </row>
    <row r="60" spans="1:6">
      <c r="A60" t="s">
        <v>107</v>
      </c>
      <c r="B60" s="22" t="s">
        <v>52</v>
      </c>
      <c r="C60" s="22" t="s">
        <v>51</v>
      </c>
      <c r="D60" s="23">
        <v>8</v>
      </c>
      <c r="E60" s="22" t="s">
        <v>193</v>
      </c>
      <c r="F60" s="22" t="s">
        <v>192</v>
      </c>
    </row>
    <row r="61" spans="1:6">
      <c r="A61" t="s">
        <v>106</v>
      </c>
      <c r="B61" s="22" t="s">
        <v>53</v>
      </c>
      <c r="C61" s="22" t="s">
        <v>51</v>
      </c>
      <c r="D61" s="23">
        <v>8</v>
      </c>
      <c r="E61" s="22" t="s">
        <v>193</v>
      </c>
      <c r="F61" s="22" t="s">
        <v>192</v>
      </c>
    </row>
    <row r="62" spans="1:6">
      <c r="A62" t="s">
        <v>274</v>
      </c>
      <c r="B62" s="22" t="s">
        <v>57</v>
      </c>
      <c r="C62" s="22" t="s">
        <v>56</v>
      </c>
      <c r="D62" s="23">
        <v>8</v>
      </c>
      <c r="E62" s="22" t="s">
        <v>194</v>
      </c>
      <c r="F62" s="22" t="s">
        <v>192</v>
      </c>
    </row>
    <row r="63" spans="1:6">
      <c r="A63" t="s">
        <v>275</v>
      </c>
      <c r="B63" s="22" t="s">
        <v>77</v>
      </c>
      <c r="C63" s="22" t="s">
        <v>76</v>
      </c>
      <c r="D63" s="23">
        <v>8</v>
      </c>
      <c r="E63" s="22" t="s">
        <v>195</v>
      </c>
      <c r="F63" s="22" t="s">
        <v>192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 List</vt:lpstr>
      <vt:lpstr>Draft Board</vt:lpstr>
      <vt:lpstr>League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olivierik</dc:creator>
  <cp:lastModifiedBy>Kevin Olivieri</cp:lastModifiedBy>
  <cp:lastPrinted>2014-03-24T15:26:00Z</cp:lastPrinted>
  <dcterms:created xsi:type="dcterms:W3CDTF">2011-03-28T13:58:10Z</dcterms:created>
  <dcterms:modified xsi:type="dcterms:W3CDTF">2014-03-24T15:34:50Z</dcterms:modified>
</cp:coreProperties>
</file>