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codeName="ThisWorkbook" autoCompressPictures="0"/>
  <bookViews>
    <workbookView xWindow="700" yWindow="260" windowWidth="24000" windowHeight="18440" tabRatio="606"/>
  </bookViews>
  <sheets>
    <sheet name="P&amp;L Summary" sheetId="8" r:id="rId1"/>
    <sheet name="Income Summary" sheetId="13" r:id="rId2"/>
    <sheet name="Expense Summary" sheetId="14" r:id="rId3"/>
    <sheet name="Income Details" sheetId="6" r:id="rId4"/>
    <sheet name="Expense Details" sheetId="1" r:id="rId5"/>
    <sheet name="Lookup Lists" sheetId="2" r:id="rId6"/>
  </sheets>
  <definedNames>
    <definedName name="Category" localSheetId="2">BudgetCategoryLookup[]</definedName>
    <definedName name="Category" localSheetId="1">BudgetCategoryLookup[]</definedName>
    <definedName name="Category">BudgetCategoryLookup[]</definedName>
    <definedName name="IncomeLookupList" localSheetId="2">IncomeLookup[]</definedName>
    <definedName name="IncomeLookupList" localSheetId="1">IncomeLookup[]</definedName>
    <definedName name="IncomeLookupList">IncomeLookup[]</definedName>
    <definedName name="LineItem" localSheetId="2">BudgetLineItemLookup[]</definedName>
    <definedName name="LineItem" localSheetId="1">BudgetLineItemLookup[]</definedName>
    <definedName name="LineItem">BudgetLineItemLookup[]</definedName>
    <definedName name="_xlnm.Print_Area" localSheetId="2">'Expense Summary'!$A$1:$C$29</definedName>
    <definedName name="_xlnm.Print_Area" localSheetId="3">'Income Details'!$A$1:$E$15</definedName>
    <definedName name="_xlnm.Print_Area" localSheetId="1">'Income Summary'!$A$1:$C$29</definedName>
    <definedName name="_xlnm.Print_Area" localSheetId="0">'P&amp;L Summary'!$A$1:$E$12</definedName>
  </definedNames>
  <calcPr calcId="140001" concurrentCalc="0"/>
  <pivotCaches>
    <pivotCache cacheId="2" r:id="rId7"/>
    <pivotCache cacheId="3"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D12" i="8" l="1"/>
  <c r="C12" i="8"/>
  <c r="B12" i="8"/>
  <c r="C10" i="8"/>
  <c r="C11" i="8"/>
  <c r="C6" i="8"/>
  <c r="C5" i="8"/>
  <c r="C7" i="8"/>
  <c r="C8" i="8"/>
  <c r="J16" i="1"/>
  <c r="C9" i="8"/>
  <c r="B8" i="8"/>
  <c r="B7" i="8"/>
  <c r="B5" i="8"/>
  <c r="B6" i="8"/>
  <c r="B11" i="8"/>
  <c r="B10" i="8"/>
  <c r="B9" i="8"/>
  <c r="D13" i="8"/>
  <c r="D9" i="8"/>
  <c r="D10" i="8"/>
  <c r="D11" i="8"/>
  <c r="D6" i="8"/>
  <c r="D5" i="8"/>
  <c r="D7" i="8"/>
  <c r="D8" i="8"/>
  <c r="J106" i="1"/>
  <c r="J107" i="1"/>
  <c r="J105" i="1"/>
  <c r="J104" i="1"/>
  <c r="J103" i="1"/>
  <c r="J102" i="1"/>
  <c r="J101" i="1"/>
  <c r="J100" i="1"/>
  <c r="J99" i="1"/>
  <c r="J98" i="1"/>
  <c r="J97" i="1"/>
  <c r="J92" i="1"/>
  <c r="J93" i="1"/>
  <c r="J94" i="1"/>
  <c r="J95" i="1"/>
  <c r="J96" i="1"/>
  <c r="J91" i="1"/>
  <c r="J90" i="1"/>
  <c r="J26" i="1"/>
  <c r="J27" i="1"/>
  <c r="J64" i="1"/>
  <c r="J60" i="1"/>
  <c r="J62" i="1"/>
  <c r="J61" i="1"/>
  <c r="J63" i="1"/>
  <c r="J65" i="1"/>
  <c r="J66" i="1"/>
  <c r="J67" i="1"/>
  <c r="J68" i="1"/>
  <c r="J69" i="1"/>
  <c r="J70" i="1"/>
  <c r="J71" i="1"/>
  <c r="J72" i="1"/>
  <c r="J73" i="1"/>
  <c r="J74" i="1"/>
  <c r="J75" i="1"/>
  <c r="J76" i="1"/>
  <c r="J77" i="1"/>
  <c r="J78" i="1"/>
  <c r="J79" i="1"/>
  <c r="J80" i="1"/>
  <c r="J81" i="1"/>
  <c r="J82" i="1"/>
  <c r="J83" i="1"/>
  <c r="J84" i="1"/>
  <c r="J85" i="1"/>
  <c r="J86" i="1"/>
  <c r="J87" i="1"/>
  <c r="J88" i="1"/>
  <c r="J89" i="1"/>
  <c r="J3" i="1"/>
  <c r="J4" i="1"/>
  <c r="J5" i="1"/>
  <c r="J6" i="1"/>
  <c r="J7" i="1"/>
  <c r="J8" i="1"/>
  <c r="J9" i="1"/>
  <c r="J10" i="1"/>
  <c r="J11" i="1"/>
  <c r="J12" i="1"/>
  <c r="J13" i="1"/>
  <c r="J14" i="1"/>
  <c r="J15" i="1"/>
  <c r="J17" i="1"/>
  <c r="J18" i="1"/>
  <c r="J19" i="1"/>
  <c r="J20" i="1"/>
  <c r="J21" i="1"/>
  <c r="J22" i="1"/>
  <c r="J23" i="1"/>
  <c r="J24" i="1"/>
  <c r="J25"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alcChain>
</file>

<file path=xl/comments1.xml><?xml version="1.0" encoding="utf-8"?>
<comments xmlns="http://schemas.openxmlformats.org/spreadsheetml/2006/main">
  <authors>
    <author xml:space="preserve">   </author>
  </authors>
  <commentList>
    <comment ref="F1" authorId="0">
      <text>
        <r>
          <rPr>
            <b/>
            <sz val="9"/>
            <color indexed="81"/>
            <rFont val="Geneva"/>
          </rPr>
          <t>Click the arrow in any heading cell in this table for sort and filter options.</t>
        </r>
      </text>
    </comment>
  </commentList>
</comments>
</file>

<file path=xl/comments2.xml><?xml version="1.0" encoding="utf-8"?>
<comments xmlns="http://schemas.openxmlformats.org/spreadsheetml/2006/main">
  <authors>
    <author xml:space="preserve">   </author>
  </authors>
  <commentList>
    <comment ref="K1" authorId="0">
      <text>
        <r>
          <rPr>
            <b/>
            <sz val="9"/>
            <color indexed="81"/>
            <rFont val="Geneva"/>
          </rPr>
          <t>Click the arrow in any heading cell in this table for sort and filter options.</t>
        </r>
      </text>
    </comment>
    <comment ref="L10" authorId="0">
      <text>
        <r>
          <rPr>
            <b/>
            <sz val="9"/>
            <color indexed="81"/>
            <rFont val="Geneva"/>
          </rPr>
          <t>Edit the data on this sheet with your own information to update the expense report and profit-loss summary sheets.
You can edit data in columns A through E, and column H. Columns F, G, I, and J are calculated automatically.
When you click in a cell in the Category and Line Item columns, you see a list of options from which to select. You can edit those lists on the Lookup Lists sheet in this workbook.
The bars shown in the Actual-Prior Overview column are conditional formatting that updates to show the relative actual cost vs. prior year cost.</t>
        </r>
      </text>
    </comment>
    <comment ref="K63" authorId="0">
      <text>
        <r>
          <rPr>
            <b/>
            <sz val="9"/>
            <color indexed="81"/>
            <rFont val="Geneva"/>
          </rPr>
          <t>To add new items to the table, just start typing in the row directly beneath the table and the table expands automatically. The report sheets automatically recognize your additional data when the table expands.</t>
        </r>
      </text>
    </comment>
  </commentList>
</comments>
</file>

<file path=xl/comments3.xml><?xml version="1.0" encoding="utf-8"?>
<comments xmlns="http://schemas.openxmlformats.org/spreadsheetml/2006/main">
  <authors>
    <author xml:space="preserve">   </author>
  </authors>
  <commentList>
    <comment ref="E2" authorId="0">
      <text>
        <r>
          <rPr>
            <b/>
            <sz val="9"/>
            <color indexed="81"/>
            <rFont val="Geneva"/>
          </rPr>
          <t>These lists populate the options that appear in the pop-up lists you see in the Expense Details and Income Details sheets. Edit the existing values as needed. To add additional values, begin typing in the cell directly beneath the last existing entry and the list will automatically expand.</t>
        </r>
      </text>
    </comment>
  </commentList>
</comments>
</file>

<file path=xl/sharedStrings.xml><?xml version="1.0" encoding="utf-8"?>
<sst xmlns="http://schemas.openxmlformats.org/spreadsheetml/2006/main" count="782" uniqueCount="172">
  <si>
    <t>Category</t>
  </si>
  <si>
    <t>Budget Category Lookup</t>
  </si>
  <si>
    <t>Actual</t>
  </si>
  <si>
    <t>January</t>
  </si>
  <si>
    <t>February</t>
  </si>
  <si>
    <t>March</t>
  </si>
  <si>
    <t>April</t>
  </si>
  <si>
    <t>Budget Line Item Lookup</t>
  </si>
  <si>
    <t>Line Item</t>
  </si>
  <si>
    <t>Month</t>
  </si>
  <si>
    <t>Qtr</t>
  </si>
  <si>
    <t>Qtr 1</t>
  </si>
  <si>
    <t>Qtr 2</t>
  </si>
  <si>
    <t>Advertising</t>
  </si>
  <si>
    <t>Bad Debts</t>
  </si>
  <si>
    <t>Cash Discounts</t>
  </si>
  <si>
    <t>Dues and Subscriptions</t>
  </si>
  <si>
    <t>Insurance</t>
  </si>
  <si>
    <t>Interest</t>
  </si>
  <si>
    <t>Legal and Auditing</t>
  </si>
  <si>
    <t>Taxes</t>
  </si>
  <si>
    <t>May</t>
  </si>
  <si>
    <t>June</t>
  </si>
  <si>
    <t>September</t>
  </si>
  <si>
    <t>Qtr 3</t>
  </si>
  <si>
    <t>Totals</t>
  </si>
  <si>
    <t>Income Line Item Lookup</t>
  </si>
  <si>
    <t>Donations</t>
  </si>
  <si>
    <t>Sponsorships</t>
  </si>
  <si>
    <t>Fundraising</t>
  </si>
  <si>
    <t>Spring</t>
  </si>
  <si>
    <t>Summer</t>
  </si>
  <si>
    <t>Fall</t>
  </si>
  <si>
    <t>Equipment</t>
  </si>
  <si>
    <t>Field Improvements</t>
  </si>
  <si>
    <t>PayPal Fees</t>
  </si>
  <si>
    <t>Food</t>
  </si>
  <si>
    <t>Sponsorship Plaques</t>
  </si>
  <si>
    <t>Trophies/Awards</t>
  </si>
  <si>
    <t>Raffle Ticket Printing</t>
  </si>
  <si>
    <t>Vinyl Banners</t>
  </si>
  <si>
    <t>Signage</t>
  </si>
  <si>
    <t>Red Sox Tickets</t>
  </si>
  <si>
    <t>Unpaid Registrations</t>
  </si>
  <si>
    <t>Pitching Clinic Registrations</t>
  </si>
  <si>
    <t>Clinics</t>
  </si>
  <si>
    <t>Pitching Coach</t>
  </si>
  <si>
    <t>Website Yearly Hosting Fee</t>
  </si>
  <si>
    <t>Uniforms</t>
  </si>
  <si>
    <t>Umpires (Junior)</t>
  </si>
  <si>
    <t>Umpires (Senior)</t>
  </si>
  <si>
    <t>Gift Cards/Flowers</t>
  </si>
  <si>
    <t>October</t>
  </si>
  <si>
    <t>December</t>
  </si>
  <si>
    <t>Qtr 4</t>
  </si>
  <si>
    <t>Donations to</t>
  </si>
  <si>
    <t>Tourney/League Fees</t>
  </si>
  <si>
    <t>Postage/PO Box</t>
  </si>
  <si>
    <t>Field Permits/Light Fees</t>
  </si>
  <si>
    <t>July</t>
  </si>
  <si>
    <t>August</t>
  </si>
  <si>
    <t xml:space="preserve">June </t>
  </si>
  <si>
    <t>Total</t>
  </si>
  <si>
    <t>Income</t>
  </si>
  <si>
    <t>Expenses</t>
  </si>
  <si>
    <t>Fundraising - Red Sox Tickets</t>
  </si>
  <si>
    <t>Registrations (Senior)</t>
  </si>
  <si>
    <t>Registrations (Freshmen)</t>
  </si>
  <si>
    <t>Registrations (Junior)</t>
  </si>
  <si>
    <t>Registrations (Summer)</t>
  </si>
  <si>
    <t>Registrations (Fall)</t>
  </si>
  <si>
    <t>Umpires (Summer)</t>
  </si>
  <si>
    <t>Registrations (U16 Summer)</t>
  </si>
  <si>
    <t>Summer (U16)</t>
  </si>
  <si>
    <t>Description</t>
  </si>
  <si>
    <t>U12 Sharon Summer Showdown</t>
  </si>
  <si>
    <t>U14 Sharon Summer Showdown</t>
  </si>
  <si>
    <t>Milton Field Usage (~$10/girl)</t>
  </si>
  <si>
    <t>LeagueAthletics.org Fee</t>
  </si>
  <si>
    <t>High School Varsity Girls</t>
  </si>
  <si>
    <t>ASA Umpires</t>
  </si>
  <si>
    <t>Easton Fall Softball League (U12/U14)</t>
  </si>
  <si>
    <t>U16 Tournament Team</t>
  </si>
  <si>
    <t>U14 East Hockomock Team</t>
  </si>
  <si>
    <t>Pizza for the team with most tix sold</t>
  </si>
  <si>
    <t>Red Sox RaffleTickets</t>
  </si>
  <si>
    <t>Red Sox Game Tix (2)</t>
  </si>
  <si>
    <t>Senior Division Champ Sweatshirts</t>
  </si>
  <si>
    <t>Date</t>
  </si>
  <si>
    <t xml:space="preserve">All-Star T-Shirts (33 Junior/32 Senior) </t>
  </si>
  <si>
    <t>Fresh+Jr Catcher's Equipment</t>
  </si>
  <si>
    <t>Net</t>
  </si>
  <si>
    <t>Budget Summary</t>
  </si>
  <si>
    <t>Vendor</t>
  </si>
  <si>
    <t>Janelle Carson</t>
  </si>
  <si>
    <t>Super Flash</t>
  </si>
  <si>
    <t>8 dozen softies softballs</t>
  </si>
  <si>
    <t>10 dozen 11" softballs</t>
  </si>
  <si>
    <t>12 dozen 12" softballs</t>
  </si>
  <si>
    <t>Catcher helmet</t>
  </si>
  <si>
    <t>Catcher leg guards</t>
  </si>
  <si>
    <t>Catcher chest protector</t>
  </si>
  <si>
    <t>Quant</t>
  </si>
  <si>
    <t>Cost per</t>
  </si>
  <si>
    <t>U-14 Murphy Shirts</t>
  </si>
  <si>
    <t>U-12 Fitz tiedye socks</t>
  </si>
  <si>
    <t>U-12 Fitz visor</t>
  </si>
  <si>
    <t>U-14 Murphy sliding pants</t>
  </si>
  <si>
    <t>U-14 Murphy visor</t>
  </si>
  <si>
    <t>U-14 Murphy tiedye socks</t>
  </si>
  <si>
    <t>U-14 Murphy shorts</t>
  </si>
  <si>
    <t>U-12 Fitz sliding pants</t>
  </si>
  <si>
    <t>U-12 Fitz shorts</t>
  </si>
  <si>
    <t>U-12 Fitz Shirts</t>
  </si>
  <si>
    <t>U-12 Conroy sliding pants</t>
  </si>
  <si>
    <t>U-12 Conroy visor</t>
  </si>
  <si>
    <t>U-12 Conroy tiedye socks</t>
  </si>
  <si>
    <t>U-12 Conroy shorts</t>
  </si>
  <si>
    <t>U-12 Conroy Shirts</t>
  </si>
  <si>
    <t>U-14 Kelly sliding pants</t>
  </si>
  <si>
    <t>U-14 Kelly visor</t>
  </si>
  <si>
    <t>U-14 Kelly tiedye socks</t>
  </si>
  <si>
    <t>U-14 Kelly shorts</t>
  </si>
  <si>
    <t>U-14 Kelly Shirts</t>
  </si>
  <si>
    <t>U-10 Rundlett sliding pants</t>
  </si>
  <si>
    <t>U-10 Rundlett visor</t>
  </si>
  <si>
    <t>U-10 Rundlett tiedye socks</t>
  </si>
  <si>
    <t>U-10 Rundlett shorts</t>
  </si>
  <si>
    <t>U-10 Rundlett Shirts</t>
  </si>
  <si>
    <t>U-10 Kinsella sliding pants</t>
  </si>
  <si>
    <t>U-10 Kinsella visor</t>
  </si>
  <si>
    <t>U-10 Kinsella tiedye socks</t>
  </si>
  <si>
    <t>U-10 Kinsella shorts</t>
  </si>
  <si>
    <t>U-10 Kinsella Shirts</t>
  </si>
  <si>
    <t>U12-Carroll sliding pants</t>
  </si>
  <si>
    <t>U12-Carroll visor</t>
  </si>
  <si>
    <t>U12-Carroll tiedye socks</t>
  </si>
  <si>
    <t>U12-Carroll shorts</t>
  </si>
  <si>
    <t>U12-Carroll Shirts</t>
  </si>
  <si>
    <t>4 helmets guard/cage</t>
  </si>
  <si>
    <t>2 dozen 12" softballs</t>
  </si>
  <si>
    <t>2 dozen 11" softballs</t>
  </si>
  <si>
    <t>24 scorebook</t>
  </si>
  <si>
    <t>10 Equipment bags</t>
  </si>
  <si>
    <t>4 dozen 11" softballs</t>
  </si>
  <si>
    <t>7 dozen 12" softballs</t>
  </si>
  <si>
    <t>119 Sponsor names</t>
  </si>
  <si>
    <t>2 two-button shirts</t>
  </si>
  <si>
    <t>4 T-shirts Freshmen</t>
  </si>
  <si>
    <t>6 visors</t>
  </si>
  <si>
    <t>352 visors</t>
  </si>
  <si>
    <t>352 two-button shirts</t>
  </si>
  <si>
    <t>Bernardi sliding pants</t>
  </si>
  <si>
    <t>Bernardi visor</t>
  </si>
  <si>
    <t>Bernardi tiedye socks</t>
  </si>
  <si>
    <t>Bernardi shorts</t>
  </si>
  <si>
    <t>Bernardi Shirts</t>
  </si>
  <si>
    <t>2in2???</t>
  </si>
  <si>
    <t>U16 Jerseys</t>
  </si>
  <si>
    <t>U16 Shorts</t>
  </si>
  <si>
    <t>U16 Visors</t>
  </si>
  <si>
    <t>U16 Socks</t>
  </si>
  <si>
    <t>Bags with lettering</t>
  </si>
  <si>
    <t>(blank)</t>
  </si>
  <si>
    <t>2011 Income Summary</t>
  </si>
  <si>
    <t>2011 Expense Summary</t>
  </si>
  <si>
    <t>Rival Bags</t>
  </si>
  <si>
    <t>Lettering Bags</t>
  </si>
  <si>
    <t>Red polo shirts for coaches</t>
  </si>
  <si>
    <t>Wicking Tees</t>
  </si>
  <si>
    <t>Bag lettering</t>
  </si>
  <si>
    <t>Milton Tshirts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</si>
</sst>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5" formatCode="&quot;$&quot;#,##0_);\(&quot;$&quot;#,##0\)"/>
    <numFmt numFmtId="43" formatCode="_(* #,##0.00_);_(* \(#,##0.00\);_(* &quot;-&quot;??_);_(@_)"/>
    <numFmt numFmtId="164" formatCode="m/d/yy;@"/>
    <numFmt numFmtId="165" formatCode="_(* #,##0_);_(* \(#,##0\);_(* &quot;-&quot;??_);_(@_)"/>
  </numFmts>
  <fonts count="12" x14ac:knownFonts="1">
    <font>
      <sz val="12"/>
      <color theme="1"/>
      <name val="Calibri"/>
      <family val="2"/>
      <scheme val="minor"/>
    </font>
    <font>
      <sz val="12"/>
      <color theme="1"/>
      <name val="Calibri"/>
      <family val="2"/>
      <scheme val="minor"/>
    </font>
    <font>
      <b/>
      <sz val="20"/>
      <color theme="1" tint="0.24994659260841701"/>
      <name val="Calibri"/>
      <family val="2"/>
      <scheme val="minor"/>
    </font>
    <font>
      <sz val="8"/>
      <name val="Calibri"/>
      <family val="2"/>
      <scheme val="minor"/>
    </font>
    <font>
      <b/>
      <sz val="9"/>
      <color indexed="81"/>
      <name val="Geneva"/>
    </font>
    <font>
      <u/>
      <sz val="12"/>
      <color theme="10"/>
      <name val="Calibri"/>
      <family val="2"/>
      <scheme val="minor"/>
    </font>
    <font>
      <u/>
      <sz val="12"/>
      <color theme="11"/>
      <name val="Calibri"/>
      <family val="2"/>
      <scheme val="minor"/>
    </font>
    <font>
      <b/>
      <sz val="12"/>
      <color theme="1"/>
      <name val="Calibri"/>
      <family val="2"/>
      <scheme val="minor"/>
    </font>
    <font>
      <sz val="12"/>
      <color rgb="FF2F2B20"/>
      <name val="Calibri"/>
      <scheme val="minor"/>
    </font>
    <font>
      <sz val="16"/>
      <color theme="1"/>
      <name val="Verdana"/>
    </font>
    <font>
      <b/>
      <sz val="16"/>
      <color theme="1"/>
      <name val="Verdana"/>
    </font>
    <font>
      <sz val="12"/>
      <color theme="1"/>
      <name val="Verdana"/>
    </font>
  </fonts>
  <fills count="5">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style="thin">
        <color auto="1"/>
      </left>
      <right style="thin">
        <color auto="1"/>
      </right>
      <top style="thin">
        <color auto="1"/>
      </top>
      <bottom style="thin">
        <color auto="1"/>
      </bottom>
      <diagonal/>
    </border>
    <border>
      <left style="thin">
        <color theme="7"/>
      </left>
      <right/>
      <top style="thin">
        <color theme="7"/>
      </top>
      <bottom/>
      <diagonal/>
    </border>
    <border>
      <left/>
      <right/>
      <top style="thin">
        <color theme="7"/>
      </top>
      <bottom/>
      <diagonal/>
    </border>
    <border>
      <left/>
      <right/>
      <top style="thin">
        <color theme="7"/>
      </top>
      <bottom style="thin">
        <color theme="7"/>
      </bottom>
      <diagonal/>
    </border>
    <border>
      <left/>
      <right/>
      <top style="thin">
        <color rgb="FF95A39D"/>
      </top>
      <bottom/>
      <diagonal/>
    </border>
    <border>
      <left style="thin">
        <color rgb="FF95A39D"/>
      </left>
      <right/>
      <top style="thin">
        <color rgb="FF95A39D"/>
      </top>
      <bottom style="thin">
        <color rgb="FF95A39D"/>
      </bottom>
      <diagonal/>
    </border>
    <border>
      <left/>
      <right/>
      <top style="thin">
        <color rgb="FF95A39D"/>
      </top>
      <bottom style="thin">
        <color rgb="FF95A39D"/>
      </bottom>
      <diagonal/>
    </border>
    <border>
      <left style="thin">
        <color rgb="FF95A39D"/>
      </left>
      <right/>
      <top style="thin">
        <color rgb="FF95A39D"/>
      </top>
      <bottom/>
      <diagonal/>
    </border>
    <border>
      <left/>
      <right/>
      <top style="thin">
        <color rgb="FF95A39D"/>
      </top>
      <bottom style="thin">
        <color theme="7"/>
      </bottom>
      <diagonal/>
    </border>
  </borders>
  <cellStyleXfs count="279">
    <xf numFmtId="0" fontId="0" fillId="0" borderId="0"/>
    <xf numFmtId="0" fontId="2" fillId="0" borderId="1" applyNumberFormat="0" applyFill="0" applyProtection="0">
      <alignment horizontal="left"/>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0">
    <xf numFmtId="0" fontId="0" fillId="0" borderId="0" xfId="0"/>
    <xf numFmtId="0" fontId="0" fillId="0" borderId="0" xfId="0" applyAlignment="1">
      <alignment horizontal="center"/>
    </xf>
    <xf numFmtId="0" fontId="0" fillId="0" borderId="0" xfId="0" applyFont="1" applyFill="1" applyBorder="1"/>
    <xf numFmtId="5" fontId="0" fillId="0" borderId="0" xfId="0" applyNumberFormat="1" applyFont="1" applyFill="1" applyBorder="1"/>
    <xf numFmtId="0" fontId="0" fillId="0" borderId="0" xfId="0" applyFont="1" applyFill="1" applyBorder="1" applyAlignment="1">
      <alignment horizontal="center"/>
    </xf>
    <xf numFmtId="5" fontId="0" fillId="0" borderId="0" xfId="0" applyNumberFormat="1"/>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Border="1" applyAlignment="1">
      <alignment horizontal="left"/>
    </xf>
    <xf numFmtId="0" fontId="7" fillId="0" borderId="0" xfId="0" applyFont="1" applyFill="1"/>
    <xf numFmtId="164" fontId="0" fillId="0" borderId="0" xfId="0" applyNumberFormat="1" applyFont="1" applyFill="1" applyBorder="1" applyAlignment="1">
      <alignment horizontal="center"/>
    </xf>
    <xf numFmtId="164" fontId="0" fillId="0" borderId="0" xfId="0" applyNumberFormat="1"/>
    <xf numFmtId="164" fontId="0" fillId="0" borderId="0" xfId="0" applyNumberFormat="1" applyFill="1" applyBorder="1" applyAlignment="1">
      <alignment horizontal="center"/>
    </xf>
    <xf numFmtId="0" fontId="0" fillId="0" borderId="4" xfId="0" applyFont="1" applyBorder="1" applyAlignment="1">
      <alignment horizontal="center"/>
    </xf>
    <xf numFmtId="0" fontId="0" fillId="0" borderId="4" xfId="0" applyFont="1" applyBorder="1"/>
    <xf numFmtId="0" fontId="0" fillId="0" borderId="5" xfId="0" applyFont="1" applyBorder="1" applyAlignment="1">
      <alignment horizontal="center"/>
    </xf>
    <xf numFmtId="0" fontId="8" fillId="0" borderId="6" xfId="0" applyFont="1" applyBorder="1"/>
    <xf numFmtId="164" fontId="0" fillId="0" borderId="5" xfId="0" applyNumberFormat="1" applyFont="1" applyFill="1" applyBorder="1" applyAlignment="1">
      <alignment horizontal="center"/>
    </xf>
    <xf numFmtId="164" fontId="0" fillId="0" borderId="4" xfId="0" applyNumberFormat="1" applyFont="1" applyFill="1" applyBorder="1" applyAlignment="1">
      <alignment horizontal="center"/>
    </xf>
    <xf numFmtId="0" fontId="0" fillId="0" borderId="4" xfId="0" applyFont="1" applyFill="1" applyBorder="1"/>
    <xf numFmtId="0" fontId="7" fillId="0" borderId="4" xfId="0" applyFont="1" applyFill="1" applyBorder="1"/>
    <xf numFmtId="0" fontId="8" fillId="0" borderId="7" xfId="0" applyFont="1" applyBorder="1"/>
    <xf numFmtId="164" fontId="8" fillId="0" borderId="8" xfId="0" applyNumberFormat="1" applyFont="1" applyBorder="1" applyAlignment="1">
      <alignment horizontal="center"/>
    </xf>
    <xf numFmtId="0" fontId="8" fillId="0" borderId="8" xfId="0" applyFont="1" applyBorder="1" applyAlignment="1">
      <alignment horizontal="center"/>
    </xf>
    <xf numFmtId="0" fontId="8" fillId="0" borderId="8" xfId="0" applyFont="1" applyBorder="1"/>
    <xf numFmtId="164" fontId="8" fillId="0" borderId="8" xfId="0" applyNumberFormat="1" applyFont="1" applyFill="1" applyBorder="1" applyAlignment="1">
      <alignment horizontal="center"/>
    </xf>
    <xf numFmtId="0" fontId="0" fillId="0" borderId="8" xfId="0" applyFont="1" applyFill="1" applyBorder="1"/>
    <xf numFmtId="0" fontId="8" fillId="0" borderId="9" xfId="0" applyFont="1" applyBorder="1"/>
    <xf numFmtId="164" fontId="8" fillId="0" borderId="6" xfId="0" applyNumberFormat="1" applyFont="1" applyFill="1" applyBorder="1" applyAlignment="1">
      <alignment horizontal="center"/>
    </xf>
    <xf numFmtId="0" fontId="8" fillId="0" borderId="6" xfId="0" applyFont="1" applyBorder="1" applyAlignment="1">
      <alignment horizontal="center"/>
    </xf>
    <xf numFmtId="0" fontId="0" fillId="0" borderId="6" xfId="0" applyFont="1" applyFill="1" applyBorder="1"/>
    <xf numFmtId="0" fontId="0" fillId="0" borderId="10" xfId="0" applyFont="1" applyFill="1" applyBorder="1"/>
    <xf numFmtId="0" fontId="0" fillId="3" borderId="3" xfId="0" applyFont="1" applyFill="1" applyBorder="1"/>
    <xf numFmtId="5" fontId="0" fillId="0" borderId="0" xfId="0" applyNumberFormat="1" applyBorder="1"/>
    <xf numFmtId="0" fontId="7" fillId="4" borderId="0" xfId="0" applyFont="1" applyFill="1" applyBorder="1"/>
    <xf numFmtId="0" fontId="7" fillId="4" borderId="4" xfId="0" applyFont="1" applyFill="1" applyBorder="1"/>
    <xf numFmtId="0" fontId="8" fillId="0" borderId="0" xfId="0" applyFont="1" applyBorder="1"/>
    <xf numFmtId="0" fontId="0" fillId="4" borderId="0" xfId="0" applyFont="1" applyFill="1" applyBorder="1"/>
    <xf numFmtId="0" fontId="0" fillId="0" borderId="0" xfId="0" applyFont="1" applyFill="1"/>
    <xf numFmtId="0" fontId="0" fillId="4" borderId="0" xfId="0" applyFill="1" applyBorder="1"/>
    <xf numFmtId="164" fontId="0" fillId="4" borderId="0" xfId="0" applyNumberFormat="1" applyFill="1" applyBorder="1" applyAlignment="1">
      <alignment horizontal="center"/>
    </xf>
    <xf numFmtId="0" fontId="0" fillId="4" borderId="0" xfId="0" applyFill="1" applyBorder="1" applyAlignment="1">
      <alignment horizontal="center"/>
    </xf>
    <xf numFmtId="5" fontId="0" fillId="4" borderId="0" xfId="0" applyNumberFormat="1" applyFont="1" applyFill="1" applyBorder="1"/>
    <xf numFmtId="0" fontId="9" fillId="0" borderId="2" xfId="0" pivotButton="1" applyFont="1" applyBorder="1"/>
    <xf numFmtId="0" fontId="9" fillId="0" borderId="2" xfId="0" applyFont="1" applyBorder="1"/>
    <xf numFmtId="0" fontId="10" fillId="0" borderId="2" xfId="0" applyFont="1" applyBorder="1" applyAlignment="1">
      <alignment horizontal="left"/>
    </xf>
    <xf numFmtId="5" fontId="9" fillId="0" borderId="2" xfId="0" applyNumberFormat="1" applyFont="1" applyBorder="1"/>
    <xf numFmtId="0" fontId="9" fillId="0" borderId="2" xfId="0" applyFont="1" applyBorder="1" applyAlignment="1">
      <alignment horizontal="left" indent="1"/>
    </xf>
    <xf numFmtId="0" fontId="9" fillId="0" borderId="2" xfId="0" applyFont="1" applyBorder="1" applyAlignment="1">
      <alignment horizontal="left"/>
    </xf>
    <xf numFmtId="0" fontId="11" fillId="0" borderId="0" xfId="0" applyFont="1"/>
    <xf numFmtId="0" fontId="10" fillId="0" borderId="0" xfId="0" applyFont="1"/>
    <xf numFmtId="0" fontId="9" fillId="0" borderId="0" xfId="0" applyFont="1"/>
    <xf numFmtId="0" fontId="9" fillId="0" borderId="0" xfId="0" applyFont="1" applyAlignment="1"/>
    <xf numFmtId="0" fontId="10" fillId="2" borderId="2" xfId="0" applyFont="1" applyFill="1" applyBorder="1" applyAlignment="1">
      <alignment horizontal="center"/>
    </xf>
    <xf numFmtId="0" fontId="10" fillId="0" borderId="2" xfId="0" applyFont="1" applyFill="1" applyBorder="1"/>
    <xf numFmtId="0" fontId="10" fillId="2" borderId="2" xfId="0" applyFont="1" applyFill="1" applyBorder="1"/>
    <xf numFmtId="165" fontId="10" fillId="2" borderId="2" xfId="62" applyNumberFormat="1" applyFont="1" applyFill="1" applyBorder="1"/>
    <xf numFmtId="5" fontId="9" fillId="0" borderId="0" xfId="0" applyNumberFormat="1" applyFont="1"/>
    <xf numFmtId="0" fontId="0" fillId="0" borderId="5" xfId="0" applyFont="1" applyFill="1" applyBorder="1"/>
  </cellXfs>
  <cellStyles count="279">
    <cellStyle name="Comma" xfId="62"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Heading 1" xfId="1" builtinId="16" customBuilti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Normal" xfId="0" builtinId="0" customBuiltin="1"/>
  </cellStyles>
  <dxfs count="56">
    <dxf>
      <numFmt numFmtId="9" formatCode="&quot;$&quot;#,##0_);\(&quot;$&quot;#,##0\)"/>
    </dxf>
    <dxf>
      <font>
        <b/>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numFmt numFmtId="164" formatCode="m/d/yy;@"/>
      <fill>
        <patternFill patternType="none">
          <fgColor indexed="64"/>
          <bgColor indexed="65"/>
        </patternFill>
      </fill>
      <alignment horizontal="center" vertical="bottom" textRotation="0" wrapText="0" indent="0" justifyLastLine="0" shrinkToFit="0"/>
    </dxf>
    <dxf>
      <numFmt numFmtId="9" formatCode="&quot;$&quot;#,##0_);\(&quot;$&quot;#,##0\)"/>
    </dxf>
    <dxf>
      <fill>
        <patternFill patternType="none">
          <fgColor indexed="64"/>
          <bgColor indexed="65"/>
        </patternFill>
      </fill>
      <alignment horizontal="left" vertical="bottom" textRotation="0" wrapText="0" indent="0" justifyLastLine="0" shrinkToFit="0" readingOrder="0"/>
    </dxf>
    <dxf>
      <font>
        <name val="Verdana"/>
        <scheme val="none"/>
      </font>
    </dxf>
    <dxf>
      <font>
        <sz val="16"/>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font>
        <sz val="16"/>
      </font>
    </dxf>
    <dxf>
      <font>
        <name val="Verdana"/>
        <scheme val="none"/>
      </font>
    </dxf>
    <dxf>
      <font>
        <b/>
      </font>
    </dxf>
    <dxf>
      <border outline="0">
        <left style="thin">
          <color indexed="64"/>
        </left>
        <right style="thin">
          <color indexed="64"/>
        </right>
        <top style="thin">
          <color indexed="64"/>
        </top>
        <bottom style="thin">
          <color indexed="64"/>
        </bottom>
      </border>
    </dxf>
    <dxf>
      <font>
        <sz val="14"/>
      </font>
    </dxf>
    <dxf>
      <font>
        <sz val="14"/>
      </font>
    </dxf>
    <dxf>
      <font>
        <b val="0"/>
      </font>
    </dxf>
    <dxf>
      <numFmt numFmtId="9" formatCode="&quot;$&quot;#,##0_);\(&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4" tint="0.59996337778862885"/>
          <bgColor theme="4" tint="0.59996337778862885"/>
        </patternFill>
      </fill>
      <border>
        <bottom style="thin">
          <color theme="8"/>
        </bottom>
      </border>
    </dxf>
    <dxf>
      <font>
        <color theme="0"/>
      </font>
      <fill>
        <patternFill patternType="solid">
          <fgColor theme="4"/>
          <bgColor theme="4"/>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59996337778862885"/>
          <bgColor theme="4" tint="0.59996337778862885"/>
        </patternFill>
      </fill>
    </dxf>
    <dxf>
      <font>
        <b/>
        <color theme="0"/>
      </font>
    </dxf>
    <dxf>
      <font>
        <color theme="0"/>
      </font>
      <fill>
        <patternFill>
          <fgColor theme="4" tint="0.39994506668294322"/>
          <bgColor theme="4" tint="0.39994506668294322"/>
        </patternFill>
      </fill>
      <border>
        <left/>
        <right/>
      </border>
    </dxf>
    <dxf>
      <fill>
        <patternFill>
          <fgColor theme="4" tint="0.59996337778862885"/>
          <bgColor theme="4" tint="0.59996337778862885"/>
        </patternFill>
      </fill>
      <border>
        <top style="thin">
          <color theme="8" tint="-0.249977111117893"/>
        </top>
        <bottom style="thin">
          <color theme="8" tint="-0.249977111117893"/>
        </bottom>
        <horizontal style="thin">
          <color theme="8" tint="-0.249977111117893"/>
        </horizontal>
      </border>
    </dxf>
    <dxf>
      <font>
        <b/>
        <i val="0"/>
        <color theme="0"/>
      </font>
      <border>
        <top style="double">
          <color theme="3"/>
        </top>
      </border>
    </dxf>
    <dxf>
      <font>
        <color theme="0"/>
      </font>
      <fill>
        <patternFill patternType="solid">
          <fgColor theme="4" tint="-0.24994659260841701"/>
          <bgColor theme="4" tint="-0.24994659260841701"/>
        </patternFill>
      </fill>
      <border>
        <horizontal style="thin">
          <color theme="8" tint="-0.249977111117893"/>
        </horizontal>
      </border>
    </dxf>
    <dxf>
      <font>
        <color theme="0"/>
      </font>
      <fill>
        <patternFill>
          <fgColor theme="4" tint="0.39994506668294322"/>
          <bgColor theme="4" tint="0.39994506668294322"/>
        </patternFill>
      </fill>
      <border>
        <horizontal style="thin">
          <color theme="8" tint="0.79998168889431442"/>
        </horizontal>
      </border>
    </dxf>
    <dxf>
      <fill>
        <patternFill patternType="solid">
          <fgColor theme="7" tint="0.59999389629810485"/>
          <bgColor theme="7" tint="0.59999389629810485"/>
        </patternFill>
      </fill>
    </dxf>
    <dxf>
      <fill>
        <patternFill patternType="solid">
          <fgColor theme="5" tint="0.39994506668294322"/>
          <bgColor theme="5" tint="0.39994506668294322"/>
        </patternFill>
      </fill>
    </dxf>
    <dxf>
      <font>
        <b/>
        <color theme="1"/>
      </font>
    </dxf>
    <dxf>
      <font>
        <b/>
        <color theme="1"/>
      </font>
    </dxf>
    <dxf>
      <font>
        <b/>
        <color theme="1"/>
      </font>
      <border>
        <top style="medium">
          <color theme="7"/>
        </top>
      </border>
    </dxf>
    <dxf>
      <font>
        <b/>
        <i val="0"/>
        <color theme="0"/>
      </font>
      <fill>
        <patternFill>
          <fgColor theme="5"/>
          <bgColor theme="5"/>
        </patternFill>
      </fill>
    </dxf>
    <dxf>
      <font>
        <color theme="0"/>
      </font>
      <fill>
        <patternFill patternType="solid">
          <fgColor theme="5" tint="0.59996337778862885"/>
          <bgColor theme="5" tint="0.59996337778862885"/>
        </patternFill>
      </fill>
      <border>
        <left style="thin">
          <color theme="7" tint="0.39997558519241921"/>
        </left>
        <right style="thin">
          <color theme="7" tint="0.39997558519241921"/>
        </right>
        <top style="thin">
          <color theme="7" tint="0.39997558519241921"/>
        </top>
        <bottom style="thin">
          <color theme="7" tint="0.39997558519241921"/>
        </bottom>
        <vertical style="thin">
          <color theme="7" tint="0.39997558519241921"/>
        </vertical>
        <horizontal style="thin">
          <color theme="7" tint="0.39997558519241921"/>
        </horizontal>
      </border>
    </dxf>
    <dxf>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
      <fill>
        <patternFill patternType="solid">
          <fgColor theme="4" tint="0.39994506668294322"/>
          <bgColor theme="4" tint="0.39994506668294322"/>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0"/>
      </font>
      <fill>
        <patternFill patternType="solid">
          <fgColor theme="4" tint="0.39994506668294322"/>
          <bgColor theme="4" tint="0.39994506668294322"/>
        </patternFill>
      </fill>
      <border>
        <vertical style="thin">
          <color theme="0"/>
        </vertical>
        <horizontal style="thin">
          <color theme="0"/>
        </horizontal>
      </border>
    </dxf>
  </dxfs>
  <tableStyles count="4" defaultTableStyle="TableStyleMedium2" defaultPivotStyle="PivotStyleLight16">
    <tableStyle name="Budget 1" pivot="0" count="6">
      <tableStyleElement type="wholeTable" dxfId="55"/>
      <tableStyleElement type="headerRow" dxfId="54"/>
      <tableStyleElement type="totalRow" dxfId="53"/>
      <tableStyleElement type="firstColumn" dxfId="52"/>
      <tableStyleElement type="lastColumn" dxfId="51"/>
      <tableStyleElement type="firstRowStripe" dxfId="50"/>
    </tableStyle>
    <tableStyle name="Budget 2" pivot="0" count="6">
      <tableStyleElement type="wholeTable" dxfId="49"/>
      <tableStyleElement type="headerRow" dxfId="48"/>
      <tableStyleElement type="totalRow" dxfId="47"/>
      <tableStyleElement type="firstColumn" dxfId="46"/>
      <tableStyleElement type="lastColumn" dxfId="45"/>
      <tableStyleElement type="firstRowStripe" dxfId="44"/>
    </tableStyle>
    <tableStyle name="Budget Table" pivot="0" count="7">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BudgetReportPivot" table="0" count="13">
      <tableStyleElement type="wholeTable" dxfId="36"/>
      <tableStyleElement type="headerRow" dxfId="35"/>
      <tableStyleElement type="totalRow" dxfId="34"/>
      <tableStyleElement type="firstRowStripe" dxfId="33"/>
      <tableStyleElement type="firstColumnStripe" dxfId="32"/>
      <tableStyleElement type="firstHeaderCell" dxfId="31"/>
      <tableStyleElement type="firstSubtotalRow" dxfId="30"/>
      <tableStyleElement type="secondSubtotalRow" dxfId="29"/>
      <tableStyleElement type="firstColumnSubheading" dxfId="28"/>
      <tableStyleElement type="firstRowSubheading" dxfId="27"/>
      <tableStyleElement type="secondRowSubheading" dxfId="26"/>
      <tableStyleElement type="pageFieldLabels" dxfId="25"/>
      <tableStyleElement type="pageFieldValues" dxfId="24"/>
    </tableStyle>
  </tableStyle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101600</xdr:rowOff>
    </xdr:from>
    <xdr:to>
      <xdr:col>4</xdr:col>
      <xdr:colOff>535940</xdr:colOff>
      <xdr:row>0</xdr:row>
      <xdr:rowOff>808355</xdr:rowOff>
    </xdr:to>
    <xdr:pic>
      <xdr:nvPicPr>
        <xdr:cNvPr id="4" name="Picture 3" descr="MGS_Header_300.jpg"/>
        <xdr:cNvPicPr/>
      </xdr:nvPicPr>
      <xdr:blipFill>
        <a:blip xmlns:r="http://schemas.openxmlformats.org/officeDocument/2006/relationships" r:embed="rId1"/>
        <a:stretch>
          <a:fillRect/>
        </a:stretch>
      </xdr:blipFill>
      <xdr:spPr>
        <a:xfrm>
          <a:off x="38100" y="101600"/>
          <a:ext cx="6492240" cy="7067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2</xdr:col>
      <xdr:colOff>1158240</xdr:colOff>
      <xdr:row>0</xdr:row>
      <xdr:rowOff>757555</xdr:rowOff>
    </xdr:to>
    <xdr:pic>
      <xdr:nvPicPr>
        <xdr:cNvPr id="2" name="Picture 1" descr="MGS_Header_300.jpg"/>
        <xdr:cNvPicPr/>
      </xdr:nvPicPr>
      <xdr:blipFill>
        <a:blip xmlns:r="http://schemas.openxmlformats.org/officeDocument/2006/relationships" r:embed="rId1"/>
        <a:stretch>
          <a:fillRect/>
        </a:stretch>
      </xdr:blipFill>
      <xdr:spPr>
        <a:xfrm>
          <a:off x="25400" y="50800"/>
          <a:ext cx="6492240" cy="706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2</xdr:col>
      <xdr:colOff>1158240</xdr:colOff>
      <xdr:row>0</xdr:row>
      <xdr:rowOff>757555</xdr:rowOff>
    </xdr:to>
    <xdr:pic>
      <xdr:nvPicPr>
        <xdr:cNvPr id="2" name="Picture 1" descr="MGS_Header_300.jpg"/>
        <xdr:cNvPicPr/>
      </xdr:nvPicPr>
      <xdr:blipFill>
        <a:blip xmlns:r="http://schemas.openxmlformats.org/officeDocument/2006/relationships" r:embed="rId1"/>
        <a:stretch>
          <a:fillRect/>
        </a:stretch>
      </xdr:blipFill>
      <xdr:spPr>
        <a:xfrm>
          <a:off x="25400" y="50800"/>
          <a:ext cx="6492240" cy="7067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evin Olivieri" refreshedDate="40973.410958564818" createdVersion="4" refreshedVersion="4" minRefreshableVersion="3" recordCount="106">
  <cacheSource type="worksheet">
    <worksheetSource name="ExpenseDetails"/>
  </cacheSource>
  <cacheFields count="10">
    <cacheField name="Month" numFmtId="0">
      <sharedItems/>
    </cacheField>
    <cacheField name="Date" numFmtId="164">
      <sharedItems containsNonDate="0" containsDate="1" containsString="0" containsBlank="1" minDate="2011-04-19T00:00:00" maxDate="2011-07-22T00:00:00"/>
    </cacheField>
    <cacheField name="Qtr" numFmtId="0">
      <sharedItems/>
    </cacheField>
    <cacheField name="Category" numFmtId="0">
      <sharedItems count="12">
        <s v="Clinics"/>
        <s v="Fall"/>
        <s v="Fundraising"/>
        <s v="Sponsorships"/>
        <s v="Spring"/>
        <s v="Summer"/>
        <s v="Summer (U16)"/>
        <s v="Sponsorship" u="1"/>
        <s v="Balance Sheet" u="1"/>
        <s v="Operating" u="1"/>
        <s v="Personnel" u="1"/>
        <s v="Profit and Loss" u="1"/>
      </sharedItems>
    </cacheField>
    <cacheField name="Line Item" numFmtId="0">
      <sharedItems containsBlank="1" count="58">
        <s v="Pitching Coach"/>
        <s v="Tourney/League Fees"/>
        <s v="Food"/>
        <s v="Raffle Ticket Printing"/>
        <s v="Red Sox Tickets"/>
        <s v="Donations to"/>
        <s v="Vinyl Banners"/>
        <s v="Equipment"/>
        <s v="Field Improvements"/>
        <s v="Field Permits/Light Fees"/>
        <s v="Gift Cards/Flowers"/>
        <s v="Insurance"/>
        <s v="Postage/PO Box"/>
        <s v="Trophies/Awards"/>
        <s v="Umpires (Junior)"/>
        <s v="Umpires (Senior)"/>
        <s v="Uniforms"/>
        <s v="Unpaid Registrations"/>
        <s v="Website Yearly Hosting Fee"/>
        <s v="Bad Debts"/>
        <s v="Umpires (Summer)"/>
        <m/>
        <s v="Operating Income" u="1"/>
        <s v="Net Fixed Assets" u="1"/>
        <s v="General and Administrative" u="1"/>
        <s v="Accounts Receivable" u="1"/>
        <s v="Advertising" u="1"/>
        <s v="Rent or mortgage" u="1"/>
        <s v="Taxes" u="1"/>
        <s v="Office" u="1"/>
        <s v="Telephone" u="1"/>
        <s v="Others" u="1"/>
        <s v="Employee Benefits" u="1"/>
        <s v="Cost of Goods Sold" u="1"/>
        <s v="Delivery Costs" u="1"/>
        <s v="Umpires - Summer" u="1"/>
        <s v="Shipping and storage" u="1"/>
        <s v="Store" u="1"/>
        <s v="Field Permits" u="1"/>
        <s v="Inventory" u="1"/>
        <s v="Utilities" u="1"/>
        <s v="Labor Expense" u="1"/>
        <s v="Maintenance and Repairs" u="1"/>
        <s v="Cash" u="1"/>
        <s v="Interest" u="1"/>
        <s v="Sales expenses" u="1"/>
        <s v="Legal and Auditing" u="1"/>
        <s v="Office supplies" u="1"/>
        <s v="Dues and Subscriptions" u="1"/>
        <s v="Supplies" u="1"/>
        <s v="Salespeople" u="1"/>
        <s v="Revenue" u="1"/>
        <s v="Depreciation" u="1"/>
        <s v="Long-Term Debt" u="1"/>
        <s v="Accounts Payable" u="1"/>
        <s v="Sales and Marketing Cost" u="1"/>
        <s v="Postage" u="1"/>
        <s v="Cash Discounts" u="1"/>
      </sharedItems>
    </cacheField>
    <cacheField name="Vendor" numFmtId="0">
      <sharedItems containsBlank="1"/>
    </cacheField>
    <cacheField name="Quant" numFmtId="0">
      <sharedItems containsSemiMixedTypes="0" containsString="0" containsNumber="1" containsInteger="1" minValue="1" maxValue="352"/>
    </cacheField>
    <cacheField name="Cost per" numFmtId="0">
      <sharedItems containsSemiMixedTypes="0" containsString="0" containsNumber="1" minValue="1.5" maxValue="3350"/>
    </cacheField>
    <cacheField name="Description" numFmtId="0">
      <sharedItems containsBlank="1"/>
    </cacheField>
    <cacheField name="Actual" numFmtId="5">
      <sharedItems containsSemiMixedTypes="0" containsString="0" containsNumber="1" minValue="7" maxValue="50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evin Olivieri" refreshedDate="40973.412513194446" createdVersion="4" refreshedVersion="4" minRefreshableVersion="3" recordCount="13">
  <cacheSource type="worksheet">
    <worksheetSource name="IncomeDetails"/>
  </cacheSource>
  <cacheFields count="5">
    <cacheField name="Month" numFmtId="0">
      <sharedItems/>
    </cacheField>
    <cacheField name="Qtr" numFmtId="0">
      <sharedItems/>
    </cacheField>
    <cacheField name="Category" numFmtId="0">
      <sharedItems count="8">
        <s v="Spring"/>
        <s v="Sponsorships"/>
        <s v="Summer"/>
        <s v="Fundraising"/>
        <s v="Clinics"/>
        <s v="Fall"/>
        <s v="Summer (U16)"/>
        <s v="Sponsorship" u="1"/>
      </sharedItems>
    </cacheField>
    <cacheField name="Line Item" numFmtId="0">
      <sharedItems containsBlank="1" count="20">
        <s v="Registrations (Senior)"/>
        <s v="Registrations (Junior)"/>
        <s v="Registrations (Freshmen)"/>
        <s v="Sponsorships"/>
        <s v="Registrations (Summer)"/>
        <s v="Fundraising - Red Sox Tickets"/>
        <s v="Pitching Clinic Registrations"/>
        <s v="Registrations (Fall)"/>
        <s v="Registrations (U16 Summer)"/>
        <m u="1"/>
        <s v="Fall Registrations" u="1"/>
        <s v="Spring Registrations (Junior)" u="1"/>
        <s v="Net Sales" u="1"/>
        <s v="Fundraising" u="1"/>
        <s v="Spring Registrations (Freshmen)" u="1"/>
        <s v="Spring Registrations" u="1"/>
        <s v="Summer Registrations" u="1"/>
        <s v="Interest Income" u="1"/>
        <s v="Sale of Assets (Gain/Loss)" u="1"/>
        <s v="Spring Registrations (Senior)" u="1"/>
      </sharedItems>
    </cacheField>
    <cacheField name="Actual" numFmtId="5">
      <sharedItems containsSemiMixedTypes="0" containsString="0" containsNumber="1" containsInteger="1" minValue="35" maxValue="127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s v="September"/>
    <m/>
    <s v="Qtr 2"/>
    <x v="0"/>
    <x v="0"/>
    <s v="Janelle Carson"/>
    <n v="1"/>
    <n v="1760"/>
    <m/>
    <n v="1760"/>
  </r>
  <r>
    <s v="October"/>
    <m/>
    <s v="Qtr 3"/>
    <x v="0"/>
    <x v="0"/>
    <s v="Janelle Carson"/>
    <n v="1"/>
    <n v="720"/>
    <m/>
    <n v="720"/>
  </r>
  <r>
    <s v="October"/>
    <m/>
    <s v="Qtr 3"/>
    <x v="1"/>
    <x v="1"/>
    <m/>
    <n v="2"/>
    <n v="400"/>
    <s v="Easton Fall Softball League (U12/U14)"/>
    <n v="800"/>
  </r>
  <r>
    <s v="March"/>
    <m/>
    <s v="Qtr 1"/>
    <x v="2"/>
    <x v="2"/>
    <m/>
    <n v="1"/>
    <n v="75"/>
    <s v="Pizza for the team with most tix sold"/>
    <n v="75"/>
  </r>
  <r>
    <s v="January"/>
    <m/>
    <s v="Qtr 1"/>
    <x v="2"/>
    <x v="3"/>
    <m/>
    <n v="1"/>
    <n v="125"/>
    <s v="Red Sox RaffleTickets"/>
    <n v="125"/>
  </r>
  <r>
    <s v="January"/>
    <m/>
    <s v="Qtr 1"/>
    <x v="2"/>
    <x v="4"/>
    <m/>
    <n v="2"/>
    <n v="130.5"/>
    <s v="Red Sox Game Tix (2)"/>
    <n v="261"/>
  </r>
  <r>
    <s v="October"/>
    <m/>
    <s v="Qtr 4"/>
    <x v="3"/>
    <x v="5"/>
    <m/>
    <n v="1"/>
    <n v="175"/>
    <m/>
    <n v="175"/>
  </r>
  <r>
    <s v="April"/>
    <m/>
    <s v="Qtr 2"/>
    <x v="3"/>
    <x v="6"/>
    <m/>
    <n v="1"/>
    <n v="250"/>
    <m/>
    <n v="250"/>
  </r>
  <r>
    <s v="April"/>
    <d v="2011-04-24T00:00:00"/>
    <s v="Qtr 1"/>
    <x v="4"/>
    <x v="7"/>
    <s v="Super Flash"/>
    <n v="2"/>
    <n v="82.5"/>
    <s v="Fresh+Jr Catcher's Equipment"/>
    <n v="165"/>
  </r>
  <r>
    <s v="May"/>
    <m/>
    <s v="Qtr 2"/>
    <x v="4"/>
    <x v="7"/>
    <m/>
    <n v="1"/>
    <n v="1768"/>
    <m/>
    <n v="1768"/>
  </r>
  <r>
    <s v="May"/>
    <m/>
    <s v="Qtr 2"/>
    <x v="4"/>
    <x v="8"/>
    <m/>
    <n v="1"/>
    <n v="440"/>
    <m/>
    <n v="440"/>
  </r>
  <r>
    <s v="July"/>
    <m/>
    <s v="Qtr 2"/>
    <x v="4"/>
    <x v="9"/>
    <m/>
    <n v="350"/>
    <n v="10"/>
    <s v="Milton Field Usage (~$10/girl)"/>
    <n v="3500"/>
  </r>
  <r>
    <s v="May"/>
    <m/>
    <s v="Qtr 2"/>
    <x v="4"/>
    <x v="2"/>
    <m/>
    <n v="1"/>
    <n v="8"/>
    <m/>
    <n v="8"/>
  </r>
  <r>
    <s v="May"/>
    <m/>
    <s v="Qtr 2"/>
    <x v="4"/>
    <x v="10"/>
    <m/>
    <n v="1"/>
    <n v="25"/>
    <m/>
    <n v="25"/>
  </r>
  <r>
    <s v="May"/>
    <d v="2011-05-02T00:00:00"/>
    <s v="Qtr 2"/>
    <x v="4"/>
    <x v="11"/>
    <m/>
    <n v="320"/>
    <n v="10"/>
    <m/>
    <n v="3200"/>
  </r>
  <r>
    <s v="September"/>
    <m/>
    <s v="Qtr 3"/>
    <x v="4"/>
    <x v="12"/>
    <m/>
    <n v="1"/>
    <n v="155"/>
    <m/>
    <n v="155"/>
  </r>
  <r>
    <s v="October"/>
    <m/>
    <s v="Qtr 3"/>
    <x v="4"/>
    <x v="13"/>
    <s v="Super Flash"/>
    <n v="1"/>
    <n v="444"/>
    <s v="Senior Division Champ Sweatshirts"/>
    <n v="444"/>
  </r>
  <r>
    <s v="April"/>
    <m/>
    <s v="Qtr 2"/>
    <x v="4"/>
    <x v="14"/>
    <m/>
    <n v="1"/>
    <n v="2075"/>
    <s v="High School Varsity Girls"/>
    <n v="2075"/>
  </r>
  <r>
    <s v="October"/>
    <m/>
    <s v="Qtr 2"/>
    <x v="4"/>
    <x v="14"/>
    <m/>
    <n v="1"/>
    <n v="25"/>
    <s v="High School Varsity Girls"/>
    <n v="25"/>
  </r>
  <r>
    <s v="April"/>
    <m/>
    <s v="Qtr 2"/>
    <x v="4"/>
    <x v="15"/>
    <m/>
    <n v="1"/>
    <n v="3350"/>
    <s v="ASA Umpires"/>
    <n v="3350"/>
  </r>
  <r>
    <s v="June"/>
    <d v="2011-06-01T00:00:00"/>
    <s v="Qtr 2"/>
    <x v="4"/>
    <x v="16"/>
    <s v="Super Flash"/>
    <n v="55"/>
    <n v="8.25"/>
    <s v="All-Star T-Shirts (33 Junior/32 Senior) "/>
    <n v="453.75"/>
  </r>
  <r>
    <s v="May"/>
    <m/>
    <s v="Qtr 2"/>
    <x v="4"/>
    <x v="17"/>
    <m/>
    <n v="1"/>
    <n v="150"/>
    <m/>
    <n v="150"/>
  </r>
  <r>
    <s v="February"/>
    <m/>
    <s v="Qtr 1"/>
    <x v="4"/>
    <x v="18"/>
    <m/>
    <n v="1"/>
    <n v="575"/>
    <s v="LeagueAthletics.org Fee"/>
    <n v="575"/>
  </r>
  <r>
    <s v="September"/>
    <m/>
    <s v="Qtr 2"/>
    <x v="5"/>
    <x v="19"/>
    <m/>
    <n v="1"/>
    <n v="325"/>
    <m/>
    <n v="325"/>
  </r>
  <r>
    <s v="September"/>
    <m/>
    <s v="Qtr 2"/>
    <x v="5"/>
    <x v="9"/>
    <m/>
    <n v="1"/>
    <n v="307"/>
    <m/>
    <n v="307"/>
  </r>
  <r>
    <s v="July"/>
    <m/>
    <s v="Qtr 3"/>
    <x v="5"/>
    <x v="11"/>
    <m/>
    <n v="1"/>
    <n v="100"/>
    <m/>
    <n v="100"/>
  </r>
  <r>
    <s v="June"/>
    <m/>
    <s v="Qtr 2"/>
    <x v="6"/>
    <x v="1"/>
    <m/>
    <n v="1"/>
    <n v="400"/>
    <s v="U16 Tournament Team"/>
    <n v="400"/>
  </r>
  <r>
    <s v="June"/>
    <m/>
    <s v="Qtr 2"/>
    <x v="6"/>
    <x v="1"/>
    <m/>
    <n v="1"/>
    <n v="1000"/>
    <s v="U16 Tournament Team"/>
    <n v="1000"/>
  </r>
  <r>
    <s v="August"/>
    <m/>
    <s v="Qtr 3"/>
    <x v="5"/>
    <x v="1"/>
    <m/>
    <n v="1"/>
    <n v="375"/>
    <s v="U14 Sharon Summer Showdown"/>
    <n v="375"/>
  </r>
  <r>
    <s v="July"/>
    <m/>
    <s v="Qtr 3"/>
    <x v="5"/>
    <x v="1"/>
    <m/>
    <n v="1"/>
    <n v="375"/>
    <s v="U12 Sharon Summer Showdown"/>
    <n v="375"/>
  </r>
  <r>
    <s v="December"/>
    <m/>
    <s v="Qtr 4"/>
    <x v="5"/>
    <x v="13"/>
    <m/>
    <n v="1"/>
    <n v="495"/>
    <s v="U14 East Hockomock Team"/>
    <n v="495"/>
  </r>
  <r>
    <s v="July"/>
    <m/>
    <s v="Qtr 3"/>
    <x v="5"/>
    <x v="20"/>
    <m/>
    <n v="1"/>
    <n v="1750"/>
    <m/>
    <n v="1750"/>
  </r>
  <r>
    <s v="July"/>
    <m/>
    <s v="Qtr 3"/>
    <x v="6"/>
    <x v="1"/>
    <m/>
    <n v="1"/>
    <n v="400"/>
    <s v="U16 Tournament Team"/>
    <n v="400"/>
  </r>
  <r>
    <s v="April"/>
    <d v="2011-04-19T00:00:00"/>
    <s v="Qtr 2"/>
    <x v="4"/>
    <x v="16"/>
    <s v="Super Flash"/>
    <n v="352"/>
    <n v="14.25"/>
    <s v="352 two-button shirts"/>
    <n v="5016"/>
  </r>
  <r>
    <s v="April"/>
    <d v="2011-04-19T00:00:00"/>
    <s v="Qtr 2"/>
    <x v="4"/>
    <x v="16"/>
    <s v="Super Flash"/>
    <n v="352"/>
    <n v="5.75"/>
    <s v="352 visors"/>
    <n v="2024"/>
  </r>
  <r>
    <s v="April"/>
    <d v="2011-04-19T00:00:00"/>
    <s v="Qtr 2"/>
    <x v="4"/>
    <x v="16"/>
    <s v="Super Flash"/>
    <n v="119"/>
    <n v="1.5"/>
    <s v="119 Sponsor names"/>
    <n v="178.5"/>
  </r>
  <r>
    <s v="April"/>
    <d v="2011-04-19T00:00:00"/>
    <s v="Qtr 2"/>
    <x v="4"/>
    <x v="7"/>
    <s v="Super Flash"/>
    <n v="8"/>
    <n v="34"/>
    <s v="8 dozen softies softballs"/>
    <n v="272"/>
  </r>
  <r>
    <s v="April"/>
    <d v="2011-04-19T00:00:00"/>
    <s v="Qtr 2"/>
    <x v="4"/>
    <x v="7"/>
    <s v="Super Flash"/>
    <n v="10"/>
    <n v="38"/>
    <s v="10 dozen 11&quot; softballs"/>
    <n v="380"/>
  </r>
  <r>
    <s v="April"/>
    <d v="2011-04-19T00:00:00"/>
    <s v="Qtr 2"/>
    <x v="4"/>
    <x v="7"/>
    <s v="Super Flash"/>
    <n v="12"/>
    <n v="39"/>
    <s v="12 dozen 12&quot; softballs"/>
    <n v="468"/>
  </r>
  <r>
    <s v="April"/>
    <d v="2011-04-24T00:00:00"/>
    <s v="Qtr 2"/>
    <x v="4"/>
    <x v="16"/>
    <s v="Super Flash"/>
    <n v="2"/>
    <n v="14.25"/>
    <s v="2 two-button shirts"/>
    <n v="28.5"/>
  </r>
  <r>
    <s v="April"/>
    <d v="2011-04-24T00:00:00"/>
    <s v="Qtr 2"/>
    <x v="4"/>
    <x v="16"/>
    <s v="Super Flash"/>
    <n v="4"/>
    <n v="7"/>
    <s v="4 T-shirts Freshmen"/>
    <n v="28"/>
  </r>
  <r>
    <s v="April"/>
    <d v="2011-04-24T00:00:00"/>
    <s v="Qtr 2"/>
    <x v="4"/>
    <x v="16"/>
    <s v="Super Flash"/>
    <n v="6"/>
    <n v="5.75"/>
    <s v="6 visors"/>
    <n v="34.5"/>
  </r>
  <r>
    <s v="April"/>
    <d v="2011-04-29T00:00:00"/>
    <s v="Qtr 2"/>
    <x v="4"/>
    <x v="7"/>
    <s v="Super Flash"/>
    <n v="2"/>
    <n v="38"/>
    <s v="2 dozen 11&quot; softballs"/>
    <n v="76"/>
  </r>
  <r>
    <s v="April"/>
    <d v="2011-04-29T00:00:00"/>
    <s v="Qtr 2"/>
    <x v="4"/>
    <x v="7"/>
    <s v="Super Flash"/>
    <n v="2"/>
    <n v="39"/>
    <s v="2 dozen 12&quot; softballs"/>
    <n v="78"/>
  </r>
  <r>
    <s v="April"/>
    <d v="2011-04-29T00:00:00"/>
    <s v="Qtr 2"/>
    <x v="4"/>
    <x v="7"/>
    <s v="Super Flash"/>
    <n v="24"/>
    <n v="4"/>
    <s v="24 scorebook"/>
    <n v="96"/>
  </r>
  <r>
    <s v="April"/>
    <d v="2011-04-29T00:00:00"/>
    <s v="Qtr 2"/>
    <x v="4"/>
    <x v="7"/>
    <s v="Super Flash"/>
    <n v="10"/>
    <n v="25"/>
    <s v="10 Equipment bags"/>
    <n v="250"/>
  </r>
  <r>
    <s v="April"/>
    <d v="2011-04-29T00:00:00"/>
    <s v="Qtr 2"/>
    <x v="4"/>
    <x v="7"/>
    <s v="Super Flash"/>
    <n v="1"/>
    <n v="60"/>
    <s v="Catcher helmet"/>
    <n v="60"/>
  </r>
  <r>
    <s v="April"/>
    <d v="2011-04-29T00:00:00"/>
    <s v="Qtr 2"/>
    <x v="4"/>
    <x v="7"/>
    <s v="Super Flash"/>
    <n v="1"/>
    <n v="25"/>
    <s v="Catcher leg guards"/>
    <n v="25"/>
  </r>
  <r>
    <s v="April"/>
    <d v="2011-04-29T00:00:00"/>
    <s v="Qtr 2"/>
    <x v="4"/>
    <x v="7"/>
    <s v="Super Flash"/>
    <n v="1"/>
    <n v="30"/>
    <s v="Catcher chest protector"/>
    <n v="30"/>
  </r>
  <r>
    <s v="April"/>
    <d v="2011-04-29T00:00:00"/>
    <s v="Qtr 2"/>
    <x v="4"/>
    <x v="7"/>
    <s v="Super Flash"/>
    <n v="4"/>
    <n v="30"/>
    <s v="4 helmets guard/cage"/>
    <n v="120"/>
  </r>
  <r>
    <s v="June"/>
    <d v="2011-06-01T00:00:00"/>
    <s v="Qtr 2"/>
    <x v="4"/>
    <x v="7"/>
    <s v="Super Flash"/>
    <n v="4"/>
    <n v="39"/>
    <s v="4 helmets guard/cage"/>
    <n v="156"/>
  </r>
  <r>
    <s v="June"/>
    <d v="2011-06-17T00:00:00"/>
    <s v="Qtr 2"/>
    <x v="4"/>
    <x v="7"/>
    <s v="Super Flash"/>
    <n v="4"/>
    <n v="38"/>
    <s v="4 dozen 11&quot; softballs"/>
    <n v="152"/>
  </r>
  <r>
    <s v="June"/>
    <d v="2011-06-17T00:00:00"/>
    <s v="Qtr 2"/>
    <x v="4"/>
    <x v="7"/>
    <s v="Super Flash"/>
    <n v="7"/>
    <n v="39"/>
    <s v="7 dozen 12&quot; softballs"/>
    <n v="273"/>
  </r>
  <r>
    <s v="June "/>
    <d v="2011-06-17T00:00:00"/>
    <s v="Qtr 2"/>
    <x v="5"/>
    <x v="16"/>
    <s v="Super Flash"/>
    <n v="5"/>
    <n v="27"/>
    <s v="U-14 Murphy Shirts"/>
    <n v="135"/>
  </r>
  <r>
    <s v="June "/>
    <d v="2011-06-17T00:00:00"/>
    <s v="Qtr 2"/>
    <x v="5"/>
    <x v="16"/>
    <s v="Super Flash"/>
    <n v="12"/>
    <n v="18"/>
    <s v="U-14 Murphy sliding pants"/>
    <n v="216"/>
  </r>
  <r>
    <s v="June "/>
    <d v="2011-06-17T00:00:00"/>
    <s v="Qtr 2"/>
    <x v="5"/>
    <x v="16"/>
    <s v="Super Flash"/>
    <n v="12"/>
    <n v="4.5"/>
    <s v="U-14 Murphy visor"/>
    <n v="54"/>
  </r>
  <r>
    <s v="June "/>
    <d v="2011-06-17T00:00:00"/>
    <s v="Qtr 2"/>
    <x v="5"/>
    <x v="16"/>
    <s v="Super Flash"/>
    <n v="12"/>
    <n v="4.5"/>
    <s v="U-14 Murphy tiedye socks"/>
    <n v="54"/>
  </r>
  <r>
    <s v="June "/>
    <d v="2011-06-17T00:00:00"/>
    <s v="Qtr 2"/>
    <x v="5"/>
    <x v="16"/>
    <s v="Super Flash"/>
    <n v="12"/>
    <n v="18"/>
    <s v="U-14 Murphy shorts"/>
    <n v="216"/>
  </r>
  <r>
    <s v="June "/>
    <d v="2011-06-17T00:00:00"/>
    <s v="Qtr 2"/>
    <x v="5"/>
    <x v="16"/>
    <s v="Super Flash"/>
    <n v="11"/>
    <n v="18"/>
    <s v="U-12 Fitz sliding pants"/>
    <n v="198"/>
  </r>
  <r>
    <s v="June "/>
    <d v="2011-06-17T00:00:00"/>
    <s v="Qtr 2"/>
    <x v="5"/>
    <x v="16"/>
    <s v="Super Flash"/>
    <n v="11"/>
    <n v="4.5"/>
    <s v="U-12 Fitz visor"/>
    <n v="49.5"/>
  </r>
  <r>
    <s v="June "/>
    <d v="2011-06-17T00:00:00"/>
    <s v="Qtr 2"/>
    <x v="5"/>
    <x v="16"/>
    <s v="Super Flash"/>
    <n v="11"/>
    <n v="7"/>
    <s v="U-12 Fitz tiedye socks"/>
    <n v="77"/>
  </r>
  <r>
    <s v="June "/>
    <d v="2011-06-17T00:00:00"/>
    <s v="Qtr 2"/>
    <x v="5"/>
    <x v="16"/>
    <s v="Super Flash"/>
    <n v="11"/>
    <n v="18"/>
    <s v="U-12 Fitz shorts"/>
    <n v="198"/>
  </r>
  <r>
    <s v="June "/>
    <d v="2011-06-17T00:00:00"/>
    <s v="Qtr 2"/>
    <x v="5"/>
    <x v="16"/>
    <s v="Super Flash"/>
    <n v="7"/>
    <n v="27"/>
    <s v="U-12 Fitz Shirts"/>
    <n v="189"/>
  </r>
  <r>
    <s v="June "/>
    <d v="2011-06-17T00:00:00"/>
    <s v="Qtr 2"/>
    <x v="5"/>
    <x v="16"/>
    <s v="Super Flash"/>
    <n v="11"/>
    <n v="18"/>
    <s v="U-12 Conroy sliding pants"/>
    <n v="198"/>
  </r>
  <r>
    <s v="June "/>
    <d v="2011-06-17T00:00:00"/>
    <s v="Qtr 2"/>
    <x v="5"/>
    <x v="16"/>
    <s v="Super Flash"/>
    <n v="11"/>
    <n v="4.5"/>
    <s v="U-12 Conroy visor"/>
    <n v="49.5"/>
  </r>
  <r>
    <s v="June "/>
    <d v="2011-06-17T00:00:00"/>
    <s v="Qtr 2"/>
    <x v="5"/>
    <x v="16"/>
    <s v="Super Flash"/>
    <n v="11"/>
    <n v="4.5"/>
    <s v="U-12 Conroy tiedye socks"/>
    <n v="49.5"/>
  </r>
  <r>
    <s v="June "/>
    <d v="2011-06-17T00:00:00"/>
    <s v="Qtr 2"/>
    <x v="5"/>
    <x v="16"/>
    <s v="Super Flash"/>
    <n v="11"/>
    <n v="18"/>
    <s v="U-12 Conroy shorts"/>
    <n v="198"/>
  </r>
  <r>
    <s v="June "/>
    <d v="2011-06-17T00:00:00"/>
    <s v="Qtr 2"/>
    <x v="5"/>
    <x v="16"/>
    <s v="Super Flash"/>
    <n v="8"/>
    <n v="27"/>
    <s v="U-12 Conroy Shirts"/>
    <n v="216"/>
  </r>
  <r>
    <s v="June "/>
    <d v="2011-06-17T00:00:00"/>
    <s v="Qtr 2"/>
    <x v="5"/>
    <x v="16"/>
    <s v="Super Flash"/>
    <n v="11"/>
    <n v="18"/>
    <s v="U-14 Kelly sliding pants"/>
    <n v="198"/>
  </r>
  <r>
    <s v="June "/>
    <d v="2011-06-17T00:00:00"/>
    <s v="Qtr 2"/>
    <x v="5"/>
    <x v="16"/>
    <s v="Super Flash"/>
    <n v="11"/>
    <n v="4.5"/>
    <s v="U-14 Kelly visor"/>
    <n v="49.5"/>
  </r>
  <r>
    <s v="June "/>
    <d v="2011-06-17T00:00:00"/>
    <s v="Qtr 2"/>
    <x v="5"/>
    <x v="16"/>
    <s v="Super Flash"/>
    <n v="11"/>
    <n v="4.5"/>
    <s v="U-14 Kelly tiedye socks"/>
    <n v="49.5"/>
  </r>
  <r>
    <s v="June "/>
    <d v="2011-06-17T00:00:00"/>
    <s v="Qtr 2"/>
    <x v="5"/>
    <x v="16"/>
    <s v="Super Flash"/>
    <n v="11"/>
    <n v="18"/>
    <s v="U-14 Kelly shorts"/>
    <n v="198"/>
  </r>
  <r>
    <s v="June "/>
    <d v="2011-06-17T00:00:00"/>
    <s v="Qtr 2"/>
    <x v="5"/>
    <x v="16"/>
    <s v="Super Flash"/>
    <n v="6"/>
    <n v="27"/>
    <s v="U-14 Kelly Shirts"/>
    <n v="162"/>
  </r>
  <r>
    <s v="June "/>
    <d v="2011-06-17T00:00:00"/>
    <s v="Qtr 2"/>
    <x v="5"/>
    <x v="16"/>
    <s v="Super Flash"/>
    <n v="13"/>
    <n v="18"/>
    <s v="U-10 Rundlett sliding pants"/>
    <n v="234"/>
  </r>
  <r>
    <s v="June "/>
    <d v="2011-06-17T00:00:00"/>
    <s v="Qtr 2"/>
    <x v="5"/>
    <x v="16"/>
    <s v="Super Flash"/>
    <n v="13"/>
    <n v="4.5"/>
    <s v="U-10 Rundlett visor"/>
    <n v="58.5"/>
  </r>
  <r>
    <s v="June "/>
    <d v="2011-06-17T00:00:00"/>
    <s v="Qtr 2"/>
    <x v="5"/>
    <x v="16"/>
    <s v="Super Flash"/>
    <n v="13"/>
    <n v="4.5"/>
    <s v="U-10 Rundlett tiedye socks"/>
    <n v="58.5"/>
  </r>
  <r>
    <s v="June "/>
    <d v="2011-06-17T00:00:00"/>
    <s v="Qtr 2"/>
    <x v="5"/>
    <x v="16"/>
    <s v="Super Flash"/>
    <n v="13"/>
    <n v="18"/>
    <s v="U-10 Rundlett shorts"/>
    <n v="234"/>
  </r>
  <r>
    <s v="June "/>
    <d v="2011-06-17T00:00:00"/>
    <s v="Qtr 2"/>
    <x v="5"/>
    <x v="16"/>
    <s v="Super Flash"/>
    <n v="9"/>
    <n v="27"/>
    <s v="U-10 Rundlett Shirts"/>
    <n v="243"/>
  </r>
  <r>
    <s v="June "/>
    <d v="2011-06-17T00:00:00"/>
    <s v="Qtr 2"/>
    <x v="5"/>
    <x v="16"/>
    <s v="Super Flash"/>
    <n v="11"/>
    <n v="18"/>
    <s v="U-10 Kinsella sliding pants"/>
    <n v="198"/>
  </r>
  <r>
    <s v="June "/>
    <d v="2011-06-17T00:00:00"/>
    <s v="Qtr 2"/>
    <x v="5"/>
    <x v="16"/>
    <s v="Super Flash"/>
    <n v="11"/>
    <n v="4.5"/>
    <s v="U-10 Kinsella visor"/>
    <n v="49.5"/>
  </r>
  <r>
    <s v="June "/>
    <d v="2011-06-17T00:00:00"/>
    <s v="Qtr 2"/>
    <x v="5"/>
    <x v="16"/>
    <s v="Super Flash"/>
    <n v="11"/>
    <n v="4.5"/>
    <s v="U-10 Kinsella tiedye socks"/>
    <n v="49.5"/>
  </r>
  <r>
    <s v="June "/>
    <d v="2011-06-17T00:00:00"/>
    <s v="Qtr 2"/>
    <x v="5"/>
    <x v="16"/>
    <s v="Super Flash"/>
    <n v="11"/>
    <n v="18"/>
    <s v="U-10 Kinsella shorts"/>
    <n v="198"/>
  </r>
  <r>
    <s v="June "/>
    <d v="2011-06-17T00:00:00"/>
    <s v="Qtr 2"/>
    <x v="5"/>
    <x v="16"/>
    <s v="Super Flash"/>
    <n v="6"/>
    <n v="27"/>
    <s v="U-10 Kinsella Shirts"/>
    <n v="162"/>
  </r>
  <r>
    <s v="June "/>
    <d v="2011-06-17T00:00:00"/>
    <s v="Qtr 2"/>
    <x v="5"/>
    <x v="16"/>
    <s v="Super Flash"/>
    <n v="12"/>
    <n v="18"/>
    <s v="U12-Carroll sliding pants"/>
    <n v="216"/>
  </r>
  <r>
    <s v="June "/>
    <d v="2011-06-17T00:00:00"/>
    <s v="Qtr 2"/>
    <x v="5"/>
    <x v="16"/>
    <s v="Super Flash"/>
    <n v="12"/>
    <n v="4.5"/>
    <s v="U12-Carroll visor"/>
    <n v="54"/>
  </r>
  <r>
    <s v="June "/>
    <d v="2011-06-17T00:00:00"/>
    <s v="Qtr 2"/>
    <x v="5"/>
    <x v="16"/>
    <s v="Super Flash"/>
    <n v="12"/>
    <n v="4.5"/>
    <s v="U12-Carroll tiedye socks"/>
    <n v="54"/>
  </r>
  <r>
    <s v="June "/>
    <d v="2011-06-17T00:00:00"/>
    <s v="Qtr 2"/>
    <x v="5"/>
    <x v="16"/>
    <s v="Super Flash"/>
    <n v="12"/>
    <n v="18"/>
    <s v="U12-Carroll shorts"/>
    <n v="216"/>
  </r>
  <r>
    <s v="June "/>
    <d v="2011-06-17T00:00:00"/>
    <s v="Qtr 2"/>
    <x v="5"/>
    <x v="16"/>
    <s v="Super Flash"/>
    <n v="8"/>
    <n v="27"/>
    <s v="U12-Carroll Shirts"/>
    <n v="216"/>
  </r>
  <r>
    <s v="July"/>
    <d v="2011-07-02T00:00:00"/>
    <s v="Qtr 3"/>
    <x v="5"/>
    <x v="16"/>
    <s v="Super Flash"/>
    <n v="13"/>
    <n v="50"/>
    <s v="Rival?"/>
    <n v="650"/>
  </r>
  <r>
    <s v="July"/>
    <d v="2011-07-02T00:00:00"/>
    <s v="Qtr 3"/>
    <x v="5"/>
    <x v="16"/>
    <s v="Super Flash"/>
    <n v="5"/>
    <n v="10"/>
    <s v="Letter?"/>
    <n v="50"/>
  </r>
  <r>
    <s v="July"/>
    <d v="2011-07-02T00:00:00"/>
    <s v="Qtr 3"/>
    <x v="5"/>
    <x v="16"/>
    <s v="Super Flash"/>
    <n v="2"/>
    <n v="18"/>
    <s v="Bernardi sliding pants"/>
    <n v="36"/>
  </r>
  <r>
    <s v="July"/>
    <d v="2011-07-02T00:00:00"/>
    <s v="Qtr 3"/>
    <x v="5"/>
    <x v="16"/>
    <s v="Super Flash"/>
    <n v="2"/>
    <n v="4.5"/>
    <s v="Bernardi visor"/>
    <n v="9"/>
  </r>
  <r>
    <s v="July"/>
    <d v="2011-07-02T00:00:00"/>
    <s v="Qtr 3"/>
    <x v="5"/>
    <x v="16"/>
    <s v="Super Flash"/>
    <n v="2"/>
    <n v="3.5"/>
    <s v="Bernardi tiedye socks"/>
    <n v="7"/>
  </r>
  <r>
    <s v="July"/>
    <d v="2011-07-02T00:00:00"/>
    <s v="Qtr 3"/>
    <x v="5"/>
    <x v="16"/>
    <s v="Super Flash"/>
    <n v="2"/>
    <n v="18"/>
    <s v="Bernardi shorts"/>
    <n v="36"/>
  </r>
  <r>
    <s v="July"/>
    <d v="2011-07-02T00:00:00"/>
    <s v="Qtr 3"/>
    <x v="5"/>
    <x v="16"/>
    <s v="Super Flash"/>
    <n v="2"/>
    <n v="27"/>
    <s v="Bernardi Shirts"/>
    <n v="54"/>
  </r>
  <r>
    <s v="July"/>
    <d v="2011-07-02T00:00:00"/>
    <s v="Qtr 3"/>
    <x v="5"/>
    <x v="16"/>
    <s v="Super Flash"/>
    <n v="11"/>
    <n v="3.5"/>
    <s v="2in2???"/>
    <n v="38.5"/>
  </r>
  <r>
    <s v="July"/>
    <d v="2011-07-15T00:00:00"/>
    <s v="Qtr 3"/>
    <x v="6"/>
    <x v="16"/>
    <s v="Super Flash"/>
    <n v="5"/>
    <n v="26"/>
    <s v="U16 Jerseys"/>
    <n v="130"/>
  </r>
  <r>
    <s v="July"/>
    <d v="2011-07-15T00:00:00"/>
    <s v="Qtr 3"/>
    <x v="6"/>
    <x v="16"/>
    <s v="Super Flash"/>
    <n v="11"/>
    <n v="18"/>
    <s v="U16 Shorts"/>
    <n v="198"/>
  </r>
  <r>
    <s v="July"/>
    <d v="2011-07-15T00:00:00"/>
    <s v="Qtr 3"/>
    <x v="6"/>
    <x v="16"/>
    <s v="Super Flash"/>
    <n v="11"/>
    <n v="4.5"/>
    <s v="U16 Visors"/>
    <n v="49.5"/>
  </r>
  <r>
    <s v="July"/>
    <d v="2011-07-15T00:00:00"/>
    <s v="Qtr 3"/>
    <x v="6"/>
    <x v="16"/>
    <s v="Super Flash"/>
    <n v="12"/>
    <n v="3.5"/>
    <s v="U16 Socks"/>
    <n v="42"/>
  </r>
  <r>
    <s v="July"/>
    <d v="2011-07-15T00:00:00"/>
    <s v="Qtr 3"/>
    <x v="5"/>
    <x v="21"/>
    <s v="Super Flash"/>
    <n v="10"/>
    <n v="10"/>
    <s v="Bags with lettering"/>
    <n v="100"/>
  </r>
  <r>
    <s v="July"/>
    <d v="2011-07-15T00:00:00"/>
    <s v="Qtr 3"/>
    <x v="5"/>
    <x v="21"/>
    <s v="Super Flash"/>
    <n v="10"/>
    <n v="20"/>
    <s v="Red polo shirts"/>
    <n v="200"/>
  </r>
  <r>
    <s v="July"/>
    <d v="2011-07-15T00:00:00"/>
    <s v="Qtr 3"/>
    <x v="6"/>
    <x v="7"/>
    <s v="Super Flash"/>
    <n v="1"/>
    <n v="39"/>
    <s v="12 dozen 12&quot; softballs"/>
    <n v="39"/>
  </r>
  <r>
    <s v="July"/>
    <d v="2011-07-21T00:00:00"/>
    <s v="Qtr 3"/>
    <x v="5"/>
    <x v="21"/>
    <s v="Super Flash"/>
    <n v="1"/>
    <n v="10"/>
    <s v="Bag for helmets???"/>
    <n v="10"/>
  </r>
  <r>
    <s v="July"/>
    <d v="2011-07-21T00:00:00"/>
    <s v="Qtr 3"/>
    <x v="5"/>
    <x v="21"/>
    <s v="Super Flash"/>
    <n v="2"/>
    <n v="14"/>
    <s v="Hitting Tees???"/>
    <n v="28"/>
  </r>
  <r>
    <s v="July"/>
    <d v="2011-07-21T00:00:00"/>
    <s v="Qtr 3"/>
    <x v="5"/>
    <x v="21"/>
    <s v="Super Flash"/>
    <n v="6"/>
    <n v="18"/>
    <s v="??? Tees ???"/>
    <n v="108"/>
  </r>
</pivotCacheRecords>
</file>

<file path=xl/pivotCache/pivotCacheRecords2.xml><?xml version="1.0" encoding="utf-8"?>
<pivotCacheRecords xmlns="http://schemas.openxmlformats.org/spreadsheetml/2006/main" xmlns:r="http://schemas.openxmlformats.org/officeDocument/2006/relationships" count="13">
  <r>
    <s v="March"/>
    <s v="Qtr 1"/>
    <x v="0"/>
    <x v="0"/>
    <n v="8540"/>
  </r>
  <r>
    <s v="March"/>
    <s v="Qtr 1"/>
    <x v="0"/>
    <x v="1"/>
    <n v="12715"/>
  </r>
  <r>
    <s v="March"/>
    <s v="Qtr 1"/>
    <x v="0"/>
    <x v="2"/>
    <n v="8800"/>
  </r>
  <r>
    <s v="June"/>
    <s v="Qtr 2"/>
    <x v="1"/>
    <x v="3"/>
    <n v="5050"/>
  </r>
  <r>
    <s v="May"/>
    <s v="Qtr 2"/>
    <x v="2"/>
    <x v="4"/>
    <n v="10465"/>
  </r>
  <r>
    <s v="May"/>
    <s v="Qtr 2"/>
    <x v="3"/>
    <x v="5"/>
    <n v="890"/>
  </r>
  <r>
    <s v="May"/>
    <s v="Qtr 2"/>
    <x v="4"/>
    <x v="6"/>
    <n v="1760"/>
  </r>
  <r>
    <s v="September"/>
    <s v="Qtr 3"/>
    <x v="4"/>
    <x v="6"/>
    <n v="750"/>
  </r>
  <r>
    <s v="October"/>
    <s v="Qtr 3"/>
    <x v="2"/>
    <x v="4"/>
    <n v="35"/>
  </r>
  <r>
    <s v="October"/>
    <s v="Qtr 3"/>
    <x v="5"/>
    <x v="7"/>
    <n v="35"/>
  </r>
  <r>
    <s v="October"/>
    <s v="Qtr 3"/>
    <x v="5"/>
    <x v="7"/>
    <n v="140"/>
  </r>
  <r>
    <s v="July"/>
    <s v="Qtr 3"/>
    <x v="6"/>
    <x v="8"/>
    <n v="2200"/>
  </r>
  <r>
    <s v="July"/>
    <s v="Qtr 3"/>
    <x v="5"/>
    <x v="7"/>
    <n v="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grandTotalCaption="Totals" updatedVersion="4" minRefreshableVersion="3" itemPrintTitles="1" createdVersion="4" indent="0" outline="1" outlineData="1" multipleFieldFilters="0" chartFormat="1" rowHeaderCaption="Line Item">
  <location ref="A5:B23" firstHeaderRow="2" firstDataRow="2" firstDataCol="1"/>
  <pivotFields count="5">
    <pivotField multipleItemSelectionAllowed="1" showAll="0"/>
    <pivotField multipleItemSelectionAllowed="1" showAll="0"/>
    <pivotField axis="axisRow" showAll="0">
      <items count="9">
        <item x="4"/>
        <item x="5"/>
        <item x="3"/>
        <item m="1" x="7"/>
        <item x="1"/>
        <item x="0"/>
        <item x="2"/>
        <item x="6"/>
        <item t="default"/>
      </items>
    </pivotField>
    <pivotField axis="axisRow" showAll="0" sortType="ascending">
      <items count="21">
        <item m="1" x="10"/>
        <item m="1" x="13"/>
        <item x="5"/>
        <item m="1" x="17"/>
        <item m="1" x="12"/>
        <item x="6"/>
        <item x="7"/>
        <item x="2"/>
        <item x="1"/>
        <item x="0"/>
        <item x="4"/>
        <item x="8"/>
        <item m="1" x="18"/>
        <item x="3"/>
        <item m="1" x="15"/>
        <item m="1" x="14"/>
        <item m="1" x="11"/>
        <item m="1" x="19"/>
        <item m="1" x="16"/>
        <item m="1" x="9"/>
        <item t="default"/>
      </items>
    </pivotField>
    <pivotField dataField="1" showAll="0"/>
  </pivotFields>
  <rowFields count="2">
    <field x="2"/>
    <field x="3"/>
  </rowFields>
  <rowItems count="17">
    <i>
      <x/>
    </i>
    <i r="1">
      <x v="5"/>
    </i>
    <i>
      <x v="1"/>
    </i>
    <i r="1">
      <x v="6"/>
    </i>
    <i>
      <x v="2"/>
    </i>
    <i r="1">
      <x v="2"/>
    </i>
    <i>
      <x v="4"/>
    </i>
    <i r="1">
      <x v="13"/>
    </i>
    <i>
      <x v="5"/>
    </i>
    <i r="1">
      <x v="7"/>
    </i>
    <i r="1">
      <x v="8"/>
    </i>
    <i r="1">
      <x v="9"/>
    </i>
    <i>
      <x v="6"/>
    </i>
    <i r="1">
      <x v="10"/>
    </i>
    <i>
      <x v="7"/>
    </i>
    <i r="1">
      <x v="11"/>
    </i>
    <i t="grand">
      <x/>
    </i>
  </rowItems>
  <colItems count="1">
    <i/>
  </colItems>
  <dataFields count="1">
    <dataField name="Income" fld="4" baseField="3" baseItem="16" numFmtId="6"/>
  </dataFields>
  <formats count="8">
    <format dxfId="23">
      <pivotArea outline="0" collapsedLevelsAreSubtotals="1" fieldPosition="0"/>
    </format>
    <format dxfId="22">
      <pivotArea type="origin" dataOnly="0" labelOnly="1" outline="0" fieldPosition="0"/>
    </format>
    <format dxfId="21">
      <pivotArea outline="0" collapsedLevelsAreSubtotals="1" fieldPosition="0"/>
    </format>
    <format dxfId="20">
      <pivotArea field="3" type="button" dataOnly="0" labelOnly="1" outline="0" axis="axisRow" fieldPosition="1"/>
    </format>
    <format dxfId="19">
      <pivotArea type="all" dataOnly="0" outline="0" fieldPosition="0"/>
    </format>
    <format dxfId="18">
      <pivotArea dataOnly="0" labelOnly="1" fieldPosition="0">
        <references count="1">
          <reference field="2" count="1">
            <x v="0"/>
          </reference>
        </references>
      </pivotArea>
    </format>
    <format dxfId="17">
      <pivotArea type="all" dataOnly="0" outline="0" fieldPosition="0"/>
    </format>
    <format dxfId="16">
      <pivotArea type="all" dataOnly="0"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grandTotalCaption="Totals" updatedVersion="4" minRefreshableVersion="3" showDataTips="0" itemPrintTitles="1" createdVersion="4" indent="0" outline="1" outlineData="1" multipleFieldFilters="0" chartFormat="1" rowHeaderCaption="Line Item" fieldListSortAscending="1">
  <location ref="A5:B45" firstHeaderRow="2" firstDataRow="2" firstDataCol="1"/>
  <pivotFields count="10">
    <pivotField multipleItemSelectionAllowed="1" showAll="0"/>
    <pivotField showAll="0"/>
    <pivotField multipleItemSelectionAllowed="1" showAll="0"/>
    <pivotField axis="axisRow" showAll="0">
      <items count="13">
        <item x="0"/>
        <item x="1"/>
        <item x="2"/>
        <item m="1" x="7"/>
        <item x="3"/>
        <item x="4"/>
        <item x="5"/>
        <item x="6"/>
        <item m="1" x="9"/>
        <item m="1" x="10"/>
        <item m="1" x="8"/>
        <item m="1" x="11"/>
        <item t="default"/>
      </items>
    </pivotField>
    <pivotField axis="axisRow" showAll="0" sortType="ascending">
      <items count="59">
        <item m="1" x="54"/>
        <item m="1" x="25"/>
        <item m="1" x="26"/>
        <item x="19"/>
        <item m="1" x="43"/>
        <item m="1" x="57"/>
        <item m="1" x="33"/>
        <item m="1" x="34"/>
        <item m="1" x="52"/>
        <item x="5"/>
        <item m="1" x="48"/>
        <item m="1" x="32"/>
        <item x="7"/>
        <item x="8"/>
        <item m="1" x="38"/>
        <item x="9"/>
        <item x="2"/>
        <item m="1" x="24"/>
        <item x="10"/>
        <item x="11"/>
        <item m="1" x="44"/>
        <item m="1" x="39"/>
        <item m="1" x="41"/>
        <item m="1" x="46"/>
        <item m="1" x="53"/>
        <item m="1" x="42"/>
        <item m="1" x="23"/>
        <item m="1" x="29"/>
        <item m="1" x="47"/>
        <item m="1" x="22"/>
        <item m="1" x="31"/>
        <item x="0"/>
        <item m="1" x="56"/>
        <item x="12"/>
        <item x="3"/>
        <item x="4"/>
        <item m="1" x="27"/>
        <item m="1" x="51"/>
        <item m="1" x="55"/>
        <item m="1" x="45"/>
        <item m="1" x="50"/>
        <item m="1" x="36"/>
        <item m="1" x="37"/>
        <item m="1" x="49"/>
        <item m="1" x="28"/>
        <item m="1" x="30"/>
        <item x="1"/>
        <item x="13"/>
        <item m="1" x="35"/>
        <item x="14"/>
        <item x="15"/>
        <item x="20"/>
        <item x="16"/>
        <item x="17"/>
        <item m="1" x="40"/>
        <item x="6"/>
        <item x="18"/>
        <item x="21"/>
        <item t="default"/>
      </items>
    </pivotField>
    <pivotField showAll="0"/>
    <pivotField showAll="0"/>
    <pivotField showAll="0"/>
    <pivotField showAll="0"/>
    <pivotField dataField="1" showAll="0"/>
  </pivotFields>
  <rowFields count="2">
    <field x="3"/>
    <field x="4"/>
  </rowFields>
  <rowItems count="39">
    <i>
      <x/>
    </i>
    <i r="1">
      <x v="31"/>
    </i>
    <i>
      <x v="1"/>
    </i>
    <i r="1">
      <x v="46"/>
    </i>
    <i>
      <x v="2"/>
    </i>
    <i r="1">
      <x v="16"/>
    </i>
    <i r="1">
      <x v="34"/>
    </i>
    <i r="1">
      <x v="35"/>
    </i>
    <i>
      <x v="4"/>
    </i>
    <i r="1">
      <x v="9"/>
    </i>
    <i r="1">
      <x v="55"/>
    </i>
    <i>
      <x v="5"/>
    </i>
    <i r="1">
      <x v="12"/>
    </i>
    <i r="1">
      <x v="13"/>
    </i>
    <i r="1">
      <x v="15"/>
    </i>
    <i r="1">
      <x v="16"/>
    </i>
    <i r="1">
      <x v="18"/>
    </i>
    <i r="1">
      <x v="19"/>
    </i>
    <i r="1">
      <x v="33"/>
    </i>
    <i r="1">
      <x v="47"/>
    </i>
    <i r="1">
      <x v="49"/>
    </i>
    <i r="1">
      <x v="50"/>
    </i>
    <i r="1">
      <x v="52"/>
    </i>
    <i r="1">
      <x v="53"/>
    </i>
    <i r="1">
      <x v="56"/>
    </i>
    <i>
      <x v="6"/>
    </i>
    <i r="1">
      <x v="3"/>
    </i>
    <i r="1">
      <x v="15"/>
    </i>
    <i r="1">
      <x v="19"/>
    </i>
    <i r="1">
      <x v="46"/>
    </i>
    <i r="1">
      <x v="47"/>
    </i>
    <i r="1">
      <x v="51"/>
    </i>
    <i r="1">
      <x v="52"/>
    </i>
    <i r="1">
      <x v="57"/>
    </i>
    <i>
      <x v="7"/>
    </i>
    <i r="1">
      <x v="12"/>
    </i>
    <i r="1">
      <x v="46"/>
    </i>
    <i r="1">
      <x v="52"/>
    </i>
    <i t="grand">
      <x/>
    </i>
  </rowItems>
  <colItems count="1">
    <i/>
  </colItems>
  <dataFields count="1">
    <dataField name="Expenses" fld="9" baseField="3" baseItem="16" numFmtId="6"/>
  </dataFields>
  <formats count="8">
    <format dxfId="15">
      <pivotArea outline="0" collapsedLevelsAreSubtotals="1" fieldPosition="0"/>
    </format>
    <format dxfId="14">
      <pivotArea type="origin" dataOnly="0" labelOnly="1" outline="0" fieldPosition="0"/>
    </format>
    <format dxfId="13">
      <pivotArea outline="0" collapsedLevelsAreSubtotals="1" fieldPosition="0"/>
    </format>
    <format dxfId="12">
      <pivotArea field="4" type="button" dataOnly="0" labelOnly="1" outline="0" axis="axisRow" fieldPosition="1"/>
    </format>
    <format dxfId="11">
      <pivotArea type="all" dataOnly="0" outline="0" fieldPosition="0"/>
    </format>
    <format dxfId="10">
      <pivotArea dataOnly="0" labelOnly="1" fieldPosition="0">
        <references count="1">
          <reference field="3" count="1">
            <x v="0"/>
          </reference>
        </references>
      </pivotArea>
    </format>
    <format dxfId="9">
      <pivotArea type="all" dataOnly="0" outline="0" fieldPosition="0"/>
    </format>
    <format dxfId="8">
      <pivotArea type="all" dataOnly="0" outline="0"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pivotTableDefinition>
</file>

<file path=xl/tables/table1.xml><?xml version="1.0" encoding="utf-8"?>
<table xmlns="http://schemas.openxmlformats.org/spreadsheetml/2006/main" id="3" name="IncomeDetails" displayName="IncomeDetails" ref="A1:E14" totalsRowShown="0">
  <autoFilter ref="A1:E14"/>
  <sortState ref="A2:I12">
    <sortCondition ref="B1:B12"/>
  </sortState>
  <tableColumns count="5">
    <tableColumn id="2" name="Month"/>
    <tableColumn id="1" name="Qtr"/>
    <tableColumn id="7" name="Category" dataDxfId="7"/>
    <tableColumn id="8" name="Line Item"/>
    <tableColumn id="4" name="Actual" dataDxfId="6"/>
  </tableColumns>
  <tableStyleInfo name="TableStyleLight12" showFirstColumn="0" showLastColumn="0" showRowStripes="1" showColumnStripes="0"/>
</table>
</file>

<file path=xl/tables/table2.xml><?xml version="1.0" encoding="utf-8"?>
<table xmlns="http://schemas.openxmlformats.org/spreadsheetml/2006/main" id="1" name="ExpenseDetails" displayName="ExpenseDetails" ref="A1:J107" totalsRowShown="0">
  <autoFilter ref="A1:J107"/>
  <sortState ref="A2:K37">
    <sortCondition ref="D1:D37"/>
  </sortState>
  <tableColumns count="10">
    <tableColumn id="2" name="Month"/>
    <tableColumn id="12" name="Date" dataDxfId="5"/>
    <tableColumn id="1" name="Qtr"/>
    <tableColumn id="7" name="Category"/>
    <tableColumn id="8" name="Line Item"/>
    <tableColumn id="13" name="Vendor" dataDxfId="4"/>
    <tableColumn id="14" name="Quant" dataDxfId="3"/>
    <tableColumn id="15" name="Cost per" dataDxfId="2"/>
    <tableColumn id="11" name="Description" dataDxfId="1"/>
    <tableColumn id="4" name="Actual" dataDxfId="0">
      <calculatedColumnFormula>ExpenseDetails[[#This Row],[Quant]]*ExpenseDetails[[#This Row],[Cost per]]</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2" name="BudgetLineItemLookup" displayName="BudgetLineItemLookup" ref="A1:A31" totalsRowShown="0">
  <autoFilter ref="A1:A31"/>
  <sortState ref="A2:A31">
    <sortCondition ref="A1:A31"/>
  </sortState>
  <tableColumns count="1">
    <tableColumn id="1" name="Budget Line Item Lookup"/>
  </tableColumns>
  <tableStyleInfo name="TableStyleMedium21" showFirstColumn="0" showLastColumn="0" showRowStripes="1" showColumnStripes="0"/>
</table>
</file>

<file path=xl/tables/table4.xml><?xml version="1.0" encoding="utf-8"?>
<table xmlns="http://schemas.openxmlformats.org/spreadsheetml/2006/main" id="9" name="BudgetCategoryLookup" displayName="BudgetCategoryLookup" ref="B1:B8" totalsRowShown="0">
  <autoFilter ref="B1:B8"/>
  <sortState ref="B2:B7">
    <sortCondition ref="B1:B7"/>
  </sortState>
  <tableColumns count="1">
    <tableColumn id="1" name="Budget Category Lookup"/>
  </tableColumns>
  <tableStyleInfo name="TableStyleMedium21" showFirstColumn="0" showLastColumn="0" showRowStripes="1" showColumnStripes="0"/>
</table>
</file>

<file path=xl/tables/table5.xml><?xml version="1.0" encoding="utf-8"?>
<table xmlns="http://schemas.openxmlformats.org/spreadsheetml/2006/main" id="4" name="IncomeLookup" displayName="IncomeLookup" ref="C1:C11" totalsRowShown="0">
  <autoFilter ref="C1:C11"/>
  <sortState ref="C2:C9">
    <sortCondition ref="C1:C9"/>
  </sortState>
  <tableColumns count="1">
    <tableColumn id="1" name="Income Line Item Lookup"/>
  </tableColumns>
  <tableStyleInfo name="TableStyleMedium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Adjacency">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2.x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4" Type="http://schemas.openxmlformats.org/officeDocument/2006/relationships/table" Target="../tables/table5.xml"/><Relationship Id="rId5" Type="http://schemas.openxmlformats.org/officeDocument/2006/relationships/comments" Target="../comments3.xml"/><Relationship Id="rId1" Type="http://schemas.openxmlformats.org/officeDocument/2006/relationships/vmlDrawing" Target="../drawings/vmlDrawing3.vml"/><Relationship Id="rId2"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D13"/>
  <sheetViews>
    <sheetView tabSelected="1" workbookViewId="0">
      <selection activeCell="F29" sqref="F29"/>
    </sheetView>
  </sheetViews>
  <sheetFormatPr baseColWidth="10" defaultColWidth="10.83203125" defaultRowHeight="20" x14ac:dyDescent="0"/>
  <cols>
    <col min="1" max="1" width="25.1640625" style="52" customWidth="1"/>
    <col min="2" max="4" width="17.83203125" style="52" customWidth="1"/>
    <col min="5" max="5" width="15" style="52" customWidth="1"/>
    <col min="6" max="6" width="23.33203125" style="52" customWidth="1"/>
    <col min="7" max="7" width="15.1640625" style="52" customWidth="1"/>
    <col min="8" max="8" width="15.6640625" style="52" customWidth="1"/>
    <col min="9" max="9" width="27.1640625" style="52" customWidth="1"/>
    <col min="10" max="10" width="15.1640625" style="52" customWidth="1"/>
    <col min="11" max="11" width="15.6640625" style="52" customWidth="1"/>
    <col min="12" max="12" width="27.1640625" style="52" customWidth="1"/>
    <col min="13" max="13" width="15.1640625" style="52" customWidth="1"/>
    <col min="14" max="14" width="15.6640625" style="52" customWidth="1"/>
    <col min="15" max="15" width="27.1640625" style="52" customWidth="1"/>
    <col min="16" max="16" width="15.1640625" style="52" customWidth="1"/>
    <col min="17" max="17" width="15.6640625" style="52" customWidth="1"/>
    <col min="18" max="18" width="27.1640625" style="52" customWidth="1"/>
    <col min="19" max="19" width="15.1640625" style="52" customWidth="1"/>
    <col min="20" max="20" width="15.6640625" style="52" customWidth="1"/>
    <col min="21" max="21" width="27.1640625" style="52" customWidth="1"/>
    <col min="22" max="22" width="15.1640625" style="52" customWidth="1"/>
    <col min="23" max="23" width="15.6640625" style="52" customWidth="1"/>
    <col min="24" max="24" width="27.1640625" style="52" customWidth="1"/>
    <col min="25" max="25" width="15.1640625" style="52" customWidth="1"/>
    <col min="26" max="26" width="15.6640625" style="52" customWidth="1"/>
    <col min="27" max="27" width="27.1640625" style="52" customWidth="1"/>
    <col min="28" max="28" width="15.1640625" style="52" customWidth="1"/>
    <col min="29" max="29" width="15.6640625" style="52" customWidth="1"/>
    <col min="30" max="30" width="27.1640625" style="52" customWidth="1"/>
    <col min="31" max="31" width="15.1640625" style="52" customWidth="1"/>
    <col min="32" max="32" width="15.6640625" style="52" customWidth="1"/>
    <col min="33" max="33" width="27.1640625" style="52" customWidth="1"/>
    <col min="34" max="34" width="15.1640625" style="52" customWidth="1"/>
    <col min="35" max="35" width="20.6640625" style="52" customWidth="1"/>
    <col min="36" max="36" width="32.1640625" style="52" customWidth="1"/>
    <col min="37" max="37" width="20.33203125" style="52" customWidth="1"/>
    <col min="38" max="38" width="19.83203125" style="52" bestFit="1" customWidth="1"/>
    <col min="39" max="39" width="27.1640625" style="52" bestFit="1" customWidth="1"/>
    <col min="40" max="40" width="15.1640625" style="52" customWidth="1"/>
    <col min="41" max="41" width="33.83203125" style="52" customWidth="1"/>
    <col min="42" max="42" width="22" style="52" customWidth="1"/>
    <col min="43" max="43" width="32.1640625" style="52" bestFit="1" customWidth="1"/>
    <col min="44" max="44" width="20.33203125" style="52" bestFit="1" customWidth="1"/>
    <col min="45" max="45" width="11.33203125" style="52" bestFit="1" customWidth="1"/>
    <col min="46" max="16384" width="10.83203125" style="52"/>
  </cols>
  <sheetData>
    <row r="1" spans="1:4" ht="78" customHeight="1"/>
    <row r="2" spans="1:4" ht="25" customHeight="1">
      <c r="A2" s="51" t="s">
        <v>92</v>
      </c>
    </row>
    <row r="3" spans="1:4">
      <c r="B3" s="53"/>
    </row>
    <row r="4" spans="1:4">
      <c r="A4" s="56" t="s">
        <v>0</v>
      </c>
      <c r="B4" s="54" t="s">
        <v>63</v>
      </c>
      <c r="C4" s="54" t="s">
        <v>64</v>
      </c>
      <c r="D4" s="54" t="s">
        <v>91</v>
      </c>
    </row>
    <row r="5" spans="1:4">
      <c r="A5" s="55" t="s">
        <v>45</v>
      </c>
      <c r="B5" s="47">
        <f>SUMIF(IncomeDetails[Category],'P&amp;L Summary'!A5,IncomeDetails[Actual])</f>
        <v>2510</v>
      </c>
      <c r="C5" s="47">
        <f>SUMIF(ExpenseDetails[Category],'P&amp;L Summary'!A5,ExpenseDetails[Actual])</f>
        <v>2480</v>
      </c>
      <c r="D5" s="47">
        <f>B5-C5</f>
        <v>30</v>
      </c>
    </row>
    <row r="6" spans="1:4">
      <c r="A6" s="55" t="s">
        <v>32</v>
      </c>
      <c r="B6" s="47">
        <f>SUMIF(IncomeDetails[Category],'P&amp;L Summary'!A6,IncomeDetails[Actual])</f>
        <v>1050</v>
      </c>
      <c r="C6" s="47">
        <f>SUMIF(ExpenseDetails[Category],'P&amp;L Summary'!A6,ExpenseDetails[Actual])</f>
        <v>800</v>
      </c>
      <c r="D6" s="47">
        <f>B6-C6</f>
        <v>250</v>
      </c>
    </row>
    <row r="7" spans="1:4">
      <c r="A7" s="55" t="s">
        <v>29</v>
      </c>
      <c r="B7" s="47">
        <f>SUMIF(IncomeDetails[Category],'P&amp;L Summary'!A7,IncomeDetails[Actual])</f>
        <v>890</v>
      </c>
      <c r="C7" s="47">
        <f>SUMIF(ExpenseDetails[Category],'P&amp;L Summary'!A7,ExpenseDetails[Actual])</f>
        <v>461</v>
      </c>
      <c r="D7" s="47">
        <f>B7-C7</f>
        <v>429</v>
      </c>
    </row>
    <row r="8" spans="1:4">
      <c r="A8" s="55" t="s">
        <v>28</v>
      </c>
      <c r="B8" s="47">
        <f>SUMIF(IncomeDetails[Category],'P&amp;L Summary'!A8,IncomeDetails[Actual])</f>
        <v>5050</v>
      </c>
      <c r="C8" s="47">
        <f>SUMIF(ExpenseDetails[Category],'P&amp;L Summary'!A8,ExpenseDetails[Actual])</f>
        <v>425</v>
      </c>
      <c r="D8" s="47">
        <f>B8-C8</f>
        <v>4625</v>
      </c>
    </row>
    <row r="9" spans="1:4">
      <c r="A9" s="55" t="s">
        <v>30</v>
      </c>
      <c r="B9" s="47">
        <f>SUMIF(IncomeDetails[Category],'P&amp;L Summary'!A9,IncomeDetails[Actual])</f>
        <v>30055</v>
      </c>
      <c r="C9" s="47">
        <f>SUMIF(ExpenseDetails[Category],'P&amp;L Summary'!A9,ExpenseDetails[Actual])</f>
        <v>26079.25</v>
      </c>
      <c r="D9" s="47">
        <f>B9-C9</f>
        <v>3975.75</v>
      </c>
    </row>
    <row r="10" spans="1:4">
      <c r="A10" s="55" t="s">
        <v>31</v>
      </c>
      <c r="B10" s="47">
        <f>SUMIF(IncomeDetails[Category],'P&amp;L Summary'!A10,IncomeDetails[Actual])</f>
        <v>10500</v>
      </c>
      <c r="C10" s="47">
        <f>SUMIF(ExpenseDetails[Category],'P&amp;L Summary'!A10,ExpenseDetails[Actual])</f>
        <v>10049</v>
      </c>
      <c r="D10" s="47">
        <f t="shared" ref="D10:D11" si="0">B10-C10</f>
        <v>451</v>
      </c>
    </row>
    <row r="11" spans="1:4">
      <c r="A11" s="55" t="s">
        <v>73</v>
      </c>
      <c r="B11" s="47">
        <f>SUMIF(IncomeDetails[Category],'P&amp;L Summary'!A11,IncomeDetails[Actual])</f>
        <v>2200</v>
      </c>
      <c r="C11" s="47">
        <f>SUMIF(ExpenseDetails[Category],'P&amp;L Summary'!A11,ExpenseDetails[Actual])</f>
        <v>2258.5</v>
      </c>
      <c r="D11" s="47">
        <f t="shared" si="0"/>
        <v>-58.5</v>
      </c>
    </row>
    <row r="12" spans="1:4">
      <c r="A12" s="56" t="s">
        <v>25</v>
      </c>
      <c r="B12" s="57">
        <f>SUM(B5:B11)</f>
        <v>52255</v>
      </c>
      <c r="C12" s="57">
        <f>SUM(C5:C11)</f>
        <v>42552.75</v>
      </c>
      <c r="D12" s="57">
        <f>SUM(D5:D11)</f>
        <v>9702.25</v>
      </c>
    </row>
    <row r="13" spans="1:4">
      <c r="D13" s="58">
        <f>B12-C12</f>
        <v>9702.25</v>
      </c>
    </row>
  </sheetData>
  <phoneticPr fontId="3" type="noConversion"/>
  <pageMargins left="0.7" right="0.7" top="0.75" bottom="0.75" header="0.3" footer="0.3"/>
  <pageSetup scale="90"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0"/>
  <sheetViews>
    <sheetView workbookViewId="0">
      <selection activeCell="A29" sqref="A29"/>
    </sheetView>
  </sheetViews>
  <sheetFormatPr baseColWidth="10" defaultColWidth="8.83203125" defaultRowHeight="20" x14ac:dyDescent="0"/>
  <cols>
    <col min="1" max="1" width="52.83203125" style="52" customWidth="1"/>
    <col min="2" max="2" width="17.5" style="52" customWidth="1"/>
    <col min="3" max="3" width="15.6640625" style="52" customWidth="1"/>
    <col min="4" max="4" width="21.1640625" style="52" customWidth="1"/>
    <col min="5" max="5" width="15.6640625" style="52" customWidth="1"/>
    <col min="6" max="6" width="22.1640625" style="52" customWidth="1"/>
    <col min="7" max="7" width="23.1640625" style="52" customWidth="1"/>
    <col min="8" max="8" width="15" style="52" customWidth="1"/>
    <col min="9" max="9" width="23.33203125" style="52" customWidth="1"/>
    <col min="10" max="10" width="15.1640625" style="52" customWidth="1"/>
    <col min="11" max="11" width="15.6640625" style="52" customWidth="1"/>
    <col min="12" max="12" width="27.1640625" style="52" customWidth="1"/>
    <col min="13" max="13" width="15.1640625" style="52" customWidth="1"/>
    <col min="14" max="14" width="15.6640625" style="52" customWidth="1"/>
    <col min="15" max="15" width="27.1640625" style="52" customWidth="1"/>
    <col min="16" max="16" width="15.1640625" style="52" customWidth="1"/>
    <col min="17" max="17" width="15.6640625" style="52" customWidth="1"/>
    <col min="18" max="18" width="27.1640625" style="52" customWidth="1"/>
    <col min="19" max="19" width="15.1640625" style="52" customWidth="1"/>
    <col min="20" max="20" width="15.6640625" style="52" customWidth="1"/>
    <col min="21" max="21" width="27.1640625" style="52" customWidth="1"/>
    <col min="22" max="22" width="15.1640625" style="52" customWidth="1"/>
    <col min="23" max="23" width="15.6640625" style="52" customWidth="1"/>
    <col min="24" max="24" width="27.1640625" style="52" customWidth="1"/>
    <col min="25" max="25" width="15.1640625" style="52" customWidth="1"/>
    <col min="26" max="26" width="15.6640625" style="52" customWidth="1"/>
    <col min="27" max="27" width="27.1640625" style="52" customWidth="1"/>
    <col min="28" max="28" width="15.1640625" style="52" customWidth="1"/>
    <col min="29" max="29" width="15.6640625" style="52" customWidth="1"/>
    <col min="30" max="30" width="27.1640625" style="52" customWidth="1"/>
    <col min="31" max="31" width="15.1640625" style="52" customWidth="1"/>
    <col min="32" max="32" width="15.6640625" style="52" customWidth="1"/>
    <col min="33" max="33" width="27.1640625" style="52" customWidth="1"/>
    <col min="34" max="34" width="15.1640625" style="52" customWidth="1"/>
    <col min="35" max="35" width="15.6640625" style="52" customWidth="1"/>
    <col min="36" max="36" width="27.1640625" style="52" customWidth="1"/>
    <col min="37" max="37" width="15.1640625" style="52" customWidth="1"/>
    <col min="38" max="38" width="20.6640625" style="52" customWidth="1"/>
    <col min="39" max="39" width="32.1640625" style="52" customWidth="1"/>
    <col min="40" max="40" width="20.33203125" style="52" customWidth="1"/>
    <col min="41" max="41" width="19.83203125" style="52" bestFit="1" customWidth="1"/>
    <col min="42" max="42" width="27.1640625" style="52" bestFit="1" customWidth="1"/>
    <col min="43" max="43" width="15.1640625" style="52" customWidth="1"/>
    <col min="44" max="44" width="33.83203125" style="52" customWidth="1"/>
    <col min="45" max="45" width="22" style="52" customWidth="1"/>
    <col min="46" max="46" width="32.1640625" style="52" bestFit="1" customWidth="1"/>
    <col min="47" max="47" width="20.33203125" style="52" bestFit="1" customWidth="1"/>
    <col min="48" max="48" width="11.33203125" style="52" bestFit="1" customWidth="1"/>
    <col min="49" max="16384" width="8.83203125" style="52"/>
  </cols>
  <sheetData>
    <row r="1" spans="1:2" ht="68" customHeight="1"/>
    <row r="2" spans="1:2" ht="25" customHeight="1">
      <c r="A2" s="51" t="s">
        <v>164</v>
      </c>
    </row>
    <row r="3" spans="1:2" ht="22" customHeight="1"/>
    <row r="4" spans="1:2" ht="18" customHeight="1"/>
    <row r="5" spans="1:2">
      <c r="A5" s="44" t="s">
        <v>63</v>
      </c>
      <c r="B5" s="45"/>
    </row>
    <row r="6" spans="1:2">
      <c r="A6" s="44" t="s">
        <v>8</v>
      </c>
      <c r="B6" s="45" t="s">
        <v>62</v>
      </c>
    </row>
    <row r="7" spans="1:2">
      <c r="A7" s="46" t="s">
        <v>45</v>
      </c>
      <c r="B7" s="47">
        <v>2510</v>
      </c>
    </row>
    <row r="8" spans="1:2">
      <c r="A8" s="48" t="s">
        <v>44</v>
      </c>
      <c r="B8" s="47">
        <v>2510</v>
      </c>
    </row>
    <row r="9" spans="1:2">
      <c r="A9" s="49" t="s">
        <v>32</v>
      </c>
      <c r="B9" s="47">
        <v>1050</v>
      </c>
    </row>
    <row r="10" spans="1:2">
      <c r="A10" s="48" t="s">
        <v>70</v>
      </c>
      <c r="B10" s="47">
        <v>1050</v>
      </c>
    </row>
    <row r="11" spans="1:2">
      <c r="A11" s="49" t="s">
        <v>29</v>
      </c>
      <c r="B11" s="47">
        <v>890</v>
      </c>
    </row>
    <row r="12" spans="1:2">
      <c r="A12" s="48" t="s">
        <v>65</v>
      </c>
      <c r="B12" s="47">
        <v>890</v>
      </c>
    </row>
    <row r="13" spans="1:2">
      <c r="A13" s="49" t="s">
        <v>28</v>
      </c>
      <c r="B13" s="47">
        <v>5050</v>
      </c>
    </row>
    <row r="14" spans="1:2">
      <c r="A14" s="48" t="s">
        <v>28</v>
      </c>
      <c r="B14" s="47">
        <v>5050</v>
      </c>
    </row>
    <row r="15" spans="1:2">
      <c r="A15" s="49" t="s">
        <v>30</v>
      </c>
      <c r="B15" s="47">
        <v>30055</v>
      </c>
    </row>
    <row r="16" spans="1:2">
      <c r="A16" s="48" t="s">
        <v>67</v>
      </c>
      <c r="B16" s="47">
        <v>8800</v>
      </c>
    </row>
    <row r="17" spans="1:2">
      <c r="A17" s="48" t="s">
        <v>68</v>
      </c>
      <c r="B17" s="47">
        <v>12715</v>
      </c>
    </row>
    <row r="18" spans="1:2">
      <c r="A18" s="48" t="s">
        <v>66</v>
      </c>
      <c r="B18" s="47">
        <v>8540</v>
      </c>
    </row>
    <row r="19" spans="1:2">
      <c r="A19" s="49" t="s">
        <v>31</v>
      </c>
      <c r="B19" s="47">
        <v>10500</v>
      </c>
    </row>
    <row r="20" spans="1:2">
      <c r="A20" s="48" t="s">
        <v>69</v>
      </c>
      <c r="B20" s="47">
        <v>10500</v>
      </c>
    </row>
    <row r="21" spans="1:2">
      <c r="A21" s="49" t="s">
        <v>73</v>
      </c>
      <c r="B21" s="47">
        <v>2200</v>
      </c>
    </row>
    <row r="22" spans="1:2">
      <c r="A22" s="48" t="s">
        <v>72</v>
      </c>
      <c r="B22" s="47">
        <v>2200</v>
      </c>
    </row>
    <row r="23" spans="1:2">
      <c r="A23" s="49" t="s">
        <v>25</v>
      </c>
      <c r="B23" s="47">
        <v>52255</v>
      </c>
    </row>
    <row r="24" spans="1:2">
      <c r="A24"/>
      <c r="B24"/>
    </row>
    <row r="25" spans="1:2">
      <c r="A25"/>
      <c r="B25"/>
    </row>
    <row r="26" spans="1:2">
      <c r="A26"/>
      <c r="B26"/>
    </row>
    <row r="27" spans="1:2">
      <c r="A27"/>
      <c r="B27"/>
    </row>
    <row r="28" spans="1:2">
      <c r="A28"/>
      <c r="B28"/>
    </row>
    <row r="29" spans="1:2">
      <c r="A29"/>
      <c r="B29"/>
    </row>
    <row r="30" spans="1:2">
      <c r="A30"/>
      <c r="B30"/>
    </row>
  </sheetData>
  <phoneticPr fontId="3" type="noConversion"/>
  <pageMargins left="0.75" right="0.5" top="0.75" bottom="0.5" header="0.3" footer="0.3"/>
  <pageSetup orientation="portrait" horizontalDpi="4294967292" verticalDpi="4294967292"/>
  <drawing r:id="rId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5"/>
  <sheetViews>
    <sheetView topLeftCell="A21" workbookViewId="0">
      <selection activeCell="A42" sqref="A42:XFD42"/>
    </sheetView>
  </sheetViews>
  <sheetFormatPr baseColWidth="10" defaultColWidth="8.83203125" defaultRowHeight="16" x14ac:dyDescent="0"/>
  <cols>
    <col min="1" max="1" width="52.83203125" style="50" customWidth="1"/>
    <col min="2" max="2" width="17.5" style="50" customWidth="1"/>
    <col min="3" max="3" width="15.6640625" style="50" customWidth="1"/>
    <col min="4" max="4" width="21.1640625" style="50" customWidth="1"/>
    <col min="5" max="5" width="15.6640625" style="50" customWidth="1"/>
    <col min="6" max="6" width="22.1640625" style="50" customWidth="1"/>
    <col min="7" max="7" width="23.1640625" style="50" customWidth="1"/>
    <col min="8" max="8" width="15" style="50" customWidth="1"/>
    <col min="9" max="9" width="23.33203125" style="50" customWidth="1"/>
    <col min="10" max="10" width="15.1640625" style="50" customWidth="1"/>
    <col min="11" max="11" width="15.6640625" style="50" customWidth="1"/>
    <col min="12" max="12" width="27.1640625" style="50" customWidth="1"/>
    <col min="13" max="13" width="15.1640625" style="50" customWidth="1"/>
    <col min="14" max="14" width="15.6640625" style="50" customWidth="1"/>
    <col min="15" max="15" width="27.1640625" style="50" customWidth="1"/>
    <col min="16" max="16" width="15.1640625" style="50" customWidth="1"/>
    <col min="17" max="17" width="15.6640625" style="50" customWidth="1"/>
    <col min="18" max="18" width="27.1640625" style="50" customWidth="1"/>
    <col min="19" max="19" width="15.1640625" style="50" customWidth="1"/>
    <col min="20" max="20" width="15.6640625" style="50" customWidth="1"/>
    <col min="21" max="21" width="27.1640625" style="50" customWidth="1"/>
    <col min="22" max="22" width="15.1640625" style="50" customWidth="1"/>
    <col min="23" max="23" width="15.6640625" style="50" customWidth="1"/>
    <col min="24" max="24" width="27.1640625" style="50" customWidth="1"/>
    <col min="25" max="25" width="15.1640625" style="50" customWidth="1"/>
    <col min="26" max="26" width="15.6640625" style="50" customWidth="1"/>
    <col min="27" max="27" width="27.1640625" style="50" customWidth="1"/>
    <col min="28" max="28" width="15.1640625" style="50" customWidth="1"/>
    <col min="29" max="29" width="15.6640625" style="50" customWidth="1"/>
    <col min="30" max="30" width="27.1640625" style="50" customWidth="1"/>
    <col min="31" max="31" width="15.1640625" style="50" customWidth="1"/>
    <col min="32" max="32" width="15.6640625" style="50" customWidth="1"/>
    <col min="33" max="33" width="27.1640625" style="50" customWidth="1"/>
    <col min="34" max="34" width="15.1640625" style="50" customWidth="1"/>
    <col min="35" max="35" width="15.6640625" style="50" customWidth="1"/>
    <col min="36" max="36" width="27.1640625" style="50" customWidth="1"/>
    <col min="37" max="37" width="15.1640625" style="50" customWidth="1"/>
    <col min="38" max="38" width="20.6640625" style="50" customWidth="1"/>
    <col min="39" max="39" width="32.1640625" style="50" customWidth="1"/>
    <col min="40" max="40" width="20.33203125" style="50" customWidth="1"/>
    <col min="41" max="41" width="19.83203125" style="50" bestFit="1" customWidth="1"/>
    <col min="42" max="42" width="27.1640625" style="50" bestFit="1" customWidth="1"/>
    <col min="43" max="43" width="15.1640625" style="50" customWidth="1"/>
    <col min="44" max="44" width="33.83203125" style="50" customWidth="1"/>
    <col min="45" max="45" width="22" style="50" customWidth="1"/>
    <col min="46" max="46" width="32.1640625" style="50" bestFit="1" customWidth="1"/>
    <col min="47" max="47" width="20.33203125" style="50" bestFit="1" customWidth="1"/>
    <col min="48" max="48" width="11.33203125" style="50" bestFit="1" customWidth="1"/>
    <col min="49" max="16384" width="8.83203125" style="50"/>
  </cols>
  <sheetData>
    <row r="1" spans="1:3" ht="68" customHeight="1"/>
    <row r="2" spans="1:3" ht="25" customHeight="1">
      <c r="A2" s="51" t="s">
        <v>165</v>
      </c>
    </row>
    <row r="3" spans="1:3" ht="22" customHeight="1"/>
    <row r="4" spans="1:3" ht="18" customHeight="1"/>
    <row r="5" spans="1:3" ht="20">
      <c r="A5" s="44" t="s">
        <v>64</v>
      </c>
      <c r="B5" s="45"/>
      <c r="C5"/>
    </row>
    <row r="6" spans="1:3" ht="20">
      <c r="A6" s="44" t="s">
        <v>8</v>
      </c>
      <c r="B6" s="45" t="s">
        <v>62</v>
      </c>
      <c r="C6"/>
    </row>
    <row r="7" spans="1:3" ht="20">
      <c r="A7" s="46" t="s">
        <v>45</v>
      </c>
      <c r="B7" s="47">
        <v>2480</v>
      </c>
      <c r="C7"/>
    </row>
    <row r="8" spans="1:3" ht="20">
      <c r="A8" s="48" t="s">
        <v>46</v>
      </c>
      <c r="B8" s="47">
        <v>2480</v>
      </c>
      <c r="C8"/>
    </row>
    <row r="9" spans="1:3" ht="20">
      <c r="A9" s="49" t="s">
        <v>32</v>
      </c>
      <c r="B9" s="47">
        <v>800</v>
      </c>
      <c r="C9"/>
    </row>
    <row r="10" spans="1:3" ht="20">
      <c r="A10" s="48" t="s">
        <v>56</v>
      </c>
      <c r="B10" s="47">
        <v>800</v>
      </c>
      <c r="C10"/>
    </row>
    <row r="11" spans="1:3" ht="20">
      <c r="A11" s="49" t="s">
        <v>29</v>
      </c>
      <c r="B11" s="47">
        <v>461</v>
      </c>
      <c r="C11"/>
    </row>
    <row r="12" spans="1:3" ht="20">
      <c r="A12" s="48" t="s">
        <v>36</v>
      </c>
      <c r="B12" s="47">
        <v>75</v>
      </c>
      <c r="C12"/>
    </row>
    <row r="13" spans="1:3" ht="20">
      <c r="A13" s="48" t="s">
        <v>39</v>
      </c>
      <c r="B13" s="47">
        <v>125</v>
      </c>
      <c r="C13"/>
    </row>
    <row r="14" spans="1:3" ht="20">
      <c r="A14" s="48" t="s">
        <v>42</v>
      </c>
      <c r="B14" s="47">
        <v>261</v>
      </c>
      <c r="C14"/>
    </row>
    <row r="15" spans="1:3" ht="20">
      <c r="A15" s="49" t="s">
        <v>28</v>
      </c>
      <c r="B15" s="47">
        <v>425</v>
      </c>
      <c r="C15"/>
    </row>
    <row r="16" spans="1:3" ht="20">
      <c r="A16" s="48" t="s">
        <v>55</v>
      </c>
      <c r="B16" s="47">
        <v>175</v>
      </c>
      <c r="C16"/>
    </row>
    <row r="17" spans="1:3" ht="20">
      <c r="A17" s="48" t="s">
        <v>40</v>
      </c>
      <c r="B17" s="47">
        <v>250</v>
      </c>
      <c r="C17"/>
    </row>
    <row r="18" spans="1:3" ht="20">
      <c r="A18" s="49" t="s">
        <v>30</v>
      </c>
      <c r="B18" s="47">
        <v>26079.25</v>
      </c>
      <c r="C18"/>
    </row>
    <row r="19" spans="1:3" ht="20">
      <c r="A19" s="48" t="s">
        <v>33</v>
      </c>
      <c r="B19" s="47">
        <v>4369</v>
      </c>
      <c r="C19"/>
    </row>
    <row r="20" spans="1:3" ht="20">
      <c r="A20" s="48" t="s">
        <v>34</v>
      </c>
      <c r="B20" s="47">
        <v>440</v>
      </c>
      <c r="C20"/>
    </row>
    <row r="21" spans="1:3" ht="20">
      <c r="A21" s="48" t="s">
        <v>58</v>
      </c>
      <c r="B21" s="47">
        <v>3500</v>
      </c>
      <c r="C21"/>
    </row>
    <row r="22" spans="1:3" ht="20">
      <c r="A22" s="48" t="s">
        <v>36</v>
      </c>
      <c r="B22" s="47">
        <v>8</v>
      </c>
      <c r="C22"/>
    </row>
    <row r="23" spans="1:3" ht="20">
      <c r="A23" s="48" t="s">
        <v>51</v>
      </c>
      <c r="B23" s="47">
        <v>25</v>
      </c>
      <c r="C23"/>
    </row>
    <row r="24" spans="1:3" ht="20">
      <c r="A24" s="48" t="s">
        <v>17</v>
      </c>
      <c r="B24" s="47">
        <v>3200</v>
      </c>
      <c r="C24"/>
    </row>
    <row r="25" spans="1:3" ht="20">
      <c r="A25" s="48" t="s">
        <v>57</v>
      </c>
      <c r="B25" s="47">
        <v>155</v>
      </c>
      <c r="C25"/>
    </row>
    <row r="26" spans="1:3" ht="20">
      <c r="A26" s="48" t="s">
        <v>38</v>
      </c>
      <c r="B26" s="47">
        <v>444</v>
      </c>
      <c r="C26"/>
    </row>
    <row r="27" spans="1:3" ht="20">
      <c r="A27" s="48" t="s">
        <v>49</v>
      </c>
      <c r="B27" s="47">
        <v>2100</v>
      </c>
      <c r="C27"/>
    </row>
    <row r="28" spans="1:3" ht="20">
      <c r="A28" s="48" t="s">
        <v>50</v>
      </c>
      <c r="B28" s="47">
        <v>3350</v>
      </c>
      <c r="C28"/>
    </row>
    <row r="29" spans="1:3" ht="20">
      <c r="A29" s="48" t="s">
        <v>48</v>
      </c>
      <c r="B29" s="47">
        <v>7763.25</v>
      </c>
      <c r="C29"/>
    </row>
    <row r="30" spans="1:3" ht="20">
      <c r="A30" s="48" t="s">
        <v>43</v>
      </c>
      <c r="B30" s="47">
        <v>150</v>
      </c>
      <c r="C30"/>
    </row>
    <row r="31" spans="1:3" ht="20">
      <c r="A31" s="48" t="s">
        <v>47</v>
      </c>
      <c r="B31" s="47">
        <v>575</v>
      </c>
      <c r="C31"/>
    </row>
    <row r="32" spans="1:3" ht="20">
      <c r="A32" s="49" t="s">
        <v>31</v>
      </c>
      <c r="B32" s="47">
        <v>10049</v>
      </c>
      <c r="C32"/>
    </row>
    <row r="33" spans="1:3" ht="20">
      <c r="A33" s="48" t="s">
        <v>14</v>
      </c>
      <c r="B33" s="47">
        <v>325</v>
      </c>
      <c r="C33"/>
    </row>
    <row r="34" spans="1:3" ht="20">
      <c r="A34" s="48" t="s">
        <v>58</v>
      </c>
      <c r="B34" s="47">
        <v>307</v>
      </c>
      <c r="C34"/>
    </row>
    <row r="35" spans="1:3" ht="20">
      <c r="A35" s="48" t="s">
        <v>17</v>
      </c>
      <c r="B35" s="47">
        <v>100</v>
      </c>
      <c r="C35"/>
    </row>
    <row r="36" spans="1:3" ht="20">
      <c r="A36" s="48" t="s">
        <v>56</v>
      </c>
      <c r="B36" s="47">
        <v>750</v>
      </c>
      <c r="C36"/>
    </row>
    <row r="37" spans="1:3" ht="20">
      <c r="A37" s="48" t="s">
        <v>38</v>
      </c>
      <c r="B37" s="47">
        <v>495</v>
      </c>
      <c r="C37"/>
    </row>
    <row r="38" spans="1:3" ht="20">
      <c r="A38" s="48" t="s">
        <v>71</v>
      </c>
      <c r="B38" s="47">
        <v>1750</v>
      </c>
      <c r="C38"/>
    </row>
    <row r="39" spans="1:3" ht="20">
      <c r="A39" s="48" t="s">
        <v>48</v>
      </c>
      <c r="B39" s="47">
        <v>5876</v>
      </c>
      <c r="C39"/>
    </row>
    <row r="40" spans="1:3" ht="20">
      <c r="A40" s="48" t="s">
        <v>163</v>
      </c>
      <c r="B40" s="47">
        <v>446</v>
      </c>
      <c r="C40"/>
    </row>
    <row r="41" spans="1:3" ht="20">
      <c r="A41" s="49" t="s">
        <v>73</v>
      </c>
      <c r="B41" s="47">
        <v>2258.5</v>
      </c>
      <c r="C41"/>
    </row>
    <row r="42" spans="1:3" ht="20">
      <c r="A42" s="48" t="s">
        <v>33</v>
      </c>
      <c r="B42" s="47">
        <v>39</v>
      </c>
      <c r="C42"/>
    </row>
    <row r="43" spans="1:3" ht="20">
      <c r="A43" s="48" t="s">
        <v>56</v>
      </c>
      <c r="B43" s="47">
        <v>1800</v>
      </c>
      <c r="C43"/>
    </row>
    <row r="44" spans="1:3" ht="20">
      <c r="A44" s="48" t="s">
        <v>48</v>
      </c>
      <c r="B44" s="47">
        <v>419.5</v>
      </c>
      <c r="C44"/>
    </row>
    <row r="45" spans="1:3" ht="20">
      <c r="A45" s="49" t="s">
        <v>25</v>
      </c>
      <c r="B45" s="47">
        <v>42552.75</v>
      </c>
      <c r="C45"/>
    </row>
  </sheetData>
  <phoneticPr fontId="3" type="noConversion"/>
  <pageMargins left="0.75" right="0.5" top="0.75" bottom="0.5" header="0.3" footer="0.3"/>
  <pageSetup orientation="portrait" horizontalDpi="4294967292" verticalDpi="4294967292"/>
  <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F37"/>
  <sheetViews>
    <sheetView zoomScale="150" zoomScaleNormal="150" zoomScalePageLayoutView="150" workbookViewId="0">
      <selection activeCell="B16" sqref="B16"/>
    </sheetView>
  </sheetViews>
  <sheetFormatPr baseColWidth="10" defaultColWidth="8.83203125" defaultRowHeight="15" x14ac:dyDescent="0"/>
  <cols>
    <col min="1" max="1" width="12.33203125" customWidth="1"/>
    <col min="2" max="2" width="9.1640625" style="1" customWidth="1"/>
    <col min="3" max="3" width="13" customWidth="1"/>
    <col min="4" max="4" width="26" customWidth="1"/>
    <col min="5" max="5" width="10.33203125" customWidth="1"/>
  </cols>
  <sheetData>
    <row r="1" spans="1:6">
      <c r="A1" s="2" t="s">
        <v>9</v>
      </c>
      <c r="B1" s="4" t="s">
        <v>10</v>
      </c>
      <c r="C1" s="9" t="s">
        <v>0</v>
      </c>
      <c r="D1" s="2" t="s">
        <v>8</v>
      </c>
      <c r="E1" s="2" t="s">
        <v>2</v>
      </c>
    </row>
    <row r="2" spans="1:6">
      <c r="A2" s="2" t="s">
        <v>5</v>
      </c>
      <c r="B2" s="4" t="s">
        <v>11</v>
      </c>
      <c r="C2" s="9" t="s">
        <v>30</v>
      </c>
      <c r="D2" s="2" t="s">
        <v>66</v>
      </c>
      <c r="E2" s="3">
        <v>8540</v>
      </c>
    </row>
    <row r="3" spans="1:6">
      <c r="A3" s="2" t="s">
        <v>5</v>
      </c>
      <c r="B3" s="4" t="s">
        <v>11</v>
      </c>
      <c r="C3" s="9" t="s">
        <v>30</v>
      </c>
      <c r="D3" s="2" t="s">
        <v>68</v>
      </c>
      <c r="E3" s="3">
        <v>12715</v>
      </c>
    </row>
    <row r="4" spans="1:6">
      <c r="A4" s="2" t="s">
        <v>5</v>
      </c>
      <c r="B4" s="4" t="s">
        <v>11</v>
      </c>
      <c r="C4" s="9" t="s">
        <v>30</v>
      </c>
      <c r="D4" s="2" t="s">
        <v>67</v>
      </c>
      <c r="E4" s="3">
        <v>8800</v>
      </c>
    </row>
    <row r="5" spans="1:6">
      <c r="A5" s="2" t="s">
        <v>22</v>
      </c>
      <c r="B5" s="4" t="s">
        <v>12</v>
      </c>
      <c r="C5" s="9" t="s">
        <v>28</v>
      </c>
      <c r="D5" s="2" t="s">
        <v>28</v>
      </c>
      <c r="E5" s="3">
        <v>5050</v>
      </c>
    </row>
    <row r="6" spans="1:6">
      <c r="A6" s="2" t="s">
        <v>21</v>
      </c>
      <c r="B6" s="4" t="s">
        <v>12</v>
      </c>
      <c r="C6" s="9" t="s">
        <v>31</v>
      </c>
      <c r="D6" s="2" t="s">
        <v>69</v>
      </c>
      <c r="E6" s="3">
        <v>10465</v>
      </c>
    </row>
    <row r="7" spans="1:6">
      <c r="A7" s="2" t="s">
        <v>21</v>
      </c>
      <c r="B7" s="4" t="s">
        <v>12</v>
      </c>
      <c r="C7" s="9" t="s">
        <v>29</v>
      </c>
      <c r="D7" s="2" t="s">
        <v>65</v>
      </c>
      <c r="E7" s="3">
        <v>890</v>
      </c>
    </row>
    <row r="8" spans="1:6">
      <c r="A8" s="2" t="s">
        <v>21</v>
      </c>
      <c r="B8" s="4" t="s">
        <v>12</v>
      </c>
      <c r="C8" s="9" t="s">
        <v>45</v>
      </c>
      <c r="D8" s="2" t="s">
        <v>44</v>
      </c>
      <c r="E8" s="3">
        <v>1760</v>
      </c>
    </row>
    <row r="9" spans="1:6">
      <c r="A9" s="2" t="s">
        <v>23</v>
      </c>
      <c r="B9" s="4" t="s">
        <v>24</v>
      </c>
      <c r="C9" s="9" t="s">
        <v>45</v>
      </c>
      <c r="D9" s="2" t="s">
        <v>44</v>
      </c>
      <c r="E9" s="3">
        <v>750</v>
      </c>
    </row>
    <row r="10" spans="1:6">
      <c r="A10" s="7" t="s">
        <v>52</v>
      </c>
      <c r="B10" s="8" t="s">
        <v>24</v>
      </c>
      <c r="C10" s="9" t="s">
        <v>31</v>
      </c>
      <c r="D10" s="2" t="s">
        <v>69</v>
      </c>
      <c r="E10" s="3">
        <v>35</v>
      </c>
    </row>
    <row r="11" spans="1:6">
      <c r="A11" s="7" t="s">
        <v>52</v>
      </c>
      <c r="B11" s="8" t="s">
        <v>24</v>
      </c>
      <c r="C11" s="9" t="s">
        <v>32</v>
      </c>
      <c r="D11" s="2" t="s">
        <v>70</v>
      </c>
      <c r="E11" s="3">
        <v>35</v>
      </c>
    </row>
    <row r="12" spans="1:6">
      <c r="A12" s="7" t="s">
        <v>52</v>
      </c>
      <c r="B12" s="8" t="s">
        <v>24</v>
      </c>
      <c r="C12" s="9" t="s">
        <v>32</v>
      </c>
      <c r="D12" s="2" t="s">
        <v>70</v>
      </c>
      <c r="E12" s="3">
        <v>140</v>
      </c>
    </row>
    <row r="13" spans="1:6">
      <c r="A13" s="2" t="s">
        <v>59</v>
      </c>
      <c r="B13" s="8" t="s">
        <v>24</v>
      </c>
      <c r="C13" s="9" t="s">
        <v>73</v>
      </c>
      <c r="D13" s="3" t="s">
        <v>72</v>
      </c>
      <c r="E13" s="3">
        <v>2200</v>
      </c>
    </row>
    <row r="14" spans="1:6">
      <c r="A14" s="2" t="s">
        <v>59</v>
      </c>
      <c r="B14" s="4" t="s">
        <v>24</v>
      </c>
      <c r="C14" s="9" t="s">
        <v>32</v>
      </c>
      <c r="D14" s="3" t="s">
        <v>70</v>
      </c>
      <c r="E14" s="3">
        <v>875</v>
      </c>
    </row>
    <row r="15" spans="1:6">
      <c r="A15" s="2"/>
      <c r="B15" s="4"/>
      <c r="C15" s="2"/>
      <c r="D15" s="3"/>
      <c r="E15" s="3"/>
    </row>
    <row r="16" spans="1:6">
      <c r="A16" s="2"/>
      <c r="B16" s="4"/>
      <c r="C16" s="2"/>
      <c r="D16" s="3"/>
      <c r="E16" s="3"/>
    </row>
    <row r="17" spans="1:5">
      <c r="A17" s="2"/>
      <c r="B17" s="4"/>
      <c r="C17" s="2"/>
      <c r="D17" s="3"/>
      <c r="E17" s="3"/>
    </row>
    <row r="18" spans="1:5">
      <c r="A18" s="2"/>
      <c r="B18" s="4"/>
      <c r="C18" s="2"/>
      <c r="D18" s="3"/>
      <c r="E18" s="3"/>
    </row>
    <row r="19" spans="1:5">
      <c r="A19" s="2"/>
      <c r="B19" s="4"/>
      <c r="C19" s="2"/>
      <c r="D19" s="3"/>
      <c r="E19" s="3"/>
    </row>
    <row r="20" spans="1:5">
      <c r="A20" s="2"/>
      <c r="B20" s="4"/>
      <c r="C20" s="2"/>
      <c r="D20" s="3"/>
      <c r="E20" s="3"/>
    </row>
    <row r="21" spans="1:5">
      <c r="A21" s="2"/>
      <c r="B21" s="4"/>
      <c r="C21" s="2"/>
      <c r="D21" s="3"/>
      <c r="E21" s="3"/>
    </row>
    <row r="22" spans="1:5">
      <c r="A22" s="2"/>
      <c r="B22" s="4"/>
      <c r="C22" s="2"/>
      <c r="D22" s="3"/>
      <c r="E22" s="3"/>
    </row>
    <row r="23" spans="1:5">
      <c r="A23" s="2"/>
      <c r="B23" s="4"/>
      <c r="C23" s="2"/>
      <c r="D23" s="3"/>
      <c r="E23" s="3"/>
    </row>
    <row r="24" spans="1:5">
      <c r="A24" s="2"/>
      <c r="B24" s="4"/>
      <c r="C24" s="2"/>
      <c r="D24" s="3"/>
      <c r="E24" s="3"/>
    </row>
    <row r="25" spans="1:5">
      <c r="A25" s="2"/>
      <c r="B25" s="4"/>
      <c r="C25" s="2"/>
      <c r="D25" s="3"/>
      <c r="E25" s="3"/>
    </row>
    <row r="26" spans="1:5">
      <c r="A26" s="2"/>
      <c r="B26" s="4"/>
      <c r="C26" s="2"/>
      <c r="D26" s="3"/>
      <c r="E26" s="3"/>
    </row>
    <row r="27" spans="1:5">
      <c r="A27" s="2"/>
      <c r="B27" s="4"/>
      <c r="C27" s="2"/>
      <c r="D27" s="3"/>
      <c r="E27" s="3"/>
    </row>
    <row r="28" spans="1:5">
      <c r="A28" s="2"/>
      <c r="B28" s="4"/>
      <c r="C28" s="2"/>
      <c r="D28" s="3"/>
      <c r="E28" s="3"/>
    </row>
    <row r="29" spans="1:5">
      <c r="A29" s="2"/>
      <c r="B29" s="4"/>
      <c r="C29" s="2"/>
      <c r="D29" s="3"/>
      <c r="E29" s="3"/>
    </row>
    <row r="30" spans="1:5">
      <c r="A30" s="2"/>
      <c r="B30" s="4"/>
      <c r="C30" s="2"/>
      <c r="D30" s="3"/>
      <c r="E30" s="3"/>
    </row>
    <row r="31" spans="1:5">
      <c r="A31" s="2"/>
      <c r="B31" s="4"/>
      <c r="C31" s="2"/>
      <c r="D31" s="3"/>
      <c r="E31" s="3"/>
    </row>
    <row r="32" spans="1:5">
      <c r="A32" s="2"/>
      <c r="B32" s="4"/>
      <c r="C32" s="2"/>
      <c r="D32" s="3"/>
      <c r="E32" s="3"/>
    </row>
    <row r="33" spans="1:5">
      <c r="A33" s="2"/>
      <c r="B33" s="4"/>
      <c r="C33" s="2"/>
      <c r="D33" s="3"/>
      <c r="E33" s="3"/>
    </row>
    <row r="34" spans="1:5">
      <c r="A34" s="2"/>
      <c r="B34" s="4"/>
      <c r="C34" s="2"/>
      <c r="D34" s="3"/>
      <c r="E34" s="3"/>
    </row>
    <row r="35" spans="1:5">
      <c r="A35" s="2"/>
      <c r="B35" s="4"/>
      <c r="C35" s="2"/>
      <c r="D35" s="3"/>
      <c r="E35" s="3"/>
    </row>
    <row r="36" spans="1:5">
      <c r="A36" s="2"/>
      <c r="B36" s="4"/>
      <c r="C36" s="2"/>
      <c r="D36" s="3"/>
      <c r="E36" s="3"/>
    </row>
    <row r="37" spans="1:5">
      <c r="A37" s="2"/>
      <c r="B37" s="4"/>
      <c r="C37" s="2"/>
      <c r="D37" s="3"/>
      <c r="E37" s="3"/>
    </row>
  </sheetData>
  <phoneticPr fontId="3" type="noConversion"/>
  <dataValidations count="3">
    <dataValidation allowBlank="1" showInputMessage="1" showErrorMessage="1" errorTitle="Invalid Data" error="If you need to add a new category to this list, you can add new list items to the Budget Category Lookup column on the worksheet named Lookup Lists." sqref="B2:B14"/>
    <dataValidation type="list" allowBlank="1" showInputMessage="1" showErrorMessage="1" errorTitle="Invalid Entry" error="If you need to add a new item to this list you can add new list items to the Income Line Item Lookup table on the worksheet named Lookup Lists." sqref="D2:D14">
      <formula1>IncomeLookupList</formula1>
    </dataValidation>
    <dataValidation type="list" allowBlank="1" showInputMessage="1" showErrorMessage="1" errorTitle="Invalid Data" error="If you need to add a new category to this list, you can add new list items to the Budget Category Lookup column on the worksheet named Lookup Lists." sqref="C2:C14">
      <formula1>Category</formula1>
    </dataValidation>
  </dataValidations>
  <pageMargins left="0.5" right="0.5" top="0.75" bottom="0.75" header="0.3" footer="0.3"/>
  <pageSetup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L107"/>
  <sheetViews>
    <sheetView topLeftCell="A86" zoomScale="150" zoomScaleNormal="150" zoomScalePageLayoutView="150" workbookViewId="0">
      <selection activeCell="E17" sqref="E17"/>
    </sheetView>
  </sheetViews>
  <sheetFormatPr baseColWidth="10" defaultColWidth="8.83203125" defaultRowHeight="15" x14ac:dyDescent="0"/>
  <cols>
    <col min="1" max="1" width="10.6640625" customWidth="1"/>
    <col min="2" max="2" width="9.1640625" style="12" customWidth="1"/>
    <col min="3" max="3" width="7.6640625" style="1" customWidth="1"/>
    <col min="4" max="4" width="12.6640625" customWidth="1"/>
    <col min="5" max="5" width="24" customWidth="1"/>
    <col min="6" max="6" width="13.5" customWidth="1"/>
    <col min="7" max="8" width="6.5" customWidth="1"/>
    <col min="9" max="9" width="28.6640625" customWidth="1"/>
    <col min="10" max="10" width="11.1640625" customWidth="1"/>
  </cols>
  <sheetData>
    <row r="1" spans="1:12">
      <c r="A1" s="2" t="s">
        <v>9</v>
      </c>
      <c r="B1" s="11" t="s">
        <v>88</v>
      </c>
      <c r="C1" s="4" t="s">
        <v>10</v>
      </c>
      <c r="D1" s="2" t="s">
        <v>0</v>
      </c>
      <c r="E1" s="2" t="s">
        <v>8</v>
      </c>
      <c r="F1" s="2" t="s">
        <v>93</v>
      </c>
      <c r="G1" s="2" t="s">
        <v>102</v>
      </c>
      <c r="H1" s="2" t="s">
        <v>103</v>
      </c>
      <c r="I1" s="2" t="s">
        <v>74</v>
      </c>
      <c r="J1" s="2" t="s">
        <v>2</v>
      </c>
    </row>
    <row r="2" spans="1:12">
      <c r="A2" s="2" t="s">
        <v>23</v>
      </c>
      <c r="B2" s="11"/>
      <c r="C2" s="4" t="s">
        <v>12</v>
      </c>
      <c r="D2" s="2" t="s">
        <v>45</v>
      </c>
      <c r="E2" s="2" t="s">
        <v>46</v>
      </c>
      <c r="F2" s="2" t="s">
        <v>94</v>
      </c>
      <c r="G2" s="2">
        <v>1</v>
      </c>
      <c r="H2" s="2">
        <v>1760</v>
      </c>
      <c r="I2" s="2"/>
      <c r="J2" s="3">
        <f>ExpenseDetails[[#This Row],[Quant]]*ExpenseDetails[[#This Row],[Cost per]]</f>
        <v>1760</v>
      </c>
    </row>
    <row r="3" spans="1:12">
      <c r="A3" s="7" t="s">
        <v>52</v>
      </c>
      <c r="B3" s="13"/>
      <c r="C3" s="8" t="s">
        <v>24</v>
      </c>
      <c r="D3" s="2" t="s">
        <v>45</v>
      </c>
      <c r="E3" s="2" t="s">
        <v>46</v>
      </c>
      <c r="F3" s="2" t="s">
        <v>94</v>
      </c>
      <c r="G3" s="2">
        <v>1</v>
      </c>
      <c r="H3" s="2">
        <v>720</v>
      </c>
      <c r="I3" s="2"/>
      <c r="J3" s="3">
        <f>ExpenseDetails[[#This Row],[Quant]]*ExpenseDetails[[#This Row],[Cost per]]</f>
        <v>720</v>
      </c>
    </row>
    <row r="4" spans="1:12">
      <c r="A4" s="7" t="s">
        <v>52</v>
      </c>
      <c r="B4" s="13"/>
      <c r="C4" s="8" t="s">
        <v>24</v>
      </c>
      <c r="D4" s="2" t="s">
        <v>32</v>
      </c>
      <c r="E4" s="2" t="s">
        <v>56</v>
      </c>
      <c r="F4" s="2"/>
      <c r="G4" s="2">
        <v>2</v>
      </c>
      <c r="H4" s="2">
        <v>400</v>
      </c>
      <c r="I4" s="2" t="s">
        <v>81</v>
      </c>
      <c r="J4" s="3">
        <f>ExpenseDetails[[#This Row],[Quant]]*ExpenseDetails[[#This Row],[Cost per]]</f>
        <v>800</v>
      </c>
    </row>
    <row r="5" spans="1:12">
      <c r="A5" s="2" t="s">
        <v>5</v>
      </c>
      <c r="B5" s="11"/>
      <c r="C5" s="4" t="s">
        <v>11</v>
      </c>
      <c r="D5" s="2" t="s">
        <v>29</v>
      </c>
      <c r="E5" s="2" t="s">
        <v>36</v>
      </c>
      <c r="F5" s="2"/>
      <c r="G5" s="2">
        <v>1</v>
      </c>
      <c r="H5" s="2">
        <v>75</v>
      </c>
      <c r="I5" s="2" t="s">
        <v>84</v>
      </c>
      <c r="J5" s="3">
        <f>ExpenseDetails[[#This Row],[Quant]]*ExpenseDetails[[#This Row],[Cost per]]</f>
        <v>75</v>
      </c>
    </row>
    <row r="6" spans="1:12">
      <c r="A6" s="2" t="s">
        <v>3</v>
      </c>
      <c r="B6" s="11"/>
      <c r="C6" s="4" t="s">
        <v>11</v>
      </c>
      <c r="D6" s="2" t="s">
        <v>29</v>
      </c>
      <c r="E6" s="2" t="s">
        <v>39</v>
      </c>
      <c r="F6" s="2"/>
      <c r="G6" s="2">
        <v>1</v>
      </c>
      <c r="H6" s="2">
        <v>125</v>
      </c>
      <c r="I6" s="2" t="s">
        <v>85</v>
      </c>
      <c r="J6" s="3">
        <f>ExpenseDetails[[#This Row],[Quant]]*ExpenseDetails[[#This Row],[Cost per]]</f>
        <v>125</v>
      </c>
    </row>
    <row r="7" spans="1:12">
      <c r="A7" s="2" t="s">
        <v>3</v>
      </c>
      <c r="B7" s="11"/>
      <c r="C7" s="4" t="s">
        <v>11</v>
      </c>
      <c r="D7" s="2" t="s">
        <v>29</v>
      </c>
      <c r="E7" s="2" t="s">
        <v>42</v>
      </c>
      <c r="F7" s="2"/>
      <c r="G7" s="2">
        <v>2</v>
      </c>
      <c r="H7" s="2">
        <v>130.5</v>
      </c>
      <c r="I7" s="2" t="s">
        <v>86</v>
      </c>
      <c r="J7" s="3">
        <f>ExpenseDetails[[#This Row],[Quant]]*ExpenseDetails[[#This Row],[Cost per]]</f>
        <v>261</v>
      </c>
    </row>
    <row r="8" spans="1:12">
      <c r="A8" s="7" t="s">
        <v>52</v>
      </c>
      <c r="B8" s="13"/>
      <c r="C8" s="8" t="s">
        <v>54</v>
      </c>
      <c r="D8" s="2" t="s">
        <v>28</v>
      </c>
      <c r="E8" s="2" t="s">
        <v>55</v>
      </c>
      <c r="F8" s="2"/>
      <c r="G8" s="2">
        <v>1</v>
      </c>
      <c r="H8" s="2">
        <v>175</v>
      </c>
      <c r="I8" s="2"/>
      <c r="J8" s="3">
        <f>ExpenseDetails[[#This Row],[Quant]]*ExpenseDetails[[#This Row],[Cost per]]</f>
        <v>175</v>
      </c>
    </row>
    <row r="9" spans="1:12">
      <c r="A9" s="2" t="s">
        <v>6</v>
      </c>
      <c r="B9" s="11"/>
      <c r="C9" s="4" t="s">
        <v>12</v>
      </c>
      <c r="D9" s="2" t="s">
        <v>28</v>
      </c>
      <c r="E9" s="2" t="s">
        <v>40</v>
      </c>
      <c r="F9" s="2"/>
      <c r="G9" s="2">
        <v>1</v>
      </c>
      <c r="H9" s="2">
        <v>250</v>
      </c>
      <c r="I9" s="2"/>
      <c r="J9" s="3">
        <f>ExpenseDetails[[#This Row],[Quant]]*ExpenseDetails[[#This Row],[Cost per]]</f>
        <v>250</v>
      </c>
    </row>
    <row r="10" spans="1:12">
      <c r="A10" s="2" t="s">
        <v>6</v>
      </c>
      <c r="B10" s="11">
        <v>40657</v>
      </c>
      <c r="C10" s="4" t="s">
        <v>11</v>
      </c>
      <c r="D10" s="2" t="s">
        <v>30</v>
      </c>
      <c r="E10" s="2" t="s">
        <v>33</v>
      </c>
      <c r="F10" s="2" t="s">
        <v>95</v>
      </c>
      <c r="G10" s="2">
        <v>2</v>
      </c>
      <c r="H10" s="2">
        <v>82.5</v>
      </c>
      <c r="I10" s="2" t="s">
        <v>90</v>
      </c>
      <c r="J10" s="3">
        <f>ExpenseDetails[[#This Row],[Quant]]*ExpenseDetails[[#This Row],[Cost per]]</f>
        <v>165</v>
      </c>
    </row>
    <row r="11" spans="1:12">
      <c r="A11" s="40" t="s">
        <v>21</v>
      </c>
      <c r="B11" s="41"/>
      <c r="C11" s="42" t="s">
        <v>12</v>
      </c>
      <c r="D11" s="40" t="s">
        <v>30</v>
      </c>
      <c r="E11" s="35" t="s">
        <v>33</v>
      </c>
      <c r="F11" s="38"/>
      <c r="G11" s="38">
        <v>1</v>
      </c>
      <c r="H11" s="38">
        <v>1768</v>
      </c>
      <c r="I11" s="40"/>
      <c r="J11" s="43">
        <f>ExpenseDetails[[#This Row],[Quant]]*ExpenseDetails[[#This Row],[Cost per]]</f>
        <v>1768</v>
      </c>
    </row>
    <row r="12" spans="1:12">
      <c r="A12" s="2" t="s">
        <v>21</v>
      </c>
      <c r="B12" s="11"/>
      <c r="C12" s="4" t="s">
        <v>12</v>
      </c>
      <c r="D12" s="2" t="s">
        <v>30</v>
      </c>
      <c r="E12" s="2" t="s">
        <v>34</v>
      </c>
      <c r="F12" s="2"/>
      <c r="G12" s="2">
        <v>1</v>
      </c>
      <c r="H12" s="2">
        <v>440</v>
      </c>
      <c r="I12" s="2"/>
      <c r="J12" s="3">
        <f>ExpenseDetails[[#This Row],[Quant]]*ExpenseDetails[[#This Row],[Cost per]]</f>
        <v>440</v>
      </c>
    </row>
    <row r="13" spans="1:12">
      <c r="A13" s="7" t="s">
        <v>59</v>
      </c>
      <c r="B13" s="13"/>
      <c r="C13" s="8" t="s">
        <v>12</v>
      </c>
      <c r="D13" s="7" t="s">
        <v>30</v>
      </c>
      <c r="E13" s="2" t="s">
        <v>58</v>
      </c>
      <c r="F13" s="2"/>
      <c r="G13" s="2">
        <v>350</v>
      </c>
      <c r="H13" s="2">
        <v>10</v>
      </c>
      <c r="I13" s="2" t="s">
        <v>77</v>
      </c>
      <c r="J13" s="3">
        <f>ExpenseDetails[[#This Row],[Quant]]*ExpenseDetails[[#This Row],[Cost per]]</f>
        <v>3500</v>
      </c>
    </row>
    <row r="14" spans="1:12">
      <c r="A14" s="2" t="s">
        <v>21</v>
      </c>
      <c r="B14" s="11"/>
      <c r="C14" s="4" t="s">
        <v>12</v>
      </c>
      <c r="D14" s="2" t="s">
        <v>30</v>
      </c>
      <c r="E14" s="2" t="s">
        <v>36</v>
      </c>
      <c r="F14" s="2"/>
      <c r="G14" s="2">
        <v>1</v>
      </c>
      <c r="H14" s="2">
        <v>8</v>
      </c>
      <c r="I14" s="2"/>
      <c r="J14" s="3">
        <f>ExpenseDetails[[#This Row],[Quant]]*ExpenseDetails[[#This Row],[Cost per]]</f>
        <v>8</v>
      </c>
    </row>
    <row r="15" spans="1:12">
      <c r="A15" s="2" t="s">
        <v>21</v>
      </c>
      <c r="B15" s="11"/>
      <c r="C15" s="4" t="s">
        <v>12</v>
      </c>
      <c r="D15" s="2" t="s">
        <v>30</v>
      </c>
      <c r="E15" s="2" t="s">
        <v>51</v>
      </c>
      <c r="F15" s="2"/>
      <c r="G15" s="2">
        <v>1</v>
      </c>
      <c r="H15" s="2">
        <v>25</v>
      </c>
      <c r="I15" s="2"/>
      <c r="J15" s="3">
        <f>ExpenseDetails[[#This Row],[Quant]]*ExpenseDetails[[#This Row],[Cost per]]</f>
        <v>25</v>
      </c>
    </row>
    <row r="16" spans="1:12">
      <c r="A16" s="2" t="s">
        <v>21</v>
      </c>
      <c r="B16" s="11">
        <v>40665</v>
      </c>
      <c r="C16" s="4" t="s">
        <v>12</v>
      </c>
      <c r="D16" s="2" t="s">
        <v>30</v>
      </c>
      <c r="E16" s="2" t="s">
        <v>17</v>
      </c>
      <c r="F16" s="2"/>
      <c r="G16" s="2">
        <v>320</v>
      </c>
      <c r="H16" s="2">
        <v>10</v>
      </c>
      <c r="I16" s="2"/>
      <c r="J16" s="3">
        <f>ExpenseDetails[[#This Row],[Quant]]*ExpenseDetails[[#This Row],[Cost per]]</f>
        <v>3200</v>
      </c>
    </row>
    <row r="17" spans="1:10">
      <c r="A17" s="7" t="s">
        <v>23</v>
      </c>
      <c r="B17" s="13"/>
      <c r="C17" s="8" t="s">
        <v>24</v>
      </c>
      <c r="D17" s="2" t="s">
        <v>30</v>
      </c>
      <c r="E17" s="2" t="s">
        <v>57</v>
      </c>
      <c r="F17" s="2"/>
      <c r="G17" s="2">
        <v>1</v>
      </c>
      <c r="H17" s="2">
        <v>155</v>
      </c>
      <c r="I17" s="2"/>
      <c r="J17" s="3">
        <f>ExpenseDetails[[#This Row],[Quant]]*ExpenseDetails[[#This Row],[Cost per]]</f>
        <v>155</v>
      </c>
    </row>
    <row r="18" spans="1:10">
      <c r="A18" s="7" t="s">
        <v>52</v>
      </c>
      <c r="B18" s="13"/>
      <c r="C18" s="8" t="s">
        <v>24</v>
      </c>
      <c r="D18" s="2" t="s">
        <v>30</v>
      </c>
      <c r="E18" s="2" t="s">
        <v>38</v>
      </c>
      <c r="F18" s="2" t="s">
        <v>95</v>
      </c>
      <c r="G18" s="2">
        <v>1</v>
      </c>
      <c r="H18" s="2">
        <v>444</v>
      </c>
      <c r="I18" s="2" t="s">
        <v>87</v>
      </c>
      <c r="J18" s="3">
        <f>ExpenseDetails[[#This Row],[Quant]]*ExpenseDetails[[#This Row],[Cost per]]</f>
        <v>444</v>
      </c>
    </row>
    <row r="19" spans="1:10">
      <c r="A19" s="2" t="s">
        <v>6</v>
      </c>
      <c r="B19" s="11"/>
      <c r="C19" s="4" t="s">
        <v>12</v>
      </c>
      <c r="D19" s="2" t="s">
        <v>30</v>
      </c>
      <c r="E19" s="2" t="s">
        <v>49</v>
      </c>
      <c r="F19" s="2"/>
      <c r="G19" s="2">
        <v>1</v>
      </c>
      <c r="H19" s="2">
        <v>2075</v>
      </c>
      <c r="I19" s="2" t="s">
        <v>79</v>
      </c>
      <c r="J19" s="3">
        <f>ExpenseDetails[[#This Row],[Quant]]*ExpenseDetails[[#This Row],[Cost per]]</f>
        <v>2075</v>
      </c>
    </row>
    <row r="20" spans="1:10">
      <c r="A20" s="7" t="s">
        <v>52</v>
      </c>
      <c r="B20" s="13"/>
      <c r="C20" s="8" t="s">
        <v>12</v>
      </c>
      <c r="D20" s="2" t="s">
        <v>30</v>
      </c>
      <c r="E20" s="2" t="s">
        <v>49</v>
      </c>
      <c r="F20" s="2"/>
      <c r="G20" s="2">
        <v>1</v>
      </c>
      <c r="H20" s="2">
        <v>25</v>
      </c>
      <c r="I20" s="2" t="s">
        <v>79</v>
      </c>
      <c r="J20" s="3">
        <f>ExpenseDetails[[#This Row],[Quant]]*ExpenseDetails[[#This Row],[Cost per]]</f>
        <v>25</v>
      </c>
    </row>
    <row r="21" spans="1:10">
      <c r="A21" s="2" t="s">
        <v>6</v>
      </c>
      <c r="B21" s="11"/>
      <c r="C21" s="4" t="s">
        <v>12</v>
      </c>
      <c r="D21" s="2" t="s">
        <v>30</v>
      </c>
      <c r="E21" s="2" t="s">
        <v>50</v>
      </c>
      <c r="F21" s="2"/>
      <c r="G21" s="2">
        <v>1</v>
      </c>
      <c r="H21" s="2">
        <v>3350</v>
      </c>
      <c r="I21" s="2" t="s">
        <v>80</v>
      </c>
      <c r="J21" s="3">
        <f>ExpenseDetails[[#This Row],[Quant]]*ExpenseDetails[[#This Row],[Cost per]]</f>
        <v>3350</v>
      </c>
    </row>
    <row r="22" spans="1:10">
      <c r="A22" s="2" t="s">
        <v>22</v>
      </c>
      <c r="B22" s="11">
        <v>40695</v>
      </c>
      <c r="C22" s="4" t="s">
        <v>12</v>
      </c>
      <c r="D22" s="2" t="s">
        <v>30</v>
      </c>
      <c r="E22" s="2" t="s">
        <v>48</v>
      </c>
      <c r="F22" s="2" t="s">
        <v>95</v>
      </c>
      <c r="G22" s="2">
        <v>55</v>
      </c>
      <c r="H22" s="2">
        <v>8.25</v>
      </c>
      <c r="I22" s="2" t="s">
        <v>89</v>
      </c>
      <c r="J22" s="3">
        <f>ExpenseDetails[[#This Row],[Quant]]*ExpenseDetails[[#This Row],[Cost per]]</f>
        <v>453.75</v>
      </c>
    </row>
    <row r="23" spans="1:10">
      <c r="A23" s="2" t="s">
        <v>21</v>
      </c>
      <c r="B23" s="11"/>
      <c r="C23" s="4" t="s">
        <v>12</v>
      </c>
      <c r="D23" s="2" t="s">
        <v>30</v>
      </c>
      <c r="E23" s="2" t="s">
        <v>43</v>
      </c>
      <c r="F23" s="2"/>
      <c r="G23" s="38">
        <v>1</v>
      </c>
      <c r="H23" s="38">
        <v>150</v>
      </c>
      <c r="I23" s="2"/>
      <c r="J23" s="3">
        <f>ExpenseDetails[[#This Row],[Quant]]*ExpenseDetails[[#This Row],[Cost per]]</f>
        <v>150</v>
      </c>
    </row>
    <row r="24" spans="1:10">
      <c r="A24" s="2" t="s">
        <v>4</v>
      </c>
      <c r="B24" s="11"/>
      <c r="C24" s="4" t="s">
        <v>11</v>
      </c>
      <c r="D24" s="2" t="s">
        <v>30</v>
      </c>
      <c r="E24" s="2" t="s">
        <v>47</v>
      </c>
      <c r="F24" s="2"/>
      <c r="G24" s="2">
        <v>1</v>
      </c>
      <c r="H24" s="2">
        <v>575</v>
      </c>
      <c r="I24" s="2" t="s">
        <v>78</v>
      </c>
      <c r="J24" s="3">
        <f>ExpenseDetails[[#This Row],[Quant]]*ExpenseDetails[[#This Row],[Cost per]]</f>
        <v>575</v>
      </c>
    </row>
    <row r="25" spans="1:10">
      <c r="A25" s="7" t="s">
        <v>23</v>
      </c>
      <c r="B25" s="13"/>
      <c r="C25" s="8" t="s">
        <v>12</v>
      </c>
      <c r="D25" s="2" t="s">
        <v>31</v>
      </c>
      <c r="E25" s="2" t="s">
        <v>14</v>
      </c>
      <c r="F25" s="2"/>
      <c r="G25" s="38">
        <v>1</v>
      </c>
      <c r="H25" s="38">
        <v>325</v>
      </c>
      <c r="I25" s="2"/>
      <c r="J25" s="3">
        <f>ExpenseDetails[[#This Row],[Quant]]*ExpenseDetails[[#This Row],[Cost per]]</f>
        <v>325</v>
      </c>
    </row>
    <row r="26" spans="1:10">
      <c r="A26" s="7" t="s">
        <v>23</v>
      </c>
      <c r="B26" s="13"/>
      <c r="C26" s="8" t="s">
        <v>12</v>
      </c>
      <c r="D26" s="2" t="s">
        <v>31</v>
      </c>
      <c r="E26" s="2" t="s">
        <v>58</v>
      </c>
      <c r="F26" s="2"/>
      <c r="G26" s="38">
        <v>1</v>
      </c>
      <c r="H26" s="38">
        <v>307</v>
      </c>
      <c r="I26" s="10"/>
      <c r="J26" s="3">
        <f>ExpenseDetails[[#This Row],[Quant]]*ExpenseDetails[[#This Row],[Cost per]]</f>
        <v>307</v>
      </c>
    </row>
    <row r="27" spans="1:10">
      <c r="A27" s="7" t="s">
        <v>59</v>
      </c>
      <c r="B27" s="13"/>
      <c r="C27" s="8" t="s">
        <v>24</v>
      </c>
      <c r="D27" s="7" t="s">
        <v>31</v>
      </c>
      <c r="E27" s="2" t="s">
        <v>17</v>
      </c>
      <c r="F27" s="2"/>
      <c r="G27" s="38">
        <v>1</v>
      </c>
      <c r="H27" s="38">
        <v>100</v>
      </c>
      <c r="I27" s="7"/>
      <c r="J27" s="3">
        <f>ExpenseDetails[[#This Row],[Quant]]*ExpenseDetails[[#This Row],[Cost per]]</f>
        <v>100</v>
      </c>
    </row>
    <row r="28" spans="1:10">
      <c r="A28" s="7" t="s">
        <v>22</v>
      </c>
      <c r="B28" s="13"/>
      <c r="C28" s="8" t="s">
        <v>12</v>
      </c>
      <c r="D28" s="7" t="s">
        <v>73</v>
      </c>
      <c r="E28" s="2" t="s">
        <v>56</v>
      </c>
      <c r="F28" s="2"/>
      <c r="G28" s="38">
        <v>1</v>
      </c>
      <c r="H28" s="38">
        <v>400</v>
      </c>
      <c r="I28" s="7" t="s">
        <v>82</v>
      </c>
      <c r="J28" s="3">
        <f>ExpenseDetails[[#This Row],[Quant]]*ExpenseDetails[[#This Row],[Cost per]]</f>
        <v>400</v>
      </c>
    </row>
    <row r="29" spans="1:10">
      <c r="A29" s="7" t="s">
        <v>22</v>
      </c>
      <c r="B29" s="13"/>
      <c r="C29" s="8" t="s">
        <v>12</v>
      </c>
      <c r="D29" s="7" t="s">
        <v>73</v>
      </c>
      <c r="E29" s="2" t="s">
        <v>56</v>
      </c>
      <c r="F29" s="2"/>
      <c r="G29" s="38">
        <v>1</v>
      </c>
      <c r="H29" s="38">
        <v>1000</v>
      </c>
      <c r="I29" s="7" t="s">
        <v>82</v>
      </c>
      <c r="J29" s="3">
        <f>ExpenseDetails[[#This Row],[Quant]]*ExpenseDetails[[#This Row],[Cost per]]</f>
        <v>1000</v>
      </c>
    </row>
    <row r="30" spans="1:10">
      <c r="A30" s="7" t="s">
        <v>60</v>
      </c>
      <c r="B30" s="13"/>
      <c r="C30" s="8" t="s">
        <v>24</v>
      </c>
      <c r="D30" s="7" t="s">
        <v>31</v>
      </c>
      <c r="E30" s="2" t="s">
        <v>56</v>
      </c>
      <c r="F30" s="2"/>
      <c r="G30" s="2">
        <v>1</v>
      </c>
      <c r="H30" s="2">
        <v>375</v>
      </c>
      <c r="I30" s="2" t="s">
        <v>76</v>
      </c>
      <c r="J30" s="3">
        <f>ExpenseDetails[[#This Row],[Quant]]*ExpenseDetails[[#This Row],[Cost per]]</f>
        <v>375</v>
      </c>
    </row>
    <row r="31" spans="1:10">
      <c r="A31" s="7" t="s">
        <v>59</v>
      </c>
      <c r="B31" s="13"/>
      <c r="C31" s="8" t="s">
        <v>24</v>
      </c>
      <c r="D31" s="7" t="s">
        <v>31</v>
      </c>
      <c r="E31" s="2" t="s">
        <v>56</v>
      </c>
      <c r="F31" s="2"/>
      <c r="G31" s="2">
        <v>1</v>
      </c>
      <c r="H31" s="2">
        <v>375</v>
      </c>
      <c r="I31" s="2" t="s">
        <v>75</v>
      </c>
      <c r="J31" s="3">
        <f>ExpenseDetails[[#This Row],[Quant]]*ExpenseDetails[[#This Row],[Cost per]]</f>
        <v>375</v>
      </c>
    </row>
    <row r="32" spans="1:10">
      <c r="A32" s="7" t="s">
        <v>53</v>
      </c>
      <c r="B32" s="13"/>
      <c r="C32" s="8" t="s">
        <v>54</v>
      </c>
      <c r="D32" s="2" t="s">
        <v>31</v>
      </c>
      <c r="E32" s="2" t="s">
        <v>38</v>
      </c>
      <c r="F32" s="2"/>
      <c r="G32" s="2">
        <v>1</v>
      </c>
      <c r="H32" s="2">
        <v>495</v>
      </c>
      <c r="I32" s="2" t="s">
        <v>83</v>
      </c>
      <c r="J32" s="3">
        <f>ExpenseDetails[[#This Row],[Quant]]*ExpenseDetails[[#This Row],[Cost per]]</f>
        <v>495</v>
      </c>
    </row>
    <row r="33" spans="1:10">
      <c r="A33" s="7" t="s">
        <v>59</v>
      </c>
      <c r="B33" s="13"/>
      <c r="C33" s="8" t="s">
        <v>24</v>
      </c>
      <c r="D33" s="7" t="s">
        <v>31</v>
      </c>
      <c r="E33" s="2" t="s">
        <v>71</v>
      </c>
      <c r="F33" s="2"/>
      <c r="G33" s="38">
        <v>1</v>
      </c>
      <c r="H33" s="38">
        <v>1750</v>
      </c>
      <c r="I33" s="7"/>
      <c r="J33" s="3">
        <f>ExpenseDetails[[#This Row],[Quant]]*ExpenseDetails[[#This Row],[Cost per]]</f>
        <v>1750</v>
      </c>
    </row>
    <row r="34" spans="1:10">
      <c r="A34" s="2" t="s">
        <v>59</v>
      </c>
      <c r="B34" s="11"/>
      <c r="C34" s="8" t="s">
        <v>24</v>
      </c>
      <c r="D34" s="2" t="s">
        <v>73</v>
      </c>
      <c r="E34" s="2" t="s">
        <v>56</v>
      </c>
      <c r="F34" s="2"/>
      <c r="G34" s="38">
        <v>1</v>
      </c>
      <c r="H34" s="38">
        <v>400</v>
      </c>
      <c r="I34" s="7" t="s">
        <v>82</v>
      </c>
      <c r="J34" s="3">
        <f>ExpenseDetails[[#This Row],[Quant]]*ExpenseDetails[[#This Row],[Cost per]]</f>
        <v>400</v>
      </c>
    </row>
    <row r="35" spans="1:10">
      <c r="A35" s="2" t="s">
        <v>6</v>
      </c>
      <c r="B35" s="11">
        <v>40652</v>
      </c>
      <c r="C35" s="4" t="s">
        <v>12</v>
      </c>
      <c r="D35" s="2" t="s">
        <v>30</v>
      </c>
      <c r="E35" s="6" t="s">
        <v>48</v>
      </c>
      <c r="F35" s="2" t="s">
        <v>95</v>
      </c>
      <c r="G35" s="2">
        <v>352</v>
      </c>
      <c r="H35" s="2">
        <v>14.25</v>
      </c>
      <c r="I35" s="7" t="s">
        <v>151</v>
      </c>
      <c r="J35" s="3">
        <f>ExpenseDetails[[#This Row],[Quant]]*ExpenseDetails[[#This Row],[Cost per]]</f>
        <v>5016</v>
      </c>
    </row>
    <row r="36" spans="1:10">
      <c r="A36" s="2" t="s">
        <v>6</v>
      </c>
      <c r="B36" s="11">
        <v>40652</v>
      </c>
      <c r="C36" s="4" t="s">
        <v>12</v>
      </c>
      <c r="D36" s="2" t="s">
        <v>30</v>
      </c>
      <c r="E36" s="6" t="s">
        <v>48</v>
      </c>
      <c r="F36" s="2" t="s">
        <v>95</v>
      </c>
      <c r="G36" s="2">
        <v>352</v>
      </c>
      <c r="H36" s="2">
        <v>5.75</v>
      </c>
      <c r="I36" s="7" t="s">
        <v>150</v>
      </c>
      <c r="J36" s="3">
        <f>ExpenseDetails[[#This Row],[Quant]]*ExpenseDetails[[#This Row],[Cost per]]</f>
        <v>2024</v>
      </c>
    </row>
    <row r="37" spans="1:10">
      <c r="A37" s="22" t="s">
        <v>6</v>
      </c>
      <c r="B37" s="23">
        <v>40652</v>
      </c>
      <c r="C37" s="24" t="s">
        <v>12</v>
      </c>
      <c r="D37" s="25" t="s">
        <v>30</v>
      </c>
      <c r="E37" s="25" t="s">
        <v>48</v>
      </c>
      <c r="F37" s="25" t="s">
        <v>95</v>
      </c>
      <c r="G37" s="37">
        <v>119</v>
      </c>
      <c r="H37" s="37">
        <v>1.5</v>
      </c>
      <c r="I37" s="21" t="s">
        <v>146</v>
      </c>
      <c r="J37" s="3">
        <f>ExpenseDetails[[#This Row],[Quant]]*ExpenseDetails[[#This Row],[Cost per]]</f>
        <v>178.5</v>
      </c>
    </row>
    <row r="38" spans="1:10">
      <c r="A38" s="22" t="s">
        <v>6</v>
      </c>
      <c r="B38" s="26">
        <v>40652</v>
      </c>
      <c r="C38" s="24" t="s">
        <v>12</v>
      </c>
      <c r="D38" s="25" t="s">
        <v>30</v>
      </c>
      <c r="E38" s="2" t="s">
        <v>33</v>
      </c>
      <c r="F38" s="27" t="s">
        <v>95</v>
      </c>
      <c r="G38" s="2">
        <v>8</v>
      </c>
      <c r="H38" s="2">
        <v>34</v>
      </c>
      <c r="I38" s="20" t="s">
        <v>96</v>
      </c>
      <c r="J38" s="3">
        <f>ExpenseDetails[[#This Row],[Quant]]*ExpenseDetails[[#This Row],[Cost per]]</f>
        <v>272</v>
      </c>
    </row>
    <row r="39" spans="1:10">
      <c r="A39" s="22" t="s">
        <v>6</v>
      </c>
      <c r="B39" s="26">
        <v>40652</v>
      </c>
      <c r="C39" s="24" t="s">
        <v>12</v>
      </c>
      <c r="D39" s="25" t="s">
        <v>30</v>
      </c>
      <c r="E39" s="2" t="s">
        <v>33</v>
      </c>
      <c r="F39" s="27" t="s">
        <v>95</v>
      </c>
      <c r="G39" s="2">
        <v>10</v>
      </c>
      <c r="H39" s="2">
        <v>38</v>
      </c>
      <c r="I39" s="20" t="s">
        <v>97</v>
      </c>
      <c r="J39" s="3">
        <f>ExpenseDetails[[#This Row],[Quant]]*ExpenseDetails[[#This Row],[Cost per]]</f>
        <v>380</v>
      </c>
    </row>
    <row r="40" spans="1:10">
      <c r="A40" s="28" t="s">
        <v>6</v>
      </c>
      <c r="B40" s="29">
        <v>40652</v>
      </c>
      <c r="C40" s="30" t="s">
        <v>12</v>
      </c>
      <c r="D40" s="17" t="s">
        <v>30</v>
      </c>
      <c r="E40" s="2" t="s">
        <v>33</v>
      </c>
      <c r="F40" s="31" t="s">
        <v>95</v>
      </c>
      <c r="G40" s="2">
        <v>12</v>
      </c>
      <c r="H40" s="2">
        <v>39</v>
      </c>
      <c r="I40" s="20" t="s">
        <v>98</v>
      </c>
      <c r="J40" s="3">
        <f>ExpenseDetails[[#This Row],[Quant]]*ExpenseDetails[[#This Row],[Cost per]]</f>
        <v>468</v>
      </c>
    </row>
    <row r="41" spans="1:10">
      <c r="A41" s="22" t="s">
        <v>6</v>
      </c>
      <c r="B41" s="26">
        <v>40657</v>
      </c>
      <c r="C41" s="24" t="s">
        <v>12</v>
      </c>
      <c r="D41" s="25" t="s">
        <v>30</v>
      </c>
      <c r="E41" s="25" t="s">
        <v>48</v>
      </c>
      <c r="F41" s="27" t="s">
        <v>95</v>
      </c>
      <c r="G41" s="2">
        <v>2</v>
      </c>
      <c r="H41" s="2">
        <v>14.25</v>
      </c>
      <c r="I41" s="7" t="s">
        <v>147</v>
      </c>
      <c r="J41" s="3">
        <f>ExpenseDetails[[#This Row],[Quant]]*ExpenseDetails[[#This Row],[Cost per]]</f>
        <v>28.5</v>
      </c>
    </row>
    <row r="42" spans="1:10">
      <c r="A42" s="22" t="s">
        <v>6</v>
      </c>
      <c r="B42" s="26">
        <v>40657</v>
      </c>
      <c r="C42" s="24" t="s">
        <v>12</v>
      </c>
      <c r="D42" s="25" t="s">
        <v>30</v>
      </c>
      <c r="E42" s="25" t="s">
        <v>48</v>
      </c>
      <c r="F42" s="27" t="s">
        <v>95</v>
      </c>
      <c r="G42" s="2">
        <v>4</v>
      </c>
      <c r="H42" s="2">
        <v>7</v>
      </c>
      <c r="I42" s="7" t="s">
        <v>148</v>
      </c>
      <c r="J42" s="3">
        <f>ExpenseDetails[[#This Row],[Quant]]*ExpenseDetails[[#This Row],[Cost per]]</f>
        <v>28</v>
      </c>
    </row>
    <row r="43" spans="1:10">
      <c r="A43" s="22" t="s">
        <v>6</v>
      </c>
      <c r="B43" s="26">
        <v>40657</v>
      </c>
      <c r="C43" s="24" t="s">
        <v>12</v>
      </c>
      <c r="D43" s="25" t="s">
        <v>30</v>
      </c>
      <c r="E43" s="25" t="s">
        <v>48</v>
      </c>
      <c r="F43" s="27" t="s">
        <v>95</v>
      </c>
      <c r="G43" s="2">
        <v>6</v>
      </c>
      <c r="H43" s="2">
        <v>5.75</v>
      </c>
      <c r="I43" s="7" t="s">
        <v>149</v>
      </c>
      <c r="J43" s="3">
        <f>ExpenseDetails[[#This Row],[Quant]]*ExpenseDetails[[#This Row],[Cost per]]</f>
        <v>34.5</v>
      </c>
    </row>
    <row r="44" spans="1:10">
      <c r="A44" s="22" t="s">
        <v>6</v>
      </c>
      <c r="B44" s="26">
        <v>40662</v>
      </c>
      <c r="C44" s="24" t="s">
        <v>12</v>
      </c>
      <c r="D44" s="25" t="s">
        <v>30</v>
      </c>
      <c r="E44" s="2" t="s">
        <v>33</v>
      </c>
      <c r="F44" s="27" t="s">
        <v>95</v>
      </c>
      <c r="G44" s="2">
        <v>2</v>
      </c>
      <c r="H44" s="2">
        <v>38</v>
      </c>
      <c r="I44" s="20" t="s">
        <v>141</v>
      </c>
      <c r="J44" s="3">
        <f>ExpenseDetails[[#This Row],[Quant]]*ExpenseDetails[[#This Row],[Cost per]]</f>
        <v>76</v>
      </c>
    </row>
    <row r="45" spans="1:10">
      <c r="A45" s="28" t="s">
        <v>6</v>
      </c>
      <c r="B45" s="26">
        <v>40662</v>
      </c>
      <c r="C45" s="30" t="s">
        <v>12</v>
      </c>
      <c r="D45" s="17" t="s">
        <v>30</v>
      </c>
      <c r="E45" s="2" t="s">
        <v>33</v>
      </c>
      <c r="F45" s="31" t="s">
        <v>95</v>
      </c>
      <c r="G45" s="2">
        <v>2</v>
      </c>
      <c r="H45" s="2">
        <v>39</v>
      </c>
      <c r="I45" s="20" t="s">
        <v>140</v>
      </c>
      <c r="J45" s="3">
        <f>ExpenseDetails[[#This Row],[Quant]]*ExpenseDetails[[#This Row],[Cost per]]</f>
        <v>78</v>
      </c>
    </row>
    <row r="46" spans="1:10">
      <c r="A46" s="28" t="s">
        <v>6</v>
      </c>
      <c r="B46" s="26">
        <v>40662</v>
      </c>
      <c r="C46" s="30" t="s">
        <v>12</v>
      </c>
      <c r="D46" s="17" t="s">
        <v>30</v>
      </c>
      <c r="E46" s="2" t="s">
        <v>33</v>
      </c>
      <c r="F46" s="31" t="s">
        <v>95</v>
      </c>
      <c r="G46" s="2">
        <v>24</v>
      </c>
      <c r="H46" s="2">
        <v>4</v>
      </c>
      <c r="I46" s="20" t="s">
        <v>142</v>
      </c>
      <c r="J46" s="3">
        <f>ExpenseDetails[[#This Row],[Quant]]*ExpenseDetails[[#This Row],[Cost per]]</f>
        <v>96</v>
      </c>
    </row>
    <row r="47" spans="1:10">
      <c r="A47" s="28" t="s">
        <v>6</v>
      </c>
      <c r="B47" s="26">
        <v>40662</v>
      </c>
      <c r="C47" s="30" t="s">
        <v>12</v>
      </c>
      <c r="D47" s="17" t="s">
        <v>30</v>
      </c>
      <c r="E47" s="15" t="s">
        <v>33</v>
      </c>
      <c r="F47" s="31" t="s">
        <v>95</v>
      </c>
      <c r="G47" s="2">
        <v>10</v>
      </c>
      <c r="H47" s="2">
        <v>25</v>
      </c>
      <c r="I47" s="20" t="s">
        <v>143</v>
      </c>
      <c r="J47" s="3">
        <f>ExpenseDetails[[#This Row],[Quant]]*ExpenseDetails[[#This Row],[Cost per]]</f>
        <v>250</v>
      </c>
    </row>
    <row r="48" spans="1:10">
      <c r="A48" s="28" t="s">
        <v>6</v>
      </c>
      <c r="B48" s="29">
        <v>40662</v>
      </c>
      <c r="C48" s="30" t="s">
        <v>12</v>
      </c>
      <c r="D48" s="17" t="s">
        <v>30</v>
      </c>
      <c r="E48" s="15" t="s">
        <v>33</v>
      </c>
      <c r="F48" s="31" t="s">
        <v>95</v>
      </c>
      <c r="G48" s="2">
        <v>1</v>
      </c>
      <c r="H48" s="2">
        <v>60</v>
      </c>
      <c r="I48" s="20" t="s">
        <v>99</v>
      </c>
      <c r="J48" s="3">
        <f>ExpenseDetails[[#This Row],[Quant]]*ExpenseDetails[[#This Row],[Cost per]]</f>
        <v>60</v>
      </c>
    </row>
    <row r="49" spans="1:11">
      <c r="A49" s="28" t="s">
        <v>6</v>
      </c>
      <c r="B49" s="29">
        <v>40662</v>
      </c>
      <c r="C49" s="30" t="s">
        <v>12</v>
      </c>
      <c r="D49" s="17" t="s">
        <v>30</v>
      </c>
      <c r="E49" s="15" t="s">
        <v>33</v>
      </c>
      <c r="F49" s="31" t="s">
        <v>95</v>
      </c>
      <c r="G49" s="2">
        <v>1</v>
      </c>
      <c r="H49" s="2">
        <v>25</v>
      </c>
      <c r="I49" s="20" t="s">
        <v>100</v>
      </c>
      <c r="J49" s="3">
        <f>ExpenseDetails[[#This Row],[Quant]]*ExpenseDetails[[#This Row],[Cost per]]</f>
        <v>25</v>
      </c>
    </row>
    <row r="50" spans="1:11">
      <c r="A50" s="28" t="s">
        <v>6</v>
      </c>
      <c r="B50" s="29">
        <v>40662</v>
      </c>
      <c r="C50" s="30" t="s">
        <v>12</v>
      </c>
      <c r="D50" s="17" t="s">
        <v>30</v>
      </c>
      <c r="E50" s="15" t="s">
        <v>33</v>
      </c>
      <c r="F50" s="31" t="s">
        <v>95</v>
      </c>
      <c r="G50" s="2">
        <v>1</v>
      </c>
      <c r="H50" s="2">
        <v>30</v>
      </c>
      <c r="I50" s="20" t="s">
        <v>101</v>
      </c>
      <c r="J50" s="3">
        <f>ExpenseDetails[[#This Row],[Quant]]*ExpenseDetails[[#This Row],[Cost per]]</f>
        <v>30</v>
      </c>
    </row>
    <row r="51" spans="1:11">
      <c r="A51" s="28" t="s">
        <v>6</v>
      </c>
      <c r="B51" s="29">
        <v>40662</v>
      </c>
      <c r="C51" s="30" t="s">
        <v>12</v>
      </c>
      <c r="D51" s="17" t="s">
        <v>30</v>
      </c>
      <c r="E51" s="15" t="s">
        <v>33</v>
      </c>
      <c r="F51" s="31" t="s">
        <v>95</v>
      </c>
      <c r="G51" s="2">
        <v>4</v>
      </c>
      <c r="H51" s="2">
        <v>30</v>
      </c>
      <c r="I51" s="36" t="s">
        <v>139</v>
      </c>
      <c r="J51" s="3">
        <f>ExpenseDetails[[#This Row],[Quant]]*ExpenseDetails[[#This Row],[Cost per]]</f>
        <v>120</v>
      </c>
    </row>
    <row r="52" spans="1:11">
      <c r="A52" s="28" t="s">
        <v>22</v>
      </c>
      <c r="B52" s="29">
        <v>40695</v>
      </c>
      <c r="C52" s="30" t="s">
        <v>12</v>
      </c>
      <c r="D52" s="17" t="s">
        <v>30</v>
      </c>
      <c r="E52" s="15" t="s">
        <v>33</v>
      </c>
      <c r="F52" s="31" t="s">
        <v>95</v>
      </c>
      <c r="G52" s="2">
        <v>4</v>
      </c>
      <c r="H52" s="2">
        <v>39</v>
      </c>
      <c r="I52" s="36" t="s">
        <v>139</v>
      </c>
      <c r="J52" s="3">
        <f>ExpenseDetails[[#This Row],[Quant]]*ExpenseDetails[[#This Row],[Cost per]]</f>
        <v>156</v>
      </c>
    </row>
    <row r="53" spans="1:11">
      <c r="A53" s="28" t="s">
        <v>22</v>
      </c>
      <c r="B53" s="26">
        <v>40711</v>
      </c>
      <c r="C53" s="24" t="s">
        <v>12</v>
      </c>
      <c r="D53" s="25" t="s">
        <v>30</v>
      </c>
      <c r="E53" s="15" t="s">
        <v>33</v>
      </c>
      <c r="F53" s="27" t="s">
        <v>95</v>
      </c>
      <c r="G53" s="2">
        <v>4</v>
      </c>
      <c r="H53" s="2">
        <v>38</v>
      </c>
      <c r="I53" s="20" t="s">
        <v>144</v>
      </c>
      <c r="J53" s="3">
        <f>ExpenseDetails[[#This Row],[Quant]]*ExpenseDetails[[#This Row],[Cost per]]</f>
        <v>152</v>
      </c>
    </row>
    <row r="54" spans="1:11">
      <c r="A54" s="28" t="s">
        <v>22</v>
      </c>
      <c r="B54" s="26">
        <v>40711</v>
      </c>
      <c r="C54" s="30" t="s">
        <v>12</v>
      </c>
      <c r="D54" s="17" t="s">
        <v>30</v>
      </c>
      <c r="E54" s="15" t="s">
        <v>33</v>
      </c>
      <c r="F54" s="31" t="s">
        <v>95</v>
      </c>
      <c r="G54" s="2">
        <v>7</v>
      </c>
      <c r="H54" s="2">
        <v>39</v>
      </c>
      <c r="I54" s="20" t="s">
        <v>145</v>
      </c>
      <c r="J54" s="3">
        <f>ExpenseDetails[[#This Row],[Quant]]*ExpenseDetails[[#This Row],[Cost per]]</f>
        <v>273</v>
      </c>
    </row>
    <row r="55" spans="1:11">
      <c r="A55" s="33" t="s">
        <v>61</v>
      </c>
      <c r="B55" s="19">
        <v>40711</v>
      </c>
      <c r="C55" s="14" t="s">
        <v>12</v>
      </c>
      <c r="D55" s="15" t="s">
        <v>31</v>
      </c>
      <c r="E55" s="15" t="s">
        <v>48</v>
      </c>
      <c r="F55" s="31" t="s">
        <v>95</v>
      </c>
      <c r="G55" s="2">
        <v>5</v>
      </c>
      <c r="H55" s="2">
        <v>27</v>
      </c>
      <c r="I55" s="20" t="s">
        <v>104</v>
      </c>
      <c r="J55" s="3">
        <f>ExpenseDetails[[#This Row],[Quant]]*ExpenseDetails[[#This Row],[Cost per]]</f>
        <v>135</v>
      </c>
    </row>
    <row r="56" spans="1:11">
      <c r="A56" s="33" t="s">
        <v>61</v>
      </c>
      <c r="B56" s="19">
        <v>40711</v>
      </c>
      <c r="C56" s="14" t="s">
        <v>12</v>
      </c>
      <c r="D56" s="15" t="s">
        <v>31</v>
      </c>
      <c r="E56" s="15" t="s">
        <v>48</v>
      </c>
      <c r="F56" s="31" t="s">
        <v>95</v>
      </c>
      <c r="G56" s="2">
        <v>12</v>
      </c>
      <c r="H56" s="2">
        <v>18</v>
      </c>
      <c r="I56" s="20" t="s">
        <v>107</v>
      </c>
      <c r="J56" s="3">
        <f>ExpenseDetails[[#This Row],[Quant]]*ExpenseDetails[[#This Row],[Cost per]]</f>
        <v>216</v>
      </c>
    </row>
    <row r="57" spans="1:11">
      <c r="A57" s="33" t="s">
        <v>61</v>
      </c>
      <c r="B57" s="19">
        <v>40711</v>
      </c>
      <c r="C57" s="14" t="s">
        <v>12</v>
      </c>
      <c r="D57" s="15" t="s">
        <v>31</v>
      </c>
      <c r="E57" s="15" t="s">
        <v>48</v>
      </c>
      <c r="F57" s="31" t="s">
        <v>95</v>
      </c>
      <c r="G57" s="2">
        <v>12</v>
      </c>
      <c r="H57" s="2">
        <v>4.5</v>
      </c>
      <c r="I57" s="20" t="s">
        <v>108</v>
      </c>
      <c r="J57" s="3">
        <f>ExpenseDetails[[#This Row],[Quant]]*ExpenseDetails[[#This Row],[Cost per]]</f>
        <v>54</v>
      </c>
    </row>
    <row r="58" spans="1:11">
      <c r="A58" s="33" t="s">
        <v>61</v>
      </c>
      <c r="B58" s="19">
        <v>40711</v>
      </c>
      <c r="C58" s="14" t="s">
        <v>12</v>
      </c>
      <c r="D58" s="15" t="s">
        <v>31</v>
      </c>
      <c r="E58" s="15" t="s">
        <v>48</v>
      </c>
      <c r="F58" s="31" t="s">
        <v>95</v>
      </c>
      <c r="G58" s="2">
        <v>12</v>
      </c>
      <c r="H58" s="2">
        <v>4.5</v>
      </c>
      <c r="I58" s="20" t="s">
        <v>109</v>
      </c>
      <c r="J58" s="3">
        <f>ExpenseDetails[[#This Row],[Quant]]*ExpenseDetails[[#This Row],[Cost per]]</f>
        <v>54</v>
      </c>
    </row>
    <row r="59" spans="1:11">
      <c r="A59" s="33" t="s">
        <v>61</v>
      </c>
      <c r="B59" s="19">
        <v>40711</v>
      </c>
      <c r="C59" s="14" t="s">
        <v>12</v>
      </c>
      <c r="D59" s="15" t="s">
        <v>31</v>
      </c>
      <c r="E59" s="15" t="s">
        <v>48</v>
      </c>
      <c r="F59" s="31" t="s">
        <v>95</v>
      </c>
      <c r="G59" s="2">
        <v>12</v>
      </c>
      <c r="H59" s="2">
        <v>18</v>
      </c>
      <c r="I59" s="20" t="s">
        <v>110</v>
      </c>
      <c r="J59" s="3">
        <f>ExpenseDetails[[#This Row],[Quant]]*ExpenseDetails[[#This Row],[Cost per]]</f>
        <v>216</v>
      </c>
    </row>
    <row r="60" spans="1:11">
      <c r="A60" s="33" t="s">
        <v>61</v>
      </c>
      <c r="B60" s="19">
        <v>40711</v>
      </c>
      <c r="C60" s="14" t="s">
        <v>12</v>
      </c>
      <c r="D60" s="15" t="s">
        <v>31</v>
      </c>
      <c r="E60" s="15" t="s">
        <v>48</v>
      </c>
      <c r="F60" s="31" t="s">
        <v>95</v>
      </c>
      <c r="G60" s="2">
        <v>11</v>
      </c>
      <c r="H60" s="2">
        <v>18</v>
      </c>
      <c r="I60" s="20" t="s">
        <v>111</v>
      </c>
      <c r="J60" s="3">
        <f>ExpenseDetails[[#This Row],[Quant]]*ExpenseDetails[[#This Row],[Cost per]]</f>
        <v>198</v>
      </c>
    </row>
    <row r="61" spans="1:11">
      <c r="A61" s="33" t="s">
        <v>61</v>
      </c>
      <c r="B61" s="19">
        <v>40711</v>
      </c>
      <c r="C61" s="14" t="s">
        <v>12</v>
      </c>
      <c r="D61" s="15" t="s">
        <v>31</v>
      </c>
      <c r="E61" s="15" t="s">
        <v>48</v>
      </c>
      <c r="F61" s="31" t="s">
        <v>95</v>
      </c>
      <c r="G61" s="2">
        <v>11</v>
      </c>
      <c r="H61" s="2">
        <v>4.5</v>
      </c>
      <c r="I61" s="20" t="s">
        <v>106</v>
      </c>
      <c r="J61" s="3">
        <f>ExpenseDetails[[#This Row],[Quant]]*ExpenseDetails[[#This Row],[Cost per]]</f>
        <v>49.5</v>
      </c>
    </row>
    <row r="62" spans="1:11">
      <c r="A62" s="33" t="s">
        <v>61</v>
      </c>
      <c r="B62" s="19">
        <v>40711</v>
      </c>
      <c r="C62" s="14" t="s">
        <v>12</v>
      </c>
      <c r="D62" s="15" t="s">
        <v>31</v>
      </c>
      <c r="E62" s="15" t="s">
        <v>48</v>
      </c>
      <c r="F62" s="31" t="s">
        <v>95</v>
      </c>
      <c r="G62" s="2">
        <v>11</v>
      </c>
      <c r="H62" s="2">
        <v>7</v>
      </c>
      <c r="I62" s="20" t="s">
        <v>105</v>
      </c>
      <c r="J62" s="3">
        <f>ExpenseDetails[[#This Row],[Quant]]*ExpenseDetails[[#This Row],[Cost per]]</f>
        <v>77</v>
      </c>
    </row>
    <row r="63" spans="1:11">
      <c r="A63" s="33" t="s">
        <v>61</v>
      </c>
      <c r="B63" s="19">
        <v>40711</v>
      </c>
      <c r="C63" s="14" t="s">
        <v>12</v>
      </c>
      <c r="D63" s="15" t="s">
        <v>31</v>
      </c>
      <c r="E63" s="15" t="s">
        <v>48</v>
      </c>
      <c r="F63" s="31" t="s">
        <v>95</v>
      </c>
      <c r="G63" s="2">
        <v>11</v>
      </c>
      <c r="H63" s="2">
        <v>18</v>
      </c>
      <c r="I63" s="20" t="s">
        <v>112</v>
      </c>
      <c r="J63" s="3">
        <f>ExpenseDetails[[#This Row],[Quant]]*ExpenseDetails[[#This Row],[Cost per]]</f>
        <v>198</v>
      </c>
    </row>
    <row r="64" spans="1:11">
      <c r="A64" s="33" t="s">
        <v>61</v>
      </c>
      <c r="B64" s="19">
        <v>40711</v>
      </c>
      <c r="C64" s="14" t="s">
        <v>12</v>
      </c>
      <c r="D64" s="15" t="s">
        <v>31</v>
      </c>
      <c r="E64" s="15" t="s">
        <v>48</v>
      </c>
      <c r="F64" s="31" t="s">
        <v>95</v>
      </c>
      <c r="G64" s="2">
        <v>7</v>
      </c>
      <c r="H64" s="2">
        <v>27</v>
      </c>
      <c r="I64" s="20" t="s">
        <v>113</v>
      </c>
      <c r="J64" s="3">
        <f>ExpenseDetails[[#This Row],[Quant]]*ExpenseDetails[[#This Row],[Cost per]]</f>
        <v>189</v>
      </c>
    </row>
    <row r="65" spans="1:10">
      <c r="A65" s="33" t="s">
        <v>61</v>
      </c>
      <c r="B65" s="19">
        <v>40711</v>
      </c>
      <c r="C65" s="14" t="s">
        <v>12</v>
      </c>
      <c r="D65" s="15" t="s">
        <v>31</v>
      </c>
      <c r="E65" s="15" t="s">
        <v>48</v>
      </c>
      <c r="F65" s="31" t="s">
        <v>95</v>
      </c>
      <c r="G65" s="2">
        <v>11</v>
      </c>
      <c r="H65" s="2">
        <v>18</v>
      </c>
      <c r="I65" s="20" t="s">
        <v>114</v>
      </c>
      <c r="J65" s="3">
        <f>ExpenseDetails[[#This Row],[Quant]]*ExpenseDetails[[#This Row],[Cost per]]</f>
        <v>198</v>
      </c>
    </row>
    <row r="66" spans="1:10">
      <c r="A66" s="33" t="s">
        <v>61</v>
      </c>
      <c r="B66" s="19">
        <v>40711</v>
      </c>
      <c r="C66" s="14" t="s">
        <v>12</v>
      </c>
      <c r="D66" s="15" t="s">
        <v>31</v>
      </c>
      <c r="E66" s="15" t="s">
        <v>48</v>
      </c>
      <c r="F66" s="31" t="s">
        <v>95</v>
      </c>
      <c r="G66" s="2">
        <v>11</v>
      </c>
      <c r="H66" s="2">
        <v>4.5</v>
      </c>
      <c r="I66" s="20" t="s">
        <v>115</v>
      </c>
      <c r="J66" s="3">
        <f>ExpenseDetails[[#This Row],[Quant]]*ExpenseDetails[[#This Row],[Cost per]]</f>
        <v>49.5</v>
      </c>
    </row>
    <row r="67" spans="1:10">
      <c r="A67" s="33" t="s">
        <v>61</v>
      </c>
      <c r="B67" s="19">
        <v>40711</v>
      </c>
      <c r="C67" s="14" t="s">
        <v>12</v>
      </c>
      <c r="D67" s="15" t="s">
        <v>31</v>
      </c>
      <c r="E67" s="15" t="s">
        <v>48</v>
      </c>
      <c r="F67" s="31" t="s">
        <v>95</v>
      </c>
      <c r="G67" s="2">
        <v>11</v>
      </c>
      <c r="H67" s="2">
        <v>4.5</v>
      </c>
      <c r="I67" s="20" t="s">
        <v>116</v>
      </c>
      <c r="J67" s="3">
        <f>ExpenseDetails[[#This Row],[Quant]]*ExpenseDetails[[#This Row],[Cost per]]</f>
        <v>49.5</v>
      </c>
    </row>
    <row r="68" spans="1:10">
      <c r="A68" s="33" t="s">
        <v>61</v>
      </c>
      <c r="B68" s="19">
        <v>40711</v>
      </c>
      <c r="C68" s="14" t="s">
        <v>12</v>
      </c>
      <c r="D68" s="15" t="s">
        <v>31</v>
      </c>
      <c r="E68" s="15" t="s">
        <v>48</v>
      </c>
      <c r="F68" s="31" t="s">
        <v>95</v>
      </c>
      <c r="G68" s="2">
        <v>11</v>
      </c>
      <c r="H68" s="2">
        <v>18</v>
      </c>
      <c r="I68" s="20" t="s">
        <v>117</v>
      </c>
      <c r="J68" s="3">
        <f>ExpenseDetails[[#This Row],[Quant]]*ExpenseDetails[[#This Row],[Cost per]]</f>
        <v>198</v>
      </c>
    </row>
    <row r="69" spans="1:10">
      <c r="A69" s="33" t="s">
        <v>61</v>
      </c>
      <c r="B69" s="19">
        <v>40711</v>
      </c>
      <c r="C69" s="14" t="s">
        <v>12</v>
      </c>
      <c r="D69" s="15" t="s">
        <v>31</v>
      </c>
      <c r="E69" s="15" t="s">
        <v>48</v>
      </c>
      <c r="F69" s="31" t="s">
        <v>95</v>
      </c>
      <c r="G69" s="2">
        <v>8</v>
      </c>
      <c r="H69" s="2">
        <v>27</v>
      </c>
      <c r="I69" s="20" t="s">
        <v>118</v>
      </c>
      <c r="J69" s="3">
        <f>ExpenseDetails[[#This Row],[Quant]]*ExpenseDetails[[#This Row],[Cost per]]</f>
        <v>216</v>
      </c>
    </row>
    <row r="70" spans="1:10">
      <c r="A70" s="33" t="s">
        <v>61</v>
      </c>
      <c r="B70" s="19">
        <v>40711</v>
      </c>
      <c r="C70" s="14" t="s">
        <v>12</v>
      </c>
      <c r="D70" s="15" t="s">
        <v>31</v>
      </c>
      <c r="E70" s="15" t="s">
        <v>48</v>
      </c>
      <c r="F70" s="31" t="s">
        <v>95</v>
      </c>
      <c r="G70" s="2">
        <v>11</v>
      </c>
      <c r="H70" s="2">
        <v>18</v>
      </c>
      <c r="I70" s="20" t="s">
        <v>119</v>
      </c>
      <c r="J70" s="3">
        <f>ExpenseDetails[[#This Row],[Quant]]*ExpenseDetails[[#This Row],[Cost per]]</f>
        <v>198</v>
      </c>
    </row>
    <row r="71" spans="1:10">
      <c r="A71" s="33" t="s">
        <v>61</v>
      </c>
      <c r="B71" s="19">
        <v>40711</v>
      </c>
      <c r="C71" s="14" t="s">
        <v>12</v>
      </c>
      <c r="D71" s="15" t="s">
        <v>31</v>
      </c>
      <c r="E71" s="15" t="s">
        <v>48</v>
      </c>
      <c r="F71" s="31" t="s">
        <v>95</v>
      </c>
      <c r="G71" s="2">
        <v>11</v>
      </c>
      <c r="H71" s="2">
        <v>4.5</v>
      </c>
      <c r="I71" s="20" t="s">
        <v>120</v>
      </c>
      <c r="J71" s="3">
        <f>ExpenseDetails[[#This Row],[Quant]]*ExpenseDetails[[#This Row],[Cost per]]</f>
        <v>49.5</v>
      </c>
    </row>
    <row r="72" spans="1:10">
      <c r="A72" s="33" t="s">
        <v>61</v>
      </c>
      <c r="B72" s="19">
        <v>40711</v>
      </c>
      <c r="C72" s="14" t="s">
        <v>12</v>
      </c>
      <c r="D72" s="15" t="s">
        <v>31</v>
      </c>
      <c r="E72" s="15" t="s">
        <v>48</v>
      </c>
      <c r="F72" s="31" t="s">
        <v>95</v>
      </c>
      <c r="G72" s="2">
        <v>11</v>
      </c>
      <c r="H72" s="2">
        <v>4.5</v>
      </c>
      <c r="I72" s="20" t="s">
        <v>121</v>
      </c>
      <c r="J72" s="3">
        <f>ExpenseDetails[[#This Row],[Quant]]*ExpenseDetails[[#This Row],[Cost per]]</f>
        <v>49.5</v>
      </c>
    </row>
    <row r="73" spans="1:10">
      <c r="A73" s="33" t="s">
        <v>61</v>
      </c>
      <c r="B73" s="19">
        <v>40711</v>
      </c>
      <c r="C73" s="14" t="s">
        <v>12</v>
      </c>
      <c r="D73" s="15" t="s">
        <v>31</v>
      </c>
      <c r="E73" s="15" t="s">
        <v>48</v>
      </c>
      <c r="F73" s="31" t="s">
        <v>95</v>
      </c>
      <c r="G73" s="2">
        <v>11</v>
      </c>
      <c r="H73" s="2">
        <v>18</v>
      </c>
      <c r="I73" s="20" t="s">
        <v>122</v>
      </c>
      <c r="J73" s="3">
        <f>ExpenseDetails[[#This Row],[Quant]]*ExpenseDetails[[#This Row],[Cost per]]</f>
        <v>198</v>
      </c>
    </row>
    <row r="74" spans="1:10">
      <c r="A74" s="33" t="s">
        <v>61</v>
      </c>
      <c r="B74" s="19">
        <v>40711</v>
      </c>
      <c r="C74" s="14" t="s">
        <v>12</v>
      </c>
      <c r="D74" s="15" t="s">
        <v>31</v>
      </c>
      <c r="E74" s="15" t="s">
        <v>48</v>
      </c>
      <c r="F74" s="31" t="s">
        <v>95</v>
      </c>
      <c r="G74" s="2">
        <v>6</v>
      </c>
      <c r="H74" s="2">
        <v>27</v>
      </c>
      <c r="I74" s="20" t="s">
        <v>123</v>
      </c>
      <c r="J74" s="3">
        <f>ExpenseDetails[[#This Row],[Quant]]*ExpenseDetails[[#This Row],[Cost per]]</f>
        <v>162</v>
      </c>
    </row>
    <row r="75" spans="1:10">
      <c r="A75" s="33" t="s">
        <v>61</v>
      </c>
      <c r="B75" s="19">
        <v>40711</v>
      </c>
      <c r="C75" s="14" t="s">
        <v>12</v>
      </c>
      <c r="D75" s="15" t="s">
        <v>31</v>
      </c>
      <c r="E75" s="15" t="s">
        <v>48</v>
      </c>
      <c r="F75" s="31" t="s">
        <v>95</v>
      </c>
      <c r="G75" s="2">
        <v>13</v>
      </c>
      <c r="H75" s="2">
        <v>18</v>
      </c>
      <c r="I75" s="20" t="s">
        <v>124</v>
      </c>
      <c r="J75" s="3">
        <f>ExpenseDetails[[#This Row],[Quant]]*ExpenseDetails[[#This Row],[Cost per]]</f>
        <v>234</v>
      </c>
    </row>
    <row r="76" spans="1:10">
      <c r="A76" s="33" t="s">
        <v>61</v>
      </c>
      <c r="B76" s="19">
        <v>40711</v>
      </c>
      <c r="C76" s="14" t="s">
        <v>12</v>
      </c>
      <c r="D76" s="15" t="s">
        <v>31</v>
      </c>
      <c r="E76" s="15" t="s">
        <v>48</v>
      </c>
      <c r="F76" s="31" t="s">
        <v>95</v>
      </c>
      <c r="G76" s="2">
        <v>13</v>
      </c>
      <c r="H76" s="2">
        <v>4.5</v>
      </c>
      <c r="I76" s="20" t="s">
        <v>125</v>
      </c>
      <c r="J76" s="3">
        <f>ExpenseDetails[[#This Row],[Quant]]*ExpenseDetails[[#This Row],[Cost per]]</f>
        <v>58.5</v>
      </c>
    </row>
    <row r="77" spans="1:10">
      <c r="A77" s="33" t="s">
        <v>61</v>
      </c>
      <c r="B77" s="19">
        <v>40711</v>
      </c>
      <c r="C77" s="14" t="s">
        <v>12</v>
      </c>
      <c r="D77" s="15" t="s">
        <v>31</v>
      </c>
      <c r="E77" s="15" t="s">
        <v>48</v>
      </c>
      <c r="F77" s="31" t="s">
        <v>95</v>
      </c>
      <c r="G77" s="2">
        <v>13</v>
      </c>
      <c r="H77" s="2">
        <v>4.5</v>
      </c>
      <c r="I77" s="20" t="s">
        <v>126</v>
      </c>
      <c r="J77" s="3">
        <f>ExpenseDetails[[#This Row],[Quant]]*ExpenseDetails[[#This Row],[Cost per]]</f>
        <v>58.5</v>
      </c>
    </row>
    <row r="78" spans="1:10">
      <c r="A78" s="33" t="s">
        <v>61</v>
      </c>
      <c r="B78" s="19">
        <v>40711</v>
      </c>
      <c r="C78" s="14" t="s">
        <v>12</v>
      </c>
      <c r="D78" s="15" t="s">
        <v>31</v>
      </c>
      <c r="E78" s="15" t="s">
        <v>48</v>
      </c>
      <c r="F78" s="31" t="s">
        <v>95</v>
      </c>
      <c r="G78" s="2">
        <v>13</v>
      </c>
      <c r="H78" s="2">
        <v>18</v>
      </c>
      <c r="I78" s="20" t="s">
        <v>127</v>
      </c>
      <c r="J78" s="3">
        <f>ExpenseDetails[[#This Row],[Quant]]*ExpenseDetails[[#This Row],[Cost per]]</f>
        <v>234</v>
      </c>
    </row>
    <row r="79" spans="1:10">
      <c r="A79" s="33" t="s">
        <v>61</v>
      </c>
      <c r="B79" s="19">
        <v>40711</v>
      </c>
      <c r="C79" s="14" t="s">
        <v>12</v>
      </c>
      <c r="D79" s="15" t="s">
        <v>31</v>
      </c>
      <c r="E79" s="15" t="s">
        <v>48</v>
      </c>
      <c r="F79" s="31" t="s">
        <v>95</v>
      </c>
      <c r="G79" s="2">
        <v>9</v>
      </c>
      <c r="H79" s="2">
        <v>27</v>
      </c>
      <c r="I79" s="20" t="s">
        <v>128</v>
      </c>
      <c r="J79" s="3">
        <f>ExpenseDetails[[#This Row],[Quant]]*ExpenseDetails[[#This Row],[Cost per]]</f>
        <v>243</v>
      </c>
    </row>
    <row r="80" spans="1:10">
      <c r="A80" s="33" t="s">
        <v>61</v>
      </c>
      <c r="B80" s="19">
        <v>40711</v>
      </c>
      <c r="C80" s="14" t="s">
        <v>12</v>
      </c>
      <c r="D80" s="15" t="s">
        <v>31</v>
      </c>
      <c r="E80" s="15" t="s">
        <v>48</v>
      </c>
      <c r="F80" s="31" t="s">
        <v>95</v>
      </c>
      <c r="G80" s="2">
        <v>11</v>
      </c>
      <c r="H80" s="2">
        <v>18</v>
      </c>
      <c r="I80" s="20" t="s">
        <v>129</v>
      </c>
      <c r="J80" s="3">
        <f>ExpenseDetails[[#This Row],[Quant]]*ExpenseDetails[[#This Row],[Cost per]]</f>
        <v>198</v>
      </c>
    </row>
    <row r="81" spans="1:10">
      <c r="A81" s="33" t="s">
        <v>61</v>
      </c>
      <c r="B81" s="19">
        <v>40711</v>
      </c>
      <c r="C81" s="14" t="s">
        <v>12</v>
      </c>
      <c r="D81" s="15" t="s">
        <v>31</v>
      </c>
      <c r="E81" s="15" t="s">
        <v>48</v>
      </c>
      <c r="F81" s="31" t="s">
        <v>95</v>
      </c>
      <c r="G81" s="2">
        <v>11</v>
      </c>
      <c r="H81" s="2">
        <v>4.5</v>
      </c>
      <c r="I81" s="20" t="s">
        <v>130</v>
      </c>
      <c r="J81" s="3">
        <f>ExpenseDetails[[#This Row],[Quant]]*ExpenseDetails[[#This Row],[Cost per]]</f>
        <v>49.5</v>
      </c>
    </row>
    <row r="82" spans="1:10">
      <c r="A82" s="33" t="s">
        <v>61</v>
      </c>
      <c r="B82" s="19">
        <v>40711</v>
      </c>
      <c r="C82" s="14" t="s">
        <v>12</v>
      </c>
      <c r="D82" s="15" t="s">
        <v>31</v>
      </c>
      <c r="E82" s="15" t="s">
        <v>48</v>
      </c>
      <c r="F82" s="31" t="s">
        <v>95</v>
      </c>
      <c r="G82" s="2">
        <v>11</v>
      </c>
      <c r="H82" s="2">
        <v>4.5</v>
      </c>
      <c r="I82" s="20" t="s">
        <v>131</v>
      </c>
      <c r="J82" s="3">
        <f>ExpenseDetails[[#This Row],[Quant]]*ExpenseDetails[[#This Row],[Cost per]]</f>
        <v>49.5</v>
      </c>
    </row>
    <row r="83" spans="1:10">
      <c r="A83" s="33" t="s">
        <v>61</v>
      </c>
      <c r="B83" s="19">
        <v>40711</v>
      </c>
      <c r="C83" s="14" t="s">
        <v>12</v>
      </c>
      <c r="D83" s="15" t="s">
        <v>31</v>
      </c>
      <c r="E83" s="15" t="s">
        <v>48</v>
      </c>
      <c r="F83" s="31" t="s">
        <v>95</v>
      </c>
      <c r="G83" s="2">
        <v>11</v>
      </c>
      <c r="H83" s="2">
        <v>18</v>
      </c>
      <c r="I83" s="20" t="s">
        <v>132</v>
      </c>
      <c r="J83" s="3">
        <f>ExpenseDetails[[#This Row],[Quant]]*ExpenseDetails[[#This Row],[Cost per]]</f>
        <v>198</v>
      </c>
    </row>
    <row r="84" spans="1:10">
      <c r="A84" s="33" t="s">
        <v>61</v>
      </c>
      <c r="B84" s="19">
        <v>40711</v>
      </c>
      <c r="C84" s="14" t="s">
        <v>12</v>
      </c>
      <c r="D84" s="15" t="s">
        <v>31</v>
      </c>
      <c r="E84" s="15" t="s">
        <v>48</v>
      </c>
      <c r="F84" s="31" t="s">
        <v>95</v>
      </c>
      <c r="G84" s="2">
        <v>6</v>
      </c>
      <c r="H84" s="2">
        <v>27</v>
      </c>
      <c r="I84" s="20" t="s">
        <v>133</v>
      </c>
      <c r="J84" s="3">
        <f>ExpenseDetails[[#This Row],[Quant]]*ExpenseDetails[[#This Row],[Cost per]]</f>
        <v>162</v>
      </c>
    </row>
    <row r="85" spans="1:10">
      <c r="A85" s="33" t="s">
        <v>61</v>
      </c>
      <c r="B85" s="19">
        <v>40711</v>
      </c>
      <c r="C85" s="14" t="s">
        <v>12</v>
      </c>
      <c r="D85" s="15" t="s">
        <v>31</v>
      </c>
      <c r="E85" s="15" t="s">
        <v>48</v>
      </c>
      <c r="F85" s="31" t="s">
        <v>95</v>
      </c>
      <c r="G85" s="2">
        <v>12</v>
      </c>
      <c r="H85" s="2">
        <v>18</v>
      </c>
      <c r="I85" s="20" t="s">
        <v>134</v>
      </c>
      <c r="J85" s="3">
        <f>ExpenseDetails[[#This Row],[Quant]]*ExpenseDetails[[#This Row],[Cost per]]</f>
        <v>216</v>
      </c>
    </row>
    <row r="86" spans="1:10">
      <c r="A86" s="33" t="s">
        <v>61</v>
      </c>
      <c r="B86" s="19">
        <v>40711</v>
      </c>
      <c r="C86" s="14" t="s">
        <v>12</v>
      </c>
      <c r="D86" s="15" t="s">
        <v>31</v>
      </c>
      <c r="E86" s="15" t="s">
        <v>48</v>
      </c>
      <c r="F86" s="31" t="s">
        <v>95</v>
      </c>
      <c r="G86" s="2">
        <v>12</v>
      </c>
      <c r="H86" s="2">
        <v>4.5</v>
      </c>
      <c r="I86" s="20" t="s">
        <v>135</v>
      </c>
      <c r="J86" s="3">
        <f>ExpenseDetails[[#This Row],[Quant]]*ExpenseDetails[[#This Row],[Cost per]]</f>
        <v>54</v>
      </c>
    </row>
    <row r="87" spans="1:10">
      <c r="A87" s="33" t="s">
        <v>61</v>
      </c>
      <c r="B87" s="19">
        <v>40711</v>
      </c>
      <c r="C87" s="14" t="s">
        <v>12</v>
      </c>
      <c r="D87" s="15" t="s">
        <v>31</v>
      </c>
      <c r="E87" s="15" t="s">
        <v>48</v>
      </c>
      <c r="F87" s="31" t="s">
        <v>95</v>
      </c>
      <c r="G87" s="2">
        <v>12</v>
      </c>
      <c r="H87" s="2">
        <v>4.5</v>
      </c>
      <c r="I87" s="20" t="s">
        <v>136</v>
      </c>
      <c r="J87" s="3">
        <f>ExpenseDetails[[#This Row],[Quant]]*ExpenseDetails[[#This Row],[Cost per]]</f>
        <v>54</v>
      </c>
    </row>
    <row r="88" spans="1:10">
      <c r="A88" s="33" t="s">
        <v>61</v>
      </c>
      <c r="B88" s="19">
        <v>40711</v>
      </c>
      <c r="C88" s="14" t="s">
        <v>12</v>
      </c>
      <c r="D88" s="15" t="s">
        <v>31</v>
      </c>
      <c r="E88" s="15" t="s">
        <v>48</v>
      </c>
      <c r="F88" s="31" t="s">
        <v>95</v>
      </c>
      <c r="G88" s="2">
        <v>12</v>
      </c>
      <c r="H88" s="2">
        <v>18</v>
      </c>
      <c r="I88" s="20" t="s">
        <v>137</v>
      </c>
      <c r="J88" s="3">
        <f>ExpenseDetails[[#This Row],[Quant]]*ExpenseDetails[[#This Row],[Cost per]]</f>
        <v>216</v>
      </c>
    </row>
    <row r="89" spans="1:10">
      <c r="A89" s="33" t="s">
        <v>61</v>
      </c>
      <c r="B89" s="19">
        <v>40711</v>
      </c>
      <c r="C89" s="14" t="s">
        <v>12</v>
      </c>
      <c r="D89" s="15" t="s">
        <v>31</v>
      </c>
      <c r="E89" s="15" t="s">
        <v>48</v>
      </c>
      <c r="F89" s="31" t="s">
        <v>95</v>
      </c>
      <c r="G89" s="2">
        <v>8</v>
      </c>
      <c r="H89" s="2">
        <v>27</v>
      </c>
      <c r="I89" s="20" t="s">
        <v>138</v>
      </c>
      <c r="J89" s="3">
        <f>ExpenseDetails[[#This Row],[Quant]]*ExpenseDetails[[#This Row],[Cost per]]</f>
        <v>216</v>
      </c>
    </row>
    <row r="90" spans="1:10">
      <c r="A90" s="33" t="s">
        <v>59</v>
      </c>
      <c r="B90" s="19">
        <v>40726</v>
      </c>
      <c r="C90" s="14" t="s">
        <v>24</v>
      </c>
      <c r="D90" s="20" t="s">
        <v>31</v>
      </c>
      <c r="E90" s="20" t="s">
        <v>48</v>
      </c>
      <c r="F90" s="31" t="s">
        <v>95</v>
      </c>
      <c r="G90" s="20">
        <v>13</v>
      </c>
      <c r="H90" s="20">
        <v>50</v>
      </c>
      <c r="I90" s="20" t="s">
        <v>166</v>
      </c>
      <c r="J90" s="34">
        <f>ExpenseDetails[[#This Row],[Quant]]*ExpenseDetails[[#This Row],[Cost per]]</f>
        <v>650</v>
      </c>
    </row>
    <row r="91" spans="1:10">
      <c r="A91" s="33" t="s">
        <v>59</v>
      </c>
      <c r="B91" s="19">
        <v>40726</v>
      </c>
      <c r="C91" s="14" t="s">
        <v>24</v>
      </c>
      <c r="D91" s="20" t="s">
        <v>31</v>
      </c>
      <c r="E91" s="20" t="s">
        <v>48</v>
      </c>
      <c r="F91" s="31" t="s">
        <v>95</v>
      </c>
      <c r="G91" s="2">
        <v>5</v>
      </c>
      <c r="H91" s="2">
        <v>10</v>
      </c>
      <c r="I91" s="2" t="s">
        <v>167</v>
      </c>
      <c r="J91" s="34">
        <f>ExpenseDetails[[#This Row],[Quant]]*ExpenseDetails[[#This Row],[Cost per]]</f>
        <v>50</v>
      </c>
    </row>
    <row r="92" spans="1:10">
      <c r="A92" s="33" t="s">
        <v>59</v>
      </c>
      <c r="B92" s="19">
        <v>40726</v>
      </c>
      <c r="C92" s="14" t="s">
        <v>24</v>
      </c>
      <c r="D92" s="15" t="s">
        <v>31</v>
      </c>
      <c r="E92" s="15" t="s">
        <v>48</v>
      </c>
      <c r="F92" s="31" t="s">
        <v>95</v>
      </c>
      <c r="G92" s="20">
        <v>2</v>
      </c>
      <c r="H92" s="20">
        <v>18</v>
      </c>
      <c r="I92" s="20" t="s">
        <v>152</v>
      </c>
      <c r="J92" s="5">
        <f>ExpenseDetails[[#This Row],[Quant]]*ExpenseDetails[[#This Row],[Cost per]]</f>
        <v>36</v>
      </c>
    </row>
    <row r="93" spans="1:10">
      <c r="A93" s="33" t="s">
        <v>59</v>
      </c>
      <c r="B93" s="19">
        <v>40726</v>
      </c>
      <c r="C93" s="14" t="s">
        <v>24</v>
      </c>
      <c r="D93" s="15" t="s">
        <v>31</v>
      </c>
      <c r="E93" s="15" t="s">
        <v>48</v>
      </c>
      <c r="F93" s="31" t="s">
        <v>95</v>
      </c>
      <c r="G93" s="20">
        <v>2</v>
      </c>
      <c r="H93" s="20">
        <v>4.5</v>
      </c>
      <c r="I93" s="20" t="s">
        <v>153</v>
      </c>
      <c r="J93" s="5">
        <f>ExpenseDetails[[#This Row],[Quant]]*ExpenseDetails[[#This Row],[Cost per]]</f>
        <v>9</v>
      </c>
    </row>
    <row r="94" spans="1:10">
      <c r="A94" s="33" t="s">
        <v>59</v>
      </c>
      <c r="B94" s="19">
        <v>40726</v>
      </c>
      <c r="C94" s="14" t="s">
        <v>24</v>
      </c>
      <c r="D94" s="15" t="s">
        <v>31</v>
      </c>
      <c r="E94" s="15" t="s">
        <v>48</v>
      </c>
      <c r="F94" s="31" t="s">
        <v>95</v>
      </c>
      <c r="G94" s="20">
        <v>2</v>
      </c>
      <c r="H94" s="20">
        <v>3.5</v>
      </c>
      <c r="I94" s="20" t="s">
        <v>154</v>
      </c>
      <c r="J94" s="5">
        <f>ExpenseDetails[[#This Row],[Quant]]*ExpenseDetails[[#This Row],[Cost per]]</f>
        <v>7</v>
      </c>
    </row>
    <row r="95" spans="1:10">
      <c r="A95" s="33" t="s">
        <v>59</v>
      </c>
      <c r="B95" s="19">
        <v>40726</v>
      </c>
      <c r="C95" s="14" t="s">
        <v>24</v>
      </c>
      <c r="D95" s="15" t="s">
        <v>31</v>
      </c>
      <c r="E95" s="15" t="s">
        <v>48</v>
      </c>
      <c r="F95" s="31" t="s">
        <v>95</v>
      </c>
      <c r="G95" s="20">
        <v>2</v>
      </c>
      <c r="H95" s="20">
        <v>18</v>
      </c>
      <c r="I95" s="20" t="s">
        <v>155</v>
      </c>
      <c r="J95" s="5">
        <f>ExpenseDetails[[#This Row],[Quant]]*ExpenseDetails[[#This Row],[Cost per]]</f>
        <v>36</v>
      </c>
    </row>
    <row r="96" spans="1:10">
      <c r="A96" s="33" t="s">
        <v>59</v>
      </c>
      <c r="B96" s="19">
        <v>40726</v>
      </c>
      <c r="C96" s="14" t="s">
        <v>24</v>
      </c>
      <c r="D96" s="15" t="s">
        <v>31</v>
      </c>
      <c r="E96" s="15" t="s">
        <v>48</v>
      </c>
      <c r="F96" s="31" t="s">
        <v>95</v>
      </c>
      <c r="G96" s="20">
        <v>2</v>
      </c>
      <c r="H96" s="20">
        <v>27</v>
      </c>
      <c r="I96" s="20" t="s">
        <v>156</v>
      </c>
      <c r="J96" s="34">
        <f>ExpenseDetails[[#This Row],[Quant]]*ExpenseDetails[[#This Row],[Cost per]]</f>
        <v>54</v>
      </c>
    </row>
    <row r="97" spans="1:10">
      <c r="A97" s="33" t="s">
        <v>59</v>
      </c>
      <c r="B97" s="19">
        <v>40726</v>
      </c>
      <c r="C97" s="14" t="s">
        <v>24</v>
      </c>
      <c r="D97" s="15" t="s">
        <v>31</v>
      </c>
      <c r="E97" s="15" t="s">
        <v>48</v>
      </c>
      <c r="F97" s="31" t="s">
        <v>95</v>
      </c>
      <c r="G97" s="2">
        <v>11</v>
      </c>
      <c r="H97" s="2">
        <v>3.5</v>
      </c>
      <c r="I97" s="35" t="s">
        <v>157</v>
      </c>
      <c r="J97" s="34">
        <f>ExpenseDetails[[#This Row],[Quant]]*ExpenseDetails[[#This Row],[Cost per]]</f>
        <v>38.5</v>
      </c>
    </row>
    <row r="98" spans="1:10">
      <c r="A98" s="33" t="s">
        <v>59</v>
      </c>
      <c r="B98" s="13">
        <v>40739</v>
      </c>
      <c r="C98" s="14" t="s">
        <v>24</v>
      </c>
      <c r="D98" s="15" t="s">
        <v>73</v>
      </c>
      <c r="E98" s="15" t="s">
        <v>48</v>
      </c>
      <c r="F98" s="31" t="s">
        <v>95</v>
      </c>
      <c r="G98" s="2">
        <v>5</v>
      </c>
      <c r="H98" s="2">
        <v>26</v>
      </c>
      <c r="I98" s="2" t="s">
        <v>158</v>
      </c>
      <c r="J98" s="34">
        <f>ExpenseDetails[[#This Row],[Quant]]*ExpenseDetails[[#This Row],[Cost per]]</f>
        <v>130</v>
      </c>
    </row>
    <row r="99" spans="1:10">
      <c r="A99" s="33" t="s">
        <v>59</v>
      </c>
      <c r="B99" s="13">
        <v>40739</v>
      </c>
      <c r="C99" s="14" t="s">
        <v>24</v>
      </c>
      <c r="D99" s="15" t="s">
        <v>73</v>
      </c>
      <c r="E99" s="15" t="s">
        <v>48</v>
      </c>
      <c r="F99" s="31" t="s">
        <v>95</v>
      </c>
      <c r="G99" s="2">
        <v>11</v>
      </c>
      <c r="H99" s="2">
        <v>18</v>
      </c>
      <c r="I99" s="2" t="s">
        <v>159</v>
      </c>
      <c r="J99" s="34">
        <f>ExpenseDetails[[#This Row],[Quant]]*ExpenseDetails[[#This Row],[Cost per]]</f>
        <v>198</v>
      </c>
    </row>
    <row r="100" spans="1:10">
      <c r="A100" s="33" t="s">
        <v>59</v>
      </c>
      <c r="B100" s="13">
        <v>40739</v>
      </c>
      <c r="C100" s="14" t="s">
        <v>24</v>
      </c>
      <c r="D100" s="15" t="s">
        <v>73</v>
      </c>
      <c r="E100" s="15" t="s">
        <v>48</v>
      </c>
      <c r="F100" s="31" t="s">
        <v>95</v>
      </c>
      <c r="G100" s="2">
        <v>11</v>
      </c>
      <c r="H100" s="2">
        <v>4.5</v>
      </c>
      <c r="I100" s="2" t="s">
        <v>160</v>
      </c>
      <c r="J100" s="34">
        <f>ExpenseDetails[[#This Row],[Quant]]*ExpenseDetails[[#This Row],[Cost per]]</f>
        <v>49.5</v>
      </c>
    </row>
    <row r="101" spans="1:10">
      <c r="A101" s="33" t="s">
        <v>59</v>
      </c>
      <c r="B101" s="13">
        <v>40739</v>
      </c>
      <c r="C101" s="14" t="s">
        <v>24</v>
      </c>
      <c r="D101" s="15" t="s">
        <v>73</v>
      </c>
      <c r="E101" s="15" t="s">
        <v>48</v>
      </c>
      <c r="F101" s="31" t="s">
        <v>95</v>
      </c>
      <c r="G101" s="2">
        <v>12</v>
      </c>
      <c r="H101" s="2">
        <v>3.5</v>
      </c>
      <c r="I101" s="2" t="s">
        <v>161</v>
      </c>
      <c r="J101" s="34">
        <f>ExpenseDetails[[#This Row],[Quant]]*ExpenseDetails[[#This Row],[Cost per]]</f>
        <v>42</v>
      </c>
    </row>
    <row r="102" spans="1:10">
      <c r="A102" s="33" t="s">
        <v>59</v>
      </c>
      <c r="B102" s="13">
        <v>40739</v>
      </c>
      <c r="C102" s="14" t="s">
        <v>24</v>
      </c>
      <c r="D102" s="20" t="s">
        <v>31</v>
      </c>
      <c r="E102" s="2"/>
      <c r="F102" s="31" t="s">
        <v>95</v>
      </c>
      <c r="G102" s="2">
        <v>10</v>
      </c>
      <c r="H102" s="2">
        <v>10</v>
      </c>
      <c r="I102" s="2" t="s">
        <v>162</v>
      </c>
      <c r="J102" s="34">
        <f>ExpenseDetails[[#This Row],[Quant]]*ExpenseDetails[[#This Row],[Cost per]]</f>
        <v>100</v>
      </c>
    </row>
    <row r="103" spans="1:10">
      <c r="A103" s="33" t="s">
        <v>59</v>
      </c>
      <c r="B103" s="13">
        <v>40739</v>
      </c>
      <c r="C103" s="14" t="s">
        <v>24</v>
      </c>
      <c r="D103" s="20" t="s">
        <v>31</v>
      </c>
      <c r="E103" s="2"/>
      <c r="F103" s="31" t="s">
        <v>95</v>
      </c>
      <c r="G103" s="2">
        <v>10</v>
      </c>
      <c r="H103" s="2">
        <v>20</v>
      </c>
      <c r="I103" s="2" t="s">
        <v>168</v>
      </c>
      <c r="J103" s="34">
        <f>ExpenseDetails[[#This Row],[Quant]]*ExpenseDetails[[#This Row],[Cost per]]</f>
        <v>200</v>
      </c>
    </row>
    <row r="104" spans="1:10">
      <c r="A104" s="33" t="s">
        <v>59</v>
      </c>
      <c r="B104" s="13">
        <v>40739</v>
      </c>
      <c r="C104" s="14" t="s">
        <v>24</v>
      </c>
      <c r="D104" s="15" t="s">
        <v>73</v>
      </c>
      <c r="E104" s="6" t="s">
        <v>33</v>
      </c>
      <c r="F104" s="31" t="s">
        <v>95</v>
      </c>
      <c r="G104" s="20">
        <v>1</v>
      </c>
      <c r="H104" s="20">
        <v>39</v>
      </c>
      <c r="I104" s="20" t="s">
        <v>98</v>
      </c>
      <c r="J104" s="34">
        <f>ExpenseDetails[[#This Row],[Quant]]*ExpenseDetails[[#This Row],[Cost per]]</f>
        <v>39</v>
      </c>
    </row>
    <row r="105" spans="1:10">
      <c r="A105" s="33" t="s">
        <v>59</v>
      </c>
      <c r="B105" s="13">
        <v>40745</v>
      </c>
      <c r="C105" s="14" t="s">
        <v>24</v>
      </c>
      <c r="D105" s="20" t="s">
        <v>31</v>
      </c>
      <c r="E105" s="2"/>
      <c r="F105" s="31" t="s">
        <v>95</v>
      </c>
      <c r="G105" s="2">
        <v>1</v>
      </c>
      <c r="H105" s="2">
        <v>10</v>
      </c>
      <c r="I105" s="2" t="s">
        <v>170</v>
      </c>
      <c r="J105" s="34">
        <f>ExpenseDetails[[#This Row],[Quant]]*ExpenseDetails[[#This Row],[Cost per]]</f>
        <v>10</v>
      </c>
    </row>
    <row r="106" spans="1:10">
      <c r="A106" s="33" t="s">
        <v>59</v>
      </c>
      <c r="B106" s="18">
        <v>40745</v>
      </c>
      <c r="C106" s="16" t="s">
        <v>24</v>
      </c>
      <c r="D106" s="20" t="s">
        <v>31</v>
      </c>
      <c r="E106" s="59"/>
      <c r="F106" s="32" t="s">
        <v>95</v>
      </c>
      <c r="G106" s="39">
        <v>2</v>
      </c>
      <c r="H106" s="39">
        <v>14</v>
      </c>
      <c r="I106" s="39" t="s">
        <v>169</v>
      </c>
      <c r="J106" s="5">
        <f>ExpenseDetails[[#This Row],[Quant]]*ExpenseDetails[[#This Row],[Cost per]]</f>
        <v>28</v>
      </c>
    </row>
    <row r="107" spans="1:10">
      <c r="A107" s="33" t="s">
        <v>59</v>
      </c>
      <c r="B107" s="19">
        <v>40745</v>
      </c>
      <c r="C107" s="14" t="s">
        <v>24</v>
      </c>
      <c r="D107" s="20" t="s">
        <v>31</v>
      </c>
      <c r="E107" s="20"/>
      <c r="F107" s="31" t="s">
        <v>95</v>
      </c>
      <c r="G107" s="2">
        <v>6</v>
      </c>
      <c r="H107" s="2">
        <v>18</v>
      </c>
      <c r="I107" s="2" t="s">
        <v>171</v>
      </c>
      <c r="J107" s="34">
        <f>ExpenseDetails[[#This Row],[Quant]]*ExpenseDetails[[#This Row],[Cost per]]</f>
        <v>108</v>
      </c>
    </row>
  </sheetData>
  <phoneticPr fontId="3" type="noConversion"/>
  <dataValidations count="5">
    <dataValidation type="list" allowBlank="1" showInputMessage="1" showErrorMessage="1" errorTitle="Invalid Data" error="If you need to add a new category to this list you can add new list items to the Budget Category Lookup table on the worksheet named Lookup Lists." sqref="D2">
      <formula1>Category</formula1>
    </dataValidation>
    <dataValidation type="list" allowBlank="1" showInputMessage="1" showErrorMessage="1" errorTitle="Invalid Data" error="If you need to add a new category to this list, you can add new list items to the Budget Category Lookup column on the worksheet named Lookup Lists." sqref="D55:D107 D3:D36">
      <formula1>Category</formula1>
    </dataValidation>
    <dataValidation allowBlank="1" showInputMessage="1" sqref="I27:I90 I92:I96 I104 I2:I25"/>
    <dataValidation type="list" allowBlank="1" showInputMessage="1" showErrorMessage="1" errorTitle="Invalid Data" error="If you need to add a new category to this list, you can add new list items to the Budget Category Lookup column on the worksheet named Lookup Lists." sqref="E38:E40 E44:E101 E2:E36">
      <formula1>LineItem</formula1>
    </dataValidation>
    <dataValidation allowBlank="1" showInputMessage="1" showErrorMessage="1" errorTitle="Invalid Data" error="If you need to add a new category to this list, you can add new list items to the Budget Category Lookup column on the worksheet named Lookup Lists." sqref="C55:C107 C2:C36 F2:H36"/>
  </dataValidations>
  <pageMargins left="0.5" right="0.5" top="0.75" bottom="0.75" header="0.3" footer="0.3"/>
  <pageSetup orientation="landscape" horizontalDpi="4294967292" verticalDpi="4294967292"/>
  <headerFooter>
    <oddHeader>&amp;L&amp;"-,Bold"&amp;16&amp;K01+024Monthly Budget - Detail&amp;R&amp;"-,Bold"&amp;K01+024&amp;D
Page &amp;P of &amp;N</oddHeader>
  </headerFooter>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E31"/>
  <sheetViews>
    <sheetView topLeftCell="A2" zoomScale="150" zoomScaleNormal="150" zoomScalePageLayoutView="150" workbookViewId="0">
      <selection activeCell="B15" sqref="B15"/>
    </sheetView>
  </sheetViews>
  <sheetFormatPr baseColWidth="10" defaultColWidth="8.83203125" defaultRowHeight="15" x14ac:dyDescent="0"/>
  <cols>
    <col min="1" max="1" width="27.1640625" customWidth="1"/>
    <col min="2" max="2" width="25.1640625" customWidth="1"/>
    <col min="3" max="3" width="27" customWidth="1"/>
  </cols>
  <sheetData>
    <row r="1" spans="1:5">
      <c r="A1" s="2" t="s">
        <v>7</v>
      </c>
      <c r="B1" t="s">
        <v>1</v>
      </c>
      <c r="C1" t="s">
        <v>26</v>
      </c>
    </row>
    <row r="2" spans="1:5">
      <c r="A2" s="2" t="s">
        <v>13</v>
      </c>
      <c r="B2" s="6" t="s">
        <v>45</v>
      </c>
      <c r="C2" t="s">
        <v>27</v>
      </c>
    </row>
    <row r="3" spans="1:5">
      <c r="A3" s="2" t="s">
        <v>14</v>
      </c>
      <c r="B3" s="6" t="s">
        <v>32</v>
      </c>
      <c r="C3" s="6" t="s">
        <v>65</v>
      </c>
    </row>
    <row r="4" spans="1:5">
      <c r="A4" s="2" t="s">
        <v>15</v>
      </c>
      <c r="B4" s="6" t="s">
        <v>29</v>
      </c>
      <c r="C4" s="6" t="s">
        <v>44</v>
      </c>
    </row>
    <row r="5" spans="1:5">
      <c r="A5" s="6" t="s">
        <v>55</v>
      </c>
      <c r="B5" s="6" t="s">
        <v>28</v>
      </c>
      <c r="C5" t="s">
        <v>28</v>
      </c>
    </row>
    <row r="6" spans="1:5">
      <c r="A6" s="2" t="s">
        <v>16</v>
      </c>
      <c r="B6" t="s">
        <v>30</v>
      </c>
      <c r="C6" s="6" t="s">
        <v>67</v>
      </c>
    </row>
    <row r="7" spans="1:5">
      <c r="A7" s="2" t="s">
        <v>33</v>
      </c>
      <c r="B7" t="s">
        <v>31</v>
      </c>
      <c r="C7" s="6" t="s">
        <v>68</v>
      </c>
    </row>
    <row r="8" spans="1:5">
      <c r="A8" s="2" t="s">
        <v>34</v>
      </c>
      <c r="B8" s="6" t="s">
        <v>73</v>
      </c>
      <c r="C8" t="s">
        <v>66</v>
      </c>
    </row>
    <row r="9" spans="1:5">
      <c r="A9" s="7" t="s">
        <v>58</v>
      </c>
      <c r="C9" s="6" t="s">
        <v>69</v>
      </c>
    </row>
    <row r="10" spans="1:5">
      <c r="A10" s="2" t="s">
        <v>36</v>
      </c>
      <c r="C10" s="6" t="s">
        <v>70</v>
      </c>
    </row>
    <row r="11" spans="1:5">
      <c r="A11" s="6" t="s">
        <v>51</v>
      </c>
      <c r="C11" s="6" t="s">
        <v>72</v>
      </c>
    </row>
    <row r="12" spans="1:5">
      <c r="A12" s="2" t="s">
        <v>17</v>
      </c>
    </row>
    <row r="13" spans="1:5">
      <c r="A13" s="2" t="s">
        <v>18</v>
      </c>
    </row>
    <row r="14" spans="1:5">
      <c r="A14" s="2" t="s">
        <v>19</v>
      </c>
    </row>
    <row r="15" spans="1:5">
      <c r="A15" s="2" t="s">
        <v>35</v>
      </c>
    </row>
    <row r="16" spans="1:5">
      <c r="A16" s="6" t="s">
        <v>46</v>
      </c>
    </row>
    <row r="17" spans="1:1">
      <c r="A17" s="7" t="s">
        <v>57</v>
      </c>
    </row>
    <row r="18" spans="1:1">
      <c r="A18" s="2" t="s">
        <v>39</v>
      </c>
    </row>
    <row r="19" spans="1:1">
      <c r="A19" s="2" t="s">
        <v>42</v>
      </c>
    </row>
    <row r="20" spans="1:1">
      <c r="A20" s="2" t="s">
        <v>41</v>
      </c>
    </row>
    <row r="21" spans="1:1">
      <c r="A21" s="2" t="s">
        <v>37</v>
      </c>
    </row>
    <row r="22" spans="1:1">
      <c r="A22" s="2" t="s">
        <v>20</v>
      </c>
    </row>
    <row r="23" spans="1:1">
      <c r="A23" s="6" t="s">
        <v>56</v>
      </c>
    </row>
    <row r="24" spans="1:1">
      <c r="A24" s="2" t="s">
        <v>38</v>
      </c>
    </row>
    <row r="25" spans="1:1">
      <c r="A25" s="2" t="s">
        <v>49</v>
      </c>
    </row>
    <row r="26" spans="1:1">
      <c r="A26" s="6" t="s">
        <v>50</v>
      </c>
    </row>
    <row r="27" spans="1:1">
      <c r="A27" s="6" t="s">
        <v>71</v>
      </c>
    </row>
    <row r="28" spans="1:1">
      <c r="A28" s="2" t="s">
        <v>48</v>
      </c>
    </row>
    <row r="29" spans="1:1">
      <c r="A29" s="2" t="s">
        <v>43</v>
      </c>
    </row>
    <row r="30" spans="1:1">
      <c r="A30" s="2" t="s">
        <v>40</v>
      </c>
    </row>
    <row r="31" spans="1:1">
      <c r="A31" s="2" t="s">
        <v>47</v>
      </c>
    </row>
  </sheetData>
  <phoneticPr fontId="3" type="noConversion"/>
  <pageMargins left="0.7" right="0.7" top="0.75" bottom="0.75" header="0.3" footer="0.3"/>
  <pageSetup orientation="portrait" horizontalDpi="4294967292" verticalDpi="4294967292"/>
  <legacyDrawing r:id="rId1"/>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P&amp;L Summary</vt:lpstr>
      <vt:lpstr>Income Summary</vt:lpstr>
      <vt:lpstr>Expense Summary</vt:lpstr>
      <vt:lpstr>Income Details</vt:lpstr>
      <vt:lpstr>Expense Details</vt:lpstr>
      <vt:lpstr>Lookup Lists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dc:creator>
  <cp:lastModifiedBy>Kevin Olivieri</cp:lastModifiedBy>
  <cp:lastPrinted>2012-03-05T16:27:31Z</cp:lastPrinted>
  <dcterms:created xsi:type="dcterms:W3CDTF">2010-03-18T14:33:29Z</dcterms:created>
  <dcterms:modified xsi:type="dcterms:W3CDTF">2012-03-05T20:33:05Z</dcterms:modified>
</cp:coreProperties>
</file>