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ew\Source\Repos\Excel\"/>
    </mc:Choice>
  </mc:AlternateContent>
  <xr:revisionPtr revIDLastSave="0" documentId="13_ncr:1_{D69CBC92-F3D3-4A6C-A9EC-4082993D9DA8}" xr6:coauthVersionLast="36" xr6:coauthVersionMax="36" xr10:uidLastSave="{00000000-0000-0000-0000-000000000000}"/>
  <bookViews>
    <workbookView xWindow="0" yWindow="4050" windowWidth="15345" windowHeight="4905" tabRatio="1000" xr2:uid="{00000000-000D-0000-FFFF-FFFF00000000}"/>
  </bookViews>
  <sheets>
    <sheet name="Activity Log" sheetId="6" r:id="rId1"/>
    <sheet name="WBS" sheetId="12" r:id="rId2"/>
  </sheets>
  <definedNames>
    <definedName name="ACTIVITY">WBS!$I$1:$I$47</definedName>
    <definedName name="_xlnm.Print_Area" localSheetId="1">WBS!$A$1:$D$47</definedName>
    <definedName name="WBS_CODE">WBS!$A$1:$A$47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2" l="1"/>
  <c r="G2" i="12" s="1"/>
  <c r="F2" i="12"/>
  <c r="I2" i="12"/>
  <c r="A8" i="6"/>
  <c r="A9" i="6" s="1"/>
  <c r="A10" i="6" s="1"/>
  <c r="F3" i="12"/>
  <c r="E4" i="12"/>
  <c r="C4" i="12" s="1"/>
  <c r="F4" i="12" s="1"/>
  <c r="H4" i="12" s="1"/>
  <c r="E8" i="12"/>
  <c r="B3" i="12"/>
  <c r="I3" i="12" s="1"/>
  <c r="E7" i="12" l="1"/>
  <c r="E3" i="12"/>
  <c r="G3" i="12" s="1"/>
  <c r="E6" i="12"/>
  <c r="H2" i="12"/>
  <c r="A2" i="12" s="1"/>
  <c r="E5" i="12"/>
  <c r="H3" i="12"/>
  <c r="A11" i="6"/>
  <c r="A4" i="6"/>
  <c r="I4" i="12"/>
  <c r="G6" i="12"/>
  <c r="G5" i="12"/>
  <c r="G4" i="12"/>
  <c r="F6" i="12"/>
  <c r="F5" i="12"/>
  <c r="C7" i="12"/>
  <c r="B9" i="12"/>
  <c r="A3" i="12" l="1"/>
  <c r="E10" i="12"/>
  <c r="E14" i="12"/>
  <c r="E9" i="12"/>
  <c r="G9" i="12" s="1"/>
  <c r="I9" i="12"/>
  <c r="E11" i="12"/>
  <c r="E15" i="12"/>
  <c r="E12" i="12"/>
  <c r="E13" i="12"/>
  <c r="A12" i="6"/>
  <c r="A13" i="6"/>
  <c r="A5" i="6"/>
  <c r="A3" i="6"/>
  <c r="G8" i="12"/>
  <c r="I7" i="12"/>
  <c r="G7" i="12"/>
  <c r="D5" i="12"/>
  <c r="A4" i="12"/>
  <c r="F7" i="12"/>
  <c r="H7" i="12" s="1"/>
  <c r="F8" i="12"/>
  <c r="F9" i="12"/>
  <c r="H9" i="12" s="1"/>
  <c r="B16" i="12"/>
  <c r="I16" i="12" s="1"/>
  <c r="A6" i="6" l="1"/>
  <c r="E33" i="12"/>
  <c r="E22" i="12"/>
  <c r="E23" i="12"/>
  <c r="E28" i="12"/>
  <c r="E21" i="12"/>
  <c r="E19" i="12"/>
  <c r="E18" i="12"/>
  <c r="E20" i="12"/>
  <c r="E25" i="12"/>
  <c r="E31" i="12"/>
  <c r="E29" i="12"/>
  <c r="E30" i="12"/>
  <c r="E24" i="12"/>
  <c r="E32" i="12"/>
  <c r="E16" i="12"/>
  <c r="G16" i="12" s="1"/>
  <c r="E27" i="12"/>
  <c r="E17" i="12"/>
  <c r="E26" i="12"/>
  <c r="C10" i="12"/>
  <c r="G10" i="12" s="1"/>
  <c r="A14" i="6"/>
  <c r="A15" i="6"/>
  <c r="A2" i="6"/>
  <c r="D6" i="12"/>
  <c r="I6" i="12" s="1"/>
  <c r="I5" i="12"/>
  <c r="H5" i="12"/>
  <c r="D8" i="12"/>
  <c r="A7" i="12"/>
  <c r="B34" i="12"/>
  <c r="E37" i="12" s="1"/>
  <c r="I4" i="6" l="1"/>
  <c r="I5" i="6"/>
  <c r="I3" i="6"/>
  <c r="I6" i="6"/>
  <c r="H5" i="6"/>
  <c r="H4" i="6"/>
  <c r="H3" i="6"/>
  <c r="H6" i="6"/>
  <c r="A7" i="6"/>
  <c r="I8" i="6" s="1"/>
  <c r="G6" i="6"/>
  <c r="H2" i="6"/>
  <c r="G4" i="6"/>
  <c r="G13" i="6"/>
  <c r="G3" i="6"/>
  <c r="G5" i="6"/>
  <c r="E36" i="12"/>
  <c r="E41" i="12"/>
  <c r="E40" i="12"/>
  <c r="E34" i="12"/>
  <c r="G34" i="12" s="1"/>
  <c r="C17" i="12"/>
  <c r="G17" i="12" s="1"/>
  <c r="C13" i="12"/>
  <c r="F15" i="12" s="1"/>
  <c r="I10" i="12"/>
  <c r="F12" i="12"/>
  <c r="F11" i="12"/>
  <c r="D11" i="12" s="1"/>
  <c r="I11" i="12" s="1"/>
  <c r="F10" i="12"/>
  <c r="H10" i="12" s="1"/>
  <c r="A10" i="12" s="1"/>
  <c r="G11" i="12"/>
  <c r="I34" i="12"/>
  <c r="E39" i="12"/>
  <c r="E38" i="12"/>
  <c r="E35" i="12"/>
  <c r="G12" i="12"/>
  <c r="A16" i="6"/>
  <c r="A17" i="6"/>
  <c r="I2" i="6"/>
  <c r="G2" i="6"/>
  <c r="H6" i="12"/>
  <c r="H8" i="12"/>
  <c r="I8" i="12"/>
  <c r="B42" i="12"/>
  <c r="E47" i="12" s="1"/>
  <c r="I16" i="6" l="1"/>
  <c r="H12" i="6"/>
  <c r="I17" i="6"/>
  <c r="I12" i="6"/>
  <c r="I15" i="6"/>
  <c r="H8" i="6"/>
  <c r="I7" i="6"/>
  <c r="I9" i="6"/>
  <c r="G9" i="6"/>
  <c r="I13" i="6"/>
  <c r="I14" i="6"/>
  <c r="I11" i="6"/>
  <c r="I10" i="6"/>
  <c r="H17" i="6"/>
  <c r="G14" i="6"/>
  <c r="G11" i="6"/>
  <c r="G10" i="6"/>
  <c r="H13" i="6"/>
  <c r="H15" i="6"/>
  <c r="G7" i="6"/>
  <c r="H7" i="6"/>
  <c r="G16" i="6"/>
  <c r="H16" i="6"/>
  <c r="H9" i="6"/>
  <c r="G12" i="6"/>
  <c r="G15" i="6"/>
  <c r="G8" i="6"/>
  <c r="H14" i="6"/>
  <c r="H11" i="6"/>
  <c r="H10" i="6"/>
  <c r="A18" i="6"/>
  <c r="I18" i="6" s="1"/>
  <c r="G17" i="6"/>
  <c r="G18" i="12"/>
  <c r="E44" i="12"/>
  <c r="G19" i="12"/>
  <c r="F14" i="12"/>
  <c r="D14" i="12" s="1"/>
  <c r="I14" i="12" s="1"/>
  <c r="D12" i="12"/>
  <c r="I12" i="12" s="1"/>
  <c r="F18" i="12"/>
  <c r="F13" i="12"/>
  <c r="H13" i="12" s="1"/>
  <c r="F16" i="12"/>
  <c r="H16" i="12" s="1"/>
  <c r="F19" i="12"/>
  <c r="F17" i="12"/>
  <c r="H17" i="12" s="1"/>
  <c r="A17" i="12" s="1"/>
  <c r="I42" i="12"/>
  <c r="E46" i="12"/>
  <c r="E43" i="12"/>
  <c r="E45" i="12"/>
  <c r="E42" i="12"/>
  <c r="G42" i="12" s="1"/>
  <c r="H11" i="12"/>
  <c r="C20" i="12"/>
  <c r="G24" i="12" s="1"/>
  <c r="I17" i="12"/>
  <c r="C35" i="12"/>
  <c r="I13" i="12"/>
  <c r="G15" i="12"/>
  <c r="G14" i="12"/>
  <c r="G13" i="12"/>
  <c r="A35" i="6"/>
  <c r="A19" i="6" l="1"/>
  <c r="I19" i="6" s="1"/>
  <c r="G18" i="6"/>
  <c r="H18" i="6"/>
  <c r="H12" i="12"/>
  <c r="D15" i="12"/>
  <c r="I15" i="12" s="1"/>
  <c r="A13" i="12"/>
  <c r="H14" i="12"/>
  <c r="D18" i="12"/>
  <c r="H18" i="12" s="1"/>
  <c r="G22" i="12"/>
  <c r="G23" i="12"/>
  <c r="C38" i="12"/>
  <c r="I38" i="12" s="1"/>
  <c r="I35" i="12"/>
  <c r="G36" i="12"/>
  <c r="G37" i="12"/>
  <c r="C43" i="12"/>
  <c r="G43" i="12" s="1"/>
  <c r="G35" i="12"/>
  <c r="I20" i="12"/>
  <c r="F23" i="12"/>
  <c r="G21" i="12"/>
  <c r="F24" i="12"/>
  <c r="F20" i="12"/>
  <c r="H20" i="12" s="1"/>
  <c r="F22" i="12"/>
  <c r="C25" i="12"/>
  <c r="G25" i="12" s="1"/>
  <c r="F21" i="12"/>
  <c r="G20" i="12"/>
  <c r="A36" i="6"/>
  <c r="A37" i="6" s="1"/>
  <c r="H19" i="6" l="1"/>
  <c r="G19" i="6"/>
  <c r="A21" i="6"/>
  <c r="A23" i="6" s="1"/>
  <c r="G45" i="12"/>
  <c r="G27" i="12"/>
  <c r="F25" i="12"/>
  <c r="H25" i="12" s="1"/>
  <c r="A25" i="12" s="1"/>
  <c r="A20" i="12"/>
  <c r="G26" i="12"/>
  <c r="F27" i="12"/>
  <c r="H15" i="12"/>
  <c r="G40" i="12"/>
  <c r="G39" i="12"/>
  <c r="I18" i="12"/>
  <c r="D19" i="12"/>
  <c r="I19" i="12" s="1"/>
  <c r="G38" i="12"/>
  <c r="G41" i="12"/>
  <c r="D21" i="12"/>
  <c r="H21" i="12" s="1"/>
  <c r="I25" i="12"/>
  <c r="C28" i="12"/>
  <c r="F26" i="12"/>
  <c r="C46" i="12"/>
  <c r="I43" i="12"/>
  <c r="G44" i="12"/>
  <c r="A24" i="6" l="1"/>
  <c r="A25" i="6"/>
  <c r="H19" i="12"/>
  <c r="I46" i="12"/>
  <c r="G46" i="12"/>
  <c r="G47" i="12"/>
  <c r="D26" i="12"/>
  <c r="I21" i="12"/>
  <c r="D22" i="12"/>
  <c r="I28" i="12"/>
  <c r="F28" i="12"/>
  <c r="H28" i="12" s="1"/>
  <c r="C29" i="12"/>
  <c r="G28" i="12"/>
  <c r="A27" i="6" l="1"/>
  <c r="A26" i="6"/>
  <c r="A28" i="12"/>
  <c r="I22" i="12"/>
  <c r="H22" i="12"/>
  <c r="D23" i="12"/>
  <c r="D24" i="12" s="1"/>
  <c r="F43" i="12"/>
  <c r="H43" i="12" s="1"/>
  <c r="A43" i="12" s="1"/>
  <c r="G32" i="12"/>
  <c r="F41" i="12"/>
  <c r="F33" i="12"/>
  <c r="F44" i="12"/>
  <c r="D44" i="12" s="1"/>
  <c r="F38" i="12"/>
  <c r="H38" i="12" s="1"/>
  <c r="A38" i="12" s="1"/>
  <c r="G30" i="12"/>
  <c r="F39" i="12"/>
  <c r="D39" i="12" s="1"/>
  <c r="I39" i="12" s="1"/>
  <c r="F42" i="12"/>
  <c r="H42" i="12" s="1"/>
  <c r="F34" i="12"/>
  <c r="H34" i="12" s="1"/>
  <c r="F35" i="12"/>
  <c r="H35" i="12" s="1"/>
  <c r="A35" i="12" s="1"/>
  <c r="F32" i="12"/>
  <c r="F46" i="12"/>
  <c r="H46" i="12" s="1"/>
  <c r="A46" i="12" s="1"/>
  <c r="I29" i="12"/>
  <c r="G29" i="12"/>
  <c r="F31" i="12"/>
  <c r="F45" i="12"/>
  <c r="F29" i="12"/>
  <c r="H29" i="12" s="1"/>
  <c r="F36" i="12"/>
  <c r="D36" i="12" s="1"/>
  <c r="G33" i="12"/>
  <c r="F37" i="12"/>
  <c r="F47" i="12"/>
  <c r="D47" i="12" s="1"/>
  <c r="G31" i="12"/>
  <c r="F40" i="12"/>
  <c r="F30" i="12"/>
  <c r="D30" i="12" s="1"/>
  <c r="I30" i="12" s="1"/>
  <c r="I26" i="12"/>
  <c r="D27" i="12"/>
  <c r="I27" i="12" s="1"/>
  <c r="H26" i="12"/>
  <c r="A20" i="6"/>
  <c r="H44" i="12" l="1"/>
  <c r="I20" i="6"/>
  <c r="I21" i="6"/>
  <c r="H20" i="6"/>
  <c r="H21" i="6"/>
  <c r="G20" i="6"/>
  <c r="G21" i="6"/>
  <c r="A28" i="6"/>
  <c r="D37" i="12"/>
  <c r="I37" i="12" s="1"/>
  <c r="D31" i="12"/>
  <c r="I31" i="12" s="1"/>
  <c r="H47" i="12"/>
  <c r="D40" i="12"/>
  <c r="I40" i="12" s="1"/>
  <c r="D45" i="12"/>
  <c r="I45" i="12" s="1"/>
  <c r="I44" i="12"/>
  <c r="A29" i="12"/>
  <c r="I36" i="12"/>
  <c r="H36" i="12"/>
  <c r="H39" i="12"/>
  <c r="H24" i="12"/>
  <c r="I24" i="12"/>
  <c r="I47" i="12"/>
  <c r="H30" i="12"/>
  <c r="H27" i="12"/>
  <c r="H23" i="12"/>
  <c r="I23" i="12"/>
  <c r="H37" i="12" l="1"/>
  <c r="D32" i="12"/>
  <c r="I32" i="12" s="1"/>
  <c r="H31" i="12"/>
  <c r="A29" i="6"/>
  <c r="H40" i="12"/>
  <c r="D41" i="12"/>
  <c r="I41" i="12" s="1"/>
  <c r="H45" i="12"/>
  <c r="A22" i="6"/>
  <c r="I28" i="6" s="1"/>
  <c r="D33" i="12" l="1"/>
  <c r="H33" i="12" s="1"/>
  <c r="H32" i="12"/>
  <c r="H28" i="6"/>
  <c r="I22" i="6"/>
  <c r="I24" i="6"/>
  <c r="I26" i="6"/>
  <c r="I23" i="6"/>
  <c r="I27" i="6"/>
  <c r="I25" i="6"/>
  <c r="H29" i="6"/>
  <c r="I29" i="6"/>
  <c r="H22" i="6"/>
  <c r="H26" i="6"/>
  <c r="H23" i="6"/>
  <c r="H27" i="6"/>
  <c r="H24" i="6"/>
  <c r="H25" i="6"/>
  <c r="G22" i="6"/>
  <c r="G26" i="6"/>
  <c r="G27" i="6"/>
  <c r="G23" i="6"/>
  <c r="G24" i="6"/>
  <c r="G25" i="6"/>
  <c r="G29" i="6"/>
  <c r="G28" i="6"/>
  <c r="A30" i="6"/>
  <c r="I30" i="6" s="1"/>
  <c r="H41" i="12"/>
  <c r="I33" i="12" l="1"/>
  <c r="G30" i="6"/>
  <c r="H30" i="6"/>
  <c r="A31" i="6"/>
  <c r="I31" i="6" s="1"/>
  <c r="G31" i="6" l="1"/>
  <c r="H31" i="6"/>
  <c r="A32" i="6"/>
  <c r="I32" i="6" s="1"/>
  <c r="G32" i="6" l="1"/>
  <c r="H32" i="6"/>
  <c r="A33" i="6"/>
  <c r="I33" i="6" s="1"/>
  <c r="G33" i="6" l="1"/>
  <c r="H33" i="6"/>
  <c r="A34" i="6"/>
  <c r="I34" i="6" s="1"/>
  <c r="A5" i="12"/>
  <c r="G34" i="6" l="1"/>
  <c r="H34" i="6"/>
  <c r="A11" i="12"/>
  <c r="A36" i="12" l="1"/>
  <c r="A12" i="12"/>
  <c r="A18" i="12"/>
  <c r="A44" i="12"/>
  <c r="A14" i="12" l="1"/>
  <c r="A45" i="12"/>
  <c r="A19" i="12"/>
  <c r="A37" i="12"/>
  <c r="A47" i="12" l="1"/>
  <c r="A39" i="12"/>
  <c r="A21" i="12"/>
  <c r="A16" i="12"/>
  <c r="A15" i="12"/>
  <c r="A22" i="12" l="1"/>
  <c r="A40" i="12"/>
  <c r="A41" i="12"/>
  <c r="A42" i="12" l="1"/>
  <c r="A23" i="12"/>
  <c r="A6" i="12" l="1"/>
  <c r="A24" i="12"/>
  <c r="A30" i="12" l="1"/>
  <c r="A26" i="12"/>
  <c r="A8" i="12"/>
  <c r="A9" i="12"/>
  <c r="B2" i="6" l="1"/>
  <c r="A31" i="12"/>
  <c r="A27" i="12"/>
  <c r="A32" i="12" l="1"/>
  <c r="A34" i="12" l="1"/>
  <c r="A33" i="12"/>
  <c r="B19" i="6" l="1"/>
  <c r="B3" i="6"/>
  <c r="B34" i="6"/>
  <c r="B30" i="6"/>
  <c r="B29" i="6"/>
  <c r="B32" i="6"/>
  <c r="B31" i="6"/>
  <c r="B33" i="6"/>
  <c r="B7" i="6"/>
  <c r="B26" i="6"/>
  <c r="B27" i="6"/>
  <c r="B9" i="6"/>
  <c r="B10" i="6"/>
  <c r="B25" i="6"/>
  <c r="B22" i="6"/>
  <c r="B23" i="6"/>
  <c r="B11" i="6"/>
  <c r="B28" i="6"/>
  <c r="B21" i="6"/>
  <c r="B12" i="6"/>
  <c r="B24" i="6"/>
  <c r="B4" i="6"/>
  <c r="B8" i="6"/>
  <c r="B14" i="6"/>
  <c r="B6" i="6"/>
  <c r="B5" i="6"/>
  <c r="B16" i="6"/>
  <c r="B17" i="6"/>
  <c r="B13" i="6"/>
  <c r="B15" i="6"/>
  <c r="B18" i="6"/>
  <c r="B20" i="6"/>
</calcChain>
</file>

<file path=xl/sharedStrings.xml><?xml version="1.0" encoding="utf-8"?>
<sst xmlns="http://schemas.openxmlformats.org/spreadsheetml/2006/main" count="57" uniqueCount="51">
  <si>
    <t>Date</t>
  </si>
  <si>
    <t>Duration</t>
  </si>
  <si>
    <t>Activity</t>
  </si>
  <si>
    <t>Action</t>
  </si>
  <si>
    <t>Reference</t>
  </si>
  <si>
    <t>Code</t>
  </si>
  <si>
    <t>Activity 1</t>
  </si>
  <si>
    <t>Activity 2</t>
  </si>
  <si>
    <t>Activity 3</t>
  </si>
  <si>
    <t>Description</t>
  </si>
  <si>
    <t>Activity 1.1</t>
  </si>
  <si>
    <t>Activity 1.2</t>
  </si>
  <si>
    <t>L1</t>
  </si>
  <si>
    <t>L2</t>
  </si>
  <si>
    <t>Count L2</t>
  </si>
  <si>
    <t>Count L3</t>
  </si>
  <si>
    <t>ACTIVITY</t>
  </si>
  <si>
    <t>WBS</t>
  </si>
  <si>
    <t>Hr/Wk</t>
  </si>
  <si>
    <t>Avg/Wk</t>
  </si>
  <si>
    <t>NEW DAY</t>
  </si>
  <si>
    <t>Activity 1.2.1</t>
  </si>
  <si>
    <t>Activity 2.2.2</t>
  </si>
  <si>
    <t>Activity 4</t>
  </si>
  <si>
    <t>Activity 5</t>
  </si>
  <si>
    <t>Activity 4.1.2</t>
  </si>
  <si>
    <t>Activity 4.2.3</t>
  </si>
  <si>
    <t>Activity 5.1.2</t>
  </si>
  <si>
    <t>Activity 2.2.1</t>
  </si>
  <si>
    <t>Activity 3.2.2</t>
  </si>
  <si>
    <t>Activity 1.1.2</t>
  </si>
  <si>
    <t>Activity 1.1.1</t>
  </si>
  <si>
    <t>Activity 3.1.1</t>
  </si>
  <si>
    <t>Activity 5.1.1</t>
  </si>
  <si>
    <t>Activity 3.2.3</t>
  </si>
  <si>
    <t>Activity 3.3.2</t>
  </si>
  <si>
    <t>Activity 2.1.1</t>
  </si>
  <si>
    <t>Activity 2.1.2</t>
  </si>
  <si>
    <t>Activity 3.2.4</t>
  </si>
  <si>
    <t>Activity 3.5.1</t>
  </si>
  <si>
    <t>Activity 3.5.2</t>
  </si>
  <si>
    <t>Activity 3.5.4</t>
  </si>
  <si>
    <t>Activity 4.1.1</t>
  </si>
  <si>
    <t>Activity 4.2.1</t>
  </si>
  <si>
    <t>Activity 4.2.2</t>
  </si>
  <si>
    <t>Nothing</t>
  </si>
  <si>
    <t>TODO:</t>
  </si>
  <si>
    <t>Enable filtering by WBS Code</t>
  </si>
  <si>
    <t>Sample Work Breakdown Structure</t>
  </si>
  <si>
    <t>Fixup appearance</t>
  </si>
  <si>
    <t>Log to track time spent performing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</si>
</sst>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\-mmm"/>
    <numFmt numFmtId="165" formatCode="0.0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Border="1"/>
    <xf numFmtId="0" fontId="5" fillId="0" borderId="0" xfId="0" applyFont="1" applyFill="1" applyBorder="1"/>
    <xf numFmtId="0" fontId="0" fillId="0" borderId="1" xfId="0" applyBorder="1"/>
    <xf numFmtId="0" fontId="5" fillId="0" borderId="0" xfId="1" applyFont="1" applyFill="1" applyBorder="1"/>
    <xf numFmtId="0" fontId="4" fillId="0" borderId="0" xfId="1" applyFill="1" applyBorder="1"/>
    <xf numFmtId="0" fontId="7" fillId="2" borderId="0" xfId="0" applyFont="1" applyFill="1"/>
    <xf numFmtId="0" fontId="7" fillId="2" borderId="2" xfId="0" applyFont="1" applyFill="1" applyBorder="1"/>
    <xf numFmtId="0" fontId="7" fillId="2" borderId="0" xfId="0" applyFont="1" applyFill="1" applyBorder="1"/>
    <xf numFmtId="0" fontId="7" fillId="2" borderId="1" xfId="0" applyFont="1" applyFill="1" applyBorder="1"/>
    <xf numFmtId="0" fontId="0" fillId="0" borderId="0" xfId="0"/>
    <xf numFmtId="0" fontId="5" fillId="0" borderId="0" xfId="0" applyFont="1" applyFill="1" applyBorder="1"/>
    <xf numFmtId="0" fontId="7" fillId="2" borderId="2" xfId="0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Alignment="1">
      <alignment horizontal="left"/>
    </xf>
    <xf numFmtId="0" fontId="7" fillId="2" borderId="2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0" xfId="0" applyNumberFormat="1" applyFont="1" applyBorder="1"/>
    <xf numFmtId="0" fontId="5" fillId="0" borderId="0" xfId="0" applyFont="1" applyBorder="1"/>
    <xf numFmtId="0" fontId="8" fillId="0" borderId="0" xfId="0" applyFont="1" applyFill="1"/>
    <xf numFmtId="0" fontId="3" fillId="3" borderId="0" xfId="0" applyFont="1" applyFill="1"/>
    <xf numFmtId="0" fontId="0" fillId="3" borderId="0" xfId="0" applyFill="1"/>
  </cellXfs>
  <cellStyles count="5">
    <cellStyle name="Hyperlink" xfId="1" builtinId="8"/>
    <cellStyle name="Hyperlink 2" xfId="3" xr:uid="{1A343CF7-A18F-4184-82DB-1ABA3261477E}"/>
    <cellStyle name="Normal" xfId="0" builtinId="0"/>
    <cellStyle name="Normal 2" xfId="2" xr:uid="{794683A5-2CAD-4FE6-8481-E213625091E0}"/>
    <cellStyle name="Normal 2 2" xfId="4" xr:uid="{794683A5-2CAD-4FE6-8481-E213625091E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ddd\,\ d\-mmm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ddd\,\ d\-mm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>
          <bgColor theme="9" tint="0.39994506668294322"/>
        </patternFill>
      </fill>
    </dxf>
    <dxf>
      <border>
        <top style="thin">
          <color auto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B4C3A-8B02-496A-BB75-79CF01B05BF2}" name="Table2" displayName="Table2" ref="A1:I34" totalsRowShown="0" headerRowDxfId="18" dataDxfId="17">
  <autoFilter ref="A1:I34" xr:uid="{F27BFD74-5292-456E-A5DF-E5992C5D59DC}"/>
  <tableColumns count="9">
    <tableColumn id="1" xr3:uid="{7291AF8A-6116-4430-90CF-B2753E9B1F4B}" name="Date" dataDxfId="16" totalsRowDxfId="15">
      <calculatedColumnFormula>A1</calculatedColumnFormula>
    </tableColumn>
    <tableColumn id="2" xr3:uid="{5CAF3783-BA1B-48B3-A0C1-44668B867CBA}" name="WBS" dataDxfId="14">
      <calculatedColumnFormula>IFERROR(INDEX(WBS_CODE,MATCH(Table2[[#This Row],[Activity]],ACTIVITY,0)),"")</calculatedColumnFormula>
    </tableColumn>
    <tableColumn id="3" xr3:uid="{798E8D38-F209-425F-AD1F-AB0D7419A5CE}" name="Activity" dataDxfId="13" totalsRowDxfId="12"/>
    <tableColumn id="4" xr3:uid="{4F0E6ED5-BE3D-476F-8EED-B4B9B7DE817C}" name="Action" dataDxfId="11" totalsRowDxfId="10"/>
    <tableColumn id="5" xr3:uid="{9B5603E4-CAC8-4A97-B8AF-138C026E09BE}" name="Reference" dataDxfId="9" totalsRowDxfId="8" dataCellStyle="Hyperlink"/>
    <tableColumn id="6" xr3:uid="{6DD56A25-4327-4DD7-80D5-532B3A50A59B}" name="Duration" dataDxfId="7" totalsRowDxfId="6"/>
    <tableColumn id="7" xr3:uid="{67AFD8C9-E7E5-4CB4-AEAC-04E39683CB5F}" name="Hr/Wk" dataDxfId="5" totalsRowDxfId="4">
      <calculatedColumnFormula>SUMIF(A$2:A2,"&gt;="&amp;INDEX(A$2:A2,IFERROR(MATCH(A2-6,A$2:A2,0),1)),F$2:F2)</calculatedColumnFormula>
    </tableColumn>
    <tableColumn id="8" xr3:uid="{395879CC-160A-40C8-AD25-43B4F078AEDA}" name="Avg/Wk" dataDxfId="3" totalsRowDxfId="2">
      <calculatedColumnFormula>SUM(F$2:F2)/((A2-MIN(A$2:A2)+1)/7)</calculatedColumnFormula>
    </tableColumn>
    <tableColumn id="9" xr3:uid="{36DAEF24-C5BE-484B-BBCA-2C2D0DB813B1}" name="NEW DAY" dataDxfId="1" totalsRowDxfId="0">
      <calculatedColumnFormula>SUBTOTAL(103,OFFSET(A$2,MATCH(A2,A$2:A2,0)-1,0,ROW(A2)-MATCH(A2,A$2:A2,0)))=1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DBED-F89A-48D2-9AE4-DB13A030099D}">
  <sheetPr codeName="Sheet4"/>
  <dimension ref="A1:L172"/>
  <sheetViews>
    <sheetView tabSelected="1" zoomScaleNormal="10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1.28515625" style="24" bestFit="1" customWidth="1"/>
    <col min="2" max="2" width="7.42578125" style="22" bestFit="1" customWidth="1"/>
    <col min="3" max="3" width="17.28515625" style="3" customWidth="1"/>
    <col min="4" max="4" width="38.42578125" style="3" customWidth="1"/>
    <col min="5" max="5" width="12.28515625" style="3" customWidth="1"/>
    <col min="6" max="6" width="10.85546875" style="3" customWidth="1"/>
    <col min="7" max="7" width="9.140625" style="5" bestFit="1" customWidth="1"/>
    <col min="8" max="8" width="10.42578125" bestFit="1" customWidth="1"/>
    <col min="9" max="9" width="11.85546875" bestFit="1" customWidth="1"/>
    <col min="10" max="10" width="2.7109375" style="1" customWidth="1"/>
    <col min="11" max="11" width="2.5703125" customWidth="1"/>
  </cols>
  <sheetData>
    <row r="1" spans="1:12" x14ac:dyDescent="0.25">
      <c r="A1" s="14" t="s">
        <v>0</v>
      </c>
      <c r="B1" s="20" t="s">
        <v>17</v>
      </c>
      <c r="C1" s="9" t="s">
        <v>2</v>
      </c>
      <c r="D1" s="9" t="s">
        <v>3</v>
      </c>
      <c r="E1" s="9" t="s">
        <v>4</v>
      </c>
      <c r="F1" s="10" t="s">
        <v>1</v>
      </c>
      <c r="G1" s="11" t="s">
        <v>18</v>
      </c>
      <c r="H1" s="10" t="s">
        <v>19</v>
      </c>
      <c r="I1" s="10" t="s">
        <v>20</v>
      </c>
      <c r="L1" t="s">
        <v>50</v>
      </c>
    </row>
    <row r="2" spans="1:12" x14ac:dyDescent="0.25">
      <c r="A2" s="17">
        <f ca="1">A3-1</f>
        <v>43659</v>
      </c>
      <c r="B2" s="21" t="str">
        <f ca="1">IFERROR(INDEX(WBS_CODE,MATCH(Table2[[#This Row],[Activity]],ACTIVITY,0)),"")</f>
        <v>0.0.1</v>
      </c>
      <c r="C2" s="13" t="s">
        <v>45</v>
      </c>
      <c r="D2" s="13"/>
      <c r="E2" s="6"/>
      <c r="F2" s="13">
        <v>0</v>
      </c>
      <c r="G2" s="13">
        <f ca="1">SUMIF(A$2:A2,"&gt;="&amp;INDEX(A$2:A2,IFERROR(MATCH(A2-6,A$2:A2,0),1)),F$2:F2)</f>
        <v>0</v>
      </c>
      <c r="H2" s="16">
        <f ca="1">SUM(F$2:F2)/((A2-MIN(A$2:A2)+1)/7)</f>
        <v>0</v>
      </c>
      <c r="I2" s="18" t="b">
        <f ca="1">SUBTOTAL(103,OFFSET(A$2,MATCH(A2,A2:A$2,0)-1,0,ROW(A2)-MATCH(A2,A2:A$2,0)))=1</f>
        <v>1</v>
      </c>
      <c r="L2" s="12"/>
    </row>
    <row r="3" spans="1:12" x14ac:dyDescent="0.25">
      <c r="A3" s="15">
        <f ca="1">A4-1</f>
        <v>43660</v>
      </c>
      <c r="B3" s="21" t="str">
        <f ca="1">IFERROR(INDEX(WBS_CODE,MATCH(Table2[[#This Row],[Activity]],ACTIVITY,0)),"")</f>
        <v>0.0.1</v>
      </c>
      <c r="C3" s="13" t="s">
        <v>45</v>
      </c>
      <c r="D3" s="13"/>
      <c r="E3" s="6"/>
      <c r="F3" s="13">
        <v>0</v>
      </c>
      <c r="G3" s="13">
        <f ca="1">SUMIF(A$2:A3,"&gt;="&amp;INDEX(A$2:A3,IFERROR(MATCH(A3-6,A$2:A3,0),1)),F$2:F3)</f>
        <v>0</v>
      </c>
      <c r="H3" s="16">
        <f ca="1">SUM(F$2:F3)/((A3-MIN(A$2:A3)+1)/7)</f>
        <v>0</v>
      </c>
      <c r="I3" s="18" t="b">
        <f ca="1">SUBTOTAL(103,OFFSET(A$2,MATCH(A3,A$2:A3,0)-1,0,ROW(A3)-MATCH(A3,A$2:A3,0)))=1</f>
        <v>1</v>
      </c>
      <c r="L3" s="12" t="s">
        <v>46</v>
      </c>
    </row>
    <row r="4" spans="1:12" x14ac:dyDescent="0.25">
      <c r="A4" s="15">
        <f ca="1">A8-1</f>
        <v>43661</v>
      </c>
      <c r="B4" s="21" t="str">
        <f ca="1">IFERROR(INDEX(WBS_CODE,MATCH(Table2[[#This Row],[Activity]],ACTIVITY,0)),"")</f>
        <v>1.0.0</v>
      </c>
      <c r="C4" s="13" t="s">
        <v>6</v>
      </c>
      <c r="D4" s="13"/>
      <c r="E4" s="6"/>
      <c r="F4" s="13">
        <v>2</v>
      </c>
      <c r="G4" s="13">
        <f ca="1">SUMIF(A$2:A4,"&gt;="&amp;INDEX(A$2:A4,IFERROR(MATCH(A4-6,A$2:A4,0),1)),F$2:F4)</f>
        <v>2</v>
      </c>
      <c r="H4" s="16">
        <f ca="1">SUM(F$2:F4)/((A4-MIN(A$2:A4)+1)/7)</f>
        <v>4.666666666666667</v>
      </c>
      <c r="I4" s="18" t="b">
        <f ca="1">SUBTOTAL(103,OFFSET(A$2,MATCH(A4,A$2:A4,0)-1,0,ROW(A4)-MATCH(A4,A$2:A4,0)))=1</f>
        <v>1</v>
      </c>
      <c r="L4" s="12" t="s">
        <v>47</v>
      </c>
    </row>
    <row r="5" spans="1:12" x14ac:dyDescent="0.25">
      <c r="A5" s="15">
        <f t="shared" ref="A5:A7" ca="1" si="0">A4</f>
        <v>43661</v>
      </c>
      <c r="B5" s="21" t="str">
        <f ca="1">IFERROR(INDEX(WBS_CODE,MATCH(Table2[[#This Row],[Activity]],ACTIVITY,0)),"")</f>
        <v>2.0.0</v>
      </c>
      <c r="C5" s="13" t="s">
        <v>7</v>
      </c>
      <c r="D5" s="13"/>
      <c r="E5" s="6"/>
      <c r="F5" s="13">
        <v>2</v>
      </c>
      <c r="G5" s="13">
        <f ca="1">SUMIF(A$2:A5,"&gt;="&amp;INDEX(A$2:A5,IFERROR(MATCH(A5-6,A$2:A5,0),1)),F$2:F5)</f>
        <v>4</v>
      </c>
      <c r="H5" s="16">
        <f ca="1">SUM(F$2:F5)/((A5-MIN(A$2:A5)+1)/7)</f>
        <v>9.3333333333333339</v>
      </c>
      <c r="I5" s="18" t="b">
        <f ca="1">SUBTOTAL(103,OFFSET(A$2,MATCH(A5,A$2:A5,0)-1,0,ROW(A5)-MATCH(A5,A$2:A5,0)))=1</f>
        <v>0</v>
      </c>
      <c r="L5" s="12" t="s">
        <v>49</v>
      </c>
    </row>
    <row r="6" spans="1:12" x14ac:dyDescent="0.25">
      <c r="A6" s="15">
        <f t="shared" ca="1" si="0"/>
        <v>43661</v>
      </c>
      <c r="B6" s="21" t="str">
        <f ca="1">IFERROR(INDEX(WBS_CODE,MATCH(Table2[[#This Row],[Activity]],ACTIVITY,0)),"")</f>
        <v>3.0.0</v>
      </c>
      <c r="C6" s="13" t="s">
        <v>8</v>
      </c>
      <c r="D6" s="13"/>
      <c r="E6" s="6"/>
      <c r="F6" s="13">
        <v>2</v>
      </c>
      <c r="G6" s="13">
        <f ca="1">SUMIF(A$2:A6,"&gt;="&amp;INDEX(A$2:A6,IFERROR(MATCH(A6-6,A$2:A6,0),1)),F$2:F6)</f>
        <v>6</v>
      </c>
      <c r="H6" s="16">
        <f ca="1">SUM(F$2:F6)/((A6-MIN(A$2:A6)+1)/7)</f>
        <v>14</v>
      </c>
      <c r="I6" s="18" t="b">
        <f ca="1">SUBTOTAL(103,OFFSET(A$2,MATCH(A6,A$2:A6,0)-1,0,ROW(A6)-MATCH(A6,A$2:A6,0)))=1</f>
        <v>0</v>
      </c>
      <c r="L6" s="12"/>
    </row>
    <row r="7" spans="1:12" x14ac:dyDescent="0.25">
      <c r="A7" s="15">
        <f t="shared" ca="1" si="0"/>
        <v>43661</v>
      </c>
      <c r="B7" s="21" t="str">
        <f ca="1">IFERROR(INDEX(WBS_CODE,MATCH(Table2[[#This Row],[Activity]],ACTIVITY,0)),"")</f>
        <v>4.0.0</v>
      </c>
      <c r="C7" s="13" t="s">
        <v>23</v>
      </c>
      <c r="D7" s="13"/>
      <c r="E7" s="6"/>
      <c r="F7" s="13">
        <v>2</v>
      </c>
      <c r="G7" s="13">
        <f ca="1">SUMIF(A$2:A7,"&gt;="&amp;INDEX(A$2:A7,IFERROR(MATCH(A7-6,A$2:A7,0),1)),F$2:F7)</f>
        <v>8</v>
      </c>
      <c r="H7" s="16">
        <f ca="1">SUM(F$2:F7)/((A7-MIN(A$2:A7)+1)/7)</f>
        <v>18.666666666666668</v>
      </c>
      <c r="I7" s="18" t="b">
        <f ca="1">SUBTOTAL(103,OFFSET(A$2,MATCH(A7,A$2:A7,0)-1,0,ROW(A7)-MATCH(A7,A$2:A7,0)))=1</f>
        <v>0</v>
      </c>
      <c r="L7" s="12"/>
    </row>
    <row r="8" spans="1:12" x14ac:dyDescent="0.25">
      <c r="A8" s="15">
        <f ca="1">TODAY()</f>
        <v>43662</v>
      </c>
      <c r="B8" s="21" t="str">
        <f ca="1">IFERROR(INDEX(WBS_CODE,MATCH(Table2[[#This Row],[Activity]],ACTIVITY,0)),"")</f>
        <v>5.0.0</v>
      </c>
      <c r="C8" s="13" t="s">
        <v>24</v>
      </c>
      <c r="D8" s="13"/>
      <c r="E8" s="6"/>
      <c r="F8" s="13">
        <v>5</v>
      </c>
      <c r="G8" s="13">
        <f ca="1">SUMIF(A$2:A8,"&gt;="&amp;INDEX(A$2:A8,IFERROR(MATCH(A8-6,A$2:A8,0),1)),F$2:F8)</f>
        <v>13</v>
      </c>
      <c r="H8" s="16">
        <f ca="1">SUM(F$2:F8)/((A8-MIN(A$2:A8)+1)/7)</f>
        <v>22.75</v>
      </c>
      <c r="I8" s="18" t="b">
        <f ca="1">SUBTOTAL(103,OFFSET(A$2,MATCH(A8,A$2:A8,0)-1,0,ROW(A8)-MATCH(A8,A$2:A8,0)))=1</f>
        <v>1</v>
      </c>
      <c r="L8" s="12"/>
    </row>
    <row r="9" spans="1:12" x14ac:dyDescent="0.25">
      <c r="A9" s="15">
        <f t="shared" ref="A9:A10" ca="1" si="1">A8</f>
        <v>43662</v>
      </c>
      <c r="B9" s="21" t="str">
        <f ca="1">IFERROR(INDEX(WBS_CODE,MATCH(Table2[[#This Row],[Activity]],ACTIVITY,0)),"")</f>
        <v>1.1.0</v>
      </c>
      <c r="C9" s="13" t="s">
        <v>10</v>
      </c>
      <c r="D9" s="13"/>
      <c r="E9" s="6"/>
      <c r="F9" s="13">
        <v>2</v>
      </c>
      <c r="G9" s="13">
        <f ca="1">SUMIF(A$2:A9,"&gt;="&amp;INDEX(A$2:A9,IFERROR(MATCH(A9-6,A$2:A9,0),1)),F$2:F9)</f>
        <v>15</v>
      </c>
      <c r="H9" s="16">
        <f ca="1">SUM(F$2:F9)/((A9-MIN(A$2:A9)+1)/7)</f>
        <v>26.25</v>
      </c>
      <c r="I9" s="18" t="b">
        <f ca="1">SUBTOTAL(103,OFFSET(A$2,MATCH(A9,A$2:A9,0)-1,0,ROW(A9)-MATCH(A9,A$2:A9,0)))=1</f>
        <v>0</v>
      </c>
      <c r="L9" s="12"/>
    </row>
    <row r="10" spans="1:12" x14ac:dyDescent="0.25">
      <c r="A10" s="15">
        <f t="shared" ca="1" si="1"/>
        <v>43662</v>
      </c>
      <c r="B10" s="21" t="str">
        <f ca="1">IFERROR(INDEX(WBS_CODE,MATCH(Table2[[#This Row],[Activity]],ACTIVITY,0)),"")</f>
        <v>1.2.0</v>
      </c>
      <c r="C10" s="13" t="s">
        <v>11</v>
      </c>
      <c r="D10" s="13"/>
      <c r="E10" s="6"/>
      <c r="F10" s="13">
        <v>1</v>
      </c>
      <c r="G10" s="13">
        <f ca="1">SUMIF(A$2:A10,"&gt;="&amp;INDEX(A$2:A10,IFERROR(MATCH(A10-6,A$2:A10,0),1)),F$2:F10)</f>
        <v>16</v>
      </c>
      <c r="H10" s="16">
        <f ca="1">SUM(F$2:F10)/((A10-MIN(A$2:A10)+1)/7)</f>
        <v>28</v>
      </c>
      <c r="I10" s="18" t="b">
        <f ca="1">SUBTOTAL(103,OFFSET(A$2,MATCH(A10,A$2:A10,0)-1,0,ROW(A10)-MATCH(A10,A$2:A10,0)))=1</f>
        <v>0</v>
      </c>
      <c r="L10" s="12"/>
    </row>
    <row r="11" spans="1:12" x14ac:dyDescent="0.25">
      <c r="A11" s="15">
        <f ca="1">A8+1</f>
        <v>43663</v>
      </c>
      <c r="B11" s="21" t="str">
        <f ca="1">IFERROR(INDEX(WBS_CODE,MATCH(Table2[[#This Row],[Activity]],ACTIVITY,0)),"")</f>
        <v>1.1.1</v>
      </c>
      <c r="C11" s="13" t="s">
        <v>31</v>
      </c>
      <c r="D11" s="13"/>
      <c r="E11" s="6"/>
      <c r="F11" s="13">
        <v>5</v>
      </c>
      <c r="G11" s="13">
        <f ca="1">SUMIF(A$2:A11,"&gt;="&amp;INDEX(A$2:A11,IFERROR(MATCH(A11-6,A$2:A11,0),1)),F$2:F11)</f>
        <v>21</v>
      </c>
      <c r="H11" s="16">
        <f ca="1">SUM(F$2:F11)/((A11-MIN(A$2:A11)+1)/7)</f>
        <v>29.4</v>
      </c>
      <c r="I11" s="18" t="b">
        <f ca="1">SUBTOTAL(103,OFFSET(A$2,MATCH(A11,A$2:A11,0)-1,0,ROW(A11)-MATCH(A11,A$2:A11,0)))=1</f>
        <v>1</v>
      </c>
      <c r="L11" s="12"/>
    </row>
    <row r="12" spans="1:12" x14ac:dyDescent="0.25">
      <c r="A12" s="15">
        <f t="shared" ref="A12:A28" ca="1" si="2">A11</f>
        <v>43663</v>
      </c>
      <c r="B12" s="21" t="str">
        <f ca="1">IFERROR(INDEX(WBS_CODE,MATCH(Table2[[#This Row],[Activity]],ACTIVITY,0)),"")</f>
        <v>1.1.2</v>
      </c>
      <c r="C12" s="13" t="s">
        <v>30</v>
      </c>
      <c r="D12" s="13"/>
      <c r="E12" s="6"/>
      <c r="F12" s="13">
        <v>3</v>
      </c>
      <c r="G12" s="13">
        <f ca="1">SUMIF(A$2:A12,"&gt;="&amp;INDEX(A$2:A12,IFERROR(MATCH(A12-6,A$2:A12,0),1)),F$2:F12)</f>
        <v>24</v>
      </c>
      <c r="H12" s="16">
        <f ca="1">SUM(F$2:F12)/((A12-MIN(A$2:A12)+1)/7)</f>
        <v>33.6</v>
      </c>
      <c r="I12" s="18" t="b">
        <f ca="1">SUBTOTAL(103,OFFSET(A$2,MATCH(A12,A$2:A12,0)-1,0,ROW(A12)-MATCH(A12,A$2:A12,0)))=1</f>
        <v>0</v>
      </c>
      <c r="L12" s="12"/>
    </row>
    <row r="13" spans="1:12" x14ac:dyDescent="0.25">
      <c r="A13" s="15">
        <f ca="1">A11+1</f>
        <v>43664</v>
      </c>
      <c r="B13" s="21" t="str">
        <f ca="1">IFERROR(INDEX(WBS_CODE,MATCH(Table2[[#This Row],[Activity]],ACTIVITY,0)),"")</f>
        <v>1.2.1</v>
      </c>
      <c r="C13" s="13" t="s">
        <v>21</v>
      </c>
      <c r="D13" s="13"/>
      <c r="E13" s="6"/>
      <c r="F13" s="13">
        <v>3</v>
      </c>
      <c r="G13" s="13">
        <f ca="1">SUMIF(A$2:A13,"&gt;="&amp;INDEX(A$2:A13,IFERROR(MATCH(A13-6,A$2:A13,0),1)),F$2:F13)</f>
        <v>27</v>
      </c>
      <c r="H13" s="16">
        <f ca="1">SUM(F$2:F13)/((A13-MIN(A$2:A13)+1)/7)</f>
        <v>31.5</v>
      </c>
      <c r="I13" s="18" t="b">
        <f ca="1">SUBTOTAL(103,OFFSET(A$2,MATCH(A13,A$2:A13,0)-1,0,ROW(A13)-MATCH(A13,A$2:A13,0)))=1</f>
        <v>1</v>
      </c>
      <c r="L13" s="12"/>
    </row>
    <row r="14" spans="1:12" x14ac:dyDescent="0.25">
      <c r="A14" s="15">
        <f t="shared" ca="1" si="2"/>
        <v>43664</v>
      </c>
      <c r="B14" s="21" t="str">
        <f ca="1">IFERROR(INDEX(WBS_CODE,MATCH(Table2[[#This Row],[Activity]],ACTIVITY,0)),"")</f>
        <v>2.1.1</v>
      </c>
      <c r="C14" s="13" t="s">
        <v>36</v>
      </c>
      <c r="D14" s="13"/>
      <c r="E14" s="7"/>
      <c r="F14" s="13">
        <v>5</v>
      </c>
      <c r="G14" s="13">
        <f ca="1">SUMIF(A$2:A14,"&gt;="&amp;INDEX(A$2:A14,IFERROR(MATCH(A14-6,A$2:A14,0),1)),F$2:F14)</f>
        <v>32</v>
      </c>
      <c r="H14" s="16">
        <f ca="1">SUM(F$2:F14)/((A14-MIN(A$2:A14)+1)/7)</f>
        <v>37.333333333333336</v>
      </c>
      <c r="I14" s="18" t="b">
        <f ca="1">SUBTOTAL(103,OFFSET(A$2,MATCH(A14,A$2:A14,0)-1,0,ROW(A14)-MATCH(A14,A$2:A14,0)))=1</f>
        <v>0</v>
      </c>
      <c r="L14" s="12"/>
    </row>
    <row r="15" spans="1:12" x14ac:dyDescent="0.25">
      <c r="A15" s="15">
        <f ca="1">A13+1</f>
        <v>43665</v>
      </c>
      <c r="B15" s="21" t="str">
        <f ca="1">IFERROR(INDEX(WBS_CODE,MATCH(Table2[[#This Row],[Activity]],ACTIVITY,0)),"")</f>
        <v>2.1.2</v>
      </c>
      <c r="C15" s="13" t="s">
        <v>37</v>
      </c>
      <c r="D15" s="13"/>
      <c r="E15" s="6"/>
      <c r="F15" s="13">
        <v>4</v>
      </c>
      <c r="G15" s="13">
        <f ca="1">SUMIF(A$2:A15,"&gt;="&amp;INDEX(A$2:A15,IFERROR(MATCH(A15-6,A$2:A15,0),1)),F$2:F15)</f>
        <v>36</v>
      </c>
      <c r="H15" s="16">
        <f ca="1">SUM(F$2:F15)/((A15-MIN(A$2:A15)+1)/7)</f>
        <v>36</v>
      </c>
      <c r="I15" s="18" t="b">
        <f ca="1">SUBTOTAL(103,OFFSET(A$2,MATCH(A15,A$2:A15,0)-1,0,ROW(A15)-MATCH(A15,A$2:A15,0)))=1</f>
        <v>1</v>
      </c>
      <c r="L15" s="12"/>
    </row>
    <row r="16" spans="1:12" x14ac:dyDescent="0.25">
      <c r="A16" s="15">
        <f t="shared" ca="1" si="2"/>
        <v>43665</v>
      </c>
      <c r="B16" s="21" t="str">
        <f ca="1">IFERROR(INDEX(WBS_CODE,MATCH(Table2[[#This Row],[Activity]],ACTIVITY,0)),"")</f>
        <v>2.2.1</v>
      </c>
      <c r="C16" s="13" t="s">
        <v>28</v>
      </c>
      <c r="D16" s="13"/>
      <c r="E16" s="6"/>
      <c r="F16" s="13">
        <v>4</v>
      </c>
      <c r="G16" s="13">
        <f ca="1">SUMIF(A$2:A16,"&gt;="&amp;INDEX(A$2:A16,IFERROR(MATCH(A16-6,A$2:A16,0),1)),F$2:F16)</f>
        <v>40</v>
      </c>
      <c r="H16" s="16">
        <f ca="1">SUM(F$2:F16)/((A16-MIN(A$2:A16)+1)/7)</f>
        <v>40</v>
      </c>
      <c r="I16" s="18" t="b">
        <f ca="1">SUBTOTAL(103,OFFSET(A$2,MATCH(A16,A$2:A16,0)-1,0,ROW(A16)-MATCH(A16,A$2:A16,0)))=1</f>
        <v>0</v>
      </c>
      <c r="L16" s="12"/>
    </row>
    <row r="17" spans="1:12" x14ac:dyDescent="0.25">
      <c r="A17" s="15">
        <f ca="1">A15+1</f>
        <v>43666</v>
      </c>
      <c r="B17" s="21" t="str">
        <f ca="1">IFERROR(INDEX(WBS_CODE,MATCH(Table2[[#This Row],[Activity]],ACTIVITY,0)),"")</f>
        <v>0.0.1</v>
      </c>
      <c r="C17" s="13" t="s">
        <v>45</v>
      </c>
      <c r="D17" s="13"/>
      <c r="E17" s="6"/>
      <c r="F17" s="13">
        <v>0</v>
      </c>
      <c r="G17" s="13">
        <f ca="1">SUMIF(A$2:A17,"&gt;="&amp;INDEX(A$2:A17,IFERROR(MATCH(A17-6,A$2:A17,0),1)),F$2:F17)</f>
        <v>40</v>
      </c>
      <c r="H17" s="16">
        <f ca="1">SUM(F$2:F17)/((A17-MIN(A$2:A17)+1)/7)</f>
        <v>35</v>
      </c>
      <c r="I17" s="18" t="b">
        <f ca="1">SUBTOTAL(103,OFFSET(A$2,MATCH(A17,A$2:A17,0)-1,0,ROW(A17)-MATCH(A17,A$2:A17,0)))=1</f>
        <v>1</v>
      </c>
      <c r="L17" s="12"/>
    </row>
    <row r="18" spans="1:12" s="12" customFormat="1" x14ac:dyDescent="0.25">
      <c r="A18" s="15">
        <f ca="1">A17+1</f>
        <v>43667</v>
      </c>
      <c r="B18" s="21" t="str">
        <f ca="1">IFERROR(INDEX(WBS_CODE,MATCH(Table2[[#This Row],[Activity]],ACTIVITY,0)),"")</f>
        <v>0.0.1</v>
      </c>
      <c r="C18" s="13" t="s">
        <v>45</v>
      </c>
      <c r="D18" s="13"/>
      <c r="E18" s="6"/>
      <c r="F18" s="13">
        <v>0</v>
      </c>
      <c r="G18" s="13">
        <f ca="1">SUMIF(A$2:A18,"&gt;="&amp;INDEX(A$2:A18,IFERROR(MATCH(A18-6,A$2:A18,0),1)),F$2:F18)</f>
        <v>40</v>
      </c>
      <c r="H18" s="16">
        <f ca="1">SUM(F$2:F18)/((A18-MIN(A$2:A18)+1)/7)</f>
        <v>31.111111111111107</v>
      </c>
      <c r="I18" s="18" t="b">
        <f ca="1">SUBTOTAL(103,OFFSET(A$2,MATCH(A18,A$2:A18,0)-1,0,ROW(A18)-MATCH(A18,A$2:A18,0)))=1</f>
        <v>1</v>
      </c>
      <c r="J18" s="1"/>
    </row>
    <row r="19" spans="1:12" x14ac:dyDescent="0.25">
      <c r="A19" s="15">
        <f ca="1">A18+1</f>
        <v>43668</v>
      </c>
      <c r="B19" s="21" t="str">
        <f ca="1">IFERROR(INDEX(WBS_CODE,MATCH(Table2[[#This Row],[Activity]],ACTIVITY,0)),"")</f>
        <v>2.2.2</v>
      </c>
      <c r="C19" s="13" t="s">
        <v>22</v>
      </c>
      <c r="D19" s="13"/>
      <c r="E19" s="6"/>
      <c r="F19" s="13">
        <v>7</v>
      </c>
      <c r="G19" s="13">
        <f ca="1">SUMIF(A$2:A19,"&gt;="&amp;INDEX(A$2:A19,IFERROR(MATCH(A19-6,A$2:A19,0),1)),F$2:F19)</f>
        <v>39</v>
      </c>
      <c r="H19" s="16">
        <f ca="1">SUM(F$2:F19)/((A19-MIN(A$2:A19)+1)/7)</f>
        <v>32.9</v>
      </c>
      <c r="I19" s="18" t="b">
        <f ca="1">SUBTOTAL(103,OFFSET(A$2,MATCH(A19,A$2:A19,0)-1,0,ROW(A19)-MATCH(A19,A$2:A19,0)))=1</f>
        <v>1</v>
      </c>
      <c r="L19" s="12"/>
    </row>
    <row r="20" spans="1:12" s="12" customFormat="1" x14ac:dyDescent="0.25">
      <c r="A20" s="15">
        <f t="shared" ca="1" si="2"/>
        <v>43668</v>
      </c>
      <c r="B20" s="21" t="str">
        <f ca="1">IFERROR(INDEX(WBS_CODE,MATCH(Table2[[#This Row],[Activity]],ACTIVITY,0)),"")</f>
        <v>3.1.1</v>
      </c>
      <c r="C20" s="13" t="s">
        <v>32</v>
      </c>
      <c r="D20" s="13"/>
      <c r="E20" s="6"/>
      <c r="F20" s="13">
        <v>1</v>
      </c>
      <c r="G20" s="13">
        <f ca="1">SUMIF(A$2:A20,"&gt;="&amp;INDEX(A$2:A20,IFERROR(MATCH(A20-6,A$2:A20,0),1)),F$2:F20)</f>
        <v>40</v>
      </c>
      <c r="H20" s="16">
        <f ca="1">SUM(F$2:F20)/((A20-MIN(A$2:A20)+1)/7)</f>
        <v>33.6</v>
      </c>
      <c r="I20" s="18" t="b">
        <f ca="1">SUBTOTAL(103,OFFSET(A$2,MATCH(A20,A$2:A20,0)-1,0,ROW(A20)-MATCH(A20,A$2:A20,0)))=1</f>
        <v>0</v>
      </c>
      <c r="J20" s="1"/>
    </row>
    <row r="21" spans="1:12" s="12" customFormat="1" x14ac:dyDescent="0.25">
      <c r="A21" s="15">
        <f ca="1">A19+1</f>
        <v>43669</v>
      </c>
      <c r="B21" s="21" t="str">
        <f ca="1">IFERROR(INDEX(WBS_CODE,MATCH(Table2[[#This Row],[Activity]],ACTIVITY,0)),"")</f>
        <v>3.2.2</v>
      </c>
      <c r="C21" s="13" t="s">
        <v>29</v>
      </c>
      <c r="D21" s="13"/>
      <c r="E21" s="6"/>
      <c r="F21" s="13">
        <v>4</v>
      </c>
      <c r="G21" s="13">
        <f ca="1">SUMIF(A$2:A21,"&gt;="&amp;INDEX(A$2:A21,IFERROR(MATCH(A21-6,A$2:A21,0),1)),F$2:F21)</f>
        <v>36</v>
      </c>
      <c r="H21" s="16">
        <f ca="1">SUM(F$2:F21)/((A21-MIN(A$2:A21)+1)/7)</f>
        <v>33.090909090909093</v>
      </c>
      <c r="I21" s="18" t="b">
        <f ca="1">SUBTOTAL(103,OFFSET(A$2,MATCH(A21,A$2:A21,0)-1,0,ROW(A21)-MATCH(A21,A$2:A21,0)))=1</f>
        <v>1</v>
      </c>
      <c r="J21" s="1"/>
    </row>
    <row r="22" spans="1:12" s="12" customFormat="1" x14ac:dyDescent="0.25">
      <c r="A22" s="15">
        <f t="shared" ca="1" si="2"/>
        <v>43669</v>
      </c>
      <c r="B22" s="21" t="str">
        <f ca="1">IFERROR(INDEX(WBS_CODE,MATCH(Table2[[#This Row],[Activity]],ACTIVITY,0)),"")</f>
        <v>3.2.3</v>
      </c>
      <c r="C22" s="13" t="s">
        <v>34</v>
      </c>
      <c r="D22" s="13"/>
      <c r="E22" s="6"/>
      <c r="F22" s="13">
        <v>4</v>
      </c>
      <c r="G22" s="13">
        <f ca="1">SUMIF(A$2:A22,"&gt;="&amp;INDEX(A$2:A22,IFERROR(MATCH(A22-6,A$2:A22,0),1)),F$2:F22)</f>
        <v>40</v>
      </c>
      <c r="H22" s="16">
        <f ca="1">SUM(F$2:F22)/((A22-MIN(A$2:A22)+1)/7)</f>
        <v>35.63636363636364</v>
      </c>
      <c r="I22" s="18" t="b">
        <f ca="1">SUBTOTAL(103,OFFSET(A$2,MATCH(A22,A$2:A22,0)-1,0,ROW(A22)-MATCH(A22,A$2:A22,0)))=1</f>
        <v>0</v>
      </c>
      <c r="J22" s="1"/>
    </row>
    <row r="23" spans="1:12" x14ac:dyDescent="0.25">
      <c r="A23" s="15">
        <f ca="1">A21+1</f>
        <v>43670</v>
      </c>
      <c r="B23" s="21" t="str">
        <f ca="1">IFERROR(INDEX(WBS_CODE,MATCH(Table2[[#This Row],[Activity]],ACTIVITY,0)),"")</f>
        <v>3.2.4</v>
      </c>
      <c r="C23" s="13" t="s">
        <v>38</v>
      </c>
      <c r="D23" s="13"/>
      <c r="E23" s="6"/>
      <c r="F23" s="13">
        <v>4</v>
      </c>
      <c r="G23" s="13">
        <f ca="1">SUMIF(A$2:A23,"&gt;="&amp;INDEX(A$2:A23,IFERROR(MATCH(A23-6,A$2:A23,0),1)),F$2:F23)</f>
        <v>36</v>
      </c>
      <c r="H23" s="16">
        <f ca="1">SUM(F$2:F23)/((A23-MIN(A$2:A23)+1)/7)</f>
        <v>35</v>
      </c>
      <c r="I23" s="18" t="b">
        <f ca="1">SUBTOTAL(103,OFFSET(A$2,MATCH(A23,A$2:A23,0)-1,0,ROW(A23)-MATCH(A23,A$2:A23,0)))=1</f>
        <v>1</v>
      </c>
      <c r="L23" s="12"/>
    </row>
    <row r="24" spans="1:12" x14ac:dyDescent="0.25">
      <c r="A24" s="15">
        <f t="shared" ca="1" si="2"/>
        <v>43670</v>
      </c>
      <c r="B24" s="21" t="str">
        <f ca="1">IFERROR(INDEX(WBS_CODE,MATCH(Table2[[#This Row],[Activity]],ACTIVITY,0)),"")</f>
        <v>3.5.1</v>
      </c>
      <c r="C24" s="13" t="s">
        <v>39</v>
      </c>
      <c r="D24" s="13"/>
      <c r="E24" s="6"/>
      <c r="F24" s="13">
        <v>4</v>
      </c>
      <c r="G24" s="13">
        <f ca="1">SUMIF(A$2:A24,"&gt;="&amp;INDEX(A$2:A24,IFERROR(MATCH(A24-6,A$2:A24,0),1)),F$2:F24)</f>
        <v>40</v>
      </c>
      <c r="H24" s="16">
        <f ca="1">SUM(F$2:F24)/((A24-MIN(A$2:A24)+1)/7)</f>
        <v>37.333333333333336</v>
      </c>
      <c r="I24" s="18" t="b">
        <f ca="1">SUBTOTAL(103,OFFSET(A$2,MATCH(A24,A$2:A24,0)-1,0,ROW(A24)-MATCH(A24,A$2:A24,0)))=1</f>
        <v>0</v>
      </c>
      <c r="L24" s="12"/>
    </row>
    <row r="25" spans="1:12" x14ac:dyDescent="0.25">
      <c r="A25" s="15">
        <f ca="1">A23+1</f>
        <v>43671</v>
      </c>
      <c r="B25" s="21" t="str">
        <f ca="1">IFERROR(INDEX(WBS_CODE,MATCH(Table2[[#This Row],[Activity]],ACTIVITY,0)),"")</f>
        <v>3.3.2</v>
      </c>
      <c r="C25" s="13" t="s">
        <v>35</v>
      </c>
      <c r="D25" s="13"/>
      <c r="E25" s="6"/>
      <c r="F25" s="13">
        <v>6</v>
      </c>
      <c r="G25" s="13">
        <f ca="1">SUMIF(A$2:A25,"&gt;="&amp;INDEX(A$2:A25,IFERROR(MATCH(A25-6,A$2:A25,0),1)),F$2:F25)</f>
        <v>38</v>
      </c>
      <c r="H25" s="16">
        <f ca="1">SUM(F$2:F25)/((A25-MIN(A$2:A25)+1)/7)</f>
        <v>37.692307692307693</v>
      </c>
      <c r="I25" s="18" t="b">
        <f ca="1">SUBTOTAL(103,OFFSET(A$2,MATCH(A25,A$2:A25,0)-1,0,ROW(A25)-MATCH(A25,A$2:A25,0)))=1</f>
        <v>1</v>
      </c>
      <c r="L25" s="12"/>
    </row>
    <row r="26" spans="1:12" x14ac:dyDescent="0.25">
      <c r="A26" s="15">
        <f t="shared" ca="1" si="2"/>
        <v>43671</v>
      </c>
      <c r="B26" s="21" t="str">
        <f ca="1">IFERROR(INDEX(WBS_CODE,MATCH(Table2[[#This Row],[Activity]],ACTIVITY,0)),"")</f>
        <v>3.5.2</v>
      </c>
      <c r="C26" s="13" t="s">
        <v>40</v>
      </c>
      <c r="D26" s="13"/>
      <c r="E26" s="6"/>
      <c r="F26" s="13">
        <v>2</v>
      </c>
      <c r="G26" s="13">
        <f ca="1">SUMIF(A$2:A26,"&gt;="&amp;INDEX(A$2:A26,IFERROR(MATCH(A26-6,A$2:A26,0),1)),F$2:F26)</f>
        <v>40</v>
      </c>
      <c r="H26" s="16">
        <f ca="1">SUM(F$2:F26)/((A26-MIN(A$2:A26)+1)/7)</f>
        <v>38.769230769230766</v>
      </c>
      <c r="I26" s="18" t="b">
        <f ca="1">SUBTOTAL(103,OFFSET(A$2,MATCH(A26,A$2:A26,0)-1,0,ROW(A26)-MATCH(A26,A$2:A26,0)))=1</f>
        <v>0</v>
      </c>
      <c r="L26" s="12"/>
    </row>
    <row r="27" spans="1:12" x14ac:dyDescent="0.25">
      <c r="A27" s="15">
        <f ca="1">A25+1</f>
        <v>43672</v>
      </c>
      <c r="B27" s="21" t="str">
        <f ca="1">IFERROR(INDEX(WBS_CODE,MATCH(Table2[[#This Row],[Activity]],ACTIVITY,0)),"")</f>
        <v>3.5.4</v>
      </c>
      <c r="C27" s="13" t="s">
        <v>41</v>
      </c>
      <c r="D27" s="13"/>
      <c r="E27" s="6"/>
      <c r="F27" s="13">
        <v>1</v>
      </c>
      <c r="G27" s="13">
        <f ca="1">SUMIF(A$2:A27,"&gt;="&amp;INDEX(A$2:A27,IFERROR(MATCH(A27-6,A$2:A27,0),1)),F$2:F27)</f>
        <v>33</v>
      </c>
      <c r="H27" s="16">
        <f ca="1">SUM(F$2:F27)/((A27-MIN(A$2:A27)+1)/7)</f>
        <v>36.5</v>
      </c>
      <c r="I27" s="18" t="b">
        <f ca="1">SUBTOTAL(103,OFFSET(A$2,MATCH(A27,A$2:A27,0)-1,0,ROW(A27)-MATCH(A27,A$2:A27,0)))=1</f>
        <v>1</v>
      </c>
      <c r="L27" s="12"/>
    </row>
    <row r="28" spans="1:12" x14ac:dyDescent="0.25">
      <c r="A28" s="15">
        <f t="shared" ca="1" si="2"/>
        <v>43672</v>
      </c>
      <c r="B28" s="21" t="str">
        <f ca="1">IFERROR(INDEX(WBS_CODE,MATCH(Table2[[#This Row],[Activity]],ACTIVITY,0)),"")</f>
        <v>4.1.1</v>
      </c>
      <c r="C28" s="13" t="s">
        <v>42</v>
      </c>
      <c r="D28" s="13"/>
      <c r="E28" s="6"/>
      <c r="F28" s="13">
        <v>1</v>
      </c>
      <c r="G28" s="13">
        <f ca="1">SUMIF(A$2:A28,"&gt;="&amp;INDEX(A$2:A28,IFERROR(MATCH(A28-6,A$2:A28,0),1)),F$2:F28)</f>
        <v>34</v>
      </c>
      <c r="H28" s="16">
        <f ca="1">SUM(F$2:F28)/((A28-MIN(A$2:A28)+1)/7)</f>
        <v>37</v>
      </c>
      <c r="I28" s="18" t="b">
        <f ca="1">SUBTOTAL(103,OFFSET(A$2,MATCH(A28,A$2:A28,0)-1,0,ROW(A28)-MATCH(A28,A$2:A28,0)))=1</f>
        <v>0</v>
      </c>
      <c r="L28" s="12"/>
    </row>
    <row r="29" spans="1:12" x14ac:dyDescent="0.25">
      <c r="A29" s="15">
        <f t="shared" ref="A29:A34" ca="1" si="3">A28</f>
        <v>43672</v>
      </c>
      <c r="B29" s="21" t="str">
        <f ca="1">IFERROR(INDEX(WBS_CODE,MATCH(Table2[[#This Row],[Activity]],ACTIVITY,0)),"")</f>
        <v>4.1.2</v>
      </c>
      <c r="C29" s="13" t="s">
        <v>25</v>
      </c>
      <c r="D29" s="13"/>
      <c r="E29" s="6"/>
      <c r="F29" s="13">
        <v>1</v>
      </c>
      <c r="G29" s="13">
        <f ca="1">SUMIF(A$2:A29,"&gt;="&amp;INDEX(A$2:A29,IFERROR(MATCH(A29-6,A$2:A29,0),1)),F$2:F29)</f>
        <v>35</v>
      </c>
      <c r="H29" s="16">
        <f ca="1">SUM(F$2:F29)/((A29-MIN(A$2:A29)+1)/7)</f>
        <v>37.5</v>
      </c>
      <c r="I29" s="18" t="b">
        <f ca="1">SUBTOTAL(103,OFFSET(A$2,MATCH(A29,A$2:A29,0)-1,0,ROW(A29)-MATCH(A29,A$2:A29,0)))=1</f>
        <v>0</v>
      </c>
      <c r="L29" s="12"/>
    </row>
    <row r="30" spans="1:12" x14ac:dyDescent="0.25">
      <c r="A30" s="15">
        <f t="shared" ca="1" si="3"/>
        <v>43672</v>
      </c>
      <c r="B30" s="21" t="str">
        <f ca="1">IFERROR(INDEX(WBS_CODE,MATCH(Table2[[#This Row],[Activity]],ACTIVITY,0)),"")</f>
        <v>4.2.1</v>
      </c>
      <c r="C30" s="13" t="s">
        <v>43</v>
      </c>
      <c r="D30" s="13"/>
      <c r="E30" s="6"/>
      <c r="F30" s="13">
        <v>1</v>
      </c>
      <c r="G30" s="13">
        <f ca="1">SUMIF(A$2:A30,"&gt;="&amp;INDEX(A$2:A30,IFERROR(MATCH(A30-6,A$2:A30,0),1)),F$2:F30)</f>
        <v>36</v>
      </c>
      <c r="H30" s="16">
        <f ca="1">SUM(F$2:F30)/((A30-MIN(A$2:A30)+1)/7)</f>
        <v>38</v>
      </c>
      <c r="I30" s="18" t="b">
        <f ca="1">SUBTOTAL(103,OFFSET(A$2,MATCH(A30,A$2:A30,0)-1,0,ROW(A30)-MATCH(A30,A$2:A30,0)))=1</f>
        <v>0</v>
      </c>
      <c r="L30" s="12"/>
    </row>
    <row r="31" spans="1:12" x14ac:dyDescent="0.25">
      <c r="A31" s="15">
        <f t="shared" ca="1" si="3"/>
        <v>43672</v>
      </c>
      <c r="B31" s="21" t="str">
        <f ca="1">IFERROR(INDEX(WBS_CODE,MATCH(Table2[[#This Row],[Activity]],ACTIVITY,0)),"")</f>
        <v>4.2.2</v>
      </c>
      <c r="C31" s="13" t="s">
        <v>44</v>
      </c>
      <c r="D31" s="13"/>
      <c r="E31" s="6"/>
      <c r="F31" s="13">
        <v>1</v>
      </c>
      <c r="G31" s="13">
        <f ca="1">SUMIF(A$2:A31,"&gt;="&amp;INDEX(A$2:A31,IFERROR(MATCH(A31-6,A$2:A31,0),1)),F$2:F31)</f>
        <v>37</v>
      </c>
      <c r="H31" s="16">
        <f ca="1">SUM(F$2:F31)/((A31-MIN(A$2:A31)+1)/7)</f>
        <v>38.5</v>
      </c>
      <c r="I31" s="18" t="b">
        <f ca="1">SUBTOTAL(103,OFFSET(A$2,MATCH(A31,A$2:A31,0)-1,0,ROW(A31)-MATCH(A31,A$2:A31,0)))=1</f>
        <v>0</v>
      </c>
      <c r="L31" s="12"/>
    </row>
    <row r="32" spans="1:12" x14ac:dyDescent="0.25">
      <c r="A32" s="15">
        <f t="shared" ca="1" si="3"/>
        <v>43672</v>
      </c>
      <c r="B32" s="21" t="str">
        <f ca="1">IFERROR(INDEX(WBS_CODE,MATCH(Table2[[#This Row],[Activity]],ACTIVITY,0)),"")</f>
        <v>4.2.3</v>
      </c>
      <c r="C32" s="13" t="s">
        <v>26</v>
      </c>
      <c r="D32" s="13"/>
      <c r="E32" s="6"/>
      <c r="F32" s="13">
        <v>1</v>
      </c>
      <c r="G32" s="13">
        <f ca="1">SUMIF(A$2:A32,"&gt;="&amp;INDEX(A$2:A32,IFERROR(MATCH(A32-6,A$2:A32,0),1)),F$2:F32)</f>
        <v>38</v>
      </c>
      <c r="H32" s="16">
        <f ca="1">SUM(F$2:F32)/((A32-MIN(A$2:A32)+1)/7)</f>
        <v>39</v>
      </c>
      <c r="I32" s="18" t="b">
        <f ca="1">SUBTOTAL(103,OFFSET(A$2,MATCH(A32,A$2:A32,0)-1,0,ROW(A32)-MATCH(A32,A$2:A32,0)))=1</f>
        <v>0</v>
      </c>
      <c r="L32" s="12"/>
    </row>
    <row r="33" spans="1:12" x14ac:dyDescent="0.25">
      <c r="A33" s="15">
        <f t="shared" ca="1" si="3"/>
        <v>43672</v>
      </c>
      <c r="B33" s="21" t="str">
        <f ca="1">IFERROR(INDEX(WBS_CODE,MATCH(Table2[[#This Row],[Activity]],ACTIVITY,0)),"")</f>
        <v>5.1.1</v>
      </c>
      <c r="C33" s="13" t="s">
        <v>33</v>
      </c>
      <c r="D33" s="13"/>
      <c r="E33" s="6"/>
      <c r="F33" s="13">
        <v>1</v>
      </c>
      <c r="G33" s="13">
        <f ca="1">SUMIF(A$2:A33,"&gt;="&amp;INDEX(A$2:A33,IFERROR(MATCH(A33-6,A$2:A33,0),1)),F$2:F33)</f>
        <v>39</v>
      </c>
      <c r="H33" s="16">
        <f ca="1">SUM(F$2:F33)/((A33-MIN(A$2:A33)+1)/7)</f>
        <v>39.5</v>
      </c>
      <c r="I33" s="18" t="b">
        <f ca="1">SUBTOTAL(103,OFFSET(A$2,MATCH(A33,A$2:A33,0)-1,0,ROW(A33)-MATCH(A33,A$2:A33,0)))=1</f>
        <v>0</v>
      </c>
      <c r="L33" s="12"/>
    </row>
    <row r="34" spans="1:12" x14ac:dyDescent="0.25">
      <c r="A34" s="15">
        <f t="shared" ca="1" si="3"/>
        <v>43672</v>
      </c>
      <c r="B34" s="21" t="str">
        <f ca="1">IFERROR(INDEX(WBS_CODE,MATCH(Table2[[#This Row],[Activity]],ACTIVITY,0)),"")</f>
        <v>5.1.2</v>
      </c>
      <c r="C34" s="13" t="s">
        <v>27</v>
      </c>
      <c r="D34" s="13"/>
      <c r="E34" s="6"/>
      <c r="F34" s="13">
        <v>1</v>
      </c>
      <c r="G34" s="13">
        <f ca="1">SUMIF(A$2:A34,"&gt;="&amp;INDEX(A$2:A34,IFERROR(MATCH(A34-6,A$2:A34,0),1)),F$2:F34)</f>
        <v>40</v>
      </c>
      <c r="H34" s="16">
        <f ca="1">SUM(F$2:F34)/((A34-MIN(A$2:A34)+1)/7)</f>
        <v>40</v>
      </c>
      <c r="I34" s="18" t="b">
        <f ca="1">SUBTOTAL(103,OFFSET(A$2,MATCH(A34,A$2:A34,0)-1,0,ROW(A34)-MATCH(A34,A$2:A34,0)))=1</f>
        <v>0</v>
      </c>
      <c r="L34" s="12"/>
    </row>
    <row r="35" spans="1:12" x14ac:dyDescent="0.25">
      <c r="A35" s="15" t="e">
        <f>#REF!</f>
        <v>#REF!</v>
      </c>
      <c r="B35" s="21"/>
      <c r="C35" s="13"/>
      <c r="D35" s="4"/>
      <c r="E35" s="4"/>
      <c r="F35" s="4"/>
      <c r="G35" s="13"/>
      <c r="L35" s="12"/>
    </row>
    <row r="36" spans="1:12" x14ac:dyDescent="0.25">
      <c r="A36" s="15" t="e">
        <f>#REF!+1</f>
        <v>#REF!</v>
      </c>
      <c r="B36" s="21"/>
      <c r="C36" s="13"/>
      <c r="D36" s="4"/>
      <c r="E36" s="4"/>
      <c r="F36" s="4"/>
      <c r="G36" s="13"/>
      <c r="L36" s="12"/>
    </row>
    <row r="37" spans="1:12" x14ac:dyDescent="0.25">
      <c r="A37" s="15" t="e">
        <f>A36</f>
        <v>#REF!</v>
      </c>
      <c r="B37" s="21"/>
      <c r="C37" s="13"/>
      <c r="D37" s="4"/>
      <c r="E37" s="4"/>
      <c r="F37" s="4"/>
      <c r="G37" s="13"/>
      <c r="L37" s="12"/>
    </row>
    <row r="38" spans="1:12" x14ac:dyDescent="0.25">
      <c r="A38" s="15"/>
      <c r="B38" s="21"/>
      <c r="C38" s="13"/>
      <c r="D38" s="4"/>
      <c r="E38" s="4"/>
      <c r="F38" s="4"/>
      <c r="G38" s="13"/>
      <c r="L38" s="12"/>
    </row>
    <row r="39" spans="1:12" x14ac:dyDescent="0.25">
      <c r="A39" s="15"/>
      <c r="B39" s="21"/>
      <c r="C39" s="13"/>
      <c r="D39" s="4"/>
      <c r="E39" s="4"/>
      <c r="F39" s="4"/>
      <c r="G39" s="13"/>
      <c r="L39" s="12"/>
    </row>
    <row r="40" spans="1:12" x14ac:dyDescent="0.25">
      <c r="A40" s="13"/>
      <c r="B40" s="21"/>
      <c r="C40" s="13"/>
      <c r="D40" s="4"/>
      <c r="E40" s="4"/>
      <c r="F40" s="4"/>
      <c r="G40" s="13"/>
      <c r="L40" s="12"/>
    </row>
    <row r="41" spans="1:12" x14ac:dyDescent="0.25">
      <c r="A41" s="13"/>
      <c r="B41" s="21"/>
      <c r="C41" s="4"/>
      <c r="D41" s="4"/>
      <c r="E41" s="4"/>
      <c r="F41" s="4"/>
      <c r="G41" s="13"/>
      <c r="L41" s="12"/>
    </row>
    <row r="42" spans="1:12" x14ac:dyDescent="0.25">
      <c r="A42" s="13"/>
      <c r="B42" s="21"/>
      <c r="C42" s="4"/>
      <c r="D42" s="4"/>
      <c r="E42" s="4"/>
      <c r="F42" s="4"/>
      <c r="G42" s="13"/>
    </row>
    <row r="43" spans="1:12" x14ac:dyDescent="0.25">
      <c r="A43" s="13"/>
      <c r="B43" s="21"/>
      <c r="C43" s="4"/>
      <c r="D43" s="4"/>
      <c r="E43" s="4"/>
      <c r="F43" s="4"/>
      <c r="G43" s="13"/>
    </row>
    <row r="44" spans="1:12" x14ac:dyDescent="0.25">
      <c r="A44" s="13"/>
      <c r="B44" s="21"/>
      <c r="C44" s="4"/>
      <c r="D44" s="4"/>
      <c r="E44" s="4"/>
      <c r="F44" s="4"/>
      <c r="G44" s="13"/>
    </row>
    <row r="45" spans="1:12" x14ac:dyDescent="0.25">
      <c r="A45" s="13"/>
      <c r="B45" s="21"/>
      <c r="C45" s="4"/>
      <c r="D45" s="4"/>
      <c r="E45" s="4"/>
      <c r="F45" s="4"/>
      <c r="G45" s="13"/>
    </row>
    <row r="46" spans="1:12" x14ac:dyDescent="0.25">
      <c r="A46" s="13"/>
      <c r="B46" s="21"/>
      <c r="C46" s="4"/>
      <c r="D46" s="4"/>
      <c r="E46" s="4"/>
      <c r="F46" s="4"/>
      <c r="G46" s="13"/>
    </row>
    <row r="47" spans="1:12" x14ac:dyDescent="0.25">
      <c r="A47" s="13"/>
      <c r="B47" s="21"/>
      <c r="C47" s="4"/>
      <c r="D47" s="4"/>
      <c r="E47" s="4"/>
      <c r="F47" s="4"/>
      <c r="G47" s="13"/>
    </row>
    <row r="48" spans="1:12" x14ac:dyDescent="0.25">
      <c r="A48" s="13"/>
      <c r="B48" s="21"/>
      <c r="C48" s="4"/>
      <c r="D48" s="4"/>
      <c r="E48" s="4"/>
      <c r="F48" s="4"/>
      <c r="G48" s="13"/>
    </row>
    <row r="49" spans="1:7" x14ac:dyDescent="0.25">
      <c r="A49" s="13"/>
      <c r="B49" s="21"/>
      <c r="C49" s="4"/>
      <c r="D49" s="4"/>
      <c r="E49" s="4"/>
      <c r="F49" s="4"/>
      <c r="G49" s="13"/>
    </row>
    <row r="50" spans="1:7" x14ac:dyDescent="0.25">
      <c r="A50" s="13"/>
      <c r="B50" s="21"/>
      <c r="C50" s="4"/>
      <c r="D50" s="4"/>
      <c r="E50" s="4"/>
      <c r="F50" s="4"/>
      <c r="G50" s="13"/>
    </row>
    <row r="51" spans="1:7" x14ac:dyDescent="0.25">
      <c r="A51" s="13"/>
      <c r="B51" s="21"/>
      <c r="C51" s="4"/>
      <c r="D51" s="4"/>
      <c r="E51" s="4"/>
      <c r="F51" s="4"/>
      <c r="G51" s="13"/>
    </row>
    <row r="52" spans="1:7" x14ac:dyDescent="0.25">
      <c r="A52" s="13"/>
      <c r="B52" s="21"/>
      <c r="C52" s="4"/>
      <c r="D52" s="4"/>
      <c r="E52" s="4"/>
      <c r="F52" s="4"/>
      <c r="G52" s="13"/>
    </row>
    <row r="53" spans="1:7" x14ac:dyDescent="0.25">
      <c r="A53" s="13"/>
      <c r="B53" s="21"/>
      <c r="C53" s="4"/>
      <c r="D53" s="4"/>
      <c r="E53" s="4"/>
      <c r="F53" s="4"/>
      <c r="G53" s="13"/>
    </row>
    <row r="54" spans="1:7" x14ac:dyDescent="0.25">
      <c r="A54" s="13"/>
      <c r="B54" s="21"/>
      <c r="C54" s="4"/>
      <c r="D54" s="4"/>
      <c r="E54" s="4"/>
      <c r="F54" s="4"/>
      <c r="G54" s="13"/>
    </row>
    <row r="55" spans="1:7" x14ac:dyDescent="0.25">
      <c r="A55" s="13"/>
      <c r="B55" s="21"/>
      <c r="C55" s="4"/>
      <c r="D55" s="4"/>
      <c r="E55" s="4"/>
      <c r="F55" s="4"/>
      <c r="G55" s="13"/>
    </row>
    <row r="56" spans="1:7" x14ac:dyDescent="0.25">
      <c r="A56" s="23"/>
    </row>
    <row r="57" spans="1:7" x14ac:dyDescent="0.25">
      <c r="A57" s="23"/>
    </row>
    <row r="58" spans="1:7" x14ac:dyDescent="0.25">
      <c r="A58" s="23"/>
    </row>
    <row r="59" spans="1:7" x14ac:dyDescent="0.25">
      <c r="A59" s="23"/>
    </row>
    <row r="60" spans="1:7" x14ac:dyDescent="0.25">
      <c r="A60" s="23"/>
    </row>
    <row r="61" spans="1:7" x14ac:dyDescent="0.25">
      <c r="A61" s="23"/>
    </row>
    <row r="62" spans="1:7" x14ac:dyDescent="0.25">
      <c r="A62" s="23"/>
    </row>
    <row r="63" spans="1:7" x14ac:dyDescent="0.25">
      <c r="A63" s="23"/>
    </row>
    <row r="64" spans="1:7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  <row r="73" spans="1:1" x14ac:dyDescent="0.25">
      <c r="A73" s="23"/>
    </row>
    <row r="74" spans="1:1" x14ac:dyDescent="0.25">
      <c r="A74" s="23"/>
    </row>
    <row r="75" spans="1:1" x14ac:dyDescent="0.25">
      <c r="A75" s="23"/>
    </row>
    <row r="76" spans="1:1" x14ac:dyDescent="0.25">
      <c r="A76" s="23"/>
    </row>
    <row r="77" spans="1:1" x14ac:dyDescent="0.25">
      <c r="A77" s="23"/>
    </row>
    <row r="78" spans="1:1" x14ac:dyDescent="0.25">
      <c r="A78" s="23"/>
    </row>
    <row r="79" spans="1:1" x14ac:dyDescent="0.25">
      <c r="A79" s="23"/>
    </row>
    <row r="80" spans="1:1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3"/>
    </row>
    <row r="98" spans="1:1" x14ac:dyDescent="0.25">
      <c r="A98" s="23"/>
    </row>
    <row r="99" spans="1:1" x14ac:dyDescent="0.25">
      <c r="A99" s="23"/>
    </row>
    <row r="100" spans="1:1" x14ac:dyDescent="0.25">
      <c r="A100" s="23"/>
    </row>
    <row r="101" spans="1:1" x14ac:dyDescent="0.25">
      <c r="A101" s="23"/>
    </row>
    <row r="102" spans="1:1" x14ac:dyDescent="0.25">
      <c r="A102" s="23"/>
    </row>
    <row r="103" spans="1:1" x14ac:dyDescent="0.25">
      <c r="A103" s="23"/>
    </row>
    <row r="104" spans="1:1" x14ac:dyDescent="0.25">
      <c r="A104" s="23"/>
    </row>
    <row r="105" spans="1:1" x14ac:dyDescent="0.25">
      <c r="A105" s="23"/>
    </row>
    <row r="106" spans="1:1" x14ac:dyDescent="0.25">
      <c r="A106" s="23"/>
    </row>
    <row r="107" spans="1:1" x14ac:dyDescent="0.25">
      <c r="A107" s="23"/>
    </row>
    <row r="108" spans="1:1" x14ac:dyDescent="0.25">
      <c r="A108" s="23"/>
    </row>
    <row r="109" spans="1:1" x14ac:dyDescent="0.25">
      <c r="A109" s="23"/>
    </row>
    <row r="110" spans="1:1" x14ac:dyDescent="0.25">
      <c r="A110" s="23"/>
    </row>
    <row r="111" spans="1:1" x14ac:dyDescent="0.25">
      <c r="A111" s="23"/>
    </row>
    <row r="112" spans="1:1" x14ac:dyDescent="0.25">
      <c r="A112" s="23"/>
    </row>
    <row r="113" spans="1:1" x14ac:dyDescent="0.25">
      <c r="A113" s="23"/>
    </row>
    <row r="114" spans="1:1" x14ac:dyDescent="0.25">
      <c r="A114" s="23"/>
    </row>
    <row r="115" spans="1:1" x14ac:dyDescent="0.25">
      <c r="A115" s="23"/>
    </row>
    <row r="116" spans="1:1" x14ac:dyDescent="0.25">
      <c r="A116" s="23"/>
    </row>
    <row r="117" spans="1:1" x14ac:dyDescent="0.25">
      <c r="A117" s="23"/>
    </row>
    <row r="118" spans="1:1" x14ac:dyDescent="0.25">
      <c r="A118" s="23"/>
    </row>
    <row r="119" spans="1:1" x14ac:dyDescent="0.25">
      <c r="A119" s="23"/>
    </row>
    <row r="120" spans="1:1" x14ac:dyDescent="0.25">
      <c r="A120" s="23"/>
    </row>
    <row r="121" spans="1:1" x14ac:dyDescent="0.25">
      <c r="A121" s="23"/>
    </row>
    <row r="122" spans="1:1" x14ac:dyDescent="0.25">
      <c r="A122" s="23"/>
    </row>
    <row r="123" spans="1:1" x14ac:dyDescent="0.25">
      <c r="A123" s="23"/>
    </row>
    <row r="124" spans="1:1" x14ac:dyDescent="0.25">
      <c r="A124" s="23"/>
    </row>
    <row r="125" spans="1:1" x14ac:dyDescent="0.25">
      <c r="A125" s="23"/>
    </row>
    <row r="126" spans="1:1" x14ac:dyDescent="0.25">
      <c r="A126" s="23"/>
    </row>
    <row r="127" spans="1:1" x14ac:dyDescent="0.25">
      <c r="A127" s="23"/>
    </row>
    <row r="128" spans="1:1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3"/>
    </row>
    <row r="164" spans="1:1" x14ac:dyDescent="0.25">
      <c r="A164" s="23"/>
    </row>
    <row r="165" spans="1:1" x14ac:dyDescent="0.25">
      <c r="A165" s="23"/>
    </row>
    <row r="166" spans="1:1" x14ac:dyDescent="0.25">
      <c r="A166" s="23"/>
    </row>
    <row r="167" spans="1:1" x14ac:dyDescent="0.25">
      <c r="A167" s="23"/>
    </row>
    <row r="168" spans="1:1" x14ac:dyDescent="0.25">
      <c r="A168" s="23"/>
    </row>
    <row r="169" spans="1:1" x14ac:dyDescent="0.25">
      <c r="A169" s="23"/>
    </row>
    <row r="170" spans="1:1" x14ac:dyDescent="0.25">
      <c r="A170" s="23"/>
    </row>
    <row r="171" spans="1:1" x14ac:dyDescent="0.25">
      <c r="A171" s="23"/>
    </row>
    <row r="172" spans="1:1" x14ac:dyDescent="0.25">
      <c r="A172" s="23"/>
    </row>
  </sheetData>
  <sortState ref="L3:L47">
    <sortCondition ref="L47"/>
  </sortState>
  <conditionalFormatting sqref="A2:B103">
    <cfRule type="expression" dxfId="21" priority="13">
      <formula>NOT($I2)</formula>
    </cfRule>
  </conditionalFormatting>
  <conditionalFormatting sqref="A2:H100">
    <cfRule type="expression" dxfId="20" priority="17">
      <formula>$I2</formula>
    </cfRule>
  </conditionalFormatting>
  <conditionalFormatting sqref="A2:A103">
    <cfRule type="expression" dxfId="19" priority="19">
      <formula>AND($A2=TODAY(),$I2)</formula>
    </cfRule>
  </conditionalFormatting>
  <dataValidations count="3">
    <dataValidation type="list" allowBlank="1" showInputMessage="1" sqref="C2:C34" xr:uid="{B24668CC-0926-4433-B80F-56A0ABA46D13}">
      <formula1>ACTIVITY</formula1>
    </dataValidation>
    <dataValidation type="list" allowBlank="1" showInputMessage="1" sqref="E22:E34" xr:uid="{95C62336-E9DE-47B7-9F10-D07EC911318F}">
      <formula1>APP_ID</formula1>
    </dataValidation>
    <dataValidation type="list" allowBlank="1" showInputMessage="1" sqref="B2:B34" xr:uid="{A54B8F3E-1CFC-47A4-AAB5-666421EEF102}">
      <formula1>WBS_CODE</formula1>
    </dataValidation>
  </dataValidations>
  <pageMargins left="0.7" right="0.7" top="0.75" bottom="0.75" header="0.3" footer="0.3"/>
  <pageSetup orientation="landscape" r:id="rId1"/>
  <ignoredErrors>
    <ignoredError sqref="B2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705E-7398-4EA7-BC66-64432C673D07}">
  <sheetPr codeName="Sheet2"/>
  <dimension ref="A1:K47"/>
  <sheetViews>
    <sheetView zoomScaleNormal="100" zoomScaleSheetLayoutView="115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2" max="4" width="27" customWidth="1"/>
    <col min="6" max="6" width="9.140625" style="12"/>
    <col min="9" max="9" width="12.28515625" bestFit="1" customWidth="1"/>
  </cols>
  <sheetData>
    <row r="1" spans="1:11" s="12" customFormat="1" x14ac:dyDescent="0.25">
      <c r="A1" s="8" t="s">
        <v>5</v>
      </c>
      <c r="B1" s="8" t="s">
        <v>9</v>
      </c>
      <c r="C1" s="8"/>
      <c r="D1" s="8"/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  <c r="K1" s="12" t="s">
        <v>48</v>
      </c>
    </row>
    <row r="2" spans="1:11" s="18" customFormat="1" x14ac:dyDescent="0.25">
      <c r="A2" s="19" t="str">
        <f ca="1">IF(_xlfn.TEXTJOIN("",TRUE,B2:D2)&lt;&gt;"",_xlfn.TEXTJOIN(".",TRUE,COUNTA(B2:B$2),G2,H2),"")</f>
        <v>0.0.1</v>
      </c>
      <c r="C2" s="25"/>
      <c r="D2" s="18" t="s">
        <v>45</v>
      </c>
      <c r="E2" s="27">
        <f>INDEX(MAX((B$1:B2&lt;&gt;"")*ROW(B$1:B2)),1)</f>
        <v>1</v>
      </c>
      <c r="F2" s="27">
        <f>INDEX(MAX((C$1:C2&lt;&gt;"")*ROW(C$1:C2)),1)</f>
        <v>0</v>
      </c>
      <c r="G2" s="27">
        <f t="shared" ref="G2" ca="1" si="0">COUNTA(OFFSET(C$1,E2-1,0,ROW(F2)-E2+1))</f>
        <v>0</v>
      </c>
      <c r="H2" s="27">
        <f t="shared" ref="H2" ca="1" si="1">COUNTA(OFFSET(D$1,MAX(E2:F2)-1,0,ROW(F2)-MAX(E2:F2)+1))</f>
        <v>1</v>
      </c>
      <c r="I2" s="27" t="str">
        <f t="shared" ref="I2" si="2">_xlfn.TEXTJOIN("",TRUE,B2:D2)</f>
        <v>Nothing</v>
      </c>
    </row>
    <row r="3" spans="1:11" x14ac:dyDescent="0.25">
      <c r="A3" s="19" t="str">
        <f ca="1">IF(_xlfn.TEXTJOIN("",TRUE,B3:D3)&lt;&gt;"",_xlfn.TEXTJOIN(".",TRUE,COUNTA(B$3:B3),G3,H3),"")</f>
        <v>1.0.0</v>
      </c>
      <c r="B3" s="2" t="str">
        <f>"Activity "&amp;COUNTA(B$1:B1)</f>
        <v>Activity 1</v>
      </c>
      <c r="C3" s="2"/>
      <c r="D3" s="2"/>
      <c r="E3" s="27">
        <f>INDEX(MAX((B$1:B3&lt;&gt;"")*ROW(B$1:B3)),1)</f>
        <v>3</v>
      </c>
      <c r="F3" s="27">
        <f>INDEX(MAX((C$1:C3&lt;&gt;"")*ROW(C$1:C3)),1)</f>
        <v>0</v>
      </c>
      <c r="G3" s="27">
        <f t="shared" ref="G3:G47" ca="1" si="3">COUNTA(OFFSET(C$1,E3-1,0,ROW(F3)-E3+1))</f>
        <v>0</v>
      </c>
      <c r="H3" s="27">
        <f t="shared" ref="H3:H47" ca="1" si="4">COUNTA(OFFSET(D$1,MAX(E3:F3)-1,0,ROW(F3)-MAX(E3:F3)+1))</f>
        <v>0</v>
      </c>
      <c r="I3" s="27" t="str">
        <f>_xlfn.TEXTJOIN("",TRUE,B3:D3)</f>
        <v>Activity 1</v>
      </c>
      <c r="K3" t="s">
        <v>46</v>
      </c>
    </row>
    <row r="4" spans="1:11" x14ac:dyDescent="0.25">
      <c r="A4" s="19" t="str">
        <f ca="1">IF(_xlfn.TEXTJOIN("",TRUE,B4:D4)&lt;&gt;"",_xlfn.TEXTJOIN(".",TRUE,COUNTA(B$3:B4),G4,H4),"")</f>
        <v>1.1.0</v>
      </c>
      <c r="C4" s="2" t="str">
        <f ca="1">INDEX(B$1:B4,$E4)&amp;"."&amp;COUNTA(OFFSET(C$1,$E4-1,0,ROW($E4)-$E4))+1</f>
        <v>Activity 1.1</v>
      </c>
      <c r="D4" s="2"/>
      <c r="E4" s="27">
        <f>INDEX(MAX((B$1:B4&lt;&gt;"")*ROW(B$1:B4)),1)</f>
        <v>3</v>
      </c>
      <c r="F4" s="27">
        <f ca="1">INDEX(MAX((C$1:C4&lt;&gt;"")*ROW(C$1:C4)),1)</f>
        <v>4</v>
      </c>
      <c r="G4" s="27">
        <f t="shared" ca="1" si="3"/>
        <v>1</v>
      </c>
      <c r="H4" s="27">
        <f t="shared" ca="1" si="4"/>
        <v>0</v>
      </c>
      <c r="I4" s="27" t="str">
        <f t="shared" ref="I4:I47" ca="1" si="5">_xlfn.TEXTJOIN("",TRUE,B4:D4)</f>
        <v>Activity 1.1</v>
      </c>
      <c r="K4" t="s">
        <v>49</v>
      </c>
    </row>
    <row r="5" spans="1:11" x14ac:dyDescent="0.25">
      <c r="A5" s="19" t="str">
        <f ca="1">IF(_xlfn.TEXTJOIN("",TRUE,B5:D5)&lt;&gt;"",_xlfn.TEXTJOIN(".",TRUE,COUNTA(B$3:B5),G5,H5),"")</f>
        <v>1.1.1</v>
      </c>
      <c r="C5" s="2"/>
      <c r="D5" s="2" t="str">
        <f ca="1">INDEX(C$1:C5,$F5)&amp;"."&amp;COUNTA(OFFSET(D$1,$F5-1,0,ROW($F5)-$F5))+1</f>
        <v>Activity 1.1.1</v>
      </c>
      <c r="E5" s="27">
        <f>INDEX(MAX((B$1:B5&lt;&gt;"")*ROW(B$1:B5)),1)</f>
        <v>3</v>
      </c>
      <c r="F5" s="27">
        <f ca="1">INDEX(MAX((C$1:C5&lt;&gt;"")*ROW(C$1:C5)),1)</f>
        <v>4</v>
      </c>
      <c r="G5" s="27">
        <f t="shared" ca="1" si="3"/>
        <v>1</v>
      </c>
      <c r="H5" s="27">
        <f t="shared" ca="1" si="4"/>
        <v>1</v>
      </c>
      <c r="I5" s="27" t="str">
        <f t="shared" ca="1" si="5"/>
        <v>Activity 1.1.1</v>
      </c>
    </row>
    <row r="6" spans="1:11" x14ac:dyDescent="0.25">
      <c r="A6" s="19" t="str">
        <f ca="1">IF(_xlfn.TEXTJOIN("",TRUE,B6:D6)&lt;&gt;"",_xlfn.TEXTJOIN(".",TRUE,COUNTA(B$3:B6),G6,H6),"")</f>
        <v>1.1.2</v>
      </c>
      <c r="C6" s="2"/>
      <c r="D6" s="2" t="str">
        <f ca="1">INDEX(C$1:C6,$F6)&amp;"."&amp;COUNTA(OFFSET(D$1,$F6-1,0,ROW($F6)-$F6))+1</f>
        <v>Activity 1.1.2</v>
      </c>
      <c r="E6" s="27">
        <f>INDEX(MAX((B$1:B6&lt;&gt;"")*ROW(B$1:B6)),1)</f>
        <v>3</v>
      </c>
      <c r="F6" s="27">
        <f ca="1">INDEX(MAX((C$1:C6&lt;&gt;"")*ROW(C$1:C6)),1)</f>
        <v>4</v>
      </c>
      <c r="G6" s="27">
        <f t="shared" ca="1" si="3"/>
        <v>1</v>
      </c>
      <c r="H6" s="27">
        <f t="shared" ca="1" si="4"/>
        <v>2</v>
      </c>
      <c r="I6" s="27" t="str">
        <f t="shared" ca="1" si="5"/>
        <v>Activity 1.1.2</v>
      </c>
    </row>
    <row r="7" spans="1:11" x14ac:dyDescent="0.25">
      <c r="A7" s="19" t="str">
        <f ca="1">IF(_xlfn.TEXTJOIN("",TRUE,B7:D7)&lt;&gt;"",_xlfn.TEXTJOIN(".",TRUE,COUNTA(B$3:B7),G7,H7),"")</f>
        <v>1.2.0</v>
      </c>
      <c r="C7" s="2" t="str">
        <f ca="1">INDEX(B$1:B7,$E7)&amp;"."&amp;COUNTA(OFFSET(C$1,$E7-1,0,ROW($E7)-$E7))+1</f>
        <v>Activity 1.2</v>
      </c>
      <c r="D7" s="2"/>
      <c r="E7" s="27">
        <f>INDEX(MAX((B$1:B7&lt;&gt;"")*ROW(B$1:B7)),1)</f>
        <v>3</v>
      </c>
      <c r="F7" s="27">
        <f ca="1">INDEX(MAX((C$1:C7&lt;&gt;"")*ROW(C$1:C7)),1)</f>
        <v>7</v>
      </c>
      <c r="G7" s="27">
        <f t="shared" ca="1" si="3"/>
        <v>2</v>
      </c>
      <c r="H7" s="27">
        <f t="shared" ca="1" si="4"/>
        <v>0</v>
      </c>
      <c r="I7" s="27" t="str">
        <f t="shared" ca="1" si="5"/>
        <v>Activity 1.2</v>
      </c>
    </row>
    <row r="8" spans="1:11" s="12" customFormat="1" x14ac:dyDescent="0.25">
      <c r="A8" s="19" t="str">
        <f ca="1">IF(_xlfn.TEXTJOIN("",TRUE,B8:D8)&lt;&gt;"",_xlfn.TEXTJOIN(".",TRUE,COUNTA(B$3:B8),G8,H8),"")</f>
        <v>1.2.1</v>
      </c>
      <c r="C8" s="2"/>
      <c r="D8" s="2" t="str">
        <f ca="1">INDEX(C$1:C8,$F8)&amp;"."&amp;COUNTA(OFFSET(D$1,$F8-1,0,ROW($F8)-$F8))+1</f>
        <v>Activity 1.2.1</v>
      </c>
      <c r="E8" s="27">
        <f>INDEX(MAX((B$1:B8&lt;&gt;"")*ROW(B$1:B8)),1)</f>
        <v>3</v>
      </c>
      <c r="F8" s="27">
        <f ca="1">INDEX(MAX((C$1:C8&lt;&gt;"")*ROW(C$1:C8)),1)</f>
        <v>7</v>
      </c>
      <c r="G8" s="27">
        <f t="shared" ca="1" si="3"/>
        <v>2</v>
      </c>
      <c r="H8" s="27">
        <f t="shared" ca="1" si="4"/>
        <v>1</v>
      </c>
      <c r="I8" s="27" t="str">
        <f t="shared" ca="1" si="5"/>
        <v>Activity 1.2.1</v>
      </c>
    </row>
    <row r="9" spans="1:11" x14ac:dyDescent="0.25">
      <c r="A9" s="19" t="str">
        <f ca="1">IF(_xlfn.TEXTJOIN("",TRUE,B9:D9)&lt;&gt;"",_xlfn.TEXTJOIN(".",TRUE,COUNTA(B$3:B9),G9,H9),"")</f>
        <v>2.0.0</v>
      </c>
      <c r="B9" s="2" t="str">
        <f>"Activity "&amp;COUNTA(B$1:B8)</f>
        <v>Activity 2</v>
      </c>
      <c r="C9" s="2"/>
      <c r="D9" s="2"/>
      <c r="E9" s="27">
        <f>INDEX(MAX((B$1:B9&lt;&gt;"")*ROW(B$1:B9)),1)</f>
        <v>9</v>
      </c>
      <c r="F9" s="27">
        <f ca="1">INDEX(MAX((C$1:C9&lt;&gt;"")*ROW(C$1:C9)),1)</f>
        <v>7</v>
      </c>
      <c r="G9" s="27">
        <f ca="1">COUNTA(OFFSET(C$1,E9-1,0,ROW(F9)-E9+1))</f>
        <v>0</v>
      </c>
      <c r="H9" s="27">
        <f ca="1">COUNTA(OFFSET(D$1,MAX(E9:F9)-1,0,ROW(F9)-MAX(E9:F9)+1))</f>
        <v>0</v>
      </c>
      <c r="I9" s="27" t="str">
        <f t="shared" si="5"/>
        <v>Activity 2</v>
      </c>
    </row>
    <row r="10" spans="1:11" x14ac:dyDescent="0.25">
      <c r="A10" s="19" t="str">
        <f ca="1">IF(_xlfn.TEXTJOIN("",TRUE,B10:D10)&lt;&gt;"",_xlfn.TEXTJOIN(".",TRUE,COUNTA(B$3:B10),G10,H10),"")</f>
        <v>2.1.0</v>
      </c>
      <c r="B10" s="2"/>
      <c r="C10" s="2" t="str">
        <f ca="1">INDEX(B$1:B10,$E10)&amp;"."&amp;COUNTA(OFFSET(C$1,$E10-1,0,ROW($E10)-$E10))+1</f>
        <v>Activity 2.1</v>
      </c>
      <c r="D10" s="2"/>
      <c r="E10" s="27">
        <f>INDEX(MAX((B$1:B10&lt;&gt;"")*ROW(B$1:B10)),1)</f>
        <v>9</v>
      </c>
      <c r="F10" s="27">
        <f ca="1">INDEX(MAX((C$1:C10&lt;&gt;"")*ROW(C$1:C10)),1)</f>
        <v>10</v>
      </c>
      <c r="G10" s="27">
        <f t="shared" ca="1" si="3"/>
        <v>1</v>
      </c>
      <c r="H10" s="27">
        <f t="shared" ca="1" si="4"/>
        <v>0</v>
      </c>
      <c r="I10" s="27" t="str">
        <f t="shared" ca="1" si="5"/>
        <v>Activity 2.1</v>
      </c>
    </row>
    <row r="11" spans="1:11" x14ac:dyDescent="0.25">
      <c r="A11" s="19" t="str">
        <f ca="1">IF(_xlfn.TEXTJOIN("",TRUE,B11:D11)&lt;&gt;"",_xlfn.TEXTJOIN(".",TRUE,COUNTA(B$3:B11),G11,H11),"")</f>
        <v>2.1.1</v>
      </c>
      <c r="C11" s="2"/>
      <c r="D11" s="2" t="str">
        <f ca="1">INDEX(C$1:C11,$F11)&amp;"."&amp;COUNTA(OFFSET(D$1,$F11-1,0,ROW($F11)-$F11))+1</f>
        <v>Activity 2.1.1</v>
      </c>
      <c r="E11" s="27">
        <f>INDEX(MAX((B$1:B11&lt;&gt;"")*ROW(B$1:B11)),1)</f>
        <v>9</v>
      </c>
      <c r="F11" s="27">
        <f ca="1">INDEX(MAX((C$1:C11&lt;&gt;"")*ROW(C$1:C11)),1)</f>
        <v>10</v>
      </c>
      <c r="G11" s="27">
        <f t="shared" ca="1" si="3"/>
        <v>1</v>
      </c>
      <c r="H11" s="27">
        <f t="shared" ca="1" si="4"/>
        <v>1</v>
      </c>
      <c r="I11" s="27" t="str">
        <f t="shared" ca="1" si="5"/>
        <v>Activity 2.1.1</v>
      </c>
    </row>
    <row r="12" spans="1:11" x14ac:dyDescent="0.25">
      <c r="A12" s="19" t="str">
        <f ca="1">IF(_xlfn.TEXTJOIN("",TRUE,B12:D12)&lt;&gt;"",_xlfn.TEXTJOIN(".",TRUE,COUNTA(B$3:B12),G12,H12),"")</f>
        <v>2.1.2</v>
      </c>
      <c r="C12" s="2"/>
      <c r="D12" s="2" t="str">
        <f ca="1">INDEX(C$1:C12,$F12)&amp;"."&amp;COUNTA(OFFSET(D$1,$F12-1,0,ROW($F12)-$F12))+1</f>
        <v>Activity 2.1.2</v>
      </c>
      <c r="E12" s="27">
        <f>INDEX(MAX((B$1:B12&lt;&gt;"")*ROW(B$1:B12)),1)</f>
        <v>9</v>
      </c>
      <c r="F12" s="27">
        <f ca="1">INDEX(MAX((C$1:C12&lt;&gt;"")*ROW(C$1:C12)),1)</f>
        <v>10</v>
      </c>
      <c r="G12" s="27">
        <f t="shared" ca="1" si="3"/>
        <v>1</v>
      </c>
      <c r="H12" s="27">
        <f t="shared" ca="1" si="4"/>
        <v>2</v>
      </c>
      <c r="I12" s="27" t="str">
        <f t="shared" ca="1" si="5"/>
        <v>Activity 2.1.2</v>
      </c>
    </row>
    <row r="13" spans="1:11" x14ac:dyDescent="0.25">
      <c r="A13" s="19" t="str">
        <f ca="1">IF(_xlfn.TEXTJOIN("",TRUE,B13:D13)&lt;&gt;"",_xlfn.TEXTJOIN(".",TRUE,COUNTA(B$3:B13),G13,H13),"")</f>
        <v>2.2.0</v>
      </c>
      <c r="C13" s="2" t="str">
        <f ca="1">INDEX(B$1:B13,$E13)&amp;"."&amp;COUNTA(OFFSET(C$1,$E13-1,0,ROW($E13)-$E13))+1</f>
        <v>Activity 2.2</v>
      </c>
      <c r="D13" s="2"/>
      <c r="E13" s="27">
        <f>INDEX(MAX((B$1:B13&lt;&gt;"")*ROW(B$1:B13)),1)</f>
        <v>9</v>
      </c>
      <c r="F13" s="27">
        <f ca="1">INDEX(MAX((C$1:C13&lt;&gt;"")*ROW(C$1:C13)),1)</f>
        <v>13</v>
      </c>
      <c r="G13" s="27">
        <f t="shared" ca="1" si="3"/>
        <v>2</v>
      </c>
      <c r="H13" s="27">
        <f t="shared" ca="1" si="4"/>
        <v>0</v>
      </c>
      <c r="I13" s="27" t="str">
        <f t="shared" ca="1" si="5"/>
        <v>Activity 2.2</v>
      </c>
    </row>
    <row r="14" spans="1:11" x14ac:dyDescent="0.25">
      <c r="A14" s="19" t="str">
        <f ca="1">IF(_xlfn.TEXTJOIN("",TRUE,B14:D14)&lt;&gt;"",_xlfn.TEXTJOIN(".",TRUE,COUNTA(B$3:B14),G14,H14),"")</f>
        <v>2.2.1</v>
      </c>
      <c r="C14" s="2"/>
      <c r="D14" s="2" t="str">
        <f ca="1">INDEX(C$1:C14,$F14)&amp;"."&amp;COUNTA(OFFSET(D$1,$F14-1,0,ROW($F14)-$F14))+1</f>
        <v>Activity 2.2.1</v>
      </c>
      <c r="E14" s="27">
        <f>INDEX(MAX((B$1:B14&lt;&gt;"")*ROW(B$1:B14)),1)</f>
        <v>9</v>
      </c>
      <c r="F14" s="27">
        <f ca="1">INDEX(MAX((C$1:C14&lt;&gt;"")*ROW(C$1:C14)),1)</f>
        <v>13</v>
      </c>
      <c r="G14" s="27">
        <f t="shared" ca="1" si="3"/>
        <v>2</v>
      </c>
      <c r="H14" s="27">
        <f t="shared" ca="1" si="4"/>
        <v>1</v>
      </c>
      <c r="I14" s="27" t="str">
        <f t="shared" ca="1" si="5"/>
        <v>Activity 2.2.1</v>
      </c>
    </row>
    <row r="15" spans="1:11" x14ac:dyDescent="0.25">
      <c r="A15" s="19" t="str">
        <f ca="1">IF(_xlfn.TEXTJOIN("",TRUE,B15:D15)&lt;&gt;"",_xlfn.TEXTJOIN(".",TRUE,COUNTA(B$3:B15),G15,H15),"")</f>
        <v>2.2.2</v>
      </c>
      <c r="C15" s="2"/>
      <c r="D15" s="2" t="str">
        <f ca="1">INDEX(C$1:C15,$F15)&amp;"."&amp;COUNTA(OFFSET(D$1,$F15-1,0,ROW($F15)-$F15))+1</f>
        <v>Activity 2.2.2</v>
      </c>
      <c r="E15" s="27">
        <f>INDEX(MAX((B$1:B15&lt;&gt;"")*ROW(B$1:B15)),1)</f>
        <v>9</v>
      </c>
      <c r="F15" s="27">
        <f ca="1">INDEX(MAX((C$1:C15&lt;&gt;"")*ROW(C$1:C15)),1)</f>
        <v>13</v>
      </c>
      <c r="G15" s="27">
        <f t="shared" ca="1" si="3"/>
        <v>2</v>
      </c>
      <c r="H15" s="27">
        <f t="shared" ca="1" si="4"/>
        <v>2</v>
      </c>
      <c r="I15" s="27" t="str">
        <f t="shared" ca="1" si="5"/>
        <v>Activity 2.2.2</v>
      </c>
    </row>
    <row r="16" spans="1:11" x14ac:dyDescent="0.25">
      <c r="A16" s="19" t="str">
        <f ca="1">IF(_xlfn.TEXTJOIN("",TRUE,B16:D16)&lt;&gt;"",_xlfn.TEXTJOIN(".",TRUE,COUNTA(B$3:B16),G16,H16),"")</f>
        <v>3.0.0</v>
      </c>
      <c r="B16" s="2" t="str">
        <f>"Activity "&amp;COUNTA(B$1:B15)</f>
        <v>Activity 3</v>
      </c>
      <c r="C16" s="2"/>
      <c r="D16" s="2"/>
      <c r="E16" s="27">
        <f>INDEX(MAX((B$1:B16&lt;&gt;"")*ROW(B$1:B16)),1)</f>
        <v>16</v>
      </c>
      <c r="F16" s="27">
        <f ca="1">INDEX(MAX((C$1:C16&lt;&gt;"")*ROW(C$1:C16)),1)</f>
        <v>13</v>
      </c>
      <c r="G16" s="27">
        <f t="shared" ca="1" si="3"/>
        <v>0</v>
      </c>
      <c r="H16" s="27">
        <f t="shared" ca="1" si="4"/>
        <v>0</v>
      </c>
      <c r="I16" s="27" t="str">
        <f t="shared" si="5"/>
        <v>Activity 3</v>
      </c>
    </row>
    <row r="17" spans="1:9" x14ac:dyDescent="0.25">
      <c r="A17" s="19" t="str">
        <f ca="1">IF(_xlfn.TEXTJOIN("",TRUE,B17:D17)&lt;&gt;"",_xlfn.TEXTJOIN(".",TRUE,COUNTA(B$3:B17),G17,H17),"")</f>
        <v>3.1.0</v>
      </c>
      <c r="C17" s="2" t="str">
        <f ca="1">INDEX(B$1:B17,$E17)&amp;"."&amp;COUNTA(OFFSET(C$1,$E17-1,0,ROW($E17)-$E17))+1</f>
        <v>Activity 3.1</v>
      </c>
      <c r="D17" s="2"/>
      <c r="E17" s="27">
        <f>INDEX(MAX((B$1:B17&lt;&gt;"")*ROW(B$1:B17)),1)</f>
        <v>16</v>
      </c>
      <c r="F17" s="27">
        <f ca="1">INDEX(MAX((C$1:C17&lt;&gt;"")*ROW(C$1:C17)),1)</f>
        <v>17</v>
      </c>
      <c r="G17" s="27">
        <f t="shared" ca="1" si="3"/>
        <v>1</v>
      </c>
      <c r="H17" s="27">
        <f t="shared" ca="1" si="4"/>
        <v>0</v>
      </c>
      <c r="I17" s="27" t="str">
        <f t="shared" ca="1" si="5"/>
        <v>Activity 3.1</v>
      </c>
    </row>
    <row r="18" spans="1:9" x14ac:dyDescent="0.25">
      <c r="A18" s="19" t="str">
        <f ca="1">IF(_xlfn.TEXTJOIN("",TRUE,B18:D18)&lt;&gt;"",_xlfn.TEXTJOIN(".",TRUE,COUNTA(B$3:B18),G18,H18),"")</f>
        <v>3.1.1</v>
      </c>
      <c r="C18" s="2"/>
      <c r="D18" s="2" t="str">
        <f ca="1">INDEX(C$1:C18,$F18)&amp;"."&amp;COUNTA(OFFSET(D$1,$F18-1,0,ROW($F18)-$F18))+1</f>
        <v>Activity 3.1.1</v>
      </c>
      <c r="E18" s="27">
        <f>INDEX(MAX((B$1:B18&lt;&gt;"")*ROW(B$1:B18)),1)</f>
        <v>16</v>
      </c>
      <c r="F18" s="27">
        <f ca="1">INDEX(MAX((C$1:C18&lt;&gt;"")*ROW(C$1:C18)),1)</f>
        <v>17</v>
      </c>
      <c r="G18" s="27">
        <f t="shared" ca="1" si="3"/>
        <v>1</v>
      </c>
      <c r="H18" s="27">
        <f t="shared" ca="1" si="4"/>
        <v>1</v>
      </c>
      <c r="I18" s="27" t="str">
        <f t="shared" ca="1" si="5"/>
        <v>Activity 3.1.1</v>
      </c>
    </row>
    <row r="19" spans="1:9" x14ac:dyDescent="0.25">
      <c r="A19" s="19" t="str">
        <f ca="1">IF(_xlfn.TEXTJOIN("",TRUE,B19:D19)&lt;&gt;"",_xlfn.TEXTJOIN(".",TRUE,COUNTA(B$3:B19),G19,H19),"")</f>
        <v>3.1.2</v>
      </c>
      <c r="C19" s="2"/>
      <c r="D19" s="2" t="str">
        <f ca="1">INDEX(C$1:C19,$F19)&amp;"."&amp;COUNTA(OFFSET(D$1,$F19-1,0,ROW($F19)-$F19))+1</f>
        <v>Activity 3.1.2</v>
      </c>
      <c r="E19" s="27">
        <f>INDEX(MAX((B$1:B19&lt;&gt;"")*ROW(B$1:B19)),1)</f>
        <v>16</v>
      </c>
      <c r="F19" s="27">
        <f ca="1">INDEX(MAX((C$1:C19&lt;&gt;"")*ROW(C$1:C19)),1)</f>
        <v>17</v>
      </c>
      <c r="G19" s="27">
        <f t="shared" ca="1" si="3"/>
        <v>1</v>
      </c>
      <c r="H19" s="27">
        <f t="shared" ca="1" si="4"/>
        <v>2</v>
      </c>
      <c r="I19" s="27" t="str">
        <f t="shared" ca="1" si="5"/>
        <v>Activity 3.1.2</v>
      </c>
    </row>
    <row r="20" spans="1:9" x14ac:dyDescent="0.25">
      <c r="A20" s="19" t="str">
        <f ca="1">IF(_xlfn.TEXTJOIN("",TRUE,B20:D20)&lt;&gt;"",_xlfn.TEXTJOIN(".",TRUE,COUNTA(B$3:B20),G20,H20),"")</f>
        <v>3.2.0</v>
      </c>
      <c r="C20" s="2" t="str">
        <f ca="1">INDEX(B$1:B20,$E20)&amp;"."&amp;COUNTA(OFFSET(C$1,$E20-1,0,ROW($E20)-$E20))+1</f>
        <v>Activity 3.2</v>
      </c>
      <c r="D20" s="2"/>
      <c r="E20" s="27">
        <f>INDEX(MAX((B$1:B20&lt;&gt;"")*ROW(B$1:B20)),1)</f>
        <v>16</v>
      </c>
      <c r="F20" s="27">
        <f ca="1">INDEX(MAX((C$1:C20&lt;&gt;"")*ROW(C$1:C20)),1)</f>
        <v>20</v>
      </c>
      <c r="G20" s="27">
        <f t="shared" ca="1" si="3"/>
        <v>2</v>
      </c>
      <c r="H20" s="27">
        <f t="shared" ca="1" si="4"/>
        <v>0</v>
      </c>
      <c r="I20" s="27" t="str">
        <f t="shared" ca="1" si="5"/>
        <v>Activity 3.2</v>
      </c>
    </row>
    <row r="21" spans="1:9" x14ac:dyDescent="0.25">
      <c r="A21" s="19" t="str">
        <f ca="1">IF(_xlfn.TEXTJOIN("",TRUE,B21:D21)&lt;&gt;"",_xlfn.TEXTJOIN(".",TRUE,COUNTA(B$3:B21),G21,H21),"")</f>
        <v>3.2.1</v>
      </c>
      <c r="C21" s="2"/>
      <c r="D21" s="2" t="str">
        <f ca="1">INDEX(C$1:C21,$F21)&amp;"."&amp;COUNTA(OFFSET(D$1,$F21-1,0,ROW($F21)-$F21))+1</f>
        <v>Activity 3.2.1</v>
      </c>
      <c r="E21" s="27">
        <f>INDEX(MAX((B$1:B21&lt;&gt;"")*ROW(B$1:B21)),1)</f>
        <v>16</v>
      </c>
      <c r="F21" s="27">
        <f ca="1">INDEX(MAX((C$1:C21&lt;&gt;"")*ROW(C$1:C21)),1)</f>
        <v>20</v>
      </c>
      <c r="G21" s="27">
        <f t="shared" ca="1" si="3"/>
        <v>2</v>
      </c>
      <c r="H21" s="27">
        <f t="shared" ca="1" si="4"/>
        <v>1</v>
      </c>
      <c r="I21" s="27" t="str">
        <f t="shared" ca="1" si="5"/>
        <v>Activity 3.2.1</v>
      </c>
    </row>
    <row r="22" spans="1:9" x14ac:dyDescent="0.25">
      <c r="A22" s="19" t="str">
        <f ca="1">IF(_xlfn.TEXTJOIN("",TRUE,B22:D22)&lt;&gt;"",_xlfn.TEXTJOIN(".",TRUE,COUNTA(B$3:B22),G22,H22),"")</f>
        <v>3.2.2</v>
      </c>
      <c r="C22" s="2"/>
      <c r="D22" s="2" t="str">
        <f ca="1">INDEX(C$1:C22,$F22)&amp;"."&amp;COUNTA(OFFSET(D$1,$F22-1,0,ROW($F22)-$F22))+1</f>
        <v>Activity 3.2.2</v>
      </c>
      <c r="E22" s="27">
        <f>INDEX(MAX((B$1:B22&lt;&gt;"")*ROW(B$1:B22)),1)</f>
        <v>16</v>
      </c>
      <c r="F22" s="27">
        <f ca="1">INDEX(MAX((C$1:C22&lt;&gt;"")*ROW(C$1:C22)),1)</f>
        <v>20</v>
      </c>
      <c r="G22" s="27">
        <f t="shared" ca="1" si="3"/>
        <v>2</v>
      </c>
      <c r="H22" s="27">
        <f t="shared" ca="1" si="4"/>
        <v>2</v>
      </c>
      <c r="I22" s="27" t="str">
        <f t="shared" ca="1" si="5"/>
        <v>Activity 3.2.2</v>
      </c>
    </row>
    <row r="23" spans="1:9" x14ac:dyDescent="0.25">
      <c r="A23" s="19" t="str">
        <f ca="1">IF(_xlfn.TEXTJOIN("",TRUE,B23:D23)&lt;&gt;"",_xlfn.TEXTJOIN(".",TRUE,COUNTA(B$3:B23),G23,H23),"")</f>
        <v>3.2.3</v>
      </c>
      <c r="C23" s="2"/>
      <c r="D23" s="2" t="str">
        <f ca="1">INDEX(C$1:C23,$F23)&amp;"."&amp;COUNTA(OFFSET(D$1,$F23-1,0,ROW($F23)-$F23))+1</f>
        <v>Activity 3.2.3</v>
      </c>
      <c r="E23" s="27">
        <f>INDEX(MAX((B$1:B23&lt;&gt;"")*ROW(B$1:B23)),1)</f>
        <v>16</v>
      </c>
      <c r="F23" s="27">
        <f ca="1">INDEX(MAX((C$1:C23&lt;&gt;"")*ROW(C$1:C23)),1)</f>
        <v>20</v>
      </c>
      <c r="G23" s="27">
        <f t="shared" ca="1" si="3"/>
        <v>2</v>
      </c>
      <c r="H23" s="27">
        <f t="shared" ca="1" si="4"/>
        <v>3</v>
      </c>
      <c r="I23" s="27" t="str">
        <f t="shared" ca="1" si="5"/>
        <v>Activity 3.2.3</v>
      </c>
    </row>
    <row r="24" spans="1:9" x14ac:dyDescent="0.25">
      <c r="A24" s="19" t="str">
        <f ca="1">IF(_xlfn.TEXTJOIN("",TRUE,B24:D24)&lt;&gt;"",_xlfn.TEXTJOIN(".",TRUE,COUNTA(B$3:B24),G24,H24),"")</f>
        <v>3.2.4</v>
      </c>
      <c r="C24" s="2"/>
      <c r="D24" s="2" t="str">
        <f ca="1">INDEX(C$1:C24,$F24)&amp;"."&amp;COUNTA(OFFSET(D$1,$F24-1,0,ROW($F24)-$F24))+1</f>
        <v>Activity 3.2.4</v>
      </c>
      <c r="E24" s="27">
        <f>INDEX(MAX((B$1:B24&lt;&gt;"")*ROW(B$1:B24)),1)</f>
        <v>16</v>
      </c>
      <c r="F24" s="27">
        <f ca="1">INDEX(MAX((C$1:C24&lt;&gt;"")*ROW(C$1:C24)),1)</f>
        <v>20</v>
      </c>
      <c r="G24" s="27">
        <f t="shared" ca="1" si="3"/>
        <v>2</v>
      </c>
      <c r="H24" s="27">
        <f t="shared" ca="1" si="4"/>
        <v>4</v>
      </c>
      <c r="I24" s="27" t="str">
        <f t="shared" ca="1" si="5"/>
        <v>Activity 3.2.4</v>
      </c>
    </row>
    <row r="25" spans="1:9" x14ac:dyDescent="0.25">
      <c r="A25" s="19" t="str">
        <f ca="1">IF(_xlfn.TEXTJOIN("",TRUE,B25:D25)&lt;&gt;"",_xlfn.TEXTJOIN(".",TRUE,COUNTA(B$3:B25),G25,H25),"")</f>
        <v>3.3.0</v>
      </c>
      <c r="C25" s="2" t="str">
        <f ca="1">INDEX(B$1:B25,$E25)&amp;"."&amp;COUNTA(OFFSET(C$1,$E25-1,0,ROW($E25)-$E25))+1</f>
        <v>Activity 3.3</v>
      </c>
      <c r="D25" s="2"/>
      <c r="E25" s="27">
        <f>INDEX(MAX((B$1:B25&lt;&gt;"")*ROW(B$1:B25)),1)</f>
        <v>16</v>
      </c>
      <c r="F25" s="27">
        <f ca="1">INDEX(MAX((C$1:C25&lt;&gt;"")*ROW(C$1:C25)),1)</f>
        <v>25</v>
      </c>
      <c r="G25" s="27">
        <f t="shared" ca="1" si="3"/>
        <v>3</v>
      </c>
      <c r="H25" s="27">
        <f t="shared" ca="1" si="4"/>
        <v>0</v>
      </c>
      <c r="I25" s="27" t="str">
        <f t="shared" ca="1" si="5"/>
        <v>Activity 3.3</v>
      </c>
    </row>
    <row r="26" spans="1:9" x14ac:dyDescent="0.25">
      <c r="A26" s="19" t="str">
        <f ca="1">IF(_xlfn.TEXTJOIN("",TRUE,B26:D26)&lt;&gt;"",_xlfn.TEXTJOIN(".",TRUE,COUNTA(B$3:B26),G26,H26),"")</f>
        <v>3.3.1</v>
      </c>
      <c r="C26" s="2"/>
      <c r="D26" s="2" t="str">
        <f ca="1">INDEX(C$1:C26,$F26)&amp;"."&amp;COUNTA(OFFSET(D$1,$F26-1,0,ROW($F26)-$F26))+1</f>
        <v>Activity 3.3.1</v>
      </c>
      <c r="E26" s="27">
        <f>INDEX(MAX((B$1:B26&lt;&gt;"")*ROW(B$1:B26)),1)</f>
        <v>16</v>
      </c>
      <c r="F26" s="27">
        <f ca="1">INDEX(MAX((C$1:C26&lt;&gt;"")*ROW(C$1:C26)),1)</f>
        <v>25</v>
      </c>
      <c r="G26" s="27">
        <f t="shared" ca="1" si="3"/>
        <v>3</v>
      </c>
      <c r="H26" s="27">
        <f t="shared" ca="1" si="4"/>
        <v>1</v>
      </c>
      <c r="I26" s="27" t="str">
        <f t="shared" ca="1" si="5"/>
        <v>Activity 3.3.1</v>
      </c>
    </row>
    <row r="27" spans="1:9" x14ac:dyDescent="0.25">
      <c r="A27" s="19" t="str">
        <f ca="1">IF(_xlfn.TEXTJOIN("",TRUE,B27:D27)&lt;&gt;"",_xlfn.TEXTJOIN(".",TRUE,COUNTA(B$3:B27),G27,H27),"")</f>
        <v>3.3.2</v>
      </c>
      <c r="C27" s="2"/>
      <c r="D27" s="2" t="str">
        <f ca="1">INDEX(C$1:C27,$F27)&amp;"."&amp;COUNTA(OFFSET(D$1,$F27-1,0,ROW($F27)-$F27))+1</f>
        <v>Activity 3.3.2</v>
      </c>
      <c r="E27" s="27">
        <f>INDEX(MAX((B$1:B27&lt;&gt;"")*ROW(B$1:B27)),1)</f>
        <v>16</v>
      </c>
      <c r="F27" s="27">
        <f ca="1">INDEX(MAX((C$1:C27&lt;&gt;"")*ROW(C$1:C27)),1)</f>
        <v>25</v>
      </c>
      <c r="G27" s="27">
        <f t="shared" ca="1" si="3"/>
        <v>3</v>
      </c>
      <c r="H27" s="27">
        <f t="shared" ca="1" si="4"/>
        <v>2</v>
      </c>
      <c r="I27" s="27" t="str">
        <f t="shared" ca="1" si="5"/>
        <v>Activity 3.3.2</v>
      </c>
    </row>
    <row r="28" spans="1:9" x14ac:dyDescent="0.25">
      <c r="A28" s="19" t="str">
        <f ca="1">IF(_xlfn.TEXTJOIN("",TRUE,B28:D28)&lt;&gt;"",_xlfn.TEXTJOIN(".",TRUE,COUNTA(B$3:B28),G28,H28),"")</f>
        <v>3.4.0</v>
      </c>
      <c r="C28" s="2" t="str">
        <f ca="1">INDEX(B$1:B28,$E28)&amp;"."&amp;COUNTA(OFFSET(C$1,$E28-1,0,ROW($E28)-$E28))+1</f>
        <v>Activity 3.4</v>
      </c>
      <c r="D28" s="2"/>
      <c r="E28" s="27">
        <f>INDEX(MAX((B$1:B28&lt;&gt;"")*ROW(B$1:B28)),1)</f>
        <v>16</v>
      </c>
      <c r="F28" s="27">
        <f ca="1">INDEX(MAX((C$1:C28&lt;&gt;"")*ROW(C$1:C28)),1)</f>
        <v>28</v>
      </c>
      <c r="G28" s="27">
        <f t="shared" ca="1" si="3"/>
        <v>4</v>
      </c>
      <c r="H28" s="27">
        <f t="shared" ca="1" si="4"/>
        <v>0</v>
      </c>
      <c r="I28" s="27" t="str">
        <f t="shared" ca="1" si="5"/>
        <v>Activity 3.4</v>
      </c>
    </row>
    <row r="29" spans="1:9" x14ac:dyDescent="0.25">
      <c r="A29" s="19" t="str">
        <f ca="1">IF(_xlfn.TEXTJOIN("",TRUE,B29:D29)&lt;&gt;"",_xlfn.TEXTJOIN(".",TRUE,COUNTA(B$3:B29),G29,H29),"")</f>
        <v>3.5.0</v>
      </c>
      <c r="C29" s="2" t="str">
        <f ca="1">INDEX(B$1:B29,$E29)&amp;"."&amp;COUNTA(OFFSET(C$1,$E29-1,0,ROW($E29)-$E29))+1</f>
        <v>Activity 3.5</v>
      </c>
      <c r="D29" s="2"/>
      <c r="E29" s="27">
        <f>INDEX(MAX((B$1:B29&lt;&gt;"")*ROW(B$1:B29)),1)</f>
        <v>16</v>
      </c>
      <c r="F29" s="27">
        <f ca="1">INDEX(MAX((C$1:C29&lt;&gt;"")*ROW(C$1:C29)),1)</f>
        <v>29</v>
      </c>
      <c r="G29" s="27">
        <f t="shared" ca="1" si="3"/>
        <v>5</v>
      </c>
      <c r="H29" s="27">
        <f t="shared" ca="1" si="4"/>
        <v>0</v>
      </c>
      <c r="I29" s="27" t="str">
        <f t="shared" ca="1" si="5"/>
        <v>Activity 3.5</v>
      </c>
    </row>
    <row r="30" spans="1:9" x14ac:dyDescent="0.25">
      <c r="A30" s="19" t="str">
        <f ca="1">IF(_xlfn.TEXTJOIN("",TRUE,B30:D30)&lt;&gt;"",_xlfn.TEXTJOIN(".",TRUE,COUNTA(B$3:B30),G30,H30),"")</f>
        <v>3.5.1</v>
      </c>
      <c r="C30" s="2"/>
      <c r="D30" s="2" t="str">
        <f ca="1">INDEX(C$1:C30,$F30)&amp;"."&amp;COUNTA(OFFSET(D$1,$F30-1,0,ROW($F30)-$F30))+1</f>
        <v>Activity 3.5.1</v>
      </c>
      <c r="E30" s="27">
        <f>INDEX(MAX((B$1:B30&lt;&gt;"")*ROW(B$1:B30)),1)</f>
        <v>16</v>
      </c>
      <c r="F30" s="27">
        <f ca="1">INDEX(MAX((C$1:C30&lt;&gt;"")*ROW(C$1:C30)),1)</f>
        <v>29</v>
      </c>
      <c r="G30" s="27">
        <f t="shared" ca="1" si="3"/>
        <v>5</v>
      </c>
      <c r="H30" s="27">
        <f t="shared" ca="1" si="4"/>
        <v>1</v>
      </c>
      <c r="I30" s="27" t="str">
        <f t="shared" ca="1" si="5"/>
        <v>Activity 3.5.1</v>
      </c>
    </row>
    <row r="31" spans="1:9" x14ac:dyDescent="0.25">
      <c r="A31" s="19" t="str">
        <f ca="1">IF(_xlfn.TEXTJOIN("",TRUE,B31:D31)&lt;&gt;"",_xlfn.TEXTJOIN(".",TRUE,COUNTA(B$3:B31),G31,H31),"")</f>
        <v>3.5.2</v>
      </c>
      <c r="C31" s="2"/>
      <c r="D31" s="2" t="str">
        <f ca="1">INDEX(C$1:C31,$F31)&amp;"."&amp;COUNTA(OFFSET(D$1,$F31-1,0,ROW($F31)-$F31))+1</f>
        <v>Activity 3.5.2</v>
      </c>
      <c r="E31" s="27">
        <f>INDEX(MAX((B$1:B31&lt;&gt;"")*ROW(B$1:B31)),1)</f>
        <v>16</v>
      </c>
      <c r="F31" s="27">
        <f ca="1">INDEX(MAX((C$1:C31&lt;&gt;"")*ROW(C$1:C31)),1)</f>
        <v>29</v>
      </c>
      <c r="G31" s="27">
        <f t="shared" ca="1" si="3"/>
        <v>5</v>
      </c>
      <c r="H31" s="27">
        <f t="shared" ca="1" si="4"/>
        <v>2</v>
      </c>
      <c r="I31" s="27" t="str">
        <f t="shared" ca="1" si="5"/>
        <v>Activity 3.5.2</v>
      </c>
    </row>
    <row r="32" spans="1:9" x14ac:dyDescent="0.25">
      <c r="A32" s="19" t="str">
        <f ca="1">IF(_xlfn.TEXTJOIN("",TRUE,B32:D32)&lt;&gt;"",_xlfn.TEXTJOIN(".",TRUE,COUNTA(B$3:B32),G32,H32),"")</f>
        <v>3.5.3</v>
      </c>
      <c r="C32" s="2"/>
      <c r="D32" s="2" t="str">
        <f ca="1">INDEX(C$1:C32,$F32)&amp;"."&amp;COUNTA(OFFSET(D$1,$F32-1,0,ROW($F32)-$F32))+1</f>
        <v>Activity 3.5.3</v>
      </c>
      <c r="E32" s="27">
        <f>INDEX(MAX((B$1:B32&lt;&gt;"")*ROW(B$1:B32)),1)</f>
        <v>16</v>
      </c>
      <c r="F32" s="27">
        <f ca="1">INDEX(MAX((C$1:C32&lt;&gt;"")*ROW(C$1:C32)),1)</f>
        <v>29</v>
      </c>
      <c r="G32" s="27">
        <f t="shared" ca="1" si="3"/>
        <v>5</v>
      </c>
      <c r="H32" s="27">
        <f t="shared" ca="1" si="4"/>
        <v>3</v>
      </c>
      <c r="I32" s="27" t="str">
        <f t="shared" ca="1" si="5"/>
        <v>Activity 3.5.3</v>
      </c>
    </row>
    <row r="33" spans="1:9" x14ac:dyDescent="0.25">
      <c r="A33" s="19" t="str">
        <f ca="1">IF(_xlfn.TEXTJOIN("",TRUE,B33:D33)&lt;&gt;"",_xlfn.TEXTJOIN(".",TRUE,COUNTA(B$3:B33),G33,H33),"")</f>
        <v>3.5.4</v>
      </c>
      <c r="C33" s="2"/>
      <c r="D33" s="2" t="str">
        <f ca="1">INDEX(C$1:C33,$F33)&amp;"."&amp;COUNTA(OFFSET(D$1,$F33-1,0,ROW($F33)-$F33))+1</f>
        <v>Activity 3.5.4</v>
      </c>
      <c r="E33" s="27">
        <f>INDEX(MAX((B$1:B33&lt;&gt;"")*ROW(B$1:B33)),1)</f>
        <v>16</v>
      </c>
      <c r="F33" s="27">
        <f ca="1">INDEX(MAX((C$1:C33&lt;&gt;"")*ROW(C$1:C33)),1)</f>
        <v>29</v>
      </c>
      <c r="G33" s="27">
        <f t="shared" ca="1" si="3"/>
        <v>5</v>
      </c>
      <c r="H33" s="27">
        <f t="shared" ca="1" si="4"/>
        <v>4</v>
      </c>
      <c r="I33" s="27" t="str">
        <f t="shared" ca="1" si="5"/>
        <v>Activity 3.5.4</v>
      </c>
    </row>
    <row r="34" spans="1:9" x14ac:dyDescent="0.25">
      <c r="A34" s="19" t="str">
        <f ca="1">IF(_xlfn.TEXTJOIN("",TRUE,B34:D34)&lt;&gt;"",_xlfn.TEXTJOIN(".",TRUE,COUNTA(B$3:B34),G34,H34),"")</f>
        <v>4.0.0</v>
      </c>
      <c r="B34" s="2" t="str">
        <f>"Activity "&amp;COUNTA(B$1:B33)</f>
        <v>Activity 4</v>
      </c>
      <c r="C34" s="2"/>
      <c r="D34" s="2"/>
      <c r="E34" s="27">
        <f>INDEX(MAX((B$1:B34&lt;&gt;"")*ROW(B$1:B34)),1)</f>
        <v>34</v>
      </c>
      <c r="F34" s="27">
        <f ca="1">INDEX(MAX((C$1:C34&lt;&gt;"")*ROW(C$1:C34)),1)</f>
        <v>29</v>
      </c>
      <c r="G34" s="27">
        <f t="shared" ca="1" si="3"/>
        <v>0</v>
      </c>
      <c r="H34" s="27">
        <f t="shared" ca="1" si="4"/>
        <v>0</v>
      </c>
      <c r="I34" s="27" t="str">
        <f t="shared" si="5"/>
        <v>Activity 4</v>
      </c>
    </row>
    <row r="35" spans="1:9" x14ac:dyDescent="0.25">
      <c r="A35" s="19" t="str">
        <f ca="1">IF(_xlfn.TEXTJOIN("",TRUE,B35:D35)&lt;&gt;"",_xlfn.TEXTJOIN(".",TRUE,COUNTA(B$3:B35),G35,H35),"")</f>
        <v>4.1.0</v>
      </c>
      <c r="C35" s="2" t="str">
        <f ca="1">INDEX(B$1:B35,$E35)&amp;"."&amp;COUNTA(OFFSET(C$1,$E35-1,0,ROW($E35)-$E35))+1</f>
        <v>Activity 4.1</v>
      </c>
      <c r="D35" s="2"/>
      <c r="E35" s="27">
        <f>INDEX(MAX((B$1:B35&lt;&gt;"")*ROW(B$1:B35)),1)</f>
        <v>34</v>
      </c>
      <c r="F35" s="27">
        <f ca="1">INDEX(MAX((C$1:C35&lt;&gt;"")*ROW(C$1:C35)),1)</f>
        <v>35</v>
      </c>
      <c r="G35" s="27">
        <f t="shared" ca="1" si="3"/>
        <v>1</v>
      </c>
      <c r="H35" s="27">
        <f t="shared" ca="1" si="4"/>
        <v>0</v>
      </c>
      <c r="I35" s="27" t="str">
        <f t="shared" ca="1" si="5"/>
        <v>Activity 4.1</v>
      </c>
    </row>
    <row r="36" spans="1:9" x14ac:dyDescent="0.25">
      <c r="A36" s="19" t="str">
        <f ca="1">IF(_xlfn.TEXTJOIN("",TRUE,B36:D36)&lt;&gt;"",_xlfn.TEXTJOIN(".",TRUE,COUNTA(B$3:B36),G36,H36),"")</f>
        <v>4.1.1</v>
      </c>
      <c r="C36" s="2"/>
      <c r="D36" s="2" t="str">
        <f ca="1">INDEX(C$1:C36,$F36)&amp;"."&amp;COUNTA(OFFSET(D$1,$F36-1,0,ROW($F36)-$F36))+1</f>
        <v>Activity 4.1.1</v>
      </c>
      <c r="E36" s="27">
        <f>INDEX(MAX((B$1:B36&lt;&gt;"")*ROW(B$1:B36)),1)</f>
        <v>34</v>
      </c>
      <c r="F36" s="27">
        <f ca="1">INDEX(MAX((C$1:C36&lt;&gt;"")*ROW(C$1:C36)),1)</f>
        <v>35</v>
      </c>
      <c r="G36" s="27">
        <f t="shared" ca="1" si="3"/>
        <v>1</v>
      </c>
      <c r="H36" s="27">
        <f t="shared" ca="1" si="4"/>
        <v>1</v>
      </c>
      <c r="I36" s="27" t="str">
        <f t="shared" ca="1" si="5"/>
        <v>Activity 4.1.1</v>
      </c>
    </row>
    <row r="37" spans="1:9" x14ac:dyDescent="0.25">
      <c r="A37" s="19" t="str">
        <f ca="1">IF(_xlfn.TEXTJOIN("",TRUE,B37:D37)&lt;&gt;"",_xlfn.TEXTJOIN(".",TRUE,COUNTA(B$3:B37),G37,H37),"")</f>
        <v>4.1.2</v>
      </c>
      <c r="C37" s="2"/>
      <c r="D37" s="2" t="str">
        <f ca="1">INDEX(C$1:C37,$F37)&amp;"."&amp;COUNTA(OFFSET(D$1,$F37-1,0,ROW($F37)-$F37))+1</f>
        <v>Activity 4.1.2</v>
      </c>
      <c r="E37" s="27">
        <f>INDEX(MAX((B$1:B37&lt;&gt;"")*ROW(B$1:B37)),1)</f>
        <v>34</v>
      </c>
      <c r="F37" s="27">
        <f ca="1">INDEX(MAX((C$1:C37&lt;&gt;"")*ROW(C$1:C37)),1)</f>
        <v>35</v>
      </c>
      <c r="G37" s="27">
        <f t="shared" ca="1" si="3"/>
        <v>1</v>
      </c>
      <c r="H37" s="27">
        <f t="shared" ca="1" si="4"/>
        <v>2</v>
      </c>
      <c r="I37" s="27" t="str">
        <f t="shared" ca="1" si="5"/>
        <v>Activity 4.1.2</v>
      </c>
    </row>
    <row r="38" spans="1:9" x14ac:dyDescent="0.25">
      <c r="A38" s="19" t="str">
        <f ca="1">IF(_xlfn.TEXTJOIN("",TRUE,B38:D38)&lt;&gt;"",_xlfn.TEXTJOIN(".",TRUE,COUNTA(B$3:B38),G38,H38),"")</f>
        <v>4.2.0</v>
      </c>
      <c r="C38" s="2" t="str">
        <f ca="1">INDEX(B$1:B38,$E38)&amp;"."&amp;COUNTA(OFFSET(C$1,$E38-1,0,ROW($E38)-$E38))+1</f>
        <v>Activity 4.2</v>
      </c>
      <c r="D38" s="2"/>
      <c r="E38" s="27">
        <f>INDEX(MAX((B$1:B38&lt;&gt;"")*ROW(B$1:B38)),1)</f>
        <v>34</v>
      </c>
      <c r="F38" s="27">
        <f ca="1">INDEX(MAX((C$1:C38&lt;&gt;"")*ROW(C$1:C38)),1)</f>
        <v>38</v>
      </c>
      <c r="G38" s="27">
        <f t="shared" ca="1" si="3"/>
        <v>2</v>
      </c>
      <c r="H38" s="27">
        <f t="shared" ca="1" si="4"/>
        <v>0</v>
      </c>
      <c r="I38" s="27" t="str">
        <f t="shared" ca="1" si="5"/>
        <v>Activity 4.2</v>
      </c>
    </row>
    <row r="39" spans="1:9" x14ac:dyDescent="0.25">
      <c r="A39" s="19" t="str">
        <f ca="1">IF(_xlfn.TEXTJOIN("",TRUE,B39:D39)&lt;&gt;"",_xlfn.TEXTJOIN(".",TRUE,COUNTA(B$3:B39),G39,H39),"")</f>
        <v>4.2.1</v>
      </c>
      <c r="C39" s="2"/>
      <c r="D39" s="2" t="str">
        <f ca="1">INDEX(C$1:C39,$F39)&amp;"."&amp;COUNTA(OFFSET(D$1,$F39-1,0,ROW($F39)-$F39))+1</f>
        <v>Activity 4.2.1</v>
      </c>
      <c r="E39" s="27">
        <f>INDEX(MAX((B$1:B39&lt;&gt;"")*ROW(B$1:B39)),1)</f>
        <v>34</v>
      </c>
      <c r="F39" s="27">
        <f ca="1">INDEX(MAX((C$1:C39&lt;&gt;"")*ROW(C$1:C39)),1)</f>
        <v>38</v>
      </c>
      <c r="G39" s="27">
        <f t="shared" ca="1" si="3"/>
        <v>2</v>
      </c>
      <c r="H39" s="27">
        <f t="shared" ca="1" si="4"/>
        <v>1</v>
      </c>
      <c r="I39" s="27" t="str">
        <f t="shared" ca="1" si="5"/>
        <v>Activity 4.2.1</v>
      </c>
    </row>
    <row r="40" spans="1:9" x14ac:dyDescent="0.25">
      <c r="A40" s="19" t="str">
        <f ca="1">IF(_xlfn.TEXTJOIN("",TRUE,B40:D40)&lt;&gt;"",_xlfn.TEXTJOIN(".",TRUE,COUNTA(B$3:B40),G40,H40),"")</f>
        <v>4.2.2</v>
      </c>
      <c r="C40" s="2"/>
      <c r="D40" s="2" t="str">
        <f ca="1">INDEX(C$1:C40,$F40)&amp;"."&amp;COUNTA(OFFSET(D$1,$F40-1,0,ROW($F40)-$F40))+1</f>
        <v>Activity 4.2.2</v>
      </c>
      <c r="E40" s="27">
        <f>INDEX(MAX((B$1:B40&lt;&gt;"")*ROW(B$1:B40)),1)</f>
        <v>34</v>
      </c>
      <c r="F40" s="27">
        <f ca="1">INDEX(MAX((C$1:C40&lt;&gt;"")*ROW(C$1:C40)),1)</f>
        <v>38</v>
      </c>
      <c r="G40" s="27">
        <f t="shared" ca="1" si="3"/>
        <v>2</v>
      </c>
      <c r="H40" s="27">
        <f t="shared" ca="1" si="4"/>
        <v>2</v>
      </c>
      <c r="I40" s="27" t="str">
        <f t="shared" ca="1" si="5"/>
        <v>Activity 4.2.2</v>
      </c>
    </row>
    <row r="41" spans="1:9" x14ac:dyDescent="0.25">
      <c r="A41" s="19" t="str">
        <f ca="1">IF(_xlfn.TEXTJOIN("",TRUE,B41:D41)&lt;&gt;"",_xlfn.TEXTJOIN(".",TRUE,COUNTA(B$3:B41),G41,H41),"")</f>
        <v>4.2.3</v>
      </c>
      <c r="C41" s="2"/>
      <c r="D41" s="2" t="str">
        <f ca="1">INDEX(C$1:C41,$F41)&amp;"."&amp;COUNTA(OFFSET(D$1,$F41-1,0,ROW($F41)-$F41))+1</f>
        <v>Activity 4.2.3</v>
      </c>
      <c r="E41" s="27">
        <f>INDEX(MAX((B$1:B41&lt;&gt;"")*ROW(B$1:B41)),1)</f>
        <v>34</v>
      </c>
      <c r="F41" s="27">
        <f ca="1">INDEX(MAX((C$1:C41&lt;&gt;"")*ROW(C$1:C41)),1)</f>
        <v>38</v>
      </c>
      <c r="G41" s="27">
        <f t="shared" ca="1" si="3"/>
        <v>2</v>
      </c>
      <c r="H41" s="27">
        <f t="shared" ca="1" si="4"/>
        <v>3</v>
      </c>
      <c r="I41" s="27" t="str">
        <f t="shared" ca="1" si="5"/>
        <v>Activity 4.2.3</v>
      </c>
    </row>
    <row r="42" spans="1:9" x14ac:dyDescent="0.25">
      <c r="A42" s="19" t="str">
        <f ca="1">IF(_xlfn.TEXTJOIN("",TRUE,B42:D42)&lt;&gt;"",_xlfn.TEXTJOIN(".",TRUE,COUNTA(B$3:B42),G42,H42),"")</f>
        <v>5.0.0</v>
      </c>
      <c r="B42" s="2" t="str">
        <f>"Activity "&amp;COUNTA(B$1:B41)</f>
        <v>Activity 5</v>
      </c>
      <c r="C42" s="2"/>
      <c r="D42" s="2"/>
      <c r="E42" s="27">
        <f>INDEX(MAX((B$1:B42&lt;&gt;"")*ROW(B$1:B42)),1)</f>
        <v>42</v>
      </c>
      <c r="F42" s="27">
        <f ca="1">INDEX(MAX((C$1:C42&lt;&gt;"")*ROW(C$1:C42)),1)</f>
        <v>38</v>
      </c>
      <c r="G42" s="27">
        <f t="shared" ca="1" si="3"/>
        <v>0</v>
      </c>
      <c r="H42" s="27">
        <f t="shared" ca="1" si="4"/>
        <v>0</v>
      </c>
      <c r="I42" s="27" t="str">
        <f t="shared" si="5"/>
        <v>Activity 5</v>
      </c>
    </row>
    <row r="43" spans="1:9" x14ac:dyDescent="0.25">
      <c r="A43" s="19" t="str">
        <f ca="1">IF(_xlfn.TEXTJOIN("",TRUE,B43:D43)&lt;&gt;"",_xlfn.TEXTJOIN(".",TRUE,COUNTA(B$3:B43),G43,H43),"")</f>
        <v>5.1.0</v>
      </c>
      <c r="C43" s="2" t="str">
        <f ca="1">INDEX(B$1:B43,$E43)&amp;"."&amp;COUNTA(OFFSET(C$1,$E43-1,0,ROW($E43)-$E43))+1</f>
        <v>Activity 5.1</v>
      </c>
      <c r="D43" s="2"/>
      <c r="E43" s="27">
        <f>INDEX(MAX((B$1:B43&lt;&gt;"")*ROW(B$1:B43)),1)</f>
        <v>42</v>
      </c>
      <c r="F43" s="27">
        <f ca="1">INDEX(MAX((C$1:C43&lt;&gt;"")*ROW(C$1:C43)),1)</f>
        <v>43</v>
      </c>
      <c r="G43" s="27">
        <f t="shared" ca="1" si="3"/>
        <v>1</v>
      </c>
      <c r="H43" s="27">
        <f t="shared" ca="1" si="4"/>
        <v>0</v>
      </c>
      <c r="I43" s="27" t="str">
        <f t="shared" ca="1" si="5"/>
        <v>Activity 5.1</v>
      </c>
    </row>
    <row r="44" spans="1:9" x14ac:dyDescent="0.25">
      <c r="A44" s="19" t="str">
        <f ca="1">IF(_xlfn.TEXTJOIN("",TRUE,B44:D44)&lt;&gt;"",_xlfn.TEXTJOIN(".",TRUE,COUNTA(B$3:B44),G44,H44),"")</f>
        <v>5.1.1</v>
      </c>
      <c r="C44" s="2"/>
      <c r="D44" s="2" t="str">
        <f ca="1">INDEX(C$1:C44,$F44)&amp;"."&amp;COUNTA(OFFSET(D$1,$F44-1,0,ROW($F44)-$F44))+1</f>
        <v>Activity 5.1.1</v>
      </c>
      <c r="E44" s="27">
        <f>INDEX(MAX((B$1:B44&lt;&gt;"")*ROW(B$1:B44)),1)</f>
        <v>42</v>
      </c>
      <c r="F44" s="27">
        <f ca="1">INDEX(MAX((C$1:C44&lt;&gt;"")*ROW(C$1:C44)),1)</f>
        <v>43</v>
      </c>
      <c r="G44" s="27">
        <f t="shared" ca="1" si="3"/>
        <v>1</v>
      </c>
      <c r="H44" s="27">
        <f t="shared" ca="1" si="4"/>
        <v>1</v>
      </c>
      <c r="I44" s="27" t="str">
        <f t="shared" ca="1" si="5"/>
        <v>Activity 5.1.1</v>
      </c>
    </row>
    <row r="45" spans="1:9" x14ac:dyDescent="0.25">
      <c r="A45" s="19" t="str">
        <f ca="1">IF(_xlfn.TEXTJOIN("",TRUE,B45:D45)&lt;&gt;"",_xlfn.TEXTJOIN(".",TRUE,COUNTA(B$3:B45),G45,H45),"")</f>
        <v>5.1.2</v>
      </c>
      <c r="C45" s="2"/>
      <c r="D45" s="2" t="str">
        <f ca="1">INDEX(C$1:C45,$F45)&amp;"."&amp;COUNTA(OFFSET(D$1,$F45-1,0,ROW($F45)-$F45))+1</f>
        <v>Activity 5.1.2</v>
      </c>
      <c r="E45" s="27">
        <f>INDEX(MAX((B$1:B45&lt;&gt;"")*ROW(B$1:B45)),1)</f>
        <v>42</v>
      </c>
      <c r="F45" s="27">
        <f ca="1">INDEX(MAX((C$1:C45&lt;&gt;"")*ROW(C$1:C45)),1)</f>
        <v>43</v>
      </c>
      <c r="G45" s="27">
        <f t="shared" ca="1" si="3"/>
        <v>1</v>
      </c>
      <c r="H45" s="27">
        <f t="shared" ca="1" si="4"/>
        <v>2</v>
      </c>
      <c r="I45" s="27" t="str">
        <f t="shared" ca="1" si="5"/>
        <v>Activity 5.1.2</v>
      </c>
    </row>
    <row r="46" spans="1:9" x14ac:dyDescent="0.25">
      <c r="A46" s="19" t="str">
        <f ca="1">IF(_xlfn.TEXTJOIN("",TRUE,B46:D46)&lt;&gt;"",_xlfn.TEXTJOIN(".",TRUE,COUNTA(B$3:B46),G46,H46),"")</f>
        <v>5.2.0</v>
      </c>
      <c r="C46" s="2" t="str">
        <f ca="1">INDEX(B$1:B46,$E46)&amp;"."&amp;COUNTA(OFFSET(C$1,$E46-1,0,ROW($E46)-$E46))+1</f>
        <v>Activity 5.2</v>
      </c>
      <c r="D46" s="2"/>
      <c r="E46" s="27">
        <f>INDEX(MAX((B$1:B46&lt;&gt;"")*ROW(B$1:B46)),1)</f>
        <v>42</v>
      </c>
      <c r="F46" s="27">
        <f ca="1">INDEX(MAX((C$1:C46&lt;&gt;"")*ROW(C$1:C46)),1)</f>
        <v>46</v>
      </c>
      <c r="G46" s="27">
        <f t="shared" ca="1" si="3"/>
        <v>2</v>
      </c>
      <c r="H46" s="27">
        <f t="shared" ca="1" si="4"/>
        <v>0</v>
      </c>
      <c r="I46" s="27" t="str">
        <f t="shared" ca="1" si="5"/>
        <v>Activity 5.2</v>
      </c>
    </row>
    <row r="47" spans="1:9" x14ac:dyDescent="0.25">
      <c r="A47" s="19" t="str">
        <f ca="1">IF(_xlfn.TEXTJOIN("",TRUE,B47:D47)&lt;&gt;"",_xlfn.TEXTJOIN(".",TRUE,COUNTA(B$3:B47),G47,H47),"")</f>
        <v>5.2.1</v>
      </c>
      <c r="C47" s="2"/>
      <c r="D47" s="2" t="str">
        <f ca="1">INDEX(C$1:C47,$F47)&amp;"."&amp;COUNTA(OFFSET(D$1,$F47-1,0,ROW($F47)-$F47))+1</f>
        <v>Activity 5.2.1</v>
      </c>
      <c r="E47" s="27">
        <f>INDEX(MAX((B$1:B47&lt;&gt;"")*ROW(B$1:B47)),1)</f>
        <v>42</v>
      </c>
      <c r="F47" s="27">
        <f ca="1">INDEX(MAX((C$1:C47&lt;&gt;"")*ROW(C$1:C47)),1)</f>
        <v>46</v>
      </c>
      <c r="G47" s="27">
        <f t="shared" ca="1" si="3"/>
        <v>2</v>
      </c>
      <c r="H47" s="27">
        <f t="shared" ca="1" si="4"/>
        <v>1</v>
      </c>
      <c r="I47" s="27" t="str">
        <f t="shared" ca="1" si="5"/>
        <v>Activity 5.2.1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Activity Log</vt:lpstr>
      <vt:lpstr>WBS</vt:lpstr>
      <vt:lpstr>ACTIVITY</vt:lpstr>
      <vt:lpstr>WBS!Print_Area</vt:lpstr>
      <vt:lpstr>WBS_CODE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Imakyure</cp:lastModifiedBy>
  <dcterms:created xsi:type="dcterms:W3CDTF">2019-02-12T09:51:04Z</dcterms:created>
  <dcterms:modified xsi:type="dcterms:W3CDTF">2019-07-16T10:22:25Z</dcterms:modified>
</cp:coreProperties>
</file>