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65" yWindow="435" windowWidth="15480" windowHeight="10695" tabRatio="607" activeTab="1"/>
  </bookViews>
  <sheets>
    <sheet name="Оглавление" sheetId="2" r:id="rId1"/>
    <sheet name="Прайс ЛКМ" sheetId="1" r:id="rId2"/>
    <sheet name="Новинки" sheetId="5" r:id="rId3"/>
    <sheet name="Акции " sheetId="9" r:id="rId4"/>
  </sheets>
  <definedNames>
    <definedName name="_xlnm._FilterDatabase" localSheetId="2" hidden="1">Новинки!$A$7:$F$7</definedName>
    <definedName name="_xlnm._FilterDatabase" localSheetId="1" hidden="1">'Прайс ЛКМ'!$A$1:$XEQ$1936</definedName>
    <definedName name="_xlnm.Print_Titles" localSheetId="2">Новинки!#REF!</definedName>
    <definedName name="_xlnm.Print_Titles" localSheetId="0">Оглавление!$56:$56</definedName>
    <definedName name="_xlnm.Print_Titles" localSheetId="1">'Прайс ЛКМ'!$1:$1</definedName>
    <definedName name="_xlnm.Print_Area" localSheetId="2">Новинки!$A$1:$F$23</definedName>
    <definedName name="_xlnm.Print_Area" localSheetId="0">Оглавление!$A$1:$H$150</definedName>
    <definedName name="_xlnm.Print_Area" localSheetId="1">'Прайс ЛКМ'!$A:$J</definedName>
  </definedNames>
  <calcPr calcId="124519" refMode="R1C1"/>
</workbook>
</file>

<file path=xl/calcChain.xml><?xml version="1.0" encoding="utf-8"?>
<calcChain xmlns="http://schemas.openxmlformats.org/spreadsheetml/2006/main">
  <c r="J894" i="1"/>
  <c r="J893"/>
  <c r="J898"/>
  <c r="J899"/>
  <c r="J1165" l="1"/>
  <c r="J1222" l="1"/>
  <c r="J1277"/>
  <c r="J1273"/>
  <c r="J1269"/>
  <c r="J1265"/>
  <c r="J1261"/>
  <c r="J1257"/>
  <c r="J1252"/>
  <c r="J1247"/>
  <c r="J1243"/>
  <c r="J1239"/>
  <c r="J1235"/>
  <c r="J1231"/>
  <c r="J1226"/>
  <c r="L818"/>
  <c r="L819" s="1"/>
  <c r="L820" s="1"/>
  <c r="J820" s="1"/>
  <c r="J819" l="1"/>
  <c r="L821"/>
  <c r="L822" s="1"/>
  <c r="J907" l="1"/>
  <c r="J908"/>
  <c r="J909"/>
  <c r="J910"/>
  <c r="J897" l="1"/>
  <c r="J896"/>
  <c r="J928" l="1"/>
  <c r="J927"/>
  <c r="J926"/>
  <c r="J925"/>
  <c r="J936"/>
  <c r="J937"/>
  <c r="J883" l="1"/>
  <c r="J884"/>
  <c r="J885"/>
  <c r="J886"/>
  <c r="L1476" l="1"/>
  <c r="J1075" l="1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935"/>
  <c r="J934"/>
  <c r="J933"/>
  <c r="J932"/>
  <c r="L1011" l="1"/>
  <c r="L1012" s="1"/>
  <c r="J1012" s="1"/>
  <c r="L1013"/>
  <c r="J1010" l="1"/>
  <c r="J1011"/>
  <c r="J1282" l="1"/>
  <c r="J1283"/>
  <c r="J1284"/>
  <c r="J1285"/>
  <c r="J1286"/>
  <c r="J1287"/>
  <c r="J1288"/>
  <c r="J1241"/>
  <c r="J1242"/>
  <c r="J1244"/>
  <c r="J1245"/>
  <c r="J1246"/>
  <c r="J1248"/>
  <c r="J1249"/>
  <c r="J1250"/>
  <c r="J1251"/>
  <c r="J1253"/>
  <c r="J1254"/>
  <c r="J1255"/>
  <c r="J1256"/>
  <c r="J1258"/>
  <c r="J1259"/>
  <c r="J1260"/>
  <c r="J1262"/>
  <c r="J1263"/>
  <c r="J1264"/>
  <c r="J1266"/>
  <c r="J1267"/>
  <c r="J1268"/>
  <c r="J1270"/>
  <c r="J1271"/>
  <c r="J1272"/>
  <c r="J1274"/>
  <c r="J1221"/>
  <c r="J1223"/>
  <c r="J1224"/>
  <c r="J1225"/>
  <c r="J1227"/>
  <c r="J1228"/>
  <c r="J1229"/>
  <c r="J1230"/>
  <c r="J1232"/>
  <c r="J1233"/>
  <c r="J1234"/>
  <c r="J1236"/>
  <c r="J1237"/>
  <c r="J1238"/>
  <c r="J1240"/>
  <c r="J1275"/>
  <c r="J1276"/>
  <c r="J1278"/>
  <c r="J1279"/>
  <c r="J1280"/>
  <c r="J1281"/>
  <c r="J1220"/>
  <c r="J1219"/>
  <c r="J1217"/>
  <c r="J1216"/>
  <c r="J1157"/>
  <c r="J1158"/>
  <c r="J1159"/>
  <c r="J1160"/>
  <c r="J1196"/>
  <c r="J1195"/>
  <c r="J1194"/>
  <c r="J1193"/>
  <c r="J1192"/>
  <c r="J1191"/>
  <c r="J1190"/>
  <c r="J1189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81"/>
  <c r="J1182"/>
  <c r="J1183"/>
  <c r="J1184"/>
  <c r="J1187"/>
  <c r="J1186"/>
  <c r="J1180"/>
  <c r="J1179"/>
  <c r="J1178"/>
  <c r="J1177"/>
  <c r="J1176"/>
  <c r="J1175"/>
  <c r="J1174"/>
  <c r="J1173"/>
  <c r="J1172"/>
  <c r="J1171"/>
  <c r="J1169"/>
  <c r="J1168"/>
  <c r="J1167"/>
  <c r="J1166"/>
  <c r="J1164"/>
  <c r="J1163"/>
  <c r="J1162"/>
  <c r="J1156"/>
  <c r="J1155"/>
  <c r="J1154"/>
  <c r="J1153"/>
  <c r="J1152"/>
  <c r="J1151"/>
  <c r="J1150"/>
  <c r="J1149"/>
  <c r="J1148"/>
  <c r="J1147"/>
  <c r="J1146"/>
  <c r="J1145"/>
  <c r="J1144"/>
  <c r="J1143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074"/>
  <c r="J1072"/>
  <c r="J1071"/>
  <c r="J1070"/>
  <c r="J1069"/>
  <c r="J1067"/>
  <c r="J1066"/>
  <c r="J1065"/>
  <c r="J1064"/>
  <c r="J1063"/>
  <c r="J1062"/>
  <c r="J1061"/>
  <c r="J890" l="1"/>
  <c r="J889"/>
  <c r="J888"/>
  <c r="J930" l="1"/>
  <c r="J923"/>
  <c r="J1927" l="1"/>
  <c r="J1928"/>
  <c r="J1929"/>
  <c r="J1930"/>
  <c r="J1931"/>
  <c r="J1932"/>
  <c r="J1933"/>
  <c r="J1934"/>
  <c r="J1935"/>
  <c r="J1936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661"/>
  <c r="J1660"/>
  <c r="J1659"/>
  <c r="J1658"/>
  <c r="J1657"/>
  <c r="J1650"/>
  <c r="J1649"/>
  <c r="J1620"/>
  <c r="J1454"/>
  <c r="J1453"/>
  <c r="J1452"/>
  <c r="J1436"/>
  <c r="J1435"/>
  <c r="J1434"/>
  <c r="J1007"/>
  <c r="J1006"/>
  <c r="J1005"/>
  <c r="J1004"/>
  <c r="J1003"/>
  <c r="J1002"/>
  <c r="J1001"/>
  <c r="J1000"/>
  <c r="J999"/>
  <c r="J998"/>
  <c r="J996"/>
  <c r="J993"/>
  <c r="J992"/>
  <c r="J991"/>
  <c r="J990"/>
  <c r="J989"/>
  <c r="J988"/>
  <c r="J986"/>
  <c r="J985"/>
  <c r="J984"/>
  <c r="J983"/>
  <c r="J982"/>
  <c r="J981"/>
  <c r="J980"/>
  <c r="J979"/>
  <c r="J978"/>
  <c r="J977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6"/>
  <c r="J954"/>
  <c r="J953"/>
  <c r="J952"/>
  <c r="J950"/>
  <c r="J949"/>
  <c r="J948"/>
  <c r="J945"/>
  <c r="J944"/>
  <c r="J943"/>
  <c r="J942"/>
  <c r="J941"/>
  <c r="J940"/>
  <c r="J922"/>
  <c r="J921"/>
  <c r="J919"/>
  <c r="J918"/>
  <c r="J917"/>
  <c r="J916"/>
  <c r="J915"/>
  <c r="J914"/>
  <c r="J913"/>
  <c r="J912"/>
  <c r="J906"/>
  <c r="J905"/>
  <c r="J904"/>
  <c r="J903"/>
  <c r="J902"/>
  <c r="J901"/>
  <c r="J882"/>
  <c r="J881"/>
  <c r="J880"/>
  <c r="L1906" l="1"/>
  <c r="F1904"/>
  <c r="F1903"/>
  <c r="F1902"/>
  <c r="F1901"/>
  <c r="F1900"/>
  <c r="F1898"/>
  <c r="F1896"/>
  <c r="F1894"/>
  <c r="F1893"/>
  <c r="F1892"/>
  <c r="F1890"/>
  <c r="F1888"/>
  <c r="L1886"/>
  <c r="L1907" l="1"/>
  <c r="J1907" s="1"/>
  <c r="J1906"/>
  <c r="L1887"/>
  <c r="L1888" s="1"/>
  <c r="F1860"/>
  <c r="L1858"/>
  <c r="F1857"/>
  <c r="F1856"/>
  <c r="F1855"/>
  <c r="F1854"/>
  <c r="F1849"/>
  <c r="F1846"/>
  <c r="F1845"/>
  <c r="F1843"/>
  <c r="F1842"/>
  <c r="F1841"/>
  <c r="F1840"/>
  <c r="F1839"/>
  <c r="F1838"/>
  <c r="F1837"/>
  <c r="F1836"/>
  <c r="F1835"/>
  <c r="F1834"/>
  <c r="F1833"/>
  <c r="L1831"/>
  <c r="J1888" l="1"/>
  <c r="L1889"/>
  <c r="L1890" s="1"/>
  <c r="L1891" s="1"/>
  <c r="L1892" s="1"/>
  <c r="L1893" s="1"/>
  <c r="L1894" s="1"/>
  <c r="L1895" s="1"/>
  <c r="L1908"/>
  <c r="J1908" s="1"/>
  <c r="L1859"/>
  <c r="L1832"/>
  <c r="L1833" s="1"/>
  <c r="L1860"/>
  <c r="J1860" l="1"/>
  <c r="J1833"/>
  <c r="L1834"/>
  <c r="J1889"/>
  <c r="J1834" l="1"/>
  <c r="L1835"/>
  <c r="L1836" s="1"/>
  <c r="J1836" s="1"/>
  <c r="J1890"/>
  <c r="J1835" l="1"/>
  <c r="J1892"/>
  <c r="L1837"/>
  <c r="J1837" s="1"/>
  <c r="F1830"/>
  <c r="F1829"/>
  <c r="F1828"/>
  <c r="F1827"/>
  <c r="F1826"/>
  <c r="L1824"/>
  <c r="F1821"/>
  <c r="F1820"/>
  <c r="F1819"/>
  <c r="F1818"/>
  <c r="F1817"/>
  <c r="F1815"/>
  <c r="F1814"/>
  <c r="F1813"/>
  <c r="F1811"/>
  <c r="F1810"/>
  <c r="F1809"/>
  <c r="F1808"/>
  <c r="F1807"/>
  <c r="L1805"/>
  <c r="F1804"/>
  <c r="F1802"/>
  <c r="F1801"/>
  <c r="F1800"/>
  <c r="F1799"/>
  <c r="F1798"/>
  <c r="F1796"/>
  <c r="F1795"/>
  <c r="F1794"/>
  <c r="L1792"/>
  <c r="F1790"/>
  <c r="F1789"/>
  <c r="F1787"/>
  <c r="F1784"/>
  <c r="F1782"/>
  <c r="L1780"/>
  <c r="J1891" l="1"/>
  <c r="L1825"/>
  <c r="L1826" s="1"/>
  <c r="J1826" s="1"/>
  <c r="J1893"/>
  <c r="L1838"/>
  <c r="J1838" s="1"/>
  <c r="L1781"/>
  <c r="L1782" s="1"/>
  <c r="J1782" s="1"/>
  <c r="L1793"/>
  <c r="L1794" s="1"/>
  <c r="L1795" s="1"/>
  <c r="L1796" s="1"/>
  <c r="L1797" s="1"/>
  <c r="L1806"/>
  <c r="L1807" s="1"/>
  <c r="F1773"/>
  <c r="L1771"/>
  <c r="J1807" l="1"/>
  <c r="L1772"/>
  <c r="L1773" s="1"/>
  <c r="J1773" s="1"/>
  <c r="L1783"/>
  <c r="J1783" s="1"/>
  <c r="L1839"/>
  <c r="J1839" s="1"/>
  <c r="J1894"/>
  <c r="L1808"/>
  <c r="J1808" s="1"/>
  <c r="J1794"/>
  <c r="L1827"/>
  <c r="J1827" s="1"/>
  <c r="L1769"/>
  <c r="L1770" l="1"/>
  <c r="J1795"/>
  <c r="L1784"/>
  <c r="J1784" s="1"/>
  <c r="L1828"/>
  <c r="J1828" s="1"/>
  <c r="L1809"/>
  <c r="J1809" s="1"/>
  <c r="J1895"/>
  <c r="L1840"/>
  <c r="J1840" s="1"/>
  <c r="F1766"/>
  <c r="F1765"/>
  <c r="F1764"/>
  <c r="F1763"/>
  <c r="F1762"/>
  <c r="F1761"/>
  <c r="F1760"/>
  <c r="F1759"/>
  <c r="F1757"/>
  <c r="F1756"/>
  <c r="F1755"/>
  <c r="F1754"/>
  <c r="F1753"/>
  <c r="F1752"/>
  <c r="F1749"/>
  <c r="F1748"/>
  <c r="F1746"/>
  <c r="F1745"/>
  <c r="L1743"/>
  <c r="F1742"/>
  <c r="F1741"/>
  <c r="F1740"/>
  <c r="F1738"/>
  <c r="F1737"/>
  <c r="F1734"/>
  <c r="F1733"/>
  <c r="F1732"/>
  <c r="F1731"/>
  <c r="F1730"/>
  <c r="F1728"/>
  <c r="F1727"/>
  <c r="F1726"/>
  <c r="F1725"/>
  <c r="F1724"/>
  <c r="F1722"/>
  <c r="F1721"/>
  <c r="F1720"/>
  <c r="F1718"/>
  <c r="F1717"/>
  <c r="F1716"/>
  <c r="F1715"/>
  <c r="F1714"/>
  <c r="F1713"/>
  <c r="F1712"/>
  <c r="F1710"/>
  <c r="F1709"/>
  <c r="F1708"/>
  <c r="F1707"/>
  <c r="F1706"/>
  <c r="F1705"/>
  <c r="F1703"/>
  <c r="F1702"/>
  <c r="F1700"/>
  <c r="F1699"/>
  <c r="F1698"/>
  <c r="F1697"/>
  <c r="L1693"/>
  <c r="F1692"/>
  <c r="F1691"/>
  <c r="F1690"/>
  <c r="F1687"/>
  <c r="F1686"/>
  <c r="F1685"/>
  <c r="F1684"/>
  <c r="L1682"/>
  <c r="L1841" l="1"/>
  <c r="J1841" s="1"/>
  <c r="L1829"/>
  <c r="L1785"/>
  <c r="J1785" s="1"/>
  <c r="L1896"/>
  <c r="J1896" s="1"/>
  <c r="L1810"/>
  <c r="J1810" s="1"/>
  <c r="L1694"/>
  <c r="L1695" s="1"/>
  <c r="L1744"/>
  <c r="L1745" s="1"/>
  <c r="J1745" s="1"/>
  <c r="J1829" l="1"/>
  <c r="L1830"/>
  <c r="J1695"/>
  <c r="L1696"/>
  <c r="J1696" s="1"/>
  <c r="L1697"/>
  <c r="J1697" s="1"/>
  <c r="L1746"/>
  <c r="J1746" s="1"/>
  <c r="L1897"/>
  <c r="L1898" s="1"/>
  <c r="L1899" s="1"/>
  <c r="L1900" s="1"/>
  <c r="L1901" s="1"/>
  <c r="L1902" s="1"/>
  <c r="L1903" s="1"/>
  <c r="L1904" s="1"/>
  <c r="J1796"/>
  <c r="L1811"/>
  <c r="J1811" s="1"/>
  <c r="L1786"/>
  <c r="L1787" s="1"/>
  <c r="J1787" s="1"/>
  <c r="L1842"/>
  <c r="J1842" s="1"/>
  <c r="J1897" l="1"/>
  <c r="L1843"/>
  <c r="J1830"/>
  <c r="L1698"/>
  <c r="J1698" s="1"/>
  <c r="L1788"/>
  <c r="J1788" s="1"/>
  <c r="L1812"/>
  <c r="L1813" s="1"/>
  <c r="J1813" s="1"/>
  <c r="J1843" l="1"/>
  <c r="L1844"/>
  <c r="J1844" s="1"/>
  <c r="L1774"/>
  <c r="L1775" s="1"/>
  <c r="J1775" s="1"/>
  <c r="L1814"/>
  <c r="J1814" s="1"/>
  <c r="L1789"/>
  <c r="J1789" s="1"/>
  <c r="L1699"/>
  <c r="J1699" s="1"/>
  <c r="L1845"/>
  <c r="J1845" s="1"/>
  <c r="L1776" l="1"/>
  <c r="J1776" s="1"/>
  <c r="L1700"/>
  <c r="J1700" s="1"/>
  <c r="L1815"/>
  <c r="J1815" s="1"/>
  <c r="L1846"/>
  <c r="L1790"/>
  <c r="J1790" s="1"/>
  <c r="J1898"/>
  <c r="J1846" l="1"/>
  <c r="L1847"/>
  <c r="L1777"/>
  <c r="J1777" s="1"/>
  <c r="L1791"/>
  <c r="L1701"/>
  <c r="J1847" l="1"/>
  <c r="L1848"/>
  <c r="L1849" s="1"/>
  <c r="J1849" s="1"/>
  <c r="J1900"/>
  <c r="L1778"/>
  <c r="J1778" s="1"/>
  <c r="J1899"/>
  <c r="J1791"/>
  <c r="L1850" l="1"/>
  <c r="J1850" s="1"/>
  <c r="J1848"/>
  <c r="L1779"/>
  <c r="J1779" s="1"/>
  <c r="L1702"/>
  <c r="J1702" s="1"/>
  <c r="J1901"/>
  <c r="L1851" l="1"/>
  <c r="J1851" s="1"/>
  <c r="L1703"/>
  <c r="J1703" s="1"/>
  <c r="L1852" l="1"/>
  <c r="J1852" s="1"/>
  <c r="L1853"/>
  <c r="J1853" s="1"/>
  <c r="L1854" l="1"/>
  <c r="J1854" s="1"/>
  <c r="L1747"/>
  <c r="L1748" s="1"/>
  <c r="J1748" s="1"/>
  <c r="L1855" l="1"/>
  <c r="J1855" s="1"/>
  <c r="L1683"/>
  <c r="L1684" s="1"/>
  <c r="J1684" s="1"/>
  <c r="L1749"/>
  <c r="J1749" s="1"/>
  <c r="J1902"/>
  <c r="J1903" l="1"/>
  <c r="L1750"/>
  <c r="L1685"/>
  <c r="J1685" s="1"/>
  <c r="L1856"/>
  <c r="J1856" s="1"/>
  <c r="J1750" l="1"/>
  <c r="L1686"/>
  <c r="J1686" s="1"/>
  <c r="L1857"/>
  <c r="L1816"/>
  <c r="L1817" s="1"/>
  <c r="J1817" s="1"/>
  <c r="L1751" l="1"/>
  <c r="L1752" s="1"/>
  <c r="L1753" s="1"/>
  <c r="J1857"/>
  <c r="J1904"/>
  <c r="L1818"/>
  <c r="J1818" s="1"/>
  <c r="L1687"/>
  <c r="J1687" s="1"/>
  <c r="L1819" l="1"/>
  <c r="J1819" s="1"/>
  <c r="L1820" l="1"/>
  <c r="J1820" s="1"/>
  <c r="L1688"/>
  <c r="L1689" s="1"/>
  <c r="J1689" s="1"/>
  <c r="J1752"/>
  <c r="L1798"/>
  <c r="J1798" s="1"/>
  <c r="F1681"/>
  <c r="F1680"/>
  <c r="F1679"/>
  <c r="F1678"/>
  <c r="F1677"/>
  <c r="F1676"/>
  <c r="F1675"/>
  <c r="F1674"/>
  <c r="F1673"/>
  <c r="F1672"/>
  <c r="F1671"/>
  <c r="F1670"/>
  <c r="F1668"/>
  <c r="F1667"/>
  <c r="F1666"/>
  <c r="F1664"/>
  <c r="F1663"/>
  <c r="F1661"/>
  <c r="F1660"/>
  <c r="F1659"/>
  <c r="F1658"/>
  <c r="F1657"/>
  <c r="F1656"/>
  <c r="F1655"/>
  <c r="F1654"/>
  <c r="F1653"/>
  <c r="F1652"/>
  <c r="F1649"/>
  <c r="F1648"/>
  <c r="F1646"/>
  <c r="F1643"/>
  <c r="F1642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1"/>
  <c r="F1610"/>
  <c r="F1609"/>
  <c r="F1608"/>
  <c r="F1607"/>
  <c r="J1753" l="1"/>
  <c r="L1822"/>
  <c r="L1823" s="1"/>
  <c r="L1821"/>
  <c r="L1799"/>
  <c r="J1799" s="1"/>
  <c r="L1690"/>
  <c r="J1690" s="1"/>
  <c r="J1821" l="1"/>
  <c r="J1823"/>
  <c r="L1691"/>
  <c r="J1691" s="1"/>
  <c r="L1800"/>
  <c r="J1800" s="1"/>
  <c r="L1754"/>
  <c r="J1754" s="1"/>
  <c r="F1600"/>
  <c r="F1598"/>
  <c r="F1597"/>
  <c r="F1595"/>
  <c r="F1594"/>
  <c r="F1593"/>
  <c r="F1592"/>
  <c r="F1591"/>
  <c r="F1587"/>
  <c r="F1586"/>
  <c r="F1582"/>
  <c r="F1581"/>
  <c r="F1579"/>
  <c r="F1577"/>
  <c r="F1576"/>
  <c r="F1572"/>
  <c r="F1571"/>
  <c r="F1570"/>
  <c r="F1569"/>
  <c r="F1566"/>
  <c r="F1565"/>
  <c r="F1564"/>
  <c r="F1563"/>
  <c r="F1562"/>
  <c r="F1561"/>
  <c r="F1560"/>
  <c r="F1559"/>
  <c r="F1558"/>
  <c r="F1557"/>
  <c r="F1556"/>
  <c r="F1553"/>
  <c r="F1552"/>
  <c r="F1551"/>
  <c r="F1549"/>
  <c r="F1547"/>
  <c r="F1546"/>
  <c r="F1545"/>
  <c r="F1543"/>
  <c r="F1541"/>
  <c r="F1539"/>
  <c r="F1538"/>
  <c r="F1537"/>
  <c r="F1529"/>
  <c r="F1528"/>
  <c r="F1527"/>
  <c r="F1526"/>
  <c r="F1525"/>
  <c r="F1519"/>
  <c r="F1518"/>
  <c r="L1516"/>
  <c r="L1517" l="1"/>
  <c r="L1518" s="1"/>
  <c r="J1518" s="1"/>
  <c r="L1755"/>
  <c r="J1755" s="1"/>
  <c r="L1801"/>
  <c r="J1801" s="1"/>
  <c r="L1692"/>
  <c r="F1514"/>
  <c r="J1692" l="1"/>
  <c r="L1519"/>
  <c r="J1519" s="1"/>
  <c r="L1802"/>
  <c r="L1756"/>
  <c r="J1756" s="1"/>
  <c r="J1802" l="1"/>
  <c r="L1803"/>
  <c r="L1520"/>
  <c r="L1521" s="1"/>
  <c r="J1521" s="1"/>
  <c r="L1757"/>
  <c r="J1757" s="1"/>
  <c r="L1522" l="1"/>
  <c r="L1804"/>
  <c r="L1758"/>
  <c r="J1522" l="1"/>
  <c r="L1523"/>
  <c r="J1804"/>
  <c r="L1525"/>
  <c r="J1525" s="1"/>
  <c r="L1524" l="1"/>
  <c r="J1524" s="1"/>
  <c r="J1523"/>
  <c r="L1526"/>
  <c r="J1526" s="1"/>
  <c r="L1759"/>
  <c r="J1759" s="1"/>
  <c r="L1527" l="1"/>
  <c r="J1527" s="1"/>
  <c r="L1760"/>
  <c r="J1760" s="1"/>
  <c r="L1528" l="1"/>
  <c r="J1528" s="1"/>
  <c r="L1761"/>
  <c r="J1761" s="1"/>
  <c r="L1529" l="1"/>
  <c r="L1762"/>
  <c r="J1762" s="1"/>
  <c r="J1529" l="1"/>
  <c r="L1530"/>
  <c r="L1535" s="1"/>
  <c r="J1535" s="1"/>
  <c r="L1536"/>
  <c r="L1537" s="1"/>
  <c r="J1537" s="1"/>
  <c r="L1534"/>
  <c r="L1763"/>
  <c r="J1763" s="1"/>
  <c r="J1530" l="1"/>
  <c r="L1531"/>
  <c r="J1534"/>
  <c r="L1764"/>
  <c r="F1498"/>
  <c r="J1764" l="1"/>
  <c r="L1765"/>
  <c r="L1766" s="1"/>
  <c r="L1767" s="1"/>
  <c r="L1532"/>
  <c r="J1531"/>
  <c r="F1497"/>
  <c r="F1496"/>
  <c r="J1532" l="1"/>
  <c r="L1533"/>
  <c r="J1533" s="1"/>
  <c r="J1765"/>
  <c r="F1494"/>
  <c r="L1538" l="1"/>
  <c r="J1538" s="1"/>
  <c r="J1766"/>
  <c r="L1539" l="1"/>
  <c r="J1539" s="1"/>
  <c r="J1767"/>
  <c r="F1493"/>
  <c r="F1492"/>
  <c r="L1768" l="1"/>
  <c r="J1768" s="1"/>
  <c r="L1540" l="1"/>
  <c r="L1541" s="1"/>
  <c r="L1542" s="1"/>
  <c r="L1543" s="1"/>
  <c r="L1544" s="1"/>
  <c r="L1545" s="1"/>
  <c r="F1491"/>
  <c r="J1540" l="1"/>
  <c r="J1541"/>
  <c r="J1544" l="1"/>
  <c r="F1490"/>
  <c r="J1543" l="1"/>
  <c r="J1542"/>
  <c r="J1545"/>
  <c r="F1489"/>
  <c r="F1488" l="1"/>
  <c r="L1513" l="1"/>
  <c r="L1514" s="1"/>
  <c r="F1487"/>
  <c r="F1486"/>
  <c r="J1514" l="1"/>
  <c r="F1485"/>
  <c r="L1515" l="1"/>
  <c r="J1515" s="1"/>
  <c r="F1484"/>
  <c r="F1483"/>
  <c r="L1606" l="1"/>
  <c r="L1607" s="1"/>
  <c r="J1607" s="1"/>
  <c r="L1608" l="1"/>
  <c r="J1608" s="1"/>
  <c r="L1704"/>
  <c r="L1705" s="1"/>
  <c r="J1705" s="1"/>
  <c r="L1609" l="1"/>
  <c r="J1609" s="1"/>
  <c r="L1706"/>
  <c r="J1706" s="1"/>
  <c r="L1610" l="1"/>
  <c r="J1610" s="1"/>
  <c r="L1707"/>
  <c r="J1707" s="1"/>
  <c r="L1546" l="1"/>
  <c r="J1546" s="1"/>
  <c r="L1611"/>
  <c r="J1611" s="1"/>
  <c r="L1708"/>
  <c r="J1708" s="1"/>
  <c r="L1547" l="1"/>
  <c r="J1547" s="1"/>
  <c r="L1612"/>
  <c r="L1613" s="1"/>
  <c r="J1613" s="1"/>
  <c r="L1709"/>
  <c r="J1709" s="1"/>
  <c r="L1548" l="1"/>
  <c r="L1549" s="1"/>
  <c r="J1549" s="1"/>
  <c r="L1614"/>
  <c r="J1614" s="1"/>
  <c r="L1710"/>
  <c r="J1710" s="1"/>
  <c r="L1551" l="1"/>
  <c r="J1551" s="1"/>
  <c r="L1550"/>
  <c r="L1615"/>
  <c r="J1615" s="1"/>
  <c r="L1711"/>
  <c r="J1711" s="1"/>
  <c r="J1550" l="1"/>
  <c r="L1552"/>
  <c r="J1552" s="1"/>
  <c r="L1616"/>
  <c r="J1616" s="1"/>
  <c r="L1712"/>
  <c r="J1712" s="1"/>
  <c r="L1553" l="1"/>
  <c r="J1553" s="1"/>
  <c r="L1617"/>
  <c r="J1617" s="1"/>
  <c r="L1713"/>
  <c r="J1713" s="1"/>
  <c r="L1554" l="1"/>
  <c r="L1555"/>
  <c r="L1556" s="1"/>
  <c r="J1556" s="1"/>
  <c r="L1618"/>
  <c r="J1618" s="1"/>
  <c r="L1714"/>
  <c r="J1714" s="1"/>
  <c r="J1554" l="1"/>
  <c r="L1557"/>
  <c r="J1557" s="1"/>
  <c r="L1619"/>
  <c r="J1619" s="1"/>
  <c r="L1715"/>
  <c r="J1715" s="1"/>
  <c r="L1558" l="1"/>
  <c r="J1558" s="1"/>
  <c r="L1620"/>
  <c r="L1621" s="1"/>
  <c r="J1621" s="1"/>
  <c r="L1716"/>
  <c r="J1716" s="1"/>
  <c r="L1559" l="1"/>
  <c r="L1622"/>
  <c r="J1622" s="1"/>
  <c r="L1717"/>
  <c r="J1717" s="1"/>
  <c r="J1559" l="1"/>
  <c r="L1560"/>
  <c r="L1561" s="1"/>
  <c r="L1562" s="1"/>
  <c r="L1563" s="1"/>
  <c r="L1623"/>
  <c r="J1623" s="1"/>
  <c r="L1718"/>
  <c r="J1718" s="1"/>
  <c r="L1624" l="1"/>
  <c r="J1624" s="1"/>
  <c r="J1560" l="1"/>
  <c r="L1625"/>
  <c r="J1625" s="1"/>
  <c r="J1561" l="1"/>
  <c r="L1626"/>
  <c r="J1626" s="1"/>
  <c r="L1719"/>
  <c r="L1720" s="1"/>
  <c r="J1720" s="1"/>
  <c r="J1562" l="1"/>
  <c r="L1627"/>
  <c r="J1627" s="1"/>
  <c r="L1721"/>
  <c r="J1721" s="1"/>
  <c r="J1563" l="1"/>
  <c r="L1628"/>
  <c r="J1628" s="1"/>
  <c r="L1722"/>
  <c r="J1722" s="1"/>
  <c r="L1564" l="1"/>
  <c r="J1564" s="1"/>
  <c r="L1629"/>
  <c r="J1629" s="1"/>
  <c r="L1723"/>
  <c r="L1724"/>
  <c r="J1724" s="1"/>
  <c r="J1723" l="1"/>
  <c r="L1565"/>
  <c r="J1565" s="1"/>
  <c r="L1630"/>
  <c r="J1630" s="1"/>
  <c r="L1725"/>
  <c r="J1725" s="1"/>
  <c r="L1566" l="1"/>
  <c r="J1566" s="1"/>
  <c r="L1631"/>
  <c r="J1631" s="1"/>
  <c r="L1726"/>
  <c r="J1726" s="1"/>
  <c r="L1567" l="1"/>
  <c r="L1568"/>
  <c r="L1632"/>
  <c r="J1632" s="1"/>
  <c r="L1727"/>
  <c r="J1727" s="1"/>
  <c r="J1567" l="1"/>
  <c r="L1569"/>
  <c r="J1569" s="1"/>
  <c r="L1633"/>
  <c r="J1633" s="1"/>
  <c r="L1728"/>
  <c r="J1728" s="1"/>
  <c r="L1570" l="1"/>
  <c r="J1570" s="1"/>
  <c r="L1634"/>
  <c r="J1634" s="1"/>
  <c r="L1729"/>
  <c r="L1730" s="1"/>
  <c r="L1731" s="1"/>
  <c r="L1571" l="1"/>
  <c r="J1571" s="1"/>
  <c r="L1635"/>
  <c r="J1635" s="1"/>
  <c r="J1730"/>
  <c r="L1572" l="1"/>
  <c r="J1572" s="1"/>
  <c r="L1636"/>
  <c r="J1636" s="1"/>
  <c r="J1731"/>
  <c r="L1573" l="1"/>
  <c r="L1574" s="1"/>
  <c r="J1574" s="1"/>
  <c r="L1637"/>
  <c r="J1637" s="1"/>
  <c r="L1732"/>
  <c r="J1732" s="1"/>
  <c r="L1575" l="1"/>
  <c r="J1575" s="1"/>
  <c r="L1638"/>
  <c r="J1638" s="1"/>
  <c r="L1733"/>
  <c r="J1733" s="1"/>
  <c r="L1639" l="1"/>
  <c r="J1639" s="1"/>
  <c r="L1734"/>
  <c r="J1734" s="1"/>
  <c r="L1640" l="1"/>
  <c r="J1640" s="1"/>
  <c r="L1735"/>
  <c r="J1735" l="1"/>
  <c r="L1641"/>
  <c r="L1642" s="1"/>
  <c r="J1642" s="1"/>
  <c r="L1643" l="1"/>
  <c r="J1643" s="1"/>
  <c r="L1644" l="1"/>
  <c r="J1644" s="1"/>
  <c r="L1645" l="1"/>
  <c r="L1646" s="1"/>
  <c r="L1647" l="1"/>
  <c r="J1646"/>
  <c r="L1648" l="1"/>
  <c r="J1647"/>
  <c r="L1736"/>
  <c r="L1737" s="1"/>
  <c r="J1737" s="1"/>
  <c r="J1648" l="1"/>
  <c r="L1649"/>
  <c r="L1650" s="1"/>
  <c r="L1738"/>
  <c r="J1738" s="1"/>
  <c r="L1739" l="1"/>
  <c r="L1740" l="1"/>
  <c r="J1740" s="1"/>
  <c r="L1741" l="1"/>
  <c r="J1741" s="1"/>
  <c r="L1742" l="1"/>
  <c r="J1742" l="1"/>
  <c r="L1576"/>
  <c r="J1576" s="1"/>
  <c r="L1651" l="1"/>
  <c r="L1652" s="1"/>
  <c r="J1652" s="1"/>
  <c r="L1577"/>
  <c r="J1577" s="1"/>
  <c r="L1653" l="1"/>
  <c r="J1653" s="1"/>
  <c r="L1578"/>
  <c r="L1580" s="1"/>
  <c r="J1580" s="1"/>
  <c r="L1579"/>
  <c r="J1579" s="1"/>
  <c r="L1654"/>
  <c r="J1654" s="1"/>
  <c r="J1578" l="1"/>
  <c r="L1581"/>
  <c r="J1581" s="1"/>
  <c r="L1655"/>
  <c r="J1655" s="1"/>
  <c r="L1582" l="1"/>
  <c r="J1582" s="1"/>
  <c r="L1656"/>
  <c r="J1656" l="1"/>
  <c r="L1657"/>
  <c r="L1658" s="1"/>
  <c r="L1659" s="1"/>
  <c r="L1660" s="1"/>
  <c r="L1661" s="1"/>
  <c r="L1583"/>
  <c r="J1583" s="1"/>
  <c r="L1584" l="1"/>
  <c r="L1662"/>
  <c r="L1663" s="1"/>
  <c r="J1663" s="1"/>
  <c r="J1584" l="1"/>
  <c r="L1585"/>
  <c r="J1585" s="1"/>
  <c r="L1586"/>
  <c r="J1586" s="1"/>
  <c r="L1664"/>
  <c r="J1664" s="1"/>
  <c r="L1587" l="1"/>
  <c r="J1587" s="1"/>
  <c r="L1665"/>
  <c r="L1666" s="1"/>
  <c r="J1666" s="1"/>
  <c r="L1590" l="1"/>
  <c r="J1590" s="1"/>
  <c r="L1588"/>
  <c r="J1588" s="1"/>
  <c r="L1667"/>
  <c r="J1667" s="1"/>
  <c r="L1589" l="1"/>
  <c r="L1591"/>
  <c r="J1591" s="1"/>
  <c r="L1668"/>
  <c r="J1668" s="1"/>
  <c r="J1589" l="1"/>
  <c r="L1592"/>
  <c r="J1592" s="1"/>
  <c r="L1670"/>
  <c r="J1670" s="1"/>
  <c r="L1669"/>
  <c r="J1669" l="1"/>
  <c r="L1593"/>
  <c r="J1593" s="1"/>
  <c r="L1671"/>
  <c r="J1671" s="1"/>
  <c r="L1594" l="1"/>
  <c r="J1594" s="1"/>
  <c r="L1672"/>
  <c r="J1672" s="1"/>
  <c r="L1595" l="1"/>
  <c r="J1595" s="1"/>
  <c r="L1673"/>
  <c r="J1673" s="1"/>
  <c r="L1597" l="1"/>
  <c r="J1597" s="1"/>
  <c r="L1596"/>
  <c r="L1674"/>
  <c r="J1674" s="1"/>
  <c r="J1596" l="1"/>
  <c r="L1598"/>
  <c r="L1675"/>
  <c r="J1675" s="1"/>
  <c r="J1598" l="1"/>
  <c r="L1599"/>
  <c r="J1599" s="1"/>
  <c r="L1600"/>
  <c r="J1600" s="1"/>
  <c r="L1676"/>
  <c r="J1676" s="1"/>
  <c r="L1601" l="1"/>
  <c r="J1601" s="1"/>
  <c r="L1677"/>
  <c r="J1677" s="1"/>
  <c r="L1602" l="1"/>
  <c r="J1602" s="1"/>
  <c r="L1678"/>
  <c r="J1678" s="1"/>
  <c r="L1605" l="1"/>
  <c r="L1603"/>
  <c r="J1603" s="1"/>
  <c r="L1679"/>
  <c r="J1679" s="1"/>
  <c r="J1605" l="1"/>
  <c r="L1604"/>
  <c r="J1604" s="1"/>
  <c r="L1680"/>
  <c r="J1680" s="1"/>
  <c r="L1681" l="1"/>
  <c r="J1681" s="1"/>
  <c r="F1481" l="1"/>
  <c r="F1466"/>
  <c r="F1465"/>
  <c r="F1464"/>
  <c r="F1463"/>
  <c r="F1461"/>
  <c r="L1455"/>
  <c r="F1454"/>
  <c r="F1453"/>
  <c r="F1452"/>
  <c r="F1444"/>
  <c r="F1443"/>
  <c r="F1442"/>
  <c r="F1441"/>
  <c r="L1439"/>
  <c r="L1438"/>
  <c r="F1423"/>
  <c r="L1456" l="1"/>
  <c r="L1457" s="1"/>
  <c r="J1457" s="1"/>
  <c r="L1477"/>
  <c r="L1478" s="1"/>
  <c r="J1478" s="1"/>
  <c r="F1421"/>
  <c r="F1419"/>
  <c r="F1418"/>
  <c r="F1410"/>
  <c r="F1409"/>
  <c r="F1407"/>
  <c r="F1406"/>
  <c r="F1403"/>
  <c r="F1402"/>
  <c r="F1401"/>
  <c r="F1400"/>
  <c r="F1399"/>
  <c r="F1398"/>
  <c r="F1397"/>
  <c r="F1396"/>
  <c r="F1395"/>
  <c r="F1390"/>
  <c r="F1385"/>
  <c r="L1383"/>
  <c r="F1382"/>
  <c r="F1381"/>
  <c r="F1380"/>
  <c r="F1379"/>
  <c r="F1378"/>
  <c r="F1377"/>
  <c r="F1376"/>
  <c r="F1375"/>
  <c r="F1373"/>
  <c r="F1372"/>
  <c r="F1370"/>
  <c r="F1369"/>
  <c r="F1363"/>
  <c r="F1362"/>
  <c r="F1361"/>
  <c r="F1360"/>
  <c r="F1359"/>
  <c r="F1358"/>
  <c r="F1356"/>
  <c r="F1354"/>
  <c r="F1353"/>
  <c r="F1352"/>
  <c r="F1350"/>
  <c r="F1349"/>
  <c r="F1348"/>
  <c r="F1346"/>
  <c r="F1345"/>
  <c r="F1344"/>
  <c r="L1342"/>
  <c r="F1341"/>
  <c r="F1340"/>
  <c r="F1339"/>
  <c r="F1338"/>
  <c r="F1337"/>
  <c r="F1336"/>
  <c r="F1330"/>
  <c r="F1329"/>
  <c r="F1328"/>
  <c r="F1327"/>
  <c r="F1325"/>
  <c r="F1324"/>
  <c r="F1322"/>
  <c r="F1321"/>
  <c r="F1320"/>
  <c r="F1319"/>
  <c r="F1318"/>
  <c r="F1317"/>
  <c r="F1316"/>
  <c r="F1315"/>
  <c r="F1314"/>
  <c r="F1313"/>
  <c r="F1310"/>
  <c r="F1309"/>
  <c r="F1307"/>
  <c r="F1306"/>
  <c r="F1304"/>
  <c r="F1303"/>
  <c r="F1302"/>
  <c r="F1301"/>
  <c r="F1300"/>
  <c r="F1299"/>
  <c r="F1298"/>
  <c r="F1297"/>
  <c r="F1296"/>
  <c r="F1295"/>
  <c r="F1294"/>
  <c r="F1292"/>
  <c r="F1291"/>
  <c r="L1289"/>
  <c r="F1058"/>
  <c r="F1057"/>
  <c r="F1056"/>
  <c r="F1055"/>
  <c r="F1054"/>
  <c r="F1053"/>
  <c r="F1051"/>
  <c r="F1050"/>
  <c r="F1048"/>
  <c r="F1047"/>
  <c r="F1046"/>
  <c r="F1045"/>
  <c r="F1043"/>
  <c r="F1042"/>
  <c r="F1035"/>
  <c r="F1034"/>
  <c r="F1033"/>
  <c r="F1032"/>
  <c r="F1031"/>
  <c r="F1030"/>
  <c r="F1029"/>
  <c r="F1028"/>
  <c r="F1027"/>
  <c r="F1025"/>
  <c r="F1023"/>
  <c r="F1022"/>
  <c r="F1021"/>
  <c r="F1019"/>
  <c r="F1017"/>
  <c r="F1016"/>
  <c r="F1015"/>
  <c r="F1014"/>
  <c r="L1008"/>
  <c r="F1006"/>
  <c r="F1005"/>
  <c r="F1004"/>
  <c r="F1003"/>
  <c r="F1002"/>
  <c r="F1001"/>
  <c r="F1000"/>
  <c r="F999"/>
  <c r="F998"/>
  <c r="F996"/>
  <c r="F992"/>
  <c r="F991"/>
  <c r="F990"/>
  <c r="F989"/>
  <c r="F988"/>
  <c r="F986"/>
  <c r="F985"/>
  <c r="F984"/>
  <c r="F983"/>
  <c r="F982"/>
  <c r="F981"/>
  <c r="F980"/>
  <c r="F979"/>
  <c r="F978"/>
  <c r="F977"/>
  <c r="F956"/>
  <c r="F954"/>
  <c r="F953"/>
  <c r="F952"/>
  <c r="F950"/>
  <c r="F949"/>
  <c r="F948"/>
  <c r="F882"/>
  <c r="F881"/>
  <c r="F880"/>
  <c r="L878"/>
  <c r="F874"/>
  <c r="F873"/>
  <c r="F872"/>
  <c r="F863"/>
  <c r="F862"/>
  <c r="F861"/>
  <c r="F860"/>
  <c r="F858"/>
  <c r="F857"/>
  <c r="F856"/>
  <c r="F855"/>
  <c r="F854"/>
  <c r="F853"/>
  <c r="F850"/>
  <c r="F849"/>
  <c r="F848"/>
  <c r="F847"/>
  <c r="F845"/>
  <c r="F844"/>
  <c r="F843"/>
  <c r="F842"/>
  <c r="F841"/>
  <c r="F840"/>
  <c r="F836"/>
  <c r="F835"/>
  <c r="F834"/>
  <c r="F833"/>
  <c r="F832"/>
  <c r="F831"/>
  <c r="F830"/>
  <c r="F829"/>
  <c r="F828"/>
  <c r="F827"/>
  <c r="F826"/>
  <c r="F825"/>
  <c r="F824"/>
  <c r="F823"/>
  <c r="F822"/>
  <c r="F813"/>
  <c r="F812"/>
  <c r="L1458" l="1"/>
  <c r="L1290"/>
  <c r="L1291" s="1"/>
  <c r="J1291" s="1"/>
  <c r="L1384"/>
  <c r="L1385" s="1"/>
  <c r="J1385" s="1"/>
  <c r="L1440"/>
  <c r="L1441" s="1"/>
  <c r="J1441" s="1"/>
  <c r="L1343"/>
  <c r="L1344" s="1"/>
  <c r="J1344" s="1"/>
  <c r="L1014"/>
  <c r="L1479"/>
  <c r="J1479" s="1"/>
  <c r="F811"/>
  <c r="J1014" l="1"/>
  <c r="J822"/>
  <c r="L1459"/>
  <c r="J1459" s="1"/>
  <c r="J1458"/>
  <c r="L1345"/>
  <c r="J1345" s="1"/>
  <c r="L1386"/>
  <c r="L1387"/>
  <c r="L1388" s="1"/>
  <c r="J1388" s="1"/>
  <c r="L1292"/>
  <c r="J1292" s="1"/>
  <c r="L1015"/>
  <c r="J1015" s="1"/>
  <c r="L1442"/>
  <c r="J1442" s="1"/>
  <c r="L823"/>
  <c r="J823" s="1"/>
  <c r="L1480"/>
  <c r="J1480" s="1"/>
  <c r="F810"/>
  <c r="L1460" l="1"/>
  <c r="J1386"/>
  <c r="L1443"/>
  <c r="J1443" s="1"/>
  <c r="L1016"/>
  <c r="L824"/>
  <c r="J824" s="1"/>
  <c r="L1293"/>
  <c r="L1294" s="1"/>
  <c r="J1294" s="1"/>
  <c r="L1389"/>
  <c r="J1389" s="1"/>
  <c r="L1346"/>
  <c r="J1346" s="1"/>
  <c r="L1481"/>
  <c r="J1481" s="1"/>
  <c r="F806"/>
  <c r="F805"/>
  <c r="L1461" l="1"/>
  <c r="L1462" s="1"/>
  <c r="L1463" s="1"/>
  <c r="L1464" s="1"/>
  <c r="J1016"/>
  <c r="J1463"/>
  <c r="L1295"/>
  <c r="J1295" s="1"/>
  <c r="L1017"/>
  <c r="J1017" s="1"/>
  <c r="L1347"/>
  <c r="L1348" s="1"/>
  <c r="J1348" s="1"/>
  <c r="L1390"/>
  <c r="J1390" s="1"/>
  <c r="L825"/>
  <c r="J825" s="1"/>
  <c r="L1444"/>
  <c r="J1444" s="1"/>
  <c r="F804"/>
  <c r="J1461" l="1"/>
  <c r="L1391"/>
  <c r="J1391" s="1"/>
  <c r="L1019"/>
  <c r="J1019" s="1"/>
  <c r="L1018"/>
  <c r="L1296"/>
  <c r="J1296" s="1"/>
  <c r="L1445"/>
  <c r="J1445" s="1"/>
  <c r="L826"/>
  <c r="J826" s="1"/>
  <c r="L1349"/>
  <c r="J1349" s="1"/>
  <c r="F802"/>
  <c r="J1464" l="1"/>
  <c r="J1018"/>
  <c r="L1350"/>
  <c r="J1350" s="1"/>
  <c r="L827"/>
  <c r="J827" s="1"/>
  <c r="L1020"/>
  <c r="L1021" s="1"/>
  <c r="J1021" s="1"/>
  <c r="L1392"/>
  <c r="J1392" s="1"/>
  <c r="L1446"/>
  <c r="J1446" s="1"/>
  <c r="L1297"/>
  <c r="J1297" s="1"/>
  <c r="L1465"/>
  <c r="J1465" s="1"/>
  <c r="F801"/>
  <c r="L1298" l="1"/>
  <c r="J1298" s="1"/>
  <c r="L1393"/>
  <c r="J1393" s="1"/>
  <c r="L1022"/>
  <c r="L1351"/>
  <c r="L1352" s="1"/>
  <c r="J1352" s="1"/>
  <c r="L1447"/>
  <c r="J1447" s="1"/>
  <c r="L828"/>
  <c r="J828" s="1"/>
  <c r="L1466"/>
  <c r="J1466" s="1"/>
  <c r="F800"/>
  <c r="J1022" l="1"/>
  <c r="L1353"/>
  <c r="J1353" s="1"/>
  <c r="L1394"/>
  <c r="L1395" s="1"/>
  <c r="J1395" s="1"/>
  <c r="L1299"/>
  <c r="J1299" s="1"/>
  <c r="L829"/>
  <c r="J829" s="1"/>
  <c r="L1448"/>
  <c r="L1449" s="1"/>
  <c r="J1449" s="1"/>
  <c r="L1023"/>
  <c r="J1023" s="1"/>
  <c r="L1467"/>
  <c r="J1448" l="1"/>
  <c r="L1024"/>
  <c r="L1025" s="1"/>
  <c r="J1025" s="1"/>
  <c r="L1300"/>
  <c r="J1300" s="1"/>
  <c r="L1396"/>
  <c r="J1396" s="1"/>
  <c r="L1354"/>
  <c r="J1354" s="1"/>
  <c r="L830"/>
  <c r="J830" s="1"/>
  <c r="F770"/>
  <c r="F769"/>
  <c r="F768"/>
  <c r="F767"/>
  <c r="F766"/>
  <c r="F765"/>
  <c r="F764"/>
  <c r="F763"/>
  <c r="F762"/>
  <c r="F761"/>
  <c r="F760"/>
  <c r="F759"/>
  <c r="F758"/>
  <c r="F756"/>
  <c r="F755"/>
  <c r="F754"/>
  <c r="L752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07"/>
  <c r="F706"/>
  <c r="F703"/>
  <c r="F702"/>
  <c r="F701"/>
  <c r="F700"/>
  <c r="F699"/>
  <c r="F694"/>
  <c r="F693"/>
  <c r="F691"/>
  <c r="F690"/>
  <c r="F689"/>
  <c r="F687"/>
  <c r="F686"/>
  <c r="F685"/>
  <c r="F684"/>
  <c r="F683"/>
  <c r="F681"/>
  <c r="F680"/>
  <c r="F679"/>
  <c r="F678"/>
  <c r="F677"/>
  <c r="F676"/>
  <c r="F675"/>
  <c r="F674"/>
  <c r="F673"/>
  <c r="F672"/>
  <c r="F671"/>
  <c r="F670"/>
  <c r="L753" l="1"/>
  <c r="L754" s="1"/>
  <c r="J754" s="1"/>
  <c r="L1355"/>
  <c r="L1356"/>
  <c r="J1356" s="1"/>
  <c r="L1397"/>
  <c r="J1397" s="1"/>
  <c r="L1301"/>
  <c r="J1301" s="1"/>
  <c r="L1026"/>
  <c r="L1027" s="1"/>
  <c r="J1027" s="1"/>
  <c r="L831"/>
  <c r="J831" s="1"/>
  <c r="F669"/>
  <c r="F668"/>
  <c r="F667"/>
  <c r="F666"/>
  <c r="F665"/>
  <c r="F664"/>
  <c r="F663"/>
  <c r="F662"/>
  <c r="F661"/>
  <c r="F658"/>
  <c r="F657"/>
  <c r="F656"/>
  <c r="F655"/>
  <c r="F654"/>
  <c r="F653"/>
  <c r="F651"/>
  <c r="F650"/>
  <c r="F648"/>
  <c r="F647"/>
  <c r="F646"/>
  <c r="F645"/>
  <c r="F643"/>
  <c r="F642"/>
  <c r="F641"/>
  <c r="F639"/>
  <c r="F638"/>
  <c r="F637"/>
  <c r="F636"/>
  <c r="F635"/>
  <c r="F634"/>
  <c r="F633"/>
  <c r="F632"/>
  <c r="F631"/>
  <c r="F630"/>
  <c r="F629"/>
  <c r="F628"/>
  <c r="F627"/>
  <c r="F622"/>
  <c r="F621"/>
  <c r="F620"/>
  <c r="F619"/>
  <c r="F618"/>
  <c r="F617"/>
  <c r="F616"/>
  <c r="F615"/>
  <c r="F614"/>
  <c r="F613"/>
  <c r="F612"/>
  <c r="F611"/>
  <c r="F610"/>
  <c r="F609"/>
  <c r="F608"/>
  <c r="F607"/>
  <c r="F605"/>
  <c r="F601"/>
  <c r="F600"/>
  <c r="F599"/>
  <c r="F598"/>
  <c r="F597"/>
  <c r="F596"/>
  <c r="F595"/>
  <c r="F594"/>
  <c r="F593"/>
  <c r="F592"/>
  <c r="F590"/>
  <c r="F588"/>
  <c r="F586"/>
  <c r="F585"/>
  <c r="F584"/>
  <c r="F583"/>
  <c r="F582"/>
  <c r="F581"/>
  <c r="F580"/>
  <c r="F579"/>
  <c r="F578"/>
  <c r="F577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L537"/>
  <c r="J537" s="1"/>
  <c r="F537"/>
  <c r="F535"/>
  <c r="F534"/>
  <c r="F533"/>
  <c r="F532"/>
  <c r="F531"/>
  <c r="F530"/>
  <c r="F529"/>
  <c r="F528"/>
  <c r="F527"/>
  <c r="F526"/>
  <c r="F525"/>
  <c r="F524"/>
  <c r="F523"/>
  <c r="F522"/>
  <c r="F521"/>
  <c r="F520"/>
  <c r="L519"/>
  <c r="J519" s="1"/>
  <c r="F519"/>
  <c r="J1355" l="1"/>
  <c r="L538"/>
  <c r="L755"/>
  <c r="J755" s="1"/>
  <c r="L832"/>
  <c r="J832" s="1"/>
  <c r="L1357"/>
  <c r="J1357" s="1"/>
  <c r="L1028"/>
  <c r="J1028" s="1"/>
  <c r="L1302"/>
  <c r="J1302" s="1"/>
  <c r="L1398"/>
  <c r="J1398" s="1"/>
  <c r="L520"/>
  <c r="J520" s="1"/>
  <c r="F517"/>
  <c r="F516"/>
  <c r="J538" l="1"/>
  <c r="L539"/>
  <c r="L540" s="1"/>
  <c r="J540" s="1"/>
  <c r="L521"/>
  <c r="J521" s="1"/>
  <c r="L1399"/>
  <c r="J1399" s="1"/>
  <c r="L1303"/>
  <c r="J1303" s="1"/>
  <c r="L756"/>
  <c r="J756" s="1"/>
  <c r="L1029"/>
  <c r="J1029" s="1"/>
  <c r="L1358"/>
  <c r="J1358" s="1"/>
  <c r="L833"/>
  <c r="J833" s="1"/>
  <c r="F515"/>
  <c r="F514"/>
  <c r="F513"/>
  <c r="F512"/>
  <c r="F511"/>
  <c r="F510"/>
  <c r="F508"/>
  <c r="J539" l="1"/>
  <c r="L1359"/>
  <c r="J1359" s="1"/>
  <c r="L541"/>
  <c r="J541" s="1"/>
  <c r="L1030"/>
  <c r="J1030" s="1"/>
  <c r="L757"/>
  <c r="L758" s="1"/>
  <c r="J758" s="1"/>
  <c r="L1304"/>
  <c r="J1304" s="1"/>
  <c r="L1400"/>
  <c r="J1400" s="1"/>
  <c r="L522"/>
  <c r="J522" s="1"/>
  <c r="L834"/>
  <c r="J834" s="1"/>
  <c r="F507"/>
  <c r="F506"/>
  <c r="F505"/>
  <c r="F504"/>
  <c r="F503"/>
  <c r="F492"/>
  <c r="F491"/>
  <c r="F490"/>
  <c r="F489"/>
  <c r="F488"/>
  <c r="F487"/>
  <c r="F486"/>
  <c r="F485"/>
  <c r="F484"/>
  <c r="F483"/>
  <c r="L523" l="1"/>
  <c r="J523" s="1"/>
  <c r="L1401"/>
  <c r="J1401" s="1"/>
  <c r="L1305"/>
  <c r="J1305" s="1"/>
  <c r="L759"/>
  <c r="J759" s="1"/>
  <c r="L1031"/>
  <c r="J1031" s="1"/>
  <c r="L542"/>
  <c r="J542" s="1"/>
  <c r="L1360"/>
  <c r="J1360" s="1"/>
  <c r="L835"/>
  <c r="J835" s="1"/>
  <c r="F482"/>
  <c r="F481"/>
  <c r="F480"/>
  <c r="F478"/>
  <c r="F477"/>
  <c r="F476"/>
  <c r="F475"/>
  <c r="F474"/>
  <c r="F473"/>
  <c r="L1361" l="1"/>
  <c r="J1361" s="1"/>
  <c r="L543"/>
  <c r="J543" s="1"/>
  <c r="L1032"/>
  <c r="J1032" s="1"/>
  <c r="L1402"/>
  <c r="J1402" s="1"/>
  <c r="L524"/>
  <c r="J524" s="1"/>
  <c r="L836"/>
  <c r="L760"/>
  <c r="J760" s="1"/>
  <c r="L1306"/>
  <c r="J1306" s="1"/>
  <c r="F472"/>
  <c r="F471"/>
  <c r="F470"/>
  <c r="F469"/>
  <c r="F468"/>
  <c r="F467"/>
  <c r="F465"/>
  <c r="F464"/>
  <c r="F463"/>
  <c r="J836" l="1"/>
  <c r="L837"/>
  <c r="L1307"/>
  <c r="J1307" s="1"/>
  <c r="L525"/>
  <c r="J525" s="1"/>
  <c r="L1403"/>
  <c r="J1403" s="1"/>
  <c r="L1033"/>
  <c r="J1033" s="1"/>
  <c r="L544"/>
  <c r="J544" s="1"/>
  <c r="L1362"/>
  <c r="J1362" s="1"/>
  <c r="L761"/>
  <c r="J761" s="1"/>
  <c r="F437"/>
  <c r="F435"/>
  <c r="F434"/>
  <c r="F433"/>
  <c r="F432"/>
  <c r="F431"/>
  <c r="F430"/>
  <c r="F429"/>
  <c r="F428"/>
  <c r="F427"/>
  <c r="F426"/>
  <c r="F425"/>
  <c r="F424"/>
  <c r="L422"/>
  <c r="L423" s="1"/>
  <c r="F399"/>
  <c r="F398"/>
  <c r="F396"/>
  <c r="F391"/>
  <c r="F389"/>
  <c r="F388"/>
  <c r="F386"/>
  <c r="F385"/>
  <c r="F384"/>
  <c r="F383"/>
  <c r="F382"/>
  <c r="F381"/>
  <c r="F379"/>
  <c r="F378"/>
  <c r="F377"/>
  <c r="F376"/>
  <c r="F375"/>
  <c r="F372"/>
  <c r="F371"/>
  <c r="F368"/>
  <c r="F367"/>
  <c r="F366"/>
  <c r="F364"/>
  <c r="F363"/>
  <c r="L361"/>
  <c r="L838" l="1"/>
  <c r="J837"/>
  <c r="L762"/>
  <c r="J762" s="1"/>
  <c r="L1363"/>
  <c r="J1363" s="1"/>
  <c r="L545"/>
  <c r="J545" s="1"/>
  <c r="L1034"/>
  <c r="J1034" s="1"/>
  <c r="L1406"/>
  <c r="J1406" s="1"/>
  <c r="L1404"/>
  <c r="J1404" s="1"/>
  <c r="L526"/>
  <c r="J526" s="1"/>
  <c r="L1308"/>
  <c r="J1308" s="1"/>
  <c r="L426"/>
  <c r="J426" s="1"/>
  <c r="L424"/>
  <c r="J424" s="1"/>
  <c r="L362"/>
  <c r="L839" l="1"/>
  <c r="J838"/>
  <c r="L1309"/>
  <c r="J1309" s="1"/>
  <c r="L1405"/>
  <c r="J1405" s="1"/>
  <c r="L1035"/>
  <c r="J1035" s="1"/>
  <c r="L546"/>
  <c r="J546" s="1"/>
  <c r="L1368"/>
  <c r="L1369" s="1"/>
  <c r="J1369" s="1"/>
  <c r="L1364"/>
  <c r="J1364" s="1"/>
  <c r="L763"/>
  <c r="J763" s="1"/>
  <c r="L527"/>
  <c r="J527" s="1"/>
  <c r="L1407"/>
  <c r="J1407" s="1"/>
  <c r="L427"/>
  <c r="J427" s="1"/>
  <c r="L425"/>
  <c r="L363"/>
  <c r="J363" s="1"/>
  <c r="F344"/>
  <c r="F342"/>
  <c r="F341"/>
  <c r="F323"/>
  <c r="F322"/>
  <c r="F321"/>
  <c r="F320"/>
  <c r="F319"/>
  <c r="F318"/>
  <c r="F316"/>
  <c r="L840" l="1"/>
  <c r="J839"/>
  <c r="J425"/>
  <c r="L1365"/>
  <c r="J1365" s="1"/>
  <c r="L547"/>
  <c r="J547" s="1"/>
  <c r="L1041"/>
  <c r="L1042" s="1"/>
  <c r="J1042" s="1"/>
  <c r="L1036"/>
  <c r="J1036" s="1"/>
  <c r="L1310"/>
  <c r="J1310" s="1"/>
  <c r="L1408"/>
  <c r="J1408" s="1"/>
  <c r="L528"/>
  <c r="J528" s="1"/>
  <c r="L764"/>
  <c r="J764" s="1"/>
  <c r="L1370"/>
  <c r="J1370" s="1"/>
  <c r="L364"/>
  <c r="L428"/>
  <c r="J428" s="1"/>
  <c r="J840" l="1"/>
  <c r="L841"/>
  <c r="J364"/>
  <c r="L365"/>
  <c r="J365" s="1"/>
  <c r="L765"/>
  <c r="J765" s="1"/>
  <c r="L1043"/>
  <c r="J1043" s="1"/>
  <c r="L548"/>
  <c r="J548" s="1"/>
  <c r="L1371"/>
  <c r="L1372" s="1"/>
  <c r="J1372" s="1"/>
  <c r="L529"/>
  <c r="J529" s="1"/>
  <c r="L1409"/>
  <c r="J1409" s="1"/>
  <c r="L1311"/>
  <c r="L1312"/>
  <c r="L1313" s="1"/>
  <c r="J1313" s="1"/>
  <c r="L1037"/>
  <c r="J1037" s="1"/>
  <c r="L1366"/>
  <c r="J1366" s="1"/>
  <c r="L429"/>
  <c r="J429" s="1"/>
  <c r="L366"/>
  <c r="J366" s="1"/>
  <c r="J841" l="1"/>
  <c r="L842"/>
  <c r="J1311"/>
  <c r="L1367"/>
  <c r="L1314"/>
  <c r="J1314" s="1"/>
  <c r="L1410"/>
  <c r="J1410" s="1"/>
  <c r="L530"/>
  <c r="J530" s="1"/>
  <c r="L1373"/>
  <c r="J1373" s="1"/>
  <c r="L549"/>
  <c r="J549" s="1"/>
  <c r="L1038"/>
  <c r="J1038" s="1"/>
  <c r="L1044"/>
  <c r="L1045" s="1"/>
  <c r="J1045" s="1"/>
  <c r="L766"/>
  <c r="J766" s="1"/>
  <c r="L430"/>
  <c r="J430" s="1"/>
  <c r="L367"/>
  <c r="J367" s="1"/>
  <c r="J842" l="1"/>
  <c r="L843"/>
  <c r="J1367"/>
  <c r="L1046"/>
  <c r="J1046" s="1"/>
  <c r="L1039"/>
  <c r="L1040" s="1"/>
  <c r="J1040" s="1"/>
  <c r="L550"/>
  <c r="J550" s="1"/>
  <c r="L1374"/>
  <c r="L1375" s="1"/>
  <c r="J1375" s="1"/>
  <c r="L531"/>
  <c r="J531" s="1"/>
  <c r="L1411"/>
  <c r="J1411" s="1"/>
  <c r="L1315"/>
  <c r="J1315" s="1"/>
  <c r="L767"/>
  <c r="J767" s="1"/>
  <c r="L431"/>
  <c r="J431" s="1"/>
  <c r="L368"/>
  <c r="J368" s="1"/>
  <c r="J843" l="1"/>
  <c r="L844"/>
  <c r="J1039"/>
  <c r="L1316"/>
  <c r="J1316" s="1"/>
  <c r="L1412"/>
  <c r="J1412" s="1"/>
  <c r="L532"/>
  <c r="J532" s="1"/>
  <c r="L1376"/>
  <c r="L551"/>
  <c r="J551" s="1"/>
  <c r="L768"/>
  <c r="J768" s="1"/>
  <c r="L1047"/>
  <c r="J1047" s="1"/>
  <c r="L432"/>
  <c r="J432" s="1"/>
  <c r="L369"/>
  <c r="F306"/>
  <c r="J844" l="1"/>
  <c r="L845"/>
  <c r="J1376"/>
  <c r="L1377"/>
  <c r="L1378" s="1"/>
  <c r="L1379" s="1"/>
  <c r="L1380" s="1"/>
  <c r="L1381" s="1"/>
  <c r="L1382" s="1"/>
  <c r="J369"/>
  <c r="L370"/>
  <c r="L769"/>
  <c r="J769" s="1"/>
  <c r="L552"/>
  <c r="J552" s="1"/>
  <c r="L533"/>
  <c r="J533" s="1"/>
  <c r="L1413"/>
  <c r="J1413" s="1"/>
  <c r="L1317"/>
  <c r="J1317" s="1"/>
  <c r="L1048"/>
  <c r="J1048" s="1"/>
  <c r="L433"/>
  <c r="J433" s="1"/>
  <c r="F302"/>
  <c r="F297"/>
  <c r="F293"/>
  <c r="F291"/>
  <c r="F289"/>
  <c r="F286"/>
  <c r="F283"/>
  <c r="J845" l="1"/>
  <c r="L846"/>
  <c r="L847" s="1"/>
  <c r="L371"/>
  <c r="J370"/>
  <c r="L1049"/>
  <c r="L1050" s="1"/>
  <c r="J1050" s="1"/>
  <c r="L1318"/>
  <c r="J1318" s="1"/>
  <c r="L1414"/>
  <c r="J1414" s="1"/>
  <c r="L534"/>
  <c r="J1377"/>
  <c r="L553"/>
  <c r="J553" s="1"/>
  <c r="L770"/>
  <c r="J770" s="1"/>
  <c r="L434"/>
  <c r="J434" s="1"/>
  <c r="F280"/>
  <c r="F277"/>
  <c r="F276"/>
  <c r="F271"/>
  <c r="F267"/>
  <c r="F265"/>
  <c r="F264"/>
  <c r="F261"/>
  <c r="L258"/>
  <c r="F257"/>
  <c r="F256"/>
  <c r="F255"/>
  <c r="F254"/>
  <c r="F250"/>
  <c r="F249"/>
  <c r="F248"/>
  <c r="F247"/>
  <c r="F246"/>
  <c r="F245"/>
  <c r="F244"/>
  <c r="F243"/>
  <c r="F242"/>
  <c r="F241"/>
  <c r="F240"/>
  <c r="F238"/>
  <c r="F237"/>
  <c r="L235"/>
  <c r="J847" l="1"/>
  <c r="L848"/>
  <c r="J534"/>
  <c r="L535"/>
  <c r="J371"/>
  <c r="L372"/>
  <c r="L236"/>
  <c r="L237" s="1"/>
  <c r="L554"/>
  <c r="J554" s="1"/>
  <c r="J1378"/>
  <c r="L1415"/>
  <c r="J1415" s="1"/>
  <c r="L1319"/>
  <c r="J1319" s="1"/>
  <c r="L1051"/>
  <c r="L259"/>
  <c r="L260" s="1"/>
  <c r="L771"/>
  <c r="J771" s="1"/>
  <c r="L435"/>
  <c r="J435" s="1"/>
  <c r="F234"/>
  <c r="F233"/>
  <c r="J848" l="1"/>
  <c r="L849"/>
  <c r="J372"/>
  <c r="L373"/>
  <c r="J1051"/>
  <c r="L1052"/>
  <c r="J1052" s="1"/>
  <c r="L238"/>
  <c r="J237"/>
  <c r="J260"/>
  <c r="L772"/>
  <c r="J772" s="1"/>
  <c r="L1320"/>
  <c r="J1320" s="1"/>
  <c r="L1416"/>
  <c r="J1379"/>
  <c r="L555"/>
  <c r="J555" s="1"/>
  <c r="L261"/>
  <c r="L1053"/>
  <c r="J1053" s="1"/>
  <c r="J535"/>
  <c r="L436"/>
  <c r="J436" s="1"/>
  <c r="F232"/>
  <c r="J849" l="1"/>
  <c r="L850"/>
  <c r="J373"/>
  <c r="L374"/>
  <c r="J1416"/>
  <c r="L1417"/>
  <c r="J1417" s="1"/>
  <c r="L262"/>
  <c r="J262" s="1"/>
  <c r="J261"/>
  <c r="J238"/>
  <c r="L557"/>
  <c r="J557" s="1"/>
  <c r="L556"/>
  <c r="J1380"/>
  <c r="L1418"/>
  <c r="J1418" s="1"/>
  <c r="L1321"/>
  <c r="J1321" s="1"/>
  <c r="L1054"/>
  <c r="J1054" s="1"/>
  <c r="L773"/>
  <c r="J773" s="1"/>
  <c r="L437"/>
  <c r="J437" s="1"/>
  <c r="F231"/>
  <c r="J850" l="1"/>
  <c r="L851"/>
  <c r="L853"/>
  <c r="J374"/>
  <c r="L375"/>
  <c r="L263"/>
  <c r="J263" s="1"/>
  <c r="J556"/>
  <c r="L774"/>
  <c r="J774" s="1"/>
  <c r="J1381"/>
  <c r="L558"/>
  <c r="J558" s="1"/>
  <c r="L239"/>
  <c r="L240" s="1"/>
  <c r="J240" s="1"/>
  <c r="L1055"/>
  <c r="J1055" s="1"/>
  <c r="L1322"/>
  <c r="J1322" s="1"/>
  <c r="L1419"/>
  <c r="J1419" s="1"/>
  <c r="L438"/>
  <c r="F230"/>
  <c r="J853" l="1"/>
  <c r="L854"/>
  <c r="J851"/>
  <c r="L852"/>
  <c r="J852" s="1"/>
  <c r="J375"/>
  <c r="L376"/>
  <c r="J438"/>
  <c r="L439"/>
  <c r="L264"/>
  <c r="J264" s="1"/>
  <c r="L1421"/>
  <c r="J1421" s="1"/>
  <c r="L1420"/>
  <c r="L1323"/>
  <c r="L1324" s="1"/>
  <c r="J1324" s="1"/>
  <c r="L1056"/>
  <c r="J1056" s="1"/>
  <c r="L241"/>
  <c r="J241" s="1"/>
  <c r="L559"/>
  <c r="J559" s="1"/>
  <c r="L775"/>
  <c r="J775" s="1"/>
  <c r="F229"/>
  <c r="J854" l="1"/>
  <c r="L855"/>
  <c r="J376"/>
  <c r="L377"/>
  <c r="J439"/>
  <c r="L440"/>
  <c r="L265"/>
  <c r="J265" s="1"/>
  <c r="J1420"/>
  <c r="J1382"/>
  <c r="L242"/>
  <c r="J242" s="1"/>
  <c r="L1422"/>
  <c r="J1422" s="1"/>
  <c r="L1423"/>
  <c r="J1423" s="1"/>
  <c r="L776"/>
  <c r="J776" s="1"/>
  <c r="L560"/>
  <c r="J560" s="1"/>
  <c r="L1057"/>
  <c r="J1057" s="1"/>
  <c r="L1325"/>
  <c r="J1325" s="1"/>
  <c r="F228"/>
  <c r="J855" l="1"/>
  <c r="L856"/>
  <c r="J377"/>
  <c r="L378"/>
  <c r="L267"/>
  <c r="J267" s="1"/>
  <c r="L441"/>
  <c r="J440"/>
  <c r="L266"/>
  <c r="L1424"/>
  <c r="J1424" s="1"/>
  <c r="L243"/>
  <c r="J243" s="1"/>
  <c r="L1326"/>
  <c r="L1058"/>
  <c r="L561"/>
  <c r="J561" s="1"/>
  <c r="L777"/>
  <c r="J777" s="1"/>
  <c r="L1425"/>
  <c r="J856" l="1"/>
  <c r="L857"/>
  <c r="J378"/>
  <c r="L379"/>
  <c r="L380" s="1"/>
  <c r="J380" s="1"/>
  <c r="L269"/>
  <c r="L271" s="1"/>
  <c r="L273" s="1"/>
  <c r="J441"/>
  <c r="L442"/>
  <c r="J266"/>
  <c r="L268"/>
  <c r="L270" s="1"/>
  <c r="L272" s="1"/>
  <c r="J1058"/>
  <c r="J1425"/>
  <c r="L778"/>
  <c r="J778" s="1"/>
  <c r="L562"/>
  <c r="J562" s="1"/>
  <c r="L1327"/>
  <c r="J1327" s="1"/>
  <c r="L244"/>
  <c r="J244" s="1"/>
  <c r="L1426"/>
  <c r="J1426" s="1"/>
  <c r="F227"/>
  <c r="F226"/>
  <c r="J857" l="1"/>
  <c r="L858"/>
  <c r="J379"/>
  <c r="L381"/>
  <c r="L443"/>
  <c r="J442"/>
  <c r="J268"/>
  <c r="L245"/>
  <c r="J245" s="1"/>
  <c r="L1328"/>
  <c r="J1328" s="1"/>
  <c r="L563"/>
  <c r="J563" s="1"/>
  <c r="L779"/>
  <c r="J779" s="1"/>
  <c r="L1432"/>
  <c r="L1427"/>
  <c r="J269"/>
  <c r="F225"/>
  <c r="J858" l="1"/>
  <c r="L859"/>
  <c r="L860" s="1"/>
  <c r="J381"/>
  <c r="L385"/>
  <c r="L382"/>
  <c r="L444"/>
  <c r="J443"/>
  <c r="J1427"/>
  <c r="J1432"/>
  <c r="L1428"/>
  <c r="L780"/>
  <c r="J780" s="1"/>
  <c r="L564"/>
  <c r="J564" s="1"/>
  <c r="L246"/>
  <c r="J246" s="1"/>
  <c r="L1329"/>
  <c r="J1329" s="1"/>
  <c r="J271"/>
  <c r="J270"/>
  <c r="J860" l="1"/>
  <c r="L861"/>
  <c r="J382"/>
  <c r="L383"/>
  <c r="J385"/>
  <c r="L386"/>
  <c r="J444"/>
  <c r="L445"/>
  <c r="J1428"/>
  <c r="L1330"/>
  <c r="L247"/>
  <c r="J247" s="1"/>
  <c r="L565"/>
  <c r="J565" s="1"/>
  <c r="L781"/>
  <c r="L1429"/>
  <c r="J272"/>
  <c r="F224"/>
  <c r="J861" l="1"/>
  <c r="L862"/>
  <c r="J386"/>
  <c r="L388"/>
  <c r="L387"/>
  <c r="J387" s="1"/>
  <c r="J383"/>
  <c r="L384"/>
  <c r="J384" s="1"/>
  <c r="L446"/>
  <c r="J445"/>
  <c r="J1429"/>
  <c r="J781"/>
  <c r="L782"/>
  <c r="J782" s="1"/>
  <c r="L1331"/>
  <c r="L1332" s="1"/>
  <c r="J1332" s="1"/>
  <c r="J1330"/>
  <c r="L783"/>
  <c r="J783" s="1"/>
  <c r="L566"/>
  <c r="J566" s="1"/>
  <c r="L248"/>
  <c r="J248" s="1"/>
  <c r="L1430"/>
  <c r="J1430" s="1"/>
  <c r="J273"/>
  <c r="F222"/>
  <c r="J862" l="1"/>
  <c r="L863"/>
  <c r="L1468"/>
  <c r="L1469" s="1"/>
  <c r="J388"/>
  <c r="L389"/>
  <c r="L390" s="1"/>
  <c r="J446"/>
  <c r="L447"/>
  <c r="L249"/>
  <c r="J249" s="1"/>
  <c r="L567"/>
  <c r="J567" s="1"/>
  <c r="L1333"/>
  <c r="J1333" s="1"/>
  <c r="L1431"/>
  <c r="L784"/>
  <c r="J784" s="1"/>
  <c r="L274"/>
  <c r="J274" s="1"/>
  <c r="F221"/>
  <c r="L864" l="1"/>
  <c r="L865" s="1"/>
  <c r="L871"/>
  <c r="L872" s="1"/>
  <c r="J863"/>
  <c r="J1469"/>
  <c r="L1471"/>
  <c r="L1470"/>
  <c r="J1470" s="1"/>
  <c r="L391"/>
  <c r="J390"/>
  <c r="J389"/>
  <c r="J447"/>
  <c r="L448"/>
  <c r="J1431"/>
  <c r="L785"/>
  <c r="J785" s="1"/>
  <c r="L568"/>
  <c r="J568" s="1"/>
  <c r="L250"/>
  <c r="L1334"/>
  <c r="L275"/>
  <c r="J275" s="1"/>
  <c r="F220"/>
  <c r="F219"/>
  <c r="L866" l="1"/>
  <c r="J865"/>
  <c r="J872"/>
  <c r="L873"/>
  <c r="J250"/>
  <c r="L251"/>
  <c r="J1471"/>
  <c r="L1472"/>
  <c r="L1473" s="1"/>
  <c r="J1473" s="1"/>
  <c r="L392"/>
  <c r="J391"/>
  <c r="L449"/>
  <c r="J448"/>
  <c r="L1335"/>
  <c r="L1336" s="1"/>
  <c r="J1336" s="1"/>
  <c r="J1334"/>
  <c r="L253"/>
  <c r="L254" s="1"/>
  <c r="J254" s="1"/>
  <c r="L569"/>
  <c r="J569" s="1"/>
  <c r="L786"/>
  <c r="J786" s="1"/>
  <c r="L276"/>
  <c r="J276" s="1"/>
  <c r="F218"/>
  <c r="F217"/>
  <c r="L867" l="1"/>
  <c r="J866"/>
  <c r="J873"/>
  <c r="L874"/>
  <c r="L252"/>
  <c r="J252" s="1"/>
  <c r="J251"/>
  <c r="J1472"/>
  <c r="L1474"/>
  <c r="L393"/>
  <c r="J392"/>
  <c r="J449"/>
  <c r="L450"/>
  <c r="L1337"/>
  <c r="J1337" s="1"/>
  <c r="L570"/>
  <c r="L255"/>
  <c r="J255" s="1"/>
  <c r="L787"/>
  <c r="J787" s="1"/>
  <c r="L277"/>
  <c r="J277" s="1"/>
  <c r="J867" l="1"/>
  <c r="L868"/>
  <c r="J874"/>
  <c r="L875"/>
  <c r="J1474"/>
  <c r="L1475"/>
  <c r="L394"/>
  <c r="J393"/>
  <c r="J450"/>
  <c r="L451"/>
  <c r="J570"/>
  <c r="L571"/>
  <c r="L256"/>
  <c r="J256" s="1"/>
  <c r="L788"/>
  <c r="J788" s="1"/>
  <c r="L1338"/>
  <c r="J1338" s="1"/>
  <c r="L280"/>
  <c r="J280" s="1"/>
  <c r="L278"/>
  <c r="J278" s="1"/>
  <c r="F216"/>
  <c r="F215"/>
  <c r="J875" l="1"/>
  <c r="L876"/>
  <c r="J876" s="1"/>
  <c r="L869"/>
  <c r="J868"/>
  <c r="J1475"/>
  <c r="L395"/>
  <c r="J394"/>
  <c r="L452"/>
  <c r="J451"/>
  <c r="L572"/>
  <c r="J571"/>
  <c r="L1339"/>
  <c r="J1339" s="1"/>
  <c r="L257"/>
  <c r="L789"/>
  <c r="J789" s="1"/>
  <c r="L281"/>
  <c r="J281" s="1"/>
  <c r="L279"/>
  <c r="J279" s="1"/>
  <c r="L283"/>
  <c r="J283" s="1"/>
  <c r="F214"/>
  <c r="L870" l="1"/>
  <c r="J870" s="1"/>
  <c r="J869"/>
  <c r="L396"/>
  <c r="L397" s="1"/>
  <c r="J397" s="1"/>
  <c r="J395"/>
  <c r="L453"/>
  <c r="J452"/>
  <c r="J572"/>
  <c r="L573"/>
  <c r="J257"/>
  <c r="L790"/>
  <c r="J790" s="1"/>
  <c r="L1340"/>
  <c r="J1340" s="1"/>
  <c r="L284"/>
  <c r="L282"/>
  <c r="J282" s="1"/>
  <c r="F213"/>
  <c r="L398" l="1"/>
  <c r="J396"/>
  <c r="L454"/>
  <c r="J453"/>
  <c r="J573"/>
  <c r="L574"/>
  <c r="J284"/>
  <c r="L791"/>
  <c r="J791" s="1"/>
  <c r="L1341"/>
  <c r="L285"/>
  <c r="J285" s="1"/>
  <c r="L399" l="1"/>
  <c r="J398"/>
  <c r="J454"/>
  <c r="L455"/>
  <c r="J574"/>
  <c r="L575"/>
  <c r="J1341"/>
  <c r="L792"/>
  <c r="J792" s="1"/>
  <c r="L286"/>
  <c r="F211"/>
  <c r="F210"/>
  <c r="L400" l="1"/>
  <c r="J399"/>
  <c r="J455"/>
  <c r="L456"/>
  <c r="J575"/>
  <c r="L576"/>
  <c r="L287"/>
  <c r="J287" s="1"/>
  <c r="J286"/>
  <c r="L793"/>
  <c r="J793" s="1"/>
  <c r="L289"/>
  <c r="J289" s="1"/>
  <c r="F209"/>
  <c r="J400" l="1"/>
  <c r="L401"/>
  <c r="J456"/>
  <c r="L463"/>
  <c r="L457"/>
  <c r="J576"/>
  <c r="L577"/>
  <c r="L288"/>
  <c r="J288" s="1"/>
  <c r="L794"/>
  <c r="J794" s="1"/>
  <c r="L290"/>
  <c r="J290" s="1"/>
  <c r="F206"/>
  <c r="L402" l="1"/>
  <c r="J401"/>
  <c r="J457"/>
  <c r="L458"/>
  <c r="J463"/>
  <c r="L464"/>
  <c r="L578"/>
  <c r="J577"/>
  <c r="L795"/>
  <c r="J795" s="1"/>
  <c r="L291"/>
  <c r="J291" s="1"/>
  <c r="F204"/>
  <c r="L403" l="1"/>
  <c r="J402"/>
  <c r="J464"/>
  <c r="L465"/>
  <c r="L466" s="1"/>
  <c r="J466" s="1"/>
  <c r="J458"/>
  <c r="L459"/>
  <c r="J578"/>
  <c r="L579"/>
  <c r="L796"/>
  <c r="J796" s="1"/>
  <c r="L292"/>
  <c r="J292" s="1"/>
  <c r="L404" l="1"/>
  <c r="J403"/>
  <c r="L415"/>
  <c r="J459"/>
  <c r="L460"/>
  <c r="J465"/>
  <c r="L467"/>
  <c r="J579"/>
  <c r="L580"/>
  <c r="L797"/>
  <c r="J797" s="1"/>
  <c r="L293"/>
  <c r="J293" s="1"/>
  <c r="F203"/>
  <c r="J415" l="1"/>
  <c r="L416"/>
  <c r="L405"/>
  <c r="J404"/>
  <c r="J467"/>
  <c r="L468"/>
  <c r="J460"/>
  <c r="L461"/>
  <c r="J580"/>
  <c r="L581"/>
  <c r="L798"/>
  <c r="J798" s="1"/>
  <c r="L294"/>
  <c r="J294" s="1"/>
  <c r="F202"/>
  <c r="L406" l="1"/>
  <c r="L407" s="1"/>
  <c r="J405"/>
  <c r="J416"/>
  <c r="L417"/>
  <c r="J461"/>
  <c r="L462"/>
  <c r="J462" s="1"/>
  <c r="J468"/>
  <c r="L469"/>
  <c r="J581"/>
  <c r="L582"/>
  <c r="L799"/>
  <c r="L295"/>
  <c r="F201"/>
  <c r="J407" l="1"/>
  <c r="L408"/>
  <c r="L409" s="1"/>
  <c r="J406"/>
  <c r="J417"/>
  <c r="L418"/>
  <c r="L470"/>
  <c r="J469"/>
  <c r="J582"/>
  <c r="L583"/>
  <c r="L801"/>
  <c r="J801" s="1"/>
  <c r="L800"/>
  <c r="L296"/>
  <c r="L410" l="1"/>
  <c r="J409"/>
  <c r="J418"/>
  <c r="L419"/>
  <c r="L471"/>
  <c r="J470"/>
  <c r="J583"/>
  <c r="L584"/>
  <c r="J296"/>
  <c r="L297"/>
  <c r="L298" s="1"/>
  <c r="L299" s="1"/>
  <c r="L300" s="1"/>
  <c r="J800"/>
  <c r="L802"/>
  <c r="J802" s="1"/>
  <c r="L411" l="1"/>
  <c r="J410"/>
  <c r="J419"/>
  <c r="L420"/>
  <c r="L472"/>
  <c r="J471"/>
  <c r="J584"/>
  <c r="L585"/>
  <c r="L803"/>
  <c r="L804" s="1"/>
  <c r="J804" s="1"/>
  <c r="J297"/>
  <c r="L412" l="1"/>
  <c r="J411"/>
  <c r="J420"/>
  <c r="L421"/>
  <c r="L473"/>
  <c r="J472"/>
  <c r="J585"/>
  <c r="L586"/>
  <c r="L805"/>
  <c r="J805" s="1"/>
  <c r="J298"/>
  <c r="F196"/>
  <c r="L413" l="1"/>
  <c r="J412"/>
  <c r="L474"/>
  <c r="J473"/>
  <c r="J586"/>
  <c r="L587"/>
  <c r="L806"/>
  <c r="J299"/>
  <c r="F195"/>
  <c r="L414" l="1"/>
  <c r="J414" s="1"/>
  <c r="J413"/>
  <c r="L475"/>
  <c r="J474"/>
  <c r="J587"/>
  <c r="L588"/>
  <c r="J806"/>
  <c r="L807"/>
  <c r="J300"/>
  <c r="F194"/>
  <c r="L476" l="1"/>
  <c r="J475"/>
  <c r="J588"/>
  <c r="L589"/>
  <c r="L808"/>
  <c r="J807"/>
  <c r="L301"/>
  <c r="J301" s="1"/>
  <c r="F193"/>
  <c r="L477" l="1"/>
  <c r="J476"/>
  <c r="J589"/>
  <c r="L590"/>
  <c r="L809"/>
  <c r="J808"/>
  <c r="L302"/>
  <c r="J302" s="1"/>
  <c r="F192"/>
  <c r="J477" l="1"/>
  <c r="L478"/>
  <c r="J590"/>
  <c r="L591"/>
  <c r="L592" s="1"/>
  <c r="L810"/>
  <c r="J809"/>
  <c r="J492"/>
  <c r="L303"/>
  <c r="L304" s="1"/>
  <c r="L305" s="1"/>
  <c r="L306" s="1"/>
  <c r="L307" s="1"/>
  <c r="F191"/>
  <c r="L479" l="1"/>
  <c r="J479" s="1"/>
  <c r="L480"/>
  <c r="J478"/>
  <c r="J592"/>
  <c r="L593"/>
  <c r="L594" s="1"/>
  <c r="L595" s="1"/>
  <c r="L596" s="1"/>
  <c r="L597" s="1"/>
  <c r="L811"/>
  <c r="J810"/>
  <c r="J493"/>
  <c r="J303"/>
  <c r="F190"/>
  <c r="J480" l="1"/>
  <c r="L481"/>
  <c r="J593"/>
  <c r="J811"/>
  <c r="L812"/>
  <c r="J481" l="1"/>
  <c r="L482"/>
  <c r="J812"/>
  <c r="L813"/>
  <c r="J496"/>
  <c r="J304"/>
  <c r="J482" l="1"/>
  <c r="L483"/>
  <c r="J594"/>
  <c r="L814"/>
  <c r="J813"/>
  <c r="L310"/>
  <c r="J305"/>
  <c r="F189"/>
  <c r="J483" l="1"/>
  <c r="L484"/>
  <c r="J595"/>
  <c r="L815"/>
  <c r="J814"/>
  <c r="J498"/>
  <c r="J310"/>
  <c r="L314"/>
  <c r="J484" l="1"/>
  <c r="L485"/>
  <c r="J596"/>
  <c r="J815"/>
  <c r="L816"/>
  <c r="J306"/>
  <c r="J307"/>
  <c r="L318"/>
  <c r="J314"/>
  <c r="L311"/>
  <c r="L308"/>
  <c r="F188"/>
  <c r="F187"/>
  <c r="J485" l="1"/>
  <c r="L486"/>
  <c r="J597"/>
  <c r="L598"/>
  <c r="J816"/>
  <c r="J311"/>
  <c r="L315"/>
  <c r="L319"/>
  <c r="L320" s="1"/>
  <c r="L321" s="1"/>
  <c r="L322" s="1"/>
  <c r="J318"/>
  <c r="J308"/>
  <c r="L309"/>
  <c r="L312"/>
  <c r="F186"/>
  <c r="J486" l="1"/>
  <c r="L487"/>
  <c r="J598"/>
  <c r="L599"/>
  <c r="L323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J322"/>
  <c r="J312"/>
  <c r="L316"/>
  <c r="J316" s="1"/>
  <c r="J319"/>
  <c r="L313"/>
  <c r="L317" s="1"/>
  <c r="J309"/>
  <c r="J315"/>
  <c r="F185"/>
  <c r="F184"/>
  <c r="F183"/>
  <c r="F182"/>
  <c r="J487" l="1"/>
  <c r="L488"/>
  <c r="J599"/>
  <c r="L600"/>
  <c r="J313"/>
  <c r="L340"/>
  <c r="L342" s="1"/>
  <c r="J323"/>
  <c r="F181"/>
  <c r="F180"/>
  <c r="J488" l="1"/>
  <c r="L489"/>
  <c r="J600"/>
  <c r="L601"/>
  <c r="L343"/>
  <c r="L345" s="1"/>
  <c r="J320"/>
  <c r="J324"/>
  <c r="J321"/>
  <c r="J325"/>
  <c r="J340"/>
  <c r="L347" l="1"/>
  <c r="J347" s="1"/>
  <c r="J345"/>
  <c r="J489"/>
  <c r="L490"/>
  <c r="J601"/>
  <c r="L602"/>
  <c r="L338"/>
  <c r="L339"/>
  <c r="L341" s="1"/>
  <c r="L348"/>
  <c r="J326"/>
  <c r="J490" l="1"/>
  <c r="L491"/>
  <c r="L605"/>
  <c r="L603"/>
  <c r="J327"/>
  <c r="J491" l="1"/>
  <c r="L492"/>
  <c r="L493" s="1"/>
  <c r="L494" s="1"/>
  <c r="J605"/>
  <c r="L606"/>
  <c r="L607" s="1"/>
  <c r="J603"/>
  <c r="L604"/>
  <c r="J604" s="1"/>
  <c r="L349"/>
  <c r="J349" s="1"/>
  <c r="J328"/>
  <c r="L495" l="1"/>
  <c r="J494"/>
  <c r="J607"/>
  <c r="L608"/>
  <c r="J329"/>
  <c r="L350"/>
  <c r="J350" s="1"/>
  <c r="F174"/>
  <c r="F173"/>
  <c r="J495" l="1"/>
  <c r="L496"/>
  <c r="L497" s="1"/>
  <c r="J608"/>
  <c r="L609"/>
  <c r="L351"/>
  <c r="J351" s="1"/>
  <c r="J330"/>
  <c r="F172"/>
  <c r="J497" l="1"/>
  <c r="L498"/>
  <c r="L499" s="1"/>
  <c r="L500" s="1"/>
  <c r="J609"/>
  <c r="L610"/>
  <c r="J331"/>
  <c r="L352"/>
  <c r="J352" s="1"/>
  <c r="J341"/>
  <c r="F171"/>
  <c r="F170"/>
  <c r="L501" l="1"/>
  <c r="L502" s="1"/>
  <c r="J500"/>
  <c r="J610"/>
  <c r="L611"/>
  <c r="J342"/>
  <c r="L353"/>
  <c r="J353" s="1"/>
  <c r="J332"/>
  <c r="F169"/>
  <c r="J502" l="1"/>
  <c r="L503"/>
  <c r="J501"/>
  <c r="J611"/>
  <c r="L612"/>
  <c r="J333"/>
  <c r="L354"/>
  <c r="J354" s="1"/>
  <c r="L344"/>
  <c r="F168"/>
  <c r="J344" l="1"/>
  <c r="L346"/>
  <c r="J346" s="1"/>
  <c r="L504"/>
  <c r="J503"/>
  <c r="J612"/>
  <c r="L613"/>
  <c r="J343"/>
  <c r="L355"/>
  <c r="J355" s="1"/>
  <c r="J334"/>
  <c r="L505" l="1"/>
  <c r="J504"/>
  <c r="J613"/>
  <c r="L614"/>
  <c r="J335"/>
  <c r="L356"/>
  <c r="F166"/>
  <c r="L506" l="1"/>
  <c r="J505"/>
  <c r="J614"/>
  <c r="L615"/>
  <c r="J356"/>
  <c r="L357"/>
  <c r="J336"/>
  <c r="F165"/>
  <c r="L507" l="1"/>
  <c r="J506"/>
  <c r="J615"/>
  <c r="L616"/>
  <c r="L358"/>
  <c r="J357"/>
  <c r="J337"/>
  <c r="F164"/>
  <c r="L508" l="1"/>
  <c r="J507"/>
  <c r="J616"/>
  <c r="L617"/>
  <c r="L359"/>
  <c r="J358"/>
  <c r="J338"/>
  <c r="F162"/>
  <c r="L509" l="1"/>
  <c r="J508"/>
  <c r="J617"/>
  <c r="L618"/>
  <c r="L360"/>
  <c r="J360" s="1"/>
  <c r="J359"/>
  <c r="F161"/>
  <c r="J509" l="1"/>
  <c r="L510"/>
  <c r="J618"/>
  <c r="L619"/>
  <c r="F160"/>
  <c r="L511" l="1"/>
  <c r="J510"/>
  <c r="J619"/>
  <c r="L620"/>
  <c r="F159"/>
  <c r="L512" l="1"/>
  <c r="J511"/>
  <c r="J620"/>
  <c r="L621"/>
  <c r="F158"/>
  <c r="L513" l="1"/>
  <c r="J512"/>
  <c r="J621"/>
  <c r="L622"/>
  <c r="F157"/>
  <c r="L514" l="1"/>
  <c r="J513"/>
  <c r="J622"/>
  <c r="L627"/>
  <c r="L623"/>
  <c r="F156"/>
  <c r="L515" l="1"/>
  <c r="J514"/>
  <c r="J623"/>
  <c r="L624"/>
  <c r="J627"/>
  <c r="L628"/>
  <c r="F155"/>
  <c r="L516" l="1"/>
  <c r="J515"/>
  <c r="J628"/>
  <c r="L629"/>
  <c r="J624"/>
  <c r="L625"/>
  <c r="F154"/>
  <c r="L517" l="1"/>
  <c r="J517" s="1"/>
  <c r="J516"/>
  <c r="J625"/>
  <c r="L626"/>
  <c r="J626" s="1"/>
  <c r="J629"/>
  <c r="L630"/>
  <c r="J630" l="1"/>
  <c r="L631"/>
  <c r="F153"/>
  <c r="J631" l="1"/>
  <c r="L632"/>
  <c r="F152"/>
  <c r="J632" l="1"/>
  <c r="L633"/>
  <c r="F151"/>
  <c r="F150"/>
  <c r="J633" l="1"/>
  <c r="L634"/>
  <c r="J634" l="1"/>
  <c r="L635"/>
  <c r="F149"/>
  <c r="F148"/>
  <c r="J635" l="1"/>
  <c r="L636"/>
  <c r="J636" l="1"/>
  <c r="L637"/>
  <c r="J637" l="1"/>
  <c r="L638"/>
  <c r="J638" l="1"/>
  <c r="L639"/>
  <c r="L640" l="1"/>
  <c r="J640" s="1"/>
  <c r="J639"/>
  <c r="L641"/>
  <c r="J641" l="1"/>
  <c r="L642"/>
  <c r="J642" l="1"/>
  <c r="L643"/>
  <c r="J643" l="1"/>
  <c r="L644"/>
  <c r="L645" s="1"/>
  <c r="F141"/>
  <c r="J645" l="1"/>
  <c r="L646"/>
  <c r="F140"/>
  <c r="F139"/>
  <c r="J646" l="1"/>
  <c r="L647"/>
  <c r="F138"/>
  <c r="J647" l="1"/>
  <c r="L648"/>
  <c r="F137"/>
  <c r="L649" l="1"/>
  <c r="J648"/>
  <c r="J649" l="1"/>
  <c r="L650"/>
  <c r="F135"/>
  <c r="J650" l="1"/>
  <c r="L651"/>
  <c r="F133"/>
  <c r="L652" l="1"/>
  <c r="J651"/>
  <c r="F132"/>
  <c r="J652" l="1"/>
  <c r="L653"/>
  <c r="F131"/>
  <c r="J653" l="1"/>
  <c r="L654"/>
  <c r="J654" l="1"/>
  <c r="L655"/>
  <c r="J655" l="1"/>
  <c r="L656"/>
  <c r="J656" l="1"/>
  <c r="L657"/>
  <c r="J657" l="1"/>
  <c r="L658"/>
  <c r="F126"/>
  <c r="J658" l="1"/>
  <c r="L659"/>
  <c r="F125"/>
  <c r="J659" l="1"/>
  <c r="L660"/>
  <c r="F124"/>
  <c r="J660" l="1"/>
  <c r="L661"/>
  <c r="F123"/>
  <c r="J661" l="1"/>
  <c r="L663"/>
  <c r="L662"/>
  <c r="J662" s="1"/>
  <c r="F122"/>
  <c r="F121"/>
  <c r="F120"/>
  <c r="F119"/>
  <c r="J663" l="1"/>
  <c r="L664"/>
  <c r="F118"/>
  <c r="J664" l="1"/>
  <c r="L665"/>
  <c r="F117"/>
  <c r="F116"/>
  <c r="J665" l="1"/>
  <c r="L666"/>
  <c r="F115"/>
  <c r="J666" l="1"/>
  <c r="L668"/>
  <c r="L667"/>
  <c r="J667" s="1"/>
  <c r="F114"/>
  <c r="J668" l="1"/>
  <c r="L669"/>
  <c r="F113"/>
  <c r="F112"/>
  <c r="F111"/>
  <c r="J669" l="1"/>
  <c r="L670"/>
  <c r="F110"/>
  <c r="J670" l="1"/>
  <c r="L671"/>
  <c r="J671" l="1"/>
  <c r="L672"/>
  <c r="F109"/>
  <c r="J672" l="1"/>
  <c r="L673"/>
  <c r="F107"/>
  <c r="F106"/>
  <c r="F104"/>
  <c r="F103"/>
  <c r="F102"/>
  <c r="J673" l="1"/>
  <c r="L674"/>
  <c r="F101"/>
  <c r="F100"/>
  <c r="J674" l="1"/>
  <c r="L675"/>
  <c r="F99"/>
  <c r="J675" l="1"/>
  <c r="L676"/>
  <c r="F98"/>
  <c r="J676" l="1"/>
  <c r="L677"/>
  <c r="J677" l="1"/>
  <c r="L678"/>
  <c r="F97"/>
  <c r="J678" l="1"/>
  <c r="L679"/>
  <c r="F96"/>
  <c r="F95"/>
  <c r="F94"/>
  <c r="F93"/>
  <c r="J679" l="1"/>
  <c r="L680"/>
  <c r="J680" l="1"/>
  <c r="L681"/>
  <c r="F92"/>
  <c r="F91"/>
  <c r="J681" l="1"/>
  <c r="L682"/>
  <c r="L683" s="1"/>
  <c r="F90"/>
  <c r="J683" l="1"/>
  <c r="L684"/>
  <c r="J684" l="1"/>
  <c r="L685"/>
  <c r="J685" l="1"/>
  <c r="L686"/>
  <c r="J686" l="1"/>
  <c r="L687"/>
  <c r="L688" l="1"/>
  <c r="J687"/>
  <c r="J688" l="1"/>
  <c r="L689"/>
  <c r="F67"/>
  <c r="F60"/>
  <c r="F59"/>
  <c r="F52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0"/>
  <c r="F19"/>
  <c r="F18"/>
  <c r="F17"/>
  <c r="F16"/>
  <c r="F15"/>
  <c r="F14"/>
  <c r="F13"/>
  <c r="F12"/>
  <c r="F11"/>
  <c r="F10"/>
  <c r="F9"/>
  <c r="F8"/>
  <c r="F7"/>
  <c r="F6"/>
  <c r="F5"/>
  <c r="J689" l="1"/>
  <c r="L690"/>
  <c r="L3"/>
  <c r="I358" i="2"/>
  <c r="H358"/>
  <c r="G358"/>
  <c r="F358"/>
  <c r="E358"/>
  <c r="D358"/>
  <c r="C358"/>
  <c r="B358"/>
  <c r="A358"/>
  <c r="J690" i="1" l="1"/>
  <c r="L691"/>
  <c r="L4"/>
  <c r="L5" s="1"/>
  <c r="J5" s="1"/>
  <c r="G58" i="2"/>
  <c r="J691" i="1" l="1"/>
  <c r="L692"/>
  <c r="L6"/>
  <c r="J6" s="1"/>
  <c r="J692" l="1"/>
  <c r="L693"/>
  <c r="L7"/>
  <c r="J7" s="1"/>
  <c r="J693" l="1"/>
  <c r="L694"/>
  <c r="L8"/>
  <c r="J8" l="1"/>
  <c r="J694"/>
  <c r="L695"/>
  <c r="L9"/>
  <c r="J9" s="1"/>
  <c r="J695" l="1"/>
  <c r="L696"/>
  <c r="L697" s="1"/>
  <c r="L698" s="1"/>
  <c r="L10"/>
  <c r="J10" s="1"/>
  <c r="L11" l="1"/>
  <c r="J11" s="1"/>
  <c r="L12" l="1"/>
  <c r="J12" s="1"/>
  <c r="L13" l="1"/>
  <c r="J13" s="1"/>
  <c r="J697"/>
  <c r="L14" l="1"/>
  <c r="J14" s="1"/>
  <c r="L699"/>
  <c r="J698"/>
  <c r="L15" l="1"/>
  <c r="J15" s="1"/>
  <c r="L700"/>
  <c r="J699"/>
  <c r="L16" l="1"/>
  <c r="J16" s="1"/>
  <c r="L701"/>
  <c r="J700"/>
  <c r="L17" l="1"/>
  <c r="J17" s="1"/>
  <c r="L702"/>
  <c r="J701"/>
  <c r="L18" l="1"/>
  <c r="J18" s="1"/>
  <c r="L703"/>
  <c r="J702"/>
  <c r="L19" l="1"/>
  <c r="J19" s="1"/>
  <c r="L705"/>
  <c r="L707" s="1"/>
  <c r="J703"/>
  <c r="L704"/>
  <c r="L20"/>
  <c r="J20" s="1"/>
  <c r="J704" l="1"/>
  <c r="L706"/>
  <c r="L710"/>
  <c r="J710" s="1"/>
  <c r="J707"/>
  <c r="L21"/>
  <c r="J706" l="1"/>
  <c r="L708"/>
  <c r="L709"/>
  <c r="L25"/>
  <c r="J25" s="1"/>
  <c r="L22"/>
  <c r="J22" s="1"/>
  <c r="L712" l="1"/>
  <c r="L713" s="1"/>
  <c r="J709"/>
  <c r="L711"/>
  <c r="J711" s="1"/>
  <c r="J708"/>
  <c r="L26"/>
  <c r="J26" s="1"/>
  <c r="L23"/>
  <c r="J23" s="1"/>
  <c r="J713" l="1"/>
  <c r="L714"/>
  <c r="L24"/>
  <c r="L27"/>
  <c r="J27" s="1"/>
  <c r="J714" l="1"/>
  <c r="L715"/>
  <c r="J24"/>
  <c r="L28"/>
  <c r="J28" s="1"/>
  <c r="L716" l="1"/>
  <c r="J715"/>
  <c r="L29"/>
  <c r="J29" s="1"/>
  <c r="L717" l="1"/>
  <c r="J716"/>
  <c r="L30"/>
  <c r="J30" s="1"/>
  <c r="J717" l="1"/>
  <c r="L718"/>
  <c r="L31"/>
  <c r="J31" s="1"/>
  <c r="J718" l="1"/>
  <c r="L719"/>
  <c r="L32"/>
  <c r="J32" s="1"/>
  <c r="L720" l="1"/>
  <c r="J719"/>
  <c r="L33"/>
  <c r="J33" s="1"/>
  <c r="L721" l="1"/>
  <c r="J720"/>
  <c r="L34"/>
  <c r="J34" s="1"/>
  <c r="L722" l="1"/>
  <c r="J721"/>
  <c r="L35"/>
  <c r="J35" s="1"/>
  <c r="J722" l="1"/>
  <c r="L723"/>
  <c r="L36"/>
  <c r="J36" s="1"/>
  <c r="L724" l="1"/>
  <c r="J723"/>
  <c r="L37"/>
  <c r="J37" s="1"/>
  <c r="L725" l="1"/>
  <c r="J724"/>
  <c r="L38"/>
  <c r="J38" s="1"/>
  <c r="J725" l="1"/>
  <c r="L726"/>
  <c r="L39"/>
  <c r="J39" s="1"/>
  <c r="L727" l="1"/>
  <c r="J726"/>
  <c r="L40"/>
  <c r="J40" s="1"/>
  <c r="L728" l="1"/>
  <c r="J727"/>
  <c r="L41"/>
  <c r="J41" s="1"/>
  <c r="L729" l="1"/>
  <c r="J728"/>
  <c r="L42"/>
  <c r="J42" s="1"/>
  <c r="L730" l="1"/>
  <c r="J729"/>
  <c r="L43"/>
  <c r="J43" s="1"/>
  <c r="L731" l="1"/>
  <c r="J730"/>
  <c r="L44"/>
  <c r="J44" s="1"/>
  <c r="J731" l="1"/>
  <c r="L732"/>
  <c r="L45"/>
  <c r="J45" s="1"/>
  <c r="J732" l="1"/>
  <c r="L733"/>
  <c r="L46"/>
  <c r="J46" s="1"/>
  <c r="L734" l="1"/>
  <c r="J733"/>
  <c r="L47"/>
  <c r="J47" s="1"/>
  <c r="L735" l="1"/>
  <c r="J734"/>
  <c r="L48"/>
  <c r="J48" s="1"/>
  <c r="J735" l="1"/>
  <c r="L736"/>
  <c r="L49"/>
  <c r="J49" s="1"/>
  <c r="J736" l="1"/>
  <c r="L737"/>
  <c r="L50"/>
  <c r="J50" s="1"/>
  <c r="L738" l="1"/>
  <c r="J737"/>
  <c r="L51"/>
  <c r="J51" s="1"/>
  <c r="L739" l="1"/>
  <c r="J738"/>
  <c r="L52"/>
  <c r="J52" s="1"/>
  <c r="L740" l="1"/>
  <c r="J739"/>
  <c r="L53"/>
  <c r="J53" s="1"/>
  <c r="J740" l="1"/>
  <c r="L741"/>
  <c r="L54"/>
  <c r="J54" s="1"/>
  <c r="J741" l="1"/>
  <c r="L742"/>
  <c r="L55"/>
  <c r="J55" s="1"/>
  <c r="L743" l="1"/>
  <c r="J742"/>
  <c r="L56"/>
  <c r="J56" s="1"/>
  <c r="L744" l="1"/>
  <c r="J743"/>
  <c r="L57"/>
  <c r="J57" s="1"/>
  <c r="J744" l="1"/>
  <c r="L745"/>
  <c r="L58"/>
  <c r="J58" s="1"/>
  <c r="L746" l="1"/>
  <c r="J745"/>
  <c r="L59"/>
  <c r="J59" s="1"/>
  <c r="L747" l="1"/>
  <c r="J746"/>
  <c r="L60"/>
  <c r="J60" s="1"/>
  <c r="L748" l="1"/>
  <c r="J747"/>
  <c r="L61"/>
  <c r="J61" s="1"/>
  <c r="L749" l="1"/>
  <c r="J748"/>
  <c r="L62"/>
  <c r="J62" s="1"/>
  <c r="J749" l="1"/>
  <c r="L750"/>
  <c r="L63"/>
  <c r="J63" s="1"/>
  <c r="L751" l="1"/>
  <c r="J751" s="1"/>
  <c r="J750"/>
  <c r="L64"/>
  <c r="J64" s="1"/>
  <c r="L65" l="1"/>
  <c r="J65" s="1"/>
  <c r="L66" l="1"/>
  <c r="J66" s="1"/>
  <c r="L67" l="1"/>
  <c r="J67" s="1"/>
  <c r="L68" l="1"/>
  <c r="J68" s="1"/>
  <c r="L72" l="1"/>
  <c r="J72" s="1"/>
  <c r="L69"/>
  <c r="J69" s="1"/>
  <c r="L70" l="1"/>
  <c r="J70" s="1"/>
  <c r="L80"/>
  <c r="L85" s="1"/>
  <c r="J85" s="1"/>
  <c r="L73"/>
  <c r="J73" s="1"/>
  <c r="J80" l="1"/>
  <c r="L71"/>
  <c r="L81"/>
  <c r="L86" s="1"/>
  <c r="J86" s="1"/>
  <c r="L77"/>
  <c r="J77" s="1"/>
  <c r="L74"/>
  <c r="J74" s="1"/>
  <c r="J81" l="1"/>
  <c r="J71"/>
  <c r="L75"/>
  <c r="J75" s="1"/>
  <c r="L82"/>
  <c r="L87" s="1"/>
  <c r="J87" s="1"/>
  <c r="L78"/>
  <c r="L83" s="1"/>
  <c r="L88" l="1"/>
  <c r="J88" s="1"/>
  <c r="J83"/>
  <c r="J78"/>
  <c r="J82"/>
  <c r="L76"/>
  <c r="L90"/>
  <c r="J90" s="1"/>
  <c r="L79"/>
  <c r="L84" s="1"/>
  <c r="J84" l="1"/>
  <c r="L89"/>
  <c r="J89" s="1"/>
  <c r="J76"/>
  <c r="J79"/>
  <c r="L91"/>
  <c r="J91" s="1"/>
  <c r="L92" l="1"/>
  <c r="J92" s="1"/>
  <c r="L93" l="1"/>
  <c r="J93" s="1"/>
  <c r="L94" l="1"/>
  <c r="J94" s="1"/>
  <c r="L95" l="1"/>
  <c r="J95" s="1"/>
  <c r="L96" l="1"/>
  <c r="J96" s="1"/>
  <c r="L97" l="1"/>
  <c r="J97" s="1"/>
  <c r="L98" l="1"/>
  <c r="J98" s="1"/>
  <c r="L99" l="1"/>
  <c r="J99" s="1"/>
  <c r="L100" l="1"/>
  <c r="J100" s="1"/>
  <c r="L101" l="1"/>
  <c r="J101" s="1"/>
  <c r="L102" l="1"/>
  <c r="J102" s="1"/>
  <c r="L103" l="1"/>
  <c r="J103" s="1"/>
  <c r="L104" l="1"/>
  <c r="J104" s="1"/>
  <c r="L105" l="1"/>
  <c r="J105" s="1"/>
  <c r="L106" l="1"/>
  <c r="J106" s="1"/>
  <c r="L107" l="1"/>
  <c r="J107" s="1"/>
  <c r="L108" l="1"/>
  <c r="J108" s="1"/>
  <c r="L109" l="1"/>
  <c r="J109" s="1"/>
  <c r="L110" l="1"/>
  <c r="J110" s="1"/>
  <c r="L111" l="1"/>
  <c r="J111" s="1"/>
  <c r="L112" l="1"/>
  <c r="J112" s="1"/>
  <c r="L113" l="1"/>
  <c r="J113" s="1"/>
  <c r="L114" l="1"/>
  <c r="J114" s="1"/>
  <c r="L115" l="1"/>
  <c r="J115" s="1"/>
  <c r="L116" l="1"/>
  <c r="J116" s="1"/>
  <c r="L1482" l="1"/>
  <c r="L1484" s="1"/>
  <c r="L1483"/>
  <c r="L1485" s="1"/>
  <c r="L117"/>
  <c r="J117" s="1"/>
  <c r="L118" l="1"/>
  <c r="J118" s="1"/>
  <c r="L119" l="1"/>
  <c r="J119" s="1"/>
  <c r="L120" l="1"/>
  <c r="J120" s="1"/>
  <c r="L121" l="1"/>
  <c r="J121" s="1"/>
  <c r="L122" l="1"/>
  <c r="J122" s="1"/>
  <c r="L123" l="1"/>
  <c r="J123" s="1"/>
  <c r="J1483"/>
  <c r="L124" l="1"/>
  <c r="J124" s="1"/>
  <c r="J1484"/>
  <c r="L125" l="1"/>
  <c r="J125" s="1"/>
  <c r="J1485"/>
  <c r="L126" l="1"/>
  <c r="J126" s="1"/>
  <c r="L1486"/>
  <c r="J1486" s="1"/>
  <c r="L127" l="1"/>
  <c r="J127" s="1"/>
  <c r="L1487"/>
  <c r="J1487" s="1"/>
  <c r="L128" l="1"/>
  <c r="J128" s="1"/>
  <c r="L1488"/>
  <c r="J1488" s="1"/>
  <c r="L129" l="1"/>
  <c r="J129" s="1"/>
  <c r="L1489"/>
  <c r="J1489" s="1"/>
  <c r="L130" l="1"/>
  <c r="J130" s="1"/>
  <c r="L1490"/>
  <c r="J1490" l="1"/>
  <c r="L1491"/>
  <c r="L1492" s="1"/>
  <c r="L131"/>
  <c r="J131" s="1"/>
  <c r="L132" l="1"/>
  <c r="J132" s="1"/>
  <c r="L133" l="1"/>
  <c r="J133" s="1"/>
  <c r="J1491"/>
  <c r="L134" l="1"/>
  <c r="J134" s="1"/>
  <c r="J1492"/>
  <c r="L135" l="1"/>
  <c r="J135" s="1"/>
  <c r="L1493"/>
  <c r="J1493" s="1"/>
  <c r="L136" l="1"/>
  <c r="J136" s="1"/>
  <c r="L1494"/>
  <c r="J1494" s="1"/>
  <c r="L137" l="1"/>
  <c r="J137" s="1"/>
  <c r="L1496"/>
  <c r="J1496" s="1"/>
  <c r="L1495"/>
  <c r="J1495" l="1"/>
  <c r="L138"/>
  <c r="J138" s="1"/>
  <c r="L1497"/>
  <c r="J1497" s="1"/>
  <c r="L140" l="1"/>
  <c r="J140" s="1"/>
  <c r="L139"/>
  <c r="L1498"/>
  <c r="L1499" s="1"/>
  <c r="L1500" s="1"/>
  <c r="J1500" s="1"/>
  <c r="J1499" l="1"/>
  <c r="L1501"/>
  <c r="J1498"/>
  <c r="J139"/>
  <c r="L141"/>
  <c r="J141" s="1"/>
  <c r="L1502" l="1"/>
  <c r="J1501"/>
  <c r="L142"/>
  <c r="J142" s="1"/>
  <c r="L1503" l="1"/>
  <c r="J1502"/>
  <c r="L143"/>
  <c r="J143" s="1"/>
  <c r="J1503" l="1"/>
  <c r="L1504"/>
  <c r="L144"/>
  <c r="J144" s="1"/>
  <c r="J1504" l="1"/>
  <c r="L1505"/>
  <c r="L145"/>
  <c r="J145" s="1"/>
  <c r="J1505" l="1"/>
  <c r="L1506"/>
  <c r="L146"/>
  <c r="J146" s="1"/>
  <c r="J1506" l="1"/>
  <c r="L1507"/>
  <c r="J1507" s="1"/>
  <c r="L147"/>
  <c r="L148" s="1"/>
  <c r="J148" s="1"/>
  <c r="L149" l="1"/>
  <c r="J149" s="1"/>
  <c r="L1508" l="1"/>
  <c r="L1509" s="1"/>
  <c r="L150"/>
  <c r="J150" s="1"/>
  <c r="L1510" l="1"/>
  <c r="J1509"/>
  <c r="L151"/>
  <c r="J151" s="1"/>
  <c r="L1511" l="1"/>
  <c r="J1510"/>
  <c r="L152"/>
  <c r="J152" s="1"/>
  <c r="L1512" l="1"/>
  <c r="J1512" s="1"/>
  <c r="J1511"/>
  <c r="L153"/>
  <c r="J153" s="1"/>
  <c r="L154" l="1"/>
  <c r="J154" s="1"/>
  <c r="L155" l="1"/>
  <c r="J155" s="1"/>
  <c r="L156" l="1"/>
  <c r="J156" s="1"/>
  <c r="L157" l="1"/>
  <c r="J157" s="1"/>
  <c r="L158" l="1"/>
  <c r="J158" s="1"/>
  <c r="L159" l="1"/>
  <c r="J159" s="1"/>
  <c r="L160" l="1"/>
  <c r="J160" s="1"/>
  <c r="L161" l="1"/>
  <c r="J161" s="1"/>
  <c r="L162" l="1"/>
  <c r="J162" s="1"/>
  <c r="L163" l="1"/>
  <c r="J163" s="1"/>
  <c r="L164" l="1"/>
  <c r="J164" s="1"/>
  <c r="L165" l="1"/>
  <c r="J165" s="1"/>
  <c r="L166" l="1"/>
  <c r="J166" s="1"/>
  <c r="L167" l="1"/>
  <c r="J167" s="1"/>
  <c r="L168" l="1"/>
  <c r="J168" s="1"/>
  <c r="L169" l="1"/>
  <c r="J169" s="1"/>
  <c r="L170" l="1"/>
  <c r="J170" s="1"/>
  <c r="L171" l="1"/>
  <c r="J171" s="1"/>
  <c r="L172" l="1"/>
  <c r="J172" s="1"/>
  <c r="L179" l="1"/>
  <c r="L180" s="1"/>
  <c r="J180" s="1"/>
  <c r="L173"/>
  <c r="J173" s="1"/>
  <c r="L181" l="1"/>
  <c r="J181" s="1"/>
  <c r="L174"/>
  <c r="J174" s="1"/>
  <c r="L175" l="1"/>
  <c r="J175" s="1"/>
  <c r="L182"/>
  <c r="J182" s="1"/>
  <c r="L183" l="1"/>
  <c r="J183" s="1"/>
  <c r="L176"/>
  <c r="J176" s="1"/>
  <c r="L177" l="1"/>
  <c r="J177" s="1"/>
  <c r="L184"/>
  <c r="J184" s="1"/>
  <c r="L185" l="1"/>
  <c r="J185" s="1"/>
  <c r="L178"/>
  <c r="J178" l="1"/>
  <c r="L186"/>
  <c r="J186" s="1"/>
  <c r="L187" l="1"/>
  <c r="J187" s="1"/>
  <c r="L188" l="1"/>
  <c r="J188" s="1"/>
  <c r="L189" l="1"/>
  <c r="J189" l="1"/>
  <c r="L190"/>
  <c r="L191" s="1"/>
  <c r="L192" s="1"/>
  <c r="L193" s="1"/>
  <c r="L194" s="1"/>
  <c r="L195" s="1"/>
  <c r="J190" l="1"/>
  <c r="J191" l="1"/>
  <c r="J192" l="1"/>
  <c r="J193" l="1"/>
  <c r="J194" l="1"/>
  <c r="J195" l="1"/>
  <c r="L196" l="1"/>
  <c r="J196" s="1"/>
  <c r="L197" l="1"/>
  <c r="J197" s="1"/>
  <c r="L198" l="1"/>
  <c r="J198" s="1"/>
  <c r="L199" l="1"/>
  <c r="J199" s="1"/>
  <c r="L200" l="1"/>
  <c r="J200" s="1"/>
  <c r="L201" l="1"/>
  <c r="J201" s="1"/>
  <c r="L202" l="1"/>
  <c r="J202" s="1"/>
  <c r="L203" l="1"/>
  <c r="J203" s="1"/>
  <c r="L204" l="1"/>
  <c r="J204" s="1"/>
  <c r="L205" l="1"/>
  <c r="L206" s="1"/>
  <c r="J206" s="1"/>
  <c r="L208" l="1"/>
  <c r="L209" s="1"/>
  <c r="J209" s="1"/>
  <c r="L207"/>
  <c r="J207" l="1"/>
  <c r="L210"/>
  <c r="J210" s="1"/>
  <c r="L211" l="1"/>
  <c r="J211" s="1"/>
  <c r="L212" l="1"/>
  <c r="L213" s="1"/>
  <c r="J213" s="1"/>
  <c r="L214" l="1"/>
  <c r="J214" s="1"/>
  <c r="L215" l="1"/>
  <c r="J215" s="1"/>
  <c r="L216" l="1"/>
  <c r="J216" s="1"/>
  <c r="L217" l="1"/>
  <c r="J217" s="1"/>
  <c r="L218" l="1"/>
  <c r="J218" s="1"/>
  <c r="L221" l="1"/>
  <c r="J221" s="1"/>
  <c r="L219"/>
  <c r="J219" s="1"/>
  <c r="L222" l="1"/>
  <c r="J222" s="1"/>
  <c r="L220"/>
  <c r="J220" l="1"/>
  <c r="L223"/>
  <c r="J223" s="1"/>
  <c r="L224" l="1"/>
  <c r="J224" s="1"/>
  <c r="L225" l="1"/>
  <c r="J225" s="1"/>
  <c r="L226" l="1"/>
  <c r="J226" s="1"/>
  <c r="L227" l="1"/>
  <c r="J227" s="1"/>
  <c r="L228" l="1"/>
  <c r="J228" s="1"/>
  <c r="L229" l="1"/>
  <c r="J229" s="1"/>
  <c r="L230" l="1"/>
  <c r="J230" s="1"/>
  <c r="L231" l="1"/>
  <c r="J231" s="1"/>
  <c r="L232" l="1"/>
  <c r="J232" s="1"/>
  <c r="L233" l="1"/>
  <c r="J233" s="1"/>
  <c r="L234" l="1"/>
  <c r="J234" s="1"/>
  <c r="G71" i="2" l="1"/>
  <c r="G72"/>
  <c r="G77"/>
  <c r="G64"/>
  <c r="G75"/>
  <c r="G83"/>
  <c r="G59"/>
  <c r="G68"/>
  <c r="G63"/>
  <c r="G61"/>
  <c r="G79"/>
  <c r="G73"/>
  <c r="G60"/>
  <c r="G65"/>
  <c r="G66"/>
  <c r="G78"/>
  <c r="G81"/>
  <c r="G87"/>
  <c r="G70"/>
  <c r="G82"/>
  <c r="G132"/>
  <c r="G104"/>
  <c r="G105"/>
  <c r="G108"/>
  <c r="G109"/>
  <c r="G128"/>
  <c r="G131"/>
  <c r="G125"/>
  <c r="G118"/>
  <c r="G116"/>
  <c r="G111"/>
  <c r="G117"/>
  <c r="G133"/>
  <c r="G129"/>
  <c r="G134"/>
  <c r="G126"/>
  <c r="G93"/>
  <c r="G130"/>
  <c r="G137" l="1"/>
  <c r="G136"/>
  <c r="G123" l="1"/>
  <c r="G122"/>
  <c r="G124"/>
  <c r="G121"/>
  <c r="G119"/>
  <c r="G120"/>
  <c r="G113"/>
  <c r="G115"/>
  <c r="G114"/>
  <c r="G110"/>
  <c r="G112"/>
  <c r="G101"/>
  <c r="G107"/>
  <c r="G100"/>
  <c r="G103"/>
  <c r="G97"/>
  <c r="G96"/>
  <c r="G91"/>
  <c r="G95"/>
  <c r="G89"/>
  <c r="G90"/>
  <c r="G85"/>
  <c r="G86"/>
  <c r="G135"/>
  <c r="G138"/>
  <c r="G69"/>
  <c r="G74"/>
  <c r="G141"/>
  <c r="G144"/>
  <c r="G143"/>
  <c r="G147"/>
  <c r="G142"/>
  <c r="G148"/>
  <c r="G146"/>
  <c r="G139"/>
  <c r="G145"/>
</calcChain>
</file>

<file path=xl/sharedStrings.xml><?xml version="1.0" encoding="utf-8"?>
<sst xmlns="http://schemas.openxmlformats.org/spreadsheetml/2006/main" count="6342" uniqueCount="1717">
  <si>
    <t>DULUX Trade Vinyl Matt матовая акриловая краска для стен и потолков. Стойкая к мытью. База BC (ACOMIX)</t>
  </si>
  <si>
    <t>DULUX Trade Vinyl Matt матовая акриловая краска для стен и потолков. Стойкая к мытью. База BM (ACOMIX)</t>
  </si>
  <si>
    <t>DULUX Trade Vinyl Matt матовая акриловая краска для стен и потолков. Стойкая к мытью. База BW (ACOMIX)</t>
  </si>
  <si>
    <t>DULUX Trade Vinyl Soft Sheen полуматовая акриловая краска для стен и потолка. Стойкая к мытью. База BC (ACOMIX)</t>
  </si>
  <si>
    <t>DULUX Trade Vinyl Soft Sheen полуматовая акриловая краска для стен и потолка. Стойкая к мытью. База BM (ACOMIX)</t>
  </si>
  <si>
    <t xml:space="preserve">CELCO  AQUA 10 лак по дереву на водной основе матовый </t>
  </si>
  <si>
    <t xml:space="preserve">CELCO  AQUA 70 лак по дереву на водной основе глянцевый </t>
  </si>
  <si>
    <t>CELCO SAUNA 20 лак для бань и саун на водной основе полуматовый</t>
  </si>
  <si>
    <t>CELCO TERRA 20 лак для пола алкидно-уретановый полуматовый</t>
  </si>
  <si>
    <t>CELCO TERRA 45 лак для пола алкидно-уретановый полуглянцевый</t>
  </si>
  <si>
    <t>CELCO TERRA 90 лак для пола алкидно-урентановый глянцевый</t>
  </si>
  <si>
    <t>Растворители и очистители</t>
  </si>
  <si>
    <t>Solve W разбавитель для лаков и красок синтетический</t>
  </si>
  <si>
    <t>Шпатлевки</t>
  </si>
  <si>
    <t>MAXI шпатлевка мелкозернистая для внутренних работ</t>
  </si>
  <si>
    <t>Эмали</t>
  </si>
  <si>
    <t>MASTER М30 эмаль алкидная универсальная полуматовая. База BC (ACOMIX)</t>
  </si>
  <si>
    <t>MASTER М30 эмаль алкидная универсальная полуматовая. База BW (ACOMIX)</t>
  </si>
  <si>
    <t>MASTER М90 эмаль алкидная универсальная глянцевая. База BC (ACOMIX)</t>
  </si>
  <si>
    <t>MASTER М90 эмаль алкидная универсальная глянцевая. База BW (ACOMIX)</t>
  </si>
  <si>
    <t xml:space="preserve">PROTEX PARKE CILA 10 лак паркетный алкидно-уретановый матовый </t>
  </si>
  <si>
    <t xml:space="preserve">PROTEX PARKE CILA 90 лак паркетный алкидно-уретановый глянцевый </t>
  </si>
  <si>
    <t xml:space="preserve">PROTEX YAT VERNIK 40 лак алкидно-уретановый яхтный полуматовый </t>
  </si>
  <si>
    <t xml:space="preserve">PROTEX YAT VERNIK 90 лак алкидно-уретановый яхтный глянцевый </t>
  </si>
  <si>
    <t>DIAMOND GLAZE лак водный для паркета полуматовый</t>
  </si>
  <si>
    <t>ЦЕРЕЗИТ (CERESIT)33</t>
  </si>
  <si>
    <t>Затирки</t>
  </si>
  <si>
    <t>DULUX Trade Фасадная гладкая матовая акриловая краска. База BW</t>
  </si>
  <si>
    <t>ОТЕКС алкидная адгезионная грунтовка, матовая. Базис А</t>
  </si>
  <si>
    <t>ОТЕКС алкидная адгезионная грунтовка, матовая. Базис С</t>
  </si>
  <si>
    <t>РОСТЕКС СУПЕР противокоррозийная грунтовка быстрого высыхания красно-коричневая</t>
  </si>
  <si>
    <t>РОСТЕКС СУПЕР противокоррозийная грунтовка быстрого высыхания серая</t>
  </si>
  <si>
    <t>РОСТЕКС СУПЕР противокоррозийная грунтовка быстрого высыхания черная</t>
  </si>
  <si>
    <t xml:space="preserve">DULUX Ослепительно белая бархатистая полуматовая акриловая краска для стен и потолка. Устойчива к мытью.   </t>
  </si>
  <si>
    <t>Краски фасадные</t>
  </si>
  <si>
    <t>DOMUS AQUA полуматовая акриловая краска для деревянных фасадов. База BW (ACOMIX)</t>
  </si>
  <si>
    <t>Антисептики, растворители, очистители</t>
  </si>
  <si>
    <t>Краски по металлу</t>
  </si>
  <si>
    <t>HAMMERITE краска  молотковая (черная, белая, серебр-серая, золотая, серая,темно-зеленая, коричневая, салатовая, медная, красная, темно-синяя, голубая)</t>
  </si>
  <si>
    <t>Антисептики и пропитки</t>
  </si>
  <si>
    <t>Клеи и мастики</t>
  </si>
  <si>
    <t>кг</t>
  </si>
  <si>
    <t>EXPORT-2 краска в/э латексная для стен и потолка глубокоматовая. База BW (ACOMIX)</t>
  </si>
  <si>
    <t>EXPORT-7 краска в/э латексная для стен и потолка матовая. База BC (ACOMIX)</t>
  </si>
  <si>
    <t>MAESTRO Белый Потолок Люкс  белоснежная в/э краска на осн.акрил.латекса д/качественн.отделки потолков  матовая</t>
  </si>
  <si>
    <t>MAESTRO Интерьерная Классика  белая в/э краска на осн.акрил.латекса д/отделки стен и потолков  матовая</t>
  </si>
  <si>
    <t>MAESTRO Интерьерная Фантазия  белая в/э краска на основе акрилового латекса,  матовая, стойкая к мытью</t>
  </si>
  <si>
    <t xml:space="preserve">MAESTRO Фасадная Акриловая в/э краска белая матовая </t>
  </si>
  <si>
    <t xml:space="preserve">Краска в/д ПРОФИ  для потолка     </t>
  </si>
  <si>
    <t>Краска в/д  ПРОФИ интерьерная</t>
  </si>
  <si>
    <t xml:space="preserve">УЛЬТРА КЛАССИК  краска акрилатная  для окраски наружных деревянных поверхностей. Базис A </t>
  </si>
  <si>
    <t xml:space="preserve">УЛЬТРА  КЛАССИК  краска акрилатная  для окраски наружных деревянных поверхностей. Базис С                                         </t>
  </si>
  <si>
    <t>DULUX Sando F  глубокоматовая водно-дисперсионная краска для фасадных и цокольных поверхностей. БАЗА BW</t>
  </si>
  <si>
    <t>DULUX Sando F  глубокоматовая водно-дисперсионная краска для фасадных и цокольных поверхностей. БАЗА BC</t>
  </si>
  <si>
    <t xml:space="preserve">DULUX Easy водоэмульсионная матовая краска для обоев и стен. База BW </t>
  </si>
  <si>
    <t>ХозЛента МОМЕНТ (алюминий)</t>
  </si>
  <si>
    <t>ХозЛента МОМЕНТ малярная</t>
  </si>
  <si>
    <t>ХозЛента МОМЕНТ (черная)</t>
  </si>
  <si>
    <t>ХозЛента МОМЕНТ двусторонняя</t>
  </si>
  <si>
    <t>ХозЛента МОМЕНТ (серебро)</t>
  </si>
  <si>
    <t>Новинки нашего ассортимента:</t>
  </si>
  <si>
    <t>PINOTEX TINOVA  сверхпрочное средство для защиты древесины (сосна,палисандр, тик, дуб, махагон)</t>
  </si>
  <si>
    <t xml:space="preserve">NON-DRIP GLOSS алкидная глянцевая эмаль, тиксотропная для дерева и металла </t>
  </si>
  <si>
    <t>ЕВРОКИРИ алкидный лак для паркетных и деревянных полов глянцевый</t>
  </si>
  <si>
    <t>Штукатурно-клеевая смесь  для  плит из пенополистирола  CT 85</t>
  </si>
  <si>
    <t>Штукатурно-клеевая смесь для плит из минеральной ваты CT 190</t>
  </si>
  <si>
    <t xml:space="preserve">Краска в/д акриловая для наружных и внутренних работ, база, CT 42 </t>
  </si>
  <si>
    <t xml:space="preserve">Краска в/д акриловая для наружных и внутренних работ, база, CT 44 </t>
  </si>
  <si>
    <t xml:space="preserve">Краска в/д силикатная для наружных и внутренних работ, база, CT 54 </t>
  </si>
  <si>
    <t xml:space="preserve">Краска в/д силиконовая для наружных и внутренних работ, база, CT 48 </t>
  </si>
  <si>
    <t>Штукатурка декоративная акриловая "камешковая" 1,5мм база под колеровку СТ 60</t>
  </si>
  <si>
    <t>УНИКА алкидная краска для окраски металлических и деревянных поверхностей внутри и вне помещений, полуглянцевая. База А</t>
  </si>
  <si>
    <t>УНИКА алкидная краска для окраски металлических и деревянных поверхностей внутри и вне помещений, полуглянцевая. База С</t>
  </si>
  <si>
    <t>МИРАНОЛ  эмаль декоративная   (серебро, золото)</t>
  </si>
  <si>
    <t>МИРАНОЛ эмаль декоративная   (медь)</t>
  </si>
  <si>
    <t>ТАЙКА HL  лазурь перламутровая (серебристая)</t>
  </si>
  <si>
    <t xml:space="preserve">ТАЙКА HM перламутровая краска (серебристая) </t>
  </si>
  <si>
    <t>ТАЙКА KL   лазурь перламутровая (золотистая)</t>
  </si>
  <si>
    <t xml:space="preserve">ТАЙКА KM перламутровая краска (золотистая) </t>
  </si>
  <si>
    <t>Растворитель 1032 для распыления алкидных и масляных красок</t>
  </si>
  <si>
    <t>Растворитель 1120 к противокоррозионной грунтовке "Ростекс Супер"</t>
  </si>
  <si>
    <t>СУПИ САУНАПЕСУ очиститель  для бани и влажных помещений</t>
  </si>
  <si>
    <t xml:space="preserve">ЛАККАКИТТИ шпаклевка-наполнитель для деревянных и металлических поверхностей алкидная                            </t>
  </si>
  <si>
    <t>БЕТОЛЮКС уретано-алкидная краска для полов, глянцевая. Базис А</t>
  </si>
  <si>
    <t>БЕТОЛЮКС уретано-алкидная краска для полов, глянцевая. Базис С</t>
  </si>
  <si>
    <t xml:space="preserve">Штукатурка декоративная акриловая "короед" 3мм база под колеровку  СТ 63 </t>
  </si>
  <si>
    <t xml:space="preserve">Штукатурка декоративная акриловая"камешковая" 2,5мм база под колеровку СТ 60 </t>
  </si>
  <si>
    <t>Штукатурка декоративная минеральная "короед" белая  2,5мм   СТ 35</t>
  </si>
  <si>
    <t>Штукатурка декоративная минеральная "короед" белая  3,5мм   СТ 35</t>
  </si>
  <si>
    <t xml:space="preserve">Штукатурка декоративная минеральная "короед" под окраску  2,5мм СТ 35 </t>
  </si>
  <si>
    <t>Штукатурка декоративная минеральная "короед" под окраску  3,5мм СТ 35</t>
  </si>
  <si>
    <t xml:space="preserve">Штукатурка декоративная силикатно-силиконовая "камешковая" 1,5мм база под колеровку СТ 174 </t>
  </si>
  <si>
    <t xml:space="preserve">Штукатурка декоративная силикатно-силиконовая "камешковая" 2,0мм база под колеровку СТ 174 </t>
  </si>
  <si>
    <t xml:space="preserve">Штукатурка декоративная силикатно-силиконовая "короед" 2,0мм база под колеровку СТ 175 </t>
  </si>
  <si>
    <t xml:space="preserve">Шпатлевка фасадная финишная СТ 225  (белая)  </t>
  </si>
  <si>
    <t>Шпатлевка фасадная финишная СТ 225  (серая)</t>
  </si>
  <si>
    <t>распродажа</t>
  </si>
  <si>
    <t xml:space="preserve">Штукатурка декоративная акриловая "короед" 2мм база под колеровку СТ 64 </t>
  </si>
  <si>
    <t xml:space="preserve">Клей для плитки и природного камня ЮНИС-2000                 </t>
  </si>
  <si>
    <t xml:space="preserve">Клей для плитки на сложных поверхностях ЮНИС-плюс   </t>
  </si>
  <si>
    <t>Клей для плитки на сложных поверхностях ЮНИС-плюс п/э</t>
  </si>
  <si>
    <t xml:space="preserve">Клей для плитки ЮНИС-XXI                                                           </t>
  </si>
  <si>
    <t>КИВА акрилатный лак по дереву для внутренних работ глянцевый</t>
  </si>
  <si>
    <t>КИВА акрилатный лак по дереву для внутренних работ полуглянцевый</t>
  </si>
  <si>
    <t>КИВА акрилатный лак по дереву для внутренних работ полуматоввый</t>
  </si>
  <si>
    <t>ПАНЕЛИ-ЯССЯ лак акрилатный для внутренних работ для стен, потолков, дверей и т.д., матовый</t>
  </si>
  <si>
    <t>ПАНЕЛИ-ЯССЯ лак акрилатный для внутренних работ для стен, потолков, дверей и т.д., полуматовый</t>
  </si>
  <si>
    <t>ПАНЕЛИ-ЯССЯ ТИТАН лак акрилатный  полуматовый для внутренних работ для светлых пород дерева</t>
  </si>
  <si>
    <t xml:space="preserve">ПАРКЕТТИ-ЯССЯ  лак акрилатный для деревянных полов глянцевый                                                      </t>
  </si>
  <si>
    <t xml:space="preserve">ПАРКЕТТИ-ЯССЯ  лак акрилатный для деревянных полов полуглянцевый                                                      </t>
  </si>
  <si>
    <t xml:space="preserve">АКРИКОР краска в/э фасадная. База BW </t>
  </si>
  <si>
    <t xml:space="preserve">АКРИКОР краска в/э фасадная. База BC </t>
  </si>
  <si>
    <t>ЕВРО 12 С латексная краска, повышенной стойкости к мытью (полуматовая)</t>
  </si>
  <si>
    <t>компания ТехноРесурс СТРОЙ постоянно обновляет свой ассортимент, чтобы максимально соответствовать вашим потребностям и ожиданиям, а также предоставляет Вам возможность ознакомиться с новинками лакокрасочной продукции практически всех отечественных и зарубежных производителей.</t>
  </si>
  <si>
    <t>Шпатлевка ХВ-0016</t>
  </si>
  <si>
    <t>Штукатурка декоративная синтетическая MODELLIERPUTZ многообразно структурируемая, для внутренних работ</t>
  </si>
  <si>
    <t>Штукатурка декоративная синтетическая REIBEPUTZ 25 D11с со структурой в виде желобков "короед" для фасадных и внутренних работ</t>
  </si>
  <si>
    <t xml:space="preserve">Эмаль для отопительных приборов глянцевая  белая HEIZKORPERLACK </t>
  </si>
  <si>
    <t>Эмаль универсальная глянцевая белая HOCHGLANZLACK</t>
  </si>
  <si>
    <t>Эмаль универсальная полуматовая белая SEIDENMATTLACK</t>
  </si>
  <si>
    <t>Клей  для стеклообоев OSCAR</t>
  </si>
  <si>
    <t>BINDO 3 краска в/д глубокоматовая для стен и потолка. Стойкая к мытью. База BW (ACOMIX)</t>
  </si>
  <si>
    <t>BINDO 40 краска в/д полуглянцевая для стен и потолка, повышенной износостойкости и влагостойкости. База BW (ACOMIX)</t>
  </si>
  <si>
    <t>под заказ</t>
  </si>
  <si>
    <t>BINDO 7 краска в/д матовая для стен и потолка. Стойкая к мытью. База BC (ACOMIX)</t>
  </si>
  <si>
    <t>BINDO 7 краска в/д матовая для стен и потолка. Стойкая к мытью. База BW (ACOMIX)</t>
  </si>
  <si>
    <t>DULUX Kid's Room акриловая матовая краска для стен и потолка в детских комнатах BW (ACOMIX)</t>
  </si>
  <si>
    <t xml:space="preserve">Краска для разметки дорог красная АК Дор </t>
  </si>
  <si>
    <t xml:space="preserve">Шпатлевка финишная белая полимерная СТ 95 (готовая) </t>
  </si>
  <si>
    <t xml:space="preserve">СУПИ  масло для пола EC </t>
  </si>
  <si>
    <t>MARSHALL Для Кухни и Ванной краска в/д для стен и потолка повышенной влагостойкости матовая. Стойкая к мытью. База BС (ACOMIX)</t>
  </si>
  <si>
    <t>MARSHALL Для Кухни и Ванной краска в/д для стен и потолка повышенной влагостойкости матовая. Стойкая к мытью. База BW (ACOMIX)</t>
  </si>
  <si>
    <t>0,9л</t>
  </si>
  <si>
    <t>9л</t>
  </si>
  <si>
    <t>PINOTEX TINOVA  сверхпрочное средство для защиты древесины (бесцветная база под колеровку)</t>
  </si>
  <si>
    <t>BINDO 20 краска в/д полуматовая для стен и потолка. Стойкая к мытью. База BC (ACOMIX)</t>
  </si>
  <si>
    <t>BINDO 20 краска в/д полуматовая для стен и потолка. Стойкая к мытью. База BW (ACOMIX)</t>
  </si>
  <si>
    <t>Краска для деревянных фасадов в/д (серая, коричневая, зеленая, терракотовая, красно-коричневая, темно-зеленая)</t>
  </si>
  <si>
    <t>Кровельная краска по шиферу в/д (песочная)</t>
  </si>
  <si>
    <t>Кровельная краска по шиферу в/д (под черепицу(красно-коричневая), терракотовая, зеленая, серая, синяя, корич.)</t>
  </si>
  <si>
    <t>Кровельная краска по шиферу в/д белая</t>
  </si>
  <si>
    <t>Лак битумный БТ-577</t>
  </si>
  <si>
    <t>Лак Цапон</t>
  </si>
  <si>
    <t>DULUX Realife для Кухни и ванной  матовая акриловая краска  для стен и потолка, влагостойкая, износостойкая</t>
  </si>
  <si>
    <t>Скотчи и клейкие ленты</t>
  </si>
  <si>
    <t xml:space="preserve">Лента клеящая хозяйственная ЭКОН </t>
  </si>
  <si>
    <t>Краска латексная"Фасад-Колор" для фасадных работ белая</t>
  </si>
  <si>
    <t xml:space="preserve">Шпатлевка в/д "Хват" </t>
  </si>
  <si>
    <t>Эмаль термостойкая (серебристая)</t>
  </si>
  <si>
    <t xml:space="preserve">Эмаль термостойкая (черная)                                 </t>
  </si>
  <si>
    <t>Грунт-влагопреграда ГЛАВНЫЙ ТЕХНОЛОГ водоотталкивающий для внутренних и наружных работ</t>
  </si>
  <si>
    <t xml:space="preserve">Грунт-эмаль по ржавчине 3 в 1  латексная ГЛАВНЫЙ ТЕХНОЛОГ  (темно-серая, красно-коричневая, коричневая, черная) </t>
  </si>
  <si>
    <t>руб.</t>
  </si>
  <si>
    <t>Лак на растворителе яхтный для дерева, атмосферостойкий, износостойкий и влагостойкий, для наружных и внутренних работ глянцевый</t>
  </si>
  <si>
    <t xml:space="preserve">Стяжка легковыравнивающаяся  CN 178 (5-80 мм) для внутренних и наружных работ </t>
  </si>
  <si>
    <t xml:space="preserve">Стяжка легковыравнивающаяся  CN 88 высокопрочная  (5-50 мм) для внутренних  и наружных  работ </t>
  </si>
  <si>
    <t xml:space="preserve">Цемент монтажный и водоостанавливающий CX 5 </t>
  </si>
  <si>
    <t xml:space="preserve">Штукатурка для ячеистого бетона  СТ 24 </t>
  </si>
  <si>
    <t xml:space="preserve">Штукатурка и ремонтная шпаклёвка для минеральных оснований  СТ 29 </t>
  </si>
  <si>
    <t>MASTER PRO клей для стеклообоев</t>
  </si>
  <si>
    <t>UKI клей универсальный для линолеума и ковролина</t>
  </si>
  <si>
    <t>СТОП цена</t>
  </si>
  <si>
    <t>Структурные краски и декоративные штукатурки</t>
  </si>
  <si>
    <t>AKRIKOR Структурная фасадная краска в/э</t>
  </si>
  <si>
    <t>PINOTEX BASE бесцветный грунт для дерева, антисептический</t>
  </si>
  <si>
    <t>PINOTEX NATURAL лессирующее износостойкое деревозащитное покрытие</t>
  </si>
  <si>
    <t>BINDO BASE водорастворимая грунтовочная краска на основе акрилового латекса</t>
  </si>
  <si>
    <t xml:space="preserve">Е-3  Краска латексная на акриловой основе для внутренних и наружных работ белая,  матовая, влагостойкая </t>
  </si>
  <si>
    <t xml:space="preserve">Е-3С  Краска латексная на акриловой основе для интерьерных работ, с повышенной укрывистостью, супербелая,  матовая, влагостойкая    </t>
  </si>
  <si>
    <t xml:space="preserve">Е-4Ф  Краска фасадная на акриловой основе белая, атмосферостойкая </t>
  </si>
  <si>
    <t>БЕТОНОКОНТАКТ для наружных и внутренних работ</t>
  </si>
  <si>
    <t xml:space="preserve">АЛЬПА ФОНГИФЛЮИД против плесени и грибка на любых поверхностях                       </t>
  </si>
  <si>
    <t xml:space="preserve">АЛЬПА ПОЛИФЛЮИД жидкость д/гидроизоляции пористых материалов         </t>
  </si>
  <si>
    <t xml:space="preserve">Грунт акриловый                                                                             </t>
  </si>
  <si>
    <t>DULUX Trade Diamond Soft Sheen полуматовая акриловая краска для стен и потолка повышенной износостойкости и влагостойкости. База BM (ACOMIX)</t>
  </si>
  <si>
    <t>DULUX Trade Diamond Soft Sheen полуматовая акриловая краска для стен и потолка повышенной износостойкости и влагостойкости. База BW (ACOMIX)</t>
  </si>
  <si>
    <t>МИРАНОЛ ударостойкая тиксотропная алкидная эмаль, высокоглянцевая. Базис А</t>
  </si>
  <si>
    <t>ПЕСТО 10  эмаль алкидная, стойкая к мытью, матовая. Базис А</t>
  </si>
  <si>
    <t>ПЕСТО 10  эмаль алкидная, стойкая к мытью, матовая. Базис С</t>
  </si>
  <si>
    <t>ПЕСТО 30  эмаль алкидная, стойкая к мытью, полуматовая. Базис А</t>
  </si>
  <si>
    <t>ПЕСТО 30  эмаль алкидная, стойкая к мытью, полуматовая. Базис С</t>
  </si>
  <si>
    <t>РЕАФЛЕКС 50 краска двухкомпонентная эпоксидная (Отвердитель)</t>
  </si>
  <si>
    <t>ЭМПИР полуматовая тиксотропная алкидная краска для окраски мебели, дверей, радиаторов,садовой мебели и т.д. Базис А</t>
  </si>
  <si>
    <t>ЭМПИР полуматовая тиксотропная алкидная краска для окраски мебели, дверей, радиаторов,садовой мебели и т.д. Базис С</t>
  </si>
  <si>
    <t>МИНЕРАЛ СТРОНГ  краска фасадная. База LC</t>
  </si>
  <si>
    <t>МИНЕРАЛ СТРОНГ краска фасадная. База LAP</t>
  </si>
  <si>
    <t xml:space="preserve">РАПАН АКВА EP лак акрилатный (полуглянцевый, матовый) </t>
  </si>
  <si>
    <t>EXPORT-7 краска в/э латексная для стен и потолка матовая. База BW (ACOMIX)</t>
  </si>
  <si>
    <t>10л</t>
  </si>
  <si>
    <t>2,5л</t>
  </si>
  <si>
    <t>EXPORT-2 краска в/э латексная для стен и потолка глубокоматовая. База BС (ACOMIX)</t>
  </si>
  <si>
    <t>1л</t>
  </si>
  <si>
    <t>3кг</t>
  </si>
  <si>
    <t>СУПИ АРКТИК  лак для бань и саун</t>
  </si>
  <si>
    <t>Грунтовка РАСЦВЕТ универсальная алкидная для наружных и внутренних работ (красно-коричневая)</t>
  </si>
  <si>
    <t xml:space="preserve">Ацетон                                                                                 </t>
  </si>
  <si>
    <t xml:space="preserve">Уайт-спирит                                                                      </t>
  </si>
  <si>
    <t>Краска в/д УНИВЕРСАЛ текстурная (для наружных и внутренних работ)</t>
  </si>
  <si>
    <t>Шпатлевка акрилатная фасадная ПРОФИ</t>
  </si>
  <si>
    <t>СОДЕРЖАНИЕ ПРАЙС-ЛИСТА</t>
  </si>
  <si>
    <r>
      <t xml:space="preserve">   </t>
    </r>
    <r>
      <rPr>
        <b/>
        <u/>
        <sz val="20"/>
        <rFont val="Times New Roman Cyr"/>
        <charset val="204"/>
      </rPr>
      <t>Офис</t>
    </r>
    <r>
      <rPr>
        <b/>
        <sz val="20"/>
        <rFont val="Times New Roman Cyr"/>
        <charset val="204"/>
      </rPr>
      <t xml:space="preserve"> </t>
    </r>
    <r>
      <rPr>
        <b/>
        <i/>
        <sz val="15"/>
        <rFont val="Times New Roman Cyr"/>
        <family val="1"/>
        <charset val="204"/>
      </rPr>
      <t/>
    </r>
  </si>
  <si>
    <r>
      <t xml:space="preserve">   </t>
    </r>
    <r>
      <rPr>
        <b/>
        <u/>
        <sz val="20"/>
        <rFont val="Times New Roman Cyr"/>
        <charset val="204"/>
      </rPr>
      <t>Склад, оптовые и региональные продажи</t>
    </r>
  </si>
  <si>
    <t>KNAUF, Германия</t>
  </si>
  <si>
    <t>Грунтовка РАСЦВЕТ универсальная алкидная для наружных и внутренних работ (серая)</t>
  </si>
  <si>
    <t>РАСЦВЕТ лак алкидный для наружных работ (прозрачный глянцевый)</t>
  </si>
  <si>
    <t>UKI  2К PU клей для паркета 2-компонентный полиуретановый. Отвердитель  (0,75кг)</t>
  </si>
  <si>
    <t>UKI  2К PU клей для паркета 2-компонентный полиуретановый. Смола (5,25кг)</t>
  </si>
  <si>
    <t>UKI Original дисперсионный клей для паркета на основе ПВА. Для приклеивания мозаичного и штучного паркета, а также пробки для звукоизоляции</t>
  </si>
  <si>
    <t>КЕСТО SH шпатлевка финишная мелкозернистая на цементной основе (20кг)</t>
  </si>
  <si>
    <t>Грунт   D314 TIEFGRUNT LF акриловый для подготовки основания перед окраской, бесцветный</t>
  </si>
  <si>
    <t>Грунт  D313 PUTZGRUNT акриловый для подготовки основания перед оштукатуриванием, бесцветный</t>
  </si>
  <si>
    <t>Грунт контактный  D328 KONTAKT-QUARZGRUND акриловый под структурные штукатурки и керамическую плитку</t>
  </si>
  <si>
    <t>Клей для стеклообоев  GLASDEKORGEWEBE-ROLLKLEBER  D125</t>
  </si>
  <si>
    <t>Клей стиропоровый</t>
  </si>
  <si>
    <t>Продукция отечественного производства</t>
  </si>
  <si>
    <t>-</t>
  </si>
  <si>
    <t>Фасовка</t>
  </si>
  <si>
    <t>Валюта</t>
  </si>
  <si>
    <t>Единицы измерения</t>
  </si>
  <si>
    <t>Упаковка</t>
  </si>
  <si>
    <t>страницы</t>
  </si>
  <si>
    <t>Грунты, лаки, эмали</t>
  </si>
  <si>
    <t>Лаки</t>
  </si>
  <si>
    <t>Материалы для создания эффектов</t>
  </si>
  <si>
    <t>Торговая марка</t>
  </si>
  <si>
    <t>KIILTO</t>
  </si>
  <si>
    <t>DULUX Trade Diamond Matt акриловая матовая краска для стен и потолка повышенной износостойкости. База BC (ACOMIX)</t>
  </si>
  <si>
    <t>DULUX Trade Diamond Matt акриловая матовая краска для стен и потолка повышенной износостойкости. База BM (ACOMIX)</t>
  </si>
  <si>
    <t>DULUX Trade Diamond Matt акриловая матовая краска для стен и потолка повышенной износостойкости. База BW (ACOMIX)</t>
  </si>
  <si>
    <t>DULUX Trade Diamond Soft Sheen полуматовая акриловая краска для стен и потолка повышенной износостойкости и влагостойкости. База BC (ACOMIX)</t>
  </si>
  <si>
    <t>Герметики, клеи, монтажные пены, пистолеты для пен и герметиков, очистители</t>
  </si>
  <si>
    <t>Лаки, эмали</t>
  </si>
  <si>
    <t>Антисептики, грунты, клеи, краски, лаки, шпатлёвки, эмали</t>
  </si>
  <si>
    <t>Колера, шпатлёвки, эмали</t>
  </si>
  <si>
    <t>Обои виниловые, потолочные, ремонтный флизелин</t>
  </si>
  <si>
    <t>Нейтрализатор ржавчины</t>
  </si>
  <si>
    <t>Мастики</t>
  </si>
  <si>
    <t>Растворители, очистители</t>
  </si>
  <si>
    <t>Грунты, клеи, краски</t>
  </si>
  <si>
    <t>Антисептики</t>
  </si>
  <si>
    <t xml:space="preserve">Краска в/д  D1а WANDFARBE  Белая матовая                                                </t>
  </si>
  <si>
    <t xml:space="preserve">Краска латексная  MATTLATEX D100                          </t>
  </si>
  <si>
    <t xml:space="preserve">Краска супербелая в/д акриловая D4 SUPERWEISS Влагостойкая, для внутренних работ.                       </t>
  </si>
  <si>
    <t>Краска фасадная  D90 FASSADENFARBE акриловая</t>
  </si>
  <si>
    <t>Штукатурка декоративная синтетическая KRATZPUTZ AUSSEN D227 со структурой "апельсиновая корка" для фасадных и внутренних работ</t>
  </si>
  <si>
    <t xml:space="preserve">Шпатлевка безусадочная с повышенной белизной ЛЮКС             </t>
  </si>
  <si>
    <t>Шпатлевка латексная ПРОФИ</t>
  </si>
  <si>
    <t xml:space="preserve">Шпатлевка масляно-клеевая  УНИВЕРСАЛ </t>
  </si>
  <si>
    <t>Шпатлевка масляно-клеевая  УНИВЕРСАЛ (п/э мешки)</t>
  </si>
  <si>
    <t>Краска фасадная УНИВЕРСАЛ</t>
  </si>
  <si>
    <t xml:space="preserve">Препарат противогрибковый CT 99 </t>
  </si>
  <si>
    <t>Пропитка для швов в/д противогрибковая водоотталкивающая  СТ 10</t>
  </si>
  <si>
    <t xml:space="preserve">Грунтовка в/д под декоративные минеральные, акриловые и силиконовые фасадные штукатурки и краски (белая)  CT 16 </t>
  </si>
  <si>
    <t xml:space="preserve">Клей для кладки блоков из ячеистого бетона CT 21 </t>
  </si>
  <si>
    <t xml:space="preserve">Клей для плит из минеральной ваты  CT 180  </t>
  </si>
  <si>
    <t xml:space="preserve">Клей для плит из пенополистирола  CT 83 </t>
  </si>
  <si>
    <t>Клей для плитки СМ 11 для внутренних и наружных работ</t>
  </si>
  <si>
    <t>МИРАНОЛ ударостойкая тиксотропная алкидная эмаль, высокоглянцевая. Базис С</t>
  </si>
  <si>
    <t>СИРОМАТ ПЛЮС краска акриловая для стен и потолков, совершенно матовая Базис АР</t>
  </si>
  <si>
    <t>ХЕЛМИ акрилатная краска для мебели глянцевая. База С</t>
  </si>
  <si>
    <t>ХЕЛМИ акрилатная краска для мебели полуматовая. База С</t>
  </si>
  <si>
    <t>ЕВРО ФАСАД акриловая краска на растворителях, фасадная атмосферостойкая. База КА</t>
  </si>
  <si>
    <t>ЕВРО ФАСАД акриловая краска на растворителях, фасадная атмосферостойкая. База КС</t>
  </si>
  <si>
    <t xml:space="preserve">Разбавитель Spezial-Verduenner для бетопласта </t>
  </si>
  <si>
    <t>ЕВРО 7 латексная краска на основе ПВА (матовая)</t>
  </si>
  <si>
    <t xml:space="preserve">ЕВРО 7 С (матовая) </t>
  </si>
  <si>
    <t>ВАЛТТИ АРКТИК фасадная лазурь</t>
  </si>
  <si>
    <t>ВАЛТТИ КОЛОР лессирующий антисептик для дерева бесцветный</t>
  </si>
  <si>
    <t>ВАЛТТИ КОЛОР САТИН лессирующий антисептик для дерева бесцветный, придает сатиновый блеск</t>
  </si>
  <si>
    <t>ВАЛТТИ КОЛОР ЭКСТРА лессирующий антисептик для дерева бесцветный</t>
  </si>
  <si>
    <t>ВАЛТТИ масло для дерева</t>
  </si>
  <si>
    <t>ВАЛТТИ ПОХЪЮСТЕ  грунт-антисептик с льняным маслом</t>
  </si>
  <si>
    <t xml:space="preserve">ВИНХА кроющий антисептик на водной основе полуматовый. Базис VC        </t>
  </si>
  <si>
    <t xml:space="preserve">ВИНХА кроющий антисептик на водной основе полуматовый. Базис VVA        </t>
  </si>
  <si>
    <t>ПАНЕЛИ-ЯССЯ  защитный состав на акрилатной основе для деревянных и панельных стен, потолков, дверей и т.д. п/мат</t>
  </si>
  <si>
    <t>ПИРТТИ морилка водоразбавляемая для панелей</t>
  </si>
  <si>
    <t>СУПИ ЛАУДЕСУОЯ масляный состав для полков в банях и саунах</t>
  </si>
  <si>
    <t>СУПИ САУНАСУОЯ акрилатный защитный состав для бань и саун, полуматовый</t>
  </si>
  <si>
    <t>Краски по металлу, растворители</t>
  </si>
  <si>
    <t>ГОТИКА</t>
  </si>
  <si>
    <t>Базовая цена</t>
  </si>
  <si>
    <t>MEFFERT AG</t>
  </si>
  <si>
    <t>ТЕКС Ленинградские краски</t>
  </si>
  <si>
    <t>ФЕЙДАЛ</t>
  </si>
  <si>
    <t>ЭМПИЛС</t>
  </si>
  <si>
    <t>ЭМПИЛС Ореол</t>
  </si>
  <si>
    <t>Шпатлёвки, клеи</t>
  </si>
  <si>
    <t xml:space="preserve">       ТехноРесурс СТРОЙ</t>
  </si>
  <si>
    <t>Грунты, клеи, краски, лаки, эмали, штукатурки, декоративные покрытия</t>
  </si>
  <si>
    <t>Колера</t>
  </si>
  <si>
    <t>л</t>
  </si>
  <si>
    <t>ОСКАР (OSCAR)</t>
  </si>
  <si>
    <t>ВЕЛЛТОН (WELLTON)</t>
  </si>
  <si>
    <t>КНАУФ (KNAUF)</t>
  </si>
  <si>
    <t>ФИННКОЛОР (FINNCOLOR)</t>
  </si>
  <si>
    <t>КЕСТО (KESTO)</t>
  </si>
  <si>
    <t>ДАП (DAP)</t>
  </si>
  <si>
    <t>ДАП Тач'н Таун (DAP Touch' n Tone)</t>
  </si>
  <si>
    <t>ДАУ КОРНИНГ (DOW CORNING)</t>
  </si>
  <si>
    <t>КИЛОЗА (QUILOSA)</t>
  </si>
  <si>
    <t>СОУДАЛ (SOUDAL)</t>
  </si>
  <si>
    <t>ГЕПАРД (GEPARD)</t>
  </si>
  <si>
    <t>ВЕТОНИТ (VETONIT)</t>
  </si>
  <si>
    <t>ТИККУРИЛА (TIKKURILA)</t>
  </si>
  <si>
    <t>КАОВА (KAOWA)</t>
  </si>
  <si>
    <t>ПРОДУКЦИЯ КИИЛТО (KIILTO)</t>
  </si>
  <si>
    <t>КРАСКИ ЧЕРНОЗЕМЬЯ</t>
  </si>
  <si>
    <t>Универсальное напольное покрытие</t>
  </si>
  <si>
    <t>СДЕЛАЙ ПОЛ</t>
  </si>
  <si>
    <t>Продукция АКЗО НОБЕЛЬ</t>
  </si>
  <si>
    <t>Продукция ТИККУРИЛА</t>
  </si>
  <si>
    <t>Продукция ДЮФА</t>
  </si>
  <si>
    <t>Продукция КИИЛТО</t>
  </si>
  <si>
    <t>Продукция БОСТИК</t>
  </si>
  <si>
    <t>Продукция ХЕНКЕЛЬ</t>
  </si>
  <si>
    <t>Продукция ТЕКС</t>
  </si>
  <si>
    <t>Продукция ЭМПИЛС</t>
  </si>
  <si>
    <t>Продукция НОВБЫТХИМ</t>
  </si>
  <si>
    <t>Герметики общестроительные</t>
  </si>
  <si>
    <t>ГАРДЕН 30 универсальная алкидная эмаль. База А</t>
  </si>
  <si>
    <t>ГАРДЕН 30 универсальная алкидная эмаль. База С</t>
  </si>
  <si>
    <t>PINOTEX FOCUS деревозащитное средство для защиты заборов (орех, зеленый лес, красное дерево, палисандр, рябина, золотая осень)</t>
  </si>
  <si>
    <t>Краска в/д интерьерная INNENLATEX белая матовая База 3</t>
  </si>
  <si>
    <t>Т Е Х Н О Л О Г И И        И        Р Е С У Р С Ы       С Т Р О И Т Е Л Ь С Т В А</t>
  </si>
  <si>
    <r>
      <rPr>
        <b/>
        <sz val="24"/>
        <rFont val="Times New Roman"/>
        <family val="1"/>
        <charset val="204"/>
      </rPr>
      <t xml:space="preserve">Компания      </t>
    </r>
    <r>
      <rPr>
        <b/>
        <i/>
        <sz val="24"/>
        <color indexed="10"/>
        <rFont val="Times New Roman Cyr"/>
        <charset val="204"/>
      </rPr>
      <t>ТехноРесурс СТРОЙ</t>
    </r>
  </si>
  <si>
    <t>Нас  рекомендуют</t>
  </si>
  <si>
    <t>Краска фасадная FASSADENWEISS белая глубокоматовая  База 3</t>
  </si>
  <si>
    <t>Мастики,краска для разметки дорог</t>
  </si>
  <si>
    <t>Краска специальная</t>
  </si>
  <si>
    <t>Краска для разметки дорог белая АК Дор</t>
  </si>
  <si>
    <t>Лак на растворителе яхтный для дерева, атмосферостойкий, износостойкий и влагостойкий, для наружных и внутренних работ полуматовый</t>
  </si>
  <si>
    <t xml:space="preserve">Лак по дереву акрилатный ГЛАВНЫЙ ТЕХНОЛОГ    (бесцветный, красное дерево, бордо, бук, дуб, елов.зелень, лимон, клен, сосна, тик, лиственница, орех), для наружных и внутренних работ         </t>
  </si>
  <si>
    <t>Лак по камню и кирпичу ГЛАВНЫЙ ТЕХНОЛОГ глянцевый, термостойский, для наружных и внутренних работ</t>
  </si>
  <si>
    <t>АЛЬПАЛАК эмаль алкидная для отопительных приборов белая п/мат</t>
  </si>
  <si>
    <t>евро</t>
  </si>
  <si>
    <t>Штукатурки и сухие смеси</t>
  </si>
  <si>
    <t>BECKERPLAST 3 акрилат-латексная, глубокоматовая краска для стен и потолков</t>
  </si>
  <si>
    <t xml:space="preserve">BECKERPLAST 7  акрилат-латексная, глубокоматовая краска для стен и потолков База А                                                              </t>
  </si>
  <si>
    <t xml:space="preserve">BECKERPLAST 7  акрилат-латексная, глубокоматовая краска для стен и потолков База С                                                              </t>
  </si>
  <si>
    <t xml:space="preserve">ELEGANT TAKFARG  краска для потолка                                                                       </t>
  </si>
  <si>
    <t xml:space="preserve">ELEGANT VAGGFARG HELMATT   краска для стен  База А                                  </t>
  </si>
  <si>
    <t xml:space="preserve">ELEGANT VAGGFARG HELMATT  краска для стен База C                                    </t>
  </si>
  <si>
    <t xml:space="preserve">SCOTE 3 краска для стен и потолков матовая                          </t>
  </si>
  <si>
    <t>SCOTE 5  краска для стен и потолков База А матовая</t>
  </si>
  <si>
    <t>SCOTE 7  краска для стен и потолков База С матовая</t>
  </si>
  <si>
    <t>г</t>
  </si>
  <si>
    <t>Клей паркетный TARBIKOL PU 2K двукомпонентный полиуретановый, для внутренних и наружных работ</t>
  </si>
  <si>
    <t>Краска в/д  ПРОФИ влагостойкая супербелая</t>
  </si>
  <si>
    <t>Краска в/д  ПРОФИ моющаяся супербелая</t>
  </si>
  <si>
    <t xml:space="preserve">Краска в/д УНИВЕРСАЛ  для потолка                                                         </t>
  </si>
  <si>
    <t>Эмаль-грунт РЖАВОSTOP алкидная (белая, черная, серая, зеленая, синяя, голубая, коричневая, красно-коричн., красная, желтая)</t>
  </si>
  <si>
    <t>Эмаль алкидная ОРЕОЛ  белая матовая для внутренних и внешних работ</t>
  </si>
  <si>
    <t>Эмаль алкидная ОРЕОЛ универсальная для внутренних и внешних работ белая глянцевая</t>
  </si>
  <si>
    <t xml:space="preserve">Бензин БР-2 "Галоша" </t>
  </si>
  <si>
    <t>Растворитель 646 ГОСТ 18188-72</t>
  </si>
  <si>
    <t>Растворитель 647 ГОСТ 18188-72</t>
  </si>
  <si>
    <t>Растворитель Р-4 ГОСТ 18188-72</t>
  </si>
  <si>
    <t>Сольвент нефтяной А 130/150</t>
  </si>
  <si>
    <t xml:space="preserve">Уайт-спирит </t>
  </si>
  <si>
    <t xml:space="preserve"> Цемент  М-500</t>
  </si>
  <si>
    <t>Алебастр (гипс строительный) Г-5</t>
  </si>
  <si>
    <t>Побелка меловая потолочная</t>
  </si>
  <si>
    <t>Сухая смесь  М-150 универсальная для кладки кирпича и прочих строительных и отделочных работ</t>
  </si>
  <si>
    <t xml:space="preserve">Нейтрализатор ржавчины </t>
  </si>
  <si>
    <t>Ацетон (пластик)</t>
  </si>
  <si>
    <t>Керосин ТС-1 (пластик)</t>
  </si>
  <si>
    <t>Растворитель 646 (пластик)</t>
  </si>
  <si>
    <t>Растворитель 647 (пластик)</t>
  </si>
  <si>
    <t>Растворитель 650 ТУ (пластик)</t>
  </si>
  <si>
    <t>Растворитель Р-4 (пластик)</t>
  </si>
  <si>
    <t>Уайт-спирит (пластик)</t>
  </si>
  <si>
    <t>Мастика битумная МГХ-Г  (БИТУМНАЯ) холодного отверждения</t>
  </si>
  <si>
    <t>Мастика битумная МГХ-Т (РЕЗИНО-БИТУМНАЯ) холодного отверждения</t>
  </si>
  <si>
    <t xml:space="preserve">Растворитель  646                                                              </t>
  </si>
  <si>
    <t>Е-6  Грунт упрочняющий для внутренних и наружных работ акриловый</t>
  </si>
  <si>
    <t xml:space="preserve">Е-6а  Грунтовка акриловая глубокопроникающая с антисептическими добавками для внутренних и наружных работ </t>
  </si>
  <si>
    <t>MASTER Lux Aqua 70 эмаль акриловая для радиаторов и мебели глянцевая. База BW (ACOMIX)</t>
  </si>
  <si>
    <t>MASTER Lux Aqua 40 эмаль акриловая для радиаторов и  мебели полуматовая. База BW (ACOMIX)</t>
  </si>
  <si>
    <t>DULUX Trade Vinyl Soft Sheen бархатистая акриловая краска для стен и потолка. Стойкая к мытью. База BW (ACOMIX)</t>
  </si>
  <si>
    <t>Гидроизоляционные материалы</t>
  </si>
  <si>
    <t xml:space="preserve">Очиститель монтажной пены МОМЕНТ, 500 мл </t>
  </si>
  <si>
    <t>ПАНССАРИ АКВА краска акрилатная для металлических крыш и стен, водосточных труб и желобов и других металлоконструкций. База А</t>
  </si>
  <si>
    <t>ПАНССАРИ АКВА краска акрилатная для металлических крыш и стен, водосточных труб и желобов и других металлоконструкций. База С</t>
  </si>
  <si>
    <t>ЕВРО ЛАК АКВА полуглянцевый лак на акрилатной основе для внутренних работ</t>
  </si>
  <si>
    <t>ЕВРО ЛАК АКВА матовый лак на акрилатной основе для внутренних работ</t>
  </si>
  <si>
    <t>Наименование</t>
  </si>
  <si>
    <t>БЕТОЛЮКС АКВА полиуретано-акрилатная краска для полов. Базис А</t>
  </si>
  <si>
    <t>БЕТОЛЮКС АКВА полиуретано-акрилатная краска для полов. Базис С</t>
  </si>
  <si>
    <t>м</t>
  </si>
  <si>
    <t>ХОМЕЕНПОСТО антисептическое средство для защиты и отделки древесины</t>
  </si>
  <si>
    <t>РЕАФЛЕКС 50 краска двухкомпонентная эпоксидная (Эмаль белая, лагуна)</t>
  </si>
  <si>
    <t xml:space="preserve">Краска в/д интерьерная EUROLATEX 3 белая глубокоматовая </t>
  </si>
  <si>
    <t xml:space="preserve">Краска в/д интерьерная EUROLATEX 7 белая матовая </t>
  </si>
  <si>
    <t>DULUX Trade водо-дисперсионный грунт глубокого проникновения для фасадных работ</t>
  </si>
  <si>
    <t>Структурные краски и шпаклевки</t>
  </si>
  <si>
    <t>Антисептики, клеи, краски, лаки, эмали,шпаклевки</t>
  </si>
  <si>
    <t>16кг</t>
  </si>
  <si>
    <t>Лак по камню и кирпичу ГЛАВНЫЙ ТЕХНОЛОГ матовый, термостойский, для наружных и внутренних работ</t>
  </si>
  <si>
    <t>0,75л</t>
  </si>
  <si>
    <t>3л</t>
  </si>
  <si>
    <t>ДЮЛАКС (DULUX)</t>
  </si>
  <si>
    <t>ХАММЕРАЙТ (HAMMERITE)</t>
  </si>
  <si>
    <t>МАРШАЛЛ (MARSHALL)</t>
  </si>
  <si>
    <t>ПИНОТЕКС (PINOTEX)</t>
  </si>
  <si>
    <t>ПРОДУКЦИЯ АКЗО НОБЕЛЬ (AKZO NOBEL)</t>
  </si>
  <si>
    <t>ПРОДУКЦИЯ ТИККУРИЛА (TIKKURILA)</t>
  </si>
  <si>
    <t>ЕВРО (EURO)</t>
  </si>
  <si>
    <t>ДЮФА (DUFA) Россия</t>
  </si>
  <si>
    <t>ДЮФА (DUFA) Германия</t>
  </si>
  <si>
    <t>ДЮФА РИТЕЙЛ (DUFA RETAIL)</t>
  </si>
  <si>
    <t>ПРОДУКЦИЯ ДЮФА (DUFA)</t>
  </si>
  <si>
    <t>АЛЬПА (ALPA)</t>
  </si>
  <si>
    <t>БЕККЕРС (BECKERS)</t>
  </si>
  <si>
    <t>КИИЛТО (KIILTO)</t>
  </si>
  <si>
    <t>УКИ Киилто (UKI Kiilto)</t>
  </si>
  <si>
    <t>БОСТИК (BOSTIK)</t>
  </si>
  <si>
    <t>КЕЛИД (QUELYD)</t>
  </si>
  <si>
    <t>ТАРБИКОЛ (TARBIKOL)</t>
  </si>
  <si>
    <t>ЦЕРЕЗИТ (CERESIT)</t>
  </si>
  <si>
    <t>ШИТРОК (SHEETROCK)</t>
  </si>
  <si>
    <t xml:space="preserve">Масса  гидроизоляционная CL 51  эластичная полимерная </t>
  </si>
  <si>
    <t xml:space="preserve">Масса  гидроизоляционная CR  65  жесткая  </t>
  </si>
  <si>
    <t xml:space="preserve">Масса  гидроизоляционная CR 166 эластичная 2-комп. Комп.А сухая смесь </t>
  </si>
  <si>
    <t xml:space="preserve">Масса  гидроизоляционная CR 166 эластичная 2-комп. Комп.Б эластификатор </t>
  </si>
  <si>
    <t xml:space="preserve">Смесь для быстрого ремонта бетона, лестниц и высокопрочных стяжек (5-35 мм)  СN 83 </t>
  </si>
  <si>
    <t>Клей универсальный  D21 UNIVERSALKLEBER GIGANT, дисперсионный, на базе синтетических смол</t>
  </si>
  <si>
    <t xml:space="preserve">Краска в/д акриловая, влагостойкая, супербелая  D4 SUPERWEISS                        </t>
  </si>
  <si>
    <t>Лак кузнечный черный матовый KUNSTSCHMIEDELACK</t>
  </si>
  <si>
    <t>Лак паркетный акриловый глянцевый AQUA-PARKETTLACK</t>
  </si>
  <si>
    <t>Лак паркетный акриловый полуматовый AQUA-PARKETTLACK</t>
  </si>
  <si>
    <t>Лак паркетный на растворителе глянцевый  PARKETTLACK</t>
  </si>
  <si>
    <t>Нитроразбавитель универсальный  NITRO-UNIVERSAL-VERDUNNER</t>
  </si>
  <si>
    <t>Средство для удаления краски  ABBEIZER</t>
  </si>
  <si>
    <t>Краска БТ-177 "Золотистая", "Медная"</t>
  </si>
  <si>
    <t>Краска БТ-177 "Серебрянка", "Бронзовая"</t>
  </si>
  <si>
    <t>Краски специальные</t>
  </si>
  <si>
    <t>Краска для деревянных фасадов в/д (белая, синяя)</t>
  </si>
  <si>
    <t>ЕВРО ПРАЙМЕР акриловая грунтовка-концентрат (1:3) под краски серий EURO, HARMONY, JOKER и др.</t>
  </si>
  <si>
    <t>ЕВРО 2 латексная краска на основе ПВА (совершенно матовая)</t>
  </si>
  <si>
    <t>HAMMERITE краска полуматовая (черная, белая)</t>
  </si>
  <si>
    <t>HAMMERITE растворитель и очиститель для лаков и красок</t>
  </si>
  <si>
    <t>мл</t>
  </si>
  <si>
    <t>ЛУЯ акрилатная краска полуглянцевая для влажных помещений, стойкая к мытью.Базис А</t>
  </si>
  <si>
    <t>ЛУЯ акрилатная краска полуглянцевая для влажных помещений, стойкая к мытью.Базис С</t>
  </si>
  <si>
    <t>ЛУЯ акрилатная краска полуматовая для влажных помещений, стойкая к мытью.Базис А</t>
  </si>
  <si>
    <t>ЛУЯ акрилатная краска полуматовая для влажных помещений, стойкая к мытью.Базис С</t>
  </si>
  <si>
    <t>РЕМОНТТИ-ЯССЯ латексная краска для стен и потолков на основе акрилата, моющаяся. Базис А</t>
  </si>
  <si>
    <t>РЕМОНТТИ-ЯССЯ латексная краска для стен и потолков на основе акрилата, моющаяся. Базис С</t>
  </si>
  <si>
    <t>ПАНССАРИМААЛИ краска алкидная с противокоррозийными пигментами для наружной окраски оцинкованных, алюминиевых и стальных поверхностей, полуглянцевая. Базис А</t>
  </si>
  <si>
    <t>ПАНССАРИМААЛИ краска алкидная с противокоррозийными пигментами для наружной окраски оцинкованных, алюминиевых и стальных поверхностей, полуглянцевая. Базис С</t>
  </si>
  <si>
    <t>ТЕРМАЛ краска термостойкая силиконовая (алюминиевая; черная)</t>
  </si>
  <si>
    <t xml:space="preserve">НОВАСИЛ   водоэмульсионная фасадная краска. Базис LAP                     </t>
  </si>
  <si>
    <t xml:space="preserve">НОВАСИЛ   водоэмульсионная фасадная краска. Базис LC                     </t>
  </si>
  <si>
    <t>ПИКА-ТЕХО акрилатная краска с содержанием масла  для деревянных фасадов. Базис А</t>
  </si>
  <si>
    <t>ПИКА-ТЕХО акрилатная краска с содержанием масла  для деревянных фасадов. Базис С</t>
  </si>
  <si>
    <t>ТЕХО краска на масляной основе, полуглянцевая для дер.поверхностей. Базис А</t>
  </si>
  <si>
    <t>ТЕХО краска на масляной основе, полуглянцевая для дер.поверхностей. Базис С</t>
  </si>
  <si>
    <t xml:space="preserve">ЮКИ   латексная краска на акрилатной основе для цоколей, фасадов, атмосферостойкая, матовая. Базис А                                                                           </t>
  </si>
  <si>
    <t xml:space="preserve">ЮКИ   латексная краска на акрилатной основе для цоколей, фасадов, атмосферостойкая, матовая. Базис С                                                                      </t>
  </si>
  <si>
    <t>Ацетон  ГОСТ 2768-84</t>
  </si>
  <si>
    <t>TIKKURILA</t>
  </si>
  <si>
    <t>АКВА-КОЛОР</t>
  </si>
  <si>
    <t>АРТЕЛЬ</t>
  </si>
  <si>
    <t>АРТ-ОБОИ</t>
  </si>
  <si>
    <t>АТОМ-КОЛОР</t>
  </si>
  <si>
    <t>БКМ</t>
  </si>
  <si>
    <t>ГАРАНТ</t>
  </si>
  <si>
    <t>ГРИДА</t>
  </si>
  <si>
    <t>ЕВРОЛЮКС</t>
  </si>
  <si>
    <t>КОВЭР-КОЛОР</t>
  </si>
  <si>
    <t>HENKEL CERESIT</t>
  </si>
  <si>
    <t>Затирки, клеи для плитки, декоративные штукатурки, шпатлевки</t>
  </si>
  <si>
    <t>Товарная группа</t>
  </si>
  <si>
    <t>Герметики</t>
  </si>
  <si>
    <t>Грунты</t>
  </si>
  <si>
    <t>Жидкие гвозди</t>
  </si>
  <si>
    <t>Штукатурки, шпатлевки</t>
  </si>
  <si>
    <t>Грунты, краски</t>
  </si>
  <si>
    <t>Шпатлёвки</t>
  </si>
  <si>
    <t>ALPA Paints, Франция</t>
  </si>
  <si>
    <t>BECKERS, Швеция</t>
  </si>
  <si>
    <t>BOSTIK, Франция</t>
  </si>
  <si>
    <t>Товары</t>
  </si>
  <si>
    <t>Скидки</t>
  </si>
  <si>
    <t>№ страницы</t>
  </si>
  <si>
    <t>Краски, лаки, эмали</t>
  </si>
  <si>
    <t>Кровельная краска по оцинкованному железу в/д (зеленая, красно-коричневая, синяя, серая, коричневая, под черепицу)</t>
  </si>
  <si>
    <t>АЛЬПА ЛЮМЬЕР Роскошно Белая краска акриловая для внутренних работ матовая моющаяся</t>
  </si>
  <si>
    <t>АЛЬПА ЭКОЛАТЕКС  краска латексная матовая для внутренних работ, супербелаябелая</t>
  </si>
  <si>
    <t>DULUX Magic White волшебная белая матовая акриловая краска для потолка.</t>
  </si>
  <si>
    <t xml:space="preserve">Отделочные и строительные </t>
  </si>
  <si>
    <t>материалы</t>
  </si>
  <si>
    <t>ДЮФА РИТЕЙЛ</t>
  </si>
  <si>
    <t>Краска в/д интерьерная ULTRAWEISS PLUS белая глубокоматовая</t>
  </si>
  <si>
    <t>Краска фасадная FASSADENWEISS белая глубокоматовая  База 1</t>
  </si>
  <si>
    <t xml:space="preserve">Грунт глубокопроникающий GRUND LF </t>
  </si>
  <si>
    <t>Эмаль для отопительных приборов THERMO глянцевая  белая</t>
  </si>
  <si>
    <t>Эмаль алкидная GLANZ для внутренних и наружных работ глянцевая белая</t>
  </si>
  <si>
    <t xml:space="preserve">Эмаль алкидная SEIDENMATT для внутренних и наружных работ полуматовая белая </t>
  </si>
  <si>
    <t>Лак паркетный PARKETT алкидно-уретановый глянцевый</t>
  </si>
  <si>
    <t>Лак паркетный PARKETT алкидно-уретановый матовый</t>
  </si>
  <si>
    <t>Лак паркетный PARKETT алкидно-уретановый полуматовый</t>
  </si>
  <si>
    <t>Лак яхтный YACHT алкидно-уретановый глянцевый</t>
  </si>
  <si>
    <t>Лак яхтный YACHT алкидно-уретановый матовый</t>
  </si>
  <si>
    <t>Лак яхтный YACHT алкидно-уретановый полуматовый</t>
  </si>
  <si>
    <t xml:space="preserve">ОАЗИС Interior краска для стен и потолков  База А </t>
  </si>
  <si>
    <t>ОАЗИС Interior Plus краска для влажных помещений База А</t>
  </si>
  <si>
    <t>ОАЗИС Kitchen&amp;Gallery краска для стен и потолков стойкая к мытью База А</t>
  </si>
  <si>
    <t>ОАЗИС Kitchen&amp;Gallery краска для стен и потолков стойкая к мытью База С</t>
  </si>
  <si>
    <t>Сайт</t>
  </si>
  <si>
    <t>www.t-res.ru</t>
  </si>
  <si>
    <t xml:space="preserve">Универсальная смазка WD-40 </t>
  </si>
  <si>
    <t>WD-40</t>
  </si>
  <si>
    <t>ВД-40 универсальная смазка</t>
  </si>
  <si>
    <t>WD - 40</t>
  </si>
  <si>
    <t>Стеклообои, малярный флезелин</t>
  </si>
  <si>
    <t>Стеклообои, клеи, малярный флезелин</t>
  </si>
  <si>
    <t>Краска резиновая ГЛАВНЫЙ ТЕХНОЛОГ универсальная, высокоэластичная, сверхводостойкая, для наружных и внутренних работ (белая, серая, вишневая, песочная)</t>
  </si>
  <si>
    <t>Краска резиновая ГЛАВНЫЙ ТЕХНОЛОГ универсальная, высокоэластичная, сверхводостойкая, для наружных и внутренних работ (белая (база С), коричневая, красно-коричневая, зеленая,синяя, черная)</t>
  </si>
  <si>
    <t>Монтажные пены, герметики</t>
  </si>
  <si>
    <t>Краска в/д УНИВЕРСАЛ моющаяся белоснежная матовая</t>
  </si>
  <si>
    <t>Краска в/д УНИВЕРСАЛ  влагостойкая</t>
  </si>
  <si>
    <t>Краска в/д УНИВЕРСАЛ  интерьерная</t>
  </si>
  <si>
    <t>ЕВРО 3 А латексная краска на основе акрилового сополимера для стен и потолков(матовая)</t>
  </si>
  <si>
    <t>5л</t>
  </si>
  <si>
    <t>Новинки ассортимента.</t>
  </si>
  <si>
    <t>ГУД МАСТЕР</t>
  </si>
  <si>
    <t>Клей паркетный TARBIKOL PU 1K двукомпонентный полиуретановый, для внутренних и наружных работ</t>
  </si>
  <si>
    <r>
      <t>компания ТехноРесурс СТРОЙ</t>
    </r>
    <r>
      <rPr>
        <b/>
        <sz val="18"/>
        <rFont val="Times New Roman Cyr"/>
        <charset val="204"/>
      </rPr>
      <t xml:space="preserve"> постоянно и своевременно обновляет </t>
    </r>
    <r>
      <rPr>
        <b/>
        <u/>
        <sz val="18"/>
        <rFont val="Times New Roman Cyr"/>
        <charset val="204"/>
      </rPr>
      <t>Прайс-Лист</t>
    </r>
    <r>
      <rPr>
        <b/>
        <sz val="18"/>
        <rFont val="Times New Roman Cyr"/>
        <charset val="204"/>
      </rPr>
      <t xml:space="preserve"> в соответствии с информацией, поступающей от производителей , так, чтобы Вы получали самую свежую и полную информацию об изменениях цен и ассортимента. Ниже приведен перечень последних изменений, которые были внесены в Прайс-Лист.</t>
    </r>
  </si>
  <si>
    <t>Смесь самовыравнивающаяся CN 68</t>
  </si>
  <si>
    <t>ВАЛТТИ АКВАКОЛОР колеруемая фасадная лазурь</t>
  </si>
  <si>
    <t>РОШАЛЬ</t>
  </si>
  <si>
    <t>Спец Цена</t>
  </si>
  <si>
    <t>Эмаль алкидная глянцевая для окон FENSTERLACK. Применятся в качестве грунта, промежуточного и финишного покрытия</t>
  </si>
  <si>
    <t>ГАРДЕН 90 универсальная алкидная эмаль. База А</t>
  </si>
  <si>
    <t>ГАРДЕН 90 универсальная алкидная эмаль. База С</t>
  </si>
  <si>
    <t>DULUX Новая ослепительно белая 3D White матовая акриловая краска для стен и потолков.Содержит частицы мрамора и оптический отбеливатель. База BW (ACOMIX)</t>
  </si>
  <si>
    <t>DIAMOND GLAZE лак водный для паркета глянцевый</t>
  </si>
  <si>
    <t>Краска ДИСКОНТ в/д фасадная атмосферост.полиакр.бел.мат. Ореол</t>
  </si>
  <si>
    <t>АЛЬПАЛЮКС  краска в/д акриловая для стен и потолков, бел. мат., моющаяся морозостойкая , 5 циклов замораживания</t>
  </si>
  <si>
    <t xml:space="preserve">АЛЬПАФАСАД плиолитовая фасадная краска бел. мат.                    </t>
  </si>
  <si>
    <t xml:space="preserve">АКВАРЕЛЬЕФ  краска в/д латексная рельефная для внутренних работ                                                  </t>
  </si>
  <si>
    <t>КРЕПИ ДЕКО штукатурка структурная декоративная для внутренних и наружных работ (размер фракции 0,5мм) белая, бежевая</t>
  </si>
  <si>
    <t>АЛЬПА ЭКОЭМАЛЬ на водной основе для внутренних и наружных работ, белая глянцевая</t>
  </si>
  <si>
    <t>АЛЬПА ЭКОЭМАЛЬ на водной основе для внутренних и наружных работ, белая матовая</t>
  </si>
  <si>
    <t>АЛЬПА ЭКОЭМАЛЬ на водной основе для внутренних и наружных работ, белая п/матовая</t>
  </si>
  <si>
    <t>ТИККУРИЛА (TIKKURILA)колера</t>
  </si>
  <si>
    <t>DOMUS AQUA  акриловая краска для деревянных фасадов. База BС (ACOMIX)</t>
  </si>
  <si>
    <t>DULUX Trade Фасадная гладкая матовая акриловая краска. База BC</t>
  </si>
  <si>
    <t>MAESTRO Фасадная Акриловая в/э краска База BC</t>
  </si>
  <si>
    <t>ВАЛТТИ АКВА  масло для дерева</t>
  </si>
  <si>
    <t xml:space="preserve">Штукатурка декор.минеральная под окраску Dekor Plus СТ 35  </t>
  </si>
  <si>
    <t>ЕВРО 3 С латексная краска на основе акрилового сополимера для стен и потолков(матовая)</t>
  </si>
  <si>
    <t>Краски на водной основе для наружных работ</t>
  </si>
  <si>
    <t>Краска в/д интерьерная INNENLATEX белая глубокоматовая База 1</t>
  </si>
  <si>
    <t xml:space="preserve">DULUX Ослепительно белая матовая акриловая краска для стен и потолка. Устойчива к мытью. Содержит частицы мрамора.                                                                                       </t>
  </si>
  <si>
    <r>
      <t xml:space="preserve">С новыми товарами ассортимента Вы можете ознакомиться на странице </t>
    </r>
    <r>
      <rPr>
        <b/>
        <u/>
        <sz val="18"/>
        <color indexed="8"/>
        <rFont val="Times New Roman Cyr"/>
        <charset val="204"/>
      </rPr>
      <t>НОВИНКИ.</t>
    </r>
  </si>
  <si>
    <t>3 кг</t>
  </si>
  <si>
    <t>10 кг</t>
  </si>
  <si>
    <t>15кг</t>
  </si>
  <si>
    <t>ДЮФА ВУД ПРОТЕКТ</t>
  </si>
  <si>
    <t>Штукатурка декоративная синтетическая REIBEPUTZ 15 D11m со структурой в виде желобков "короед" для фасадных и внутренних работ</t>
  </si>
  <si>
    <t>Шпатлевка быстрая универсальная  SCHNELL-SPACHTEL</t>
  </si>
  <si>
    <t xml:space="preserve">Эмаль АКВА глянцевая алкидная белая  AQUA  HOCHGLANZLACK      </t>
  </si>
  <si>
    <t xml:space="preserve">Эмаль акриловая для отопительных приборов  AQUA  HEIZKORPERLACK          </t>
  </si>
  <si>
    <t>Эмаль для бетонных оснований    BETOPLAST (оксидно-красная(3009), цвет резеды(6011), серебристо-серая(7001), кремневая(7032))</t>
  </si>
  <si>
    <t>ЛУМИ акрилатная интерьерная краска совершенно матовая исключительно белая.</t>
  </si>
  <si>
    <t>ХЕЛМИ акрилатная краска для мебели полуматовая. База А</t>
  </si>
  <si>
    <t xml:space="preserve">ПАРКЕТТИ-ЯССЯ  лак акрилатный для деревянных полов полуматовый                                          </t>
  </si>
  <si>
    <t>Герметики, клеи</t>
  </si>
  <si>
    <t>Уважаемые клиенты,</t>
  </si>
  <si>
    <t>НОВОСТИ</t>
  </si>
  <si>
    <t>Клеи</t>
  </si>
  <si>
    <t>Герметики, клеи, монтажные пены</t>
  </si>
  <si>
    <t>руб</t>
  </si>
  <si>
    <t>Краски на водной основе для внутренних работ</t>
  </si>
  <si>
    <t>МАКРОФЛЕКС</t>
  </si>
  <si>
    <t>МОМЕНТ</t>
  </si>
  <si>
    <t>НЕОМИД</t>
  </si>
  <si>
    <t>НОВБЫТХИМ</t>
  </si>
  <si>
    <t>НОВБЫТХИМ Главный Технолог</t>
  </si>
  <si>
    <t>ОРИОН-Н</t>
  </si>
  <si>
    <t>ТЕКС</t>
  </si>
  <si>
    <t>МОМЕНТ пены</t>
  </si>
  <si>
    <t xml:space="preserve"> Монтажные пены</t>
  </si>
  <si>
    <t>Антисептики, герметики, клеи, краски, лаки, растворители, шпатлёвки, эмали</t>
  </si>
  <si>
    <t>Краски масляные, эмали</t>
  </si>
  <si>
    <t>ЭМПИЛС Расцвет</t>
  </si>
  <si>
    <t>ЮНИС</t>
  </si>
  <si>
    <t>ЯРОСЛАВСКИЕ КРАСКИ</t>
  </si>
  <si>
    <t>AKZO NOBEL</t>
  </si>
  <si>
    <t>АРИКОН</t>
  </si>
  <si>
    <t>DOMUS BASE краска грунтовочная масляно-алкидная для деревянных фасадов белая</t>
  </si>
  <si>
    <t>DOMUS полуглянцевая масляно-алкидная краска для деревянных фасадов. База BW (ACOMIX)</t>
  </si>
  <si>
    <t>DOMUS полуглянцевая масляно-алкидная краска для деревянных фасадов. База BС (ACOMIX)</t>
  </si>
  <si>
    <t>ГАРМОНИЯ акрилатная интерьерная краска совершенно матовая. Базис А</t>
  </si>
  <si>
    <t>ГАРМОНИЯ акрилатная интерьерная краска совершенно матовая. Базис С</t>
  </si>
  <si>
    <t>ДЖОКЕР акрилатная моющаяся краска матовая для стен и потолков. Базис А</t>
  </si>
  <si>
    <t>ДЖОКЕР акрилатная моющаяся краска матовая для стен и потолков. Базис С</t>
  </si>
  <si>
    <t>OPTIMA 45 эмаль алкидная для деревянных окон полуглянцевая</t>
  </si>
  <si>
    <t>RUST BEATER грунт антикоррозийный Коричневый  для черных металлов</t>
  </si>
  <si>
    <t xml:space="preserve">Наименование </t>
  </si>
  <si>
    <t xml:space="preserve"> </t>
  </si>
  <si>
    <t xml:space="preserve">Режим работы:  склад/офис - пн - пт с 9.00 до 18.00 </t>
  </si>
  <si>
    <t>Клеи обойные</t>
  </si>
  <si>
    <t>Клеи паркетные</t>
  </si>
  <si>
    <t>ОАЗИС Super White краска для потолков в сухих помещениях</t>
  </si>
  <si>
    <t>ОАЗИС Холл и Офис для стен и потолков стойкая к  частому мытью и истиранию База А</t>
  </si>
  <si>
    <t>ОАЗИС Холл и Офис для стен и потолков стойкая к  частому мытью и истиранию База С</t>
  </si>
  <si>
    <t>BINDO 2 краска в/д снежно-белый потолок</t>
  </si>
  <si>
    <t>Краска всесезонная фасадная база А ПРОФИ</t>
  </si>
  <si>
    <t>Жидкое стекло</t>
  </si>
  <si>
    <t>Краска всесезонная фасадная база  D ПРОФИ</t>
  </si>
  <si>
    <t>Сухие смеси</t>
  </si>
  <si>
    <t xml:space="preserve"> Противоморозная добавка </t>
  </si>
  <si>
    <t>10кг</t>
  </si>
  <si>
    <t>Грунты,лаки,краски,структурные краски и декоротивные штукатуркиэмали, эмали</t>
  </si>
  <si>
    <t>Краска фактурная TEXTUR FARBE  для наружных и внутренних работ</t>
  </si>
  <si>
    <t>Роллерная декоротивная штукатурка ROLLER PUTZ  для наружных и внутренних работ</t>
  </si>
  <si>
    <t xml:space="preserve">Структурная декоротивная штукатурка STRUKTUR PUTZ для наружных и внутренних работ </t>
  </si>
  <si>
    <t xml:space="preserve">ELEGANT VAGGFARG MATT  краска для стен База А                                   </t>
  </si>
  <si>
    <t>2,7л</t>
  </si>
  <si>
    <t>Сухие смеси, шпатлёвки</t>
  </si>
  <si>
    <t>Грунты, жидкое стекло,клеи, краски,сухие смеси</t>
  </si>
  <si>
    <t>Эластичная гидросмесь HEYDI К11 flex, Компонент А, сух.смесь Bostik</t>
  </si>
  <si>
    <t xml:space="preserve">                                  тел./факс:  8-495-505-61-01 (многоканальный)</t>
  </si>
  <si>
    <t xml:space="preserve">                                   тел./факс 8-495-505-61-02 (многоканальный)</t>
  </si>
  <si>
    <t>ЛУЯ акрилатная краска матовая для влажных помещений, стойкая к мытью.Базис А</t>
  </si>
  <si>
    <t>ЛУЯ акрилатная краска матовая для влажных помещений, стойкая к мытью.Базис С</t>
  </si>
  <si>
    <t>РАПАН-ПАРКЕТ лак алкидно-уретановый глянцевый</t>
  </si>
  <si>
    <t>РАПАН-ПАРКЕТ лак алкидно-уретановый полуматовый</t>
  </si>
  <si>
    <t>Клей для плитки СМ 14 для внутренних и наружных работ</t>
  </si>
  <si>
    <t>Клей для плитки СМ 16 для внутренних и наружных работ</t>
  </si>
  <si>
    <t>Грунты, краски масляные</t>
  </si>
  <si>
    <t>АЛЬПА ЭКОЭМАЛЬ для радиаторов белая полу-матовая</t>
  </si>
  <si>
    <t xml:space="preserve">АЛЬПАФАСАД  краска для минральных фасадов База С                  </t>
  </si>
  <si>
    <t>Бензин "Галоша" БР-2 ( пластик ) ТУ</t>
  </si>
  <si>
    <t xml:space="preserve">Ацемент </t>
  </si>
  <si>
    <t>1 л</t>
  </si>
  <si>
    <t>2,5 л</t>
  </si>
  <si>
    <t>5 кг</t>
  </si>
  <si>
    <t>25 кг</t>
  </si>
  <si>
    <t>DULUX Easy водоэмульсионная матовая краска для обоев и стен. База BС</t>
  </si>
  <si>
    <t>5 л</t>
  </si>
  <si>
    <t>10 л</t>
  </si>
  <si>
    <t>ру0</t>
  </si>
  <si>
    <t>DULUX Новая ослепительно белая 3D White бархатистая акриловая краска для стен и потолков.Содержит частицы мрамора и оптический отбеливатель.</t>
  </si>
  <si>
    <t>CELCO YACHT 20 лак для яхт  полу-матовый</t>
  </si>
  <si>
    <t xml:space="preserve">CELCO YACHT 90 лак для яхт глянцевый </t>
  </si>
  <si>
    <t>DULUX Грунт Стайн Блок Плюс  укрывающий белый</t>
  </si>
  <si>
    <t>DULUX Trade Фасадная гладкая матовая акриловая краска. База BМ</t>
  </si>
  <si>
    <t>DULUX Cупер Грип Праймер краска водная грунтовочная</t>
  </si>
  <si>
    <t>500 мл</t>
  </si>
  <si>
    <t>Момент Лента Супер  серебр.на един.блистере</t>
  </si>
  <si>
    <t>Клей обойный для бордюров</t>
  </si>
  <si>
    <t>0,,75</t>
  </si>
  <si>
    <t>Разбавитель для эмали БЕТОПЛАСТ</t>
  </si>
  <si>
    <t>k</t>
  </si>
  <si>
    <t>Эмаль аква полуматовая белая Aqua Seidenmattlack Дюфа</t>
  </si>
  <si>
    <t>Краска латексная"Фасад-Колор" для фасадных работ База С</t>
  </si>
  <si>
    <t>MAESTRO  Грунт фасадный</t>
  </si>
  <si>
    <t xml:space="preserve">ЭКСПОРТ Структурная База BC </t>
  </si>
  <si>
    <t xml:space="preserve">ЭКСПОРТ Структурная База BW </t>
  </si>
  <si>
    <t>Олифа Классическая (пластик)</t>
  </si>
  <si>
    <t>SCOTE R2 для потолков</t>
  </si>
  <si>
    <t>1,5 м</t>
  </si>
  <si>
    <t>Клеящая монтажная двусторонняя лента Момент 1,5 м (80кг)</t>
  </si>
  <si>
    <t>Клеящая монтажная двусторонняя лента Момент 1,5м (120кг)</t>
  </si>
  <si>
    <t>2,5л,</t>
  </si>
  <si>
    <t>750 мл</t>
  </si>
  <si>
    <t>4,8л</t>
  </si>
  <si>
    <t>40 кг</t>
  </si>
  <si>
    <t>ЯСХИМ</t>
  </si>
  <si>
    <t xml:space="preserve">Момент монтажный Полимерный клей </t>
  </si>
  <si>
    <t>20 кг</t>
  </si>
  <si>
    <t>АЛЬПА ПРЕМИУМ ЛАТЕКС краска латексная супербелая для внутренних и наружных работ, матовая, морозостойкая База С</t>
  </si>
  <si>
    <t xml:space="preserve">Краска для разметки дорог черная АК Дор </t>
  </si>
  <si>
    <t>20л</t>
  </si>
  <si>
    <t>HAMMERITE краска глянцевая гладкая (черная, белая, серебристая, синяя, зел., красная, желтая, золотистая, коричневая,  вишневая, зеленый лист, кирпично-красная, св-коричн., серая, св-серая, т-синяя, магнолия)</t>
  </si>
  <si>
    <t>PINOTEX IMPА водорастворимое средство для глубокой пропитки деревянных конструкций (зеленый)</t>
  </si>
  <si>
    <t>PINOTEX WOOD &amp; TERRACE OIL масло для защиты садовой мебели и террас (бесцветный, тик)</t>
  </si>
  <si>
    <t>0,9 кг</t>
  </si>
  <si>
    <t>2,5 кг</t>
  </si>
  <si>
    <t>1,9 кг</t>
  </si>
  <si>
    <t>2,7 кг</t>
  </si>
  <si>
    <t>11,5 кг</t>
  </si>
  <si>
    <t>Лак  ХВ-784 на основе органического растворителя (орех, бесцветный, красное дерево, лимон, сосна, янтарь, палисандр, клен,  слива, эбеновое дерево, дуб, груша, венге, дуб беленый)</t>
  </si>
  <si>
    <t>1,7 кг</t>
  </si>
  <si>
    <t>16 кг</t>
  </si>
  <si>
    <t xml:space="preserve">Керосин ТС-1 </t>
  </si>
  <si>
    <t>0,5 л</t>
  </si>
  <si>
    <t>Блиц-цемент быстросхватывающийся для остановки водопритоков  CX 1</t>
  </si>
  <si>
    <t>2 кг</t>
  </si>
  <si>
    <t>LIITU Краска для школьных досок (черная)</t>
  </si>
  <si>
    <t>LIITU Краска для школьных досок База А</t>
  </si>
  <si>
    <t>LIITU Краска для школьных досок  База С</t>
  </si>
  <si>
    <t>0,9 л</t>
  </si>
  <si>
    <t xml:space="preserve">Магнетик магнитная кpаска  </t>
  </si>
  <si>
    <t>27 кг</t>
  </si>
  <si>
    <t>Краска для разметки дорог желтая АК Дор</t>
  </si>
  <si>
    <t>Фунгицидная смывка Weathershield Multy-Surface Fungicidal Wash</t>
  </si>
  <si>
    <t>2 л</t>
  </si>
  <si>
    <t>850 мл</t>
  </si>
  <si>
    <t xml:space="preserve">Супи Саунаваха воск </t>
  </si>
  <si>
    <t>21 кг</t>
  </si>
  <si>
    <t>7 кг</t>
  </si>
  <si>
    <t>Краска дисперсионная Schimmelchutz  для внутренних работ</t>
  </si>
  <si>
    <t>2,7 л</t>
  </si>
  <si>
    <t>ПРОФФЛЕКС (ProFFlex)</t>
  </si>
  <si>
    <t>MASTER Lux Aqua 40 эмаль акриловая для радиаторов и  мебели полуматовая. База BС (ACOMIX)</t>
  </si>
  <si>
    <t>MASTER Lux Aqua 70 эмаль акриловая для радиаторов и мебели глянцевая. База BС (ACOMIX)</t>
  </si>
  <si>
    <t>0,8 л</t>
  </si>
  <si>
    <t xml:space="preserve">Водная эмаль EXPORT Aqua для дерева и металла бел. гл/мат </t>
  </si>
  <si>
    <t>Водная эмаль EXPORT Aqua для дерева и металла  п/мат ( белая; светло-серая; темно-коричневая; черная)</t>
  </si>
  <si>
    <t>Эмаль-грунт РЖАВОSTOP алкидная (серебристая, бронзовая, золотая)</t>
  </si>
  <si>
    <t>2,4 кг</t>
  </si>
  <si>
    <t>9 л</t>
  </si>
  <si>
    <t>1 кг</t>
  </si>
  <si>
    <t>20 л</t>
  </si>
  <si>
    <t>1,3 кг</t>
  </si>
  <si>
    <t>Смесь д/пенополист. и мин. плит Thermo Universal</t>
  </si>
  <si>
    <t>Смесь универсальная самовыравнивающаяся  CN 175</t>
  </si>
  <si>
    <t>Цемент высокопрочный  д/монтажа СХ 15</t>
  </si>
  <si>
    <t>Шпатлевка по дереву Ре-Файн (белый, сосна, береза, дуб, бук, махагон, лиственница)</t>
  </si>
  <si>
    <t>6 кг</t>
  </si>
  <si>
    <t>0,75 л</t>
  </si>
  <si>
    <t>Антисептики, гарметики и клея, добавка в сухие смеси, растворители, очистители, клея и мастики, огнезащитные средства</t>
  </si>
  <si>
    <t>30 кг</t>
  </si>
  <si>
    <t>Монтажные пены,противопожарные пены</t>
  </si>
  <si>
    <t>УАЙТ-СПИРИТ 1050 Санкт-Петербург</t>
  </si>
  <si>
    <t>УАЙТ-СПИРИТ 1050 Финский</t>
  </si>
  <si>
    <t xml:space="preserve">FIBERPOOL мастика гидроизоляционная </t>
  </si>
  <si>
    <t>PINOTEX DOORS &amp; WINDOWS водоразбавляемое деревозащитное покрытие (бесцветный, орегон, тик, махагон, калужница, кр.дерево, CLR )</t>
  </si>
  <si>
    <t>4 л</t>
  </si>
  <si>
    <t>AKRYLATFARG (EXPO FASADAKRYLAT) в/э фасадная краска на основе акриллатекса  База А</t>
  </si>
  <si>
    <t>AKRYLATFARG (EXPO FASADAKRYLAT) в/э фасадная краска на основе акриллатекса  База С</t>
  </si>
  <si>
    <t xml:space="preserve">ELEGANT VAGGFARG MATT  краска для стен База С                                  </t>
  </si>
  <si>
    <t xml:space="preserve">Штукатурка декор. минеральная "камешковая" ПО 1,0мм   СТ 137 </t>
  </si>
  <si>
    <t xml:space="preserve">50 м </t>
  </si>
  <si>
    <t>Гидроизоляционная лента Flex Band L  Bostik</t>
  </si>
  <si>
    <t>Гидроизоляционный состав BoscoCem CombiPowder компонент B Bostik</t>
  </si>
  <si>
    <t>Гидроизоляционный состав BoscoCem CombiPowder компонент А Bostik</t>
  </si>
  <si>
    <t>14 кг</t>
  </si>
  <si>
    <t>12 кг</t>
  </si>
  <si>
    <t>0,96 л</t>
  </si>
  <si>
    <t xml:space="preserve"> DULUX ULTRA RESIST для Кухни и ванной п/мат база ВM </t>
  </si>
  <si>
    <t>Клеи, мастики, герметики,пены,гидроизоляционные материалы</t>
  </si>
  <si>
    <t>Смесь самовыравнивающаяся быстроотв. пол  CN 173Церезит Россия</t>
  </si>
  <si>
    <t>Краска в/д силикатная для наружных и внутренних работ, база транспарентная,  CT 54 Церезит</t>
  </si>
  <si>
    <t>Краска для минеральных фасадов</t>
  </si>
  <si>
    <t>15 л</t>
  </si>
  <si>
    <t xml:space="preserve">Краска Dulux Ultra Resist для Гостиной и офиса матовая база BW </t>
  </si>
  <si>
    <t xml:space="preserve">Краска Dulux Ultra Resist для Детской матовая база BW </t>
  </si>
  <si>
    <t xml:space="preserve">Краска"Dulux Ultra Resist для Кухни и ванной п/мат база BW </t>
  </si>
  <si>
    <t xml:space="preserve">Краска Dulux Ultra Resist для Гостиной и офиса матовая база BM </t>
  </si>
  <si>
    <t>2,4 л</t>
  </si>
  <si>
    <t>9,6 л</t>
  </si>
  <si>
    <t xml:space="preserve">Краска Dulux Ultra Resist для Гостиной и офиса матовая база BC </t>
  </si>
  <si>
    <t>2,25 л</t>
  </si>
  <si>
    <t xml:space="preserve">Краска Dulux Ultra Resist для Детской матовая база BM </t>
  </si>
  <si>
    <t>4,8 л</t>
  </si>
  <si>
    <t xml:space="preserve">Краска Dulux Ultra Resist для Детской матовая база BC </t>
  </si>
  <si>
    <t>4,5 л</t>
  </si>
  <si>
    <t xml:space="preserve">Краска Dulux Ultra Resist для Кухни и ванной п/мат база BC </t>
  </si>
  <si>
    <t>Пена бытовая ВС Standard 60 Bostik</t>
  </si>
  <si>
    <t>Клеи и грунты</t>
  </si>
  <si>
    <t xml:space="preserve">Scotte Microplast грунтовка </t>
  </si>
  <si>
    <t xml:space="preserve"> Scotte Lim&amp;Grund латексный клей-грунт для стеклообоев </t>
  </si>
  <si>
    <t>9 кг</t>
  </si>
  <si>
    <t>Монарка (Monarca)</t>
  </si>
  <si>
    <t>Краски аэрозольные универсальная, металлик,флуоресцентная,термостойкая</t>
  </si>
  <si>
    <t xml:space="preserve">Краски аэрозольные </t>
  </si>
  <si>
    <t>Грунты, лаки, грунт-эмаль по ржавчине, эмали</t>
  </si>
  <si>
    <t>17 кг</t>
  </si>
  <si>
    <t>SCOTE 7  краска для стен и потолков База А матовая</t>
  </si>
  <si>
    <t>ДЮФА ПРЕМИУМ (DUFA PREMIUM)</t>
  </si>
  <si>
    <t>ДЮФА ПРЕМИУМ</t>
  </si>
  <si>
    <t xml:space="preserve">Премиум Краска акриловая интерьерная VELOUR бархатистая      База 1 </t>
  </si>
  <si>
    <t>ДЮФА ХАММЕРЛАК</t>
  </si>
  <si>
    <r>
      <t xml:space="preserve">ДЮФА ХАММЕРЛАК (DUFA </t>
    </r>
    <r>
      <rPr>
        <b/>
        <sz val="18"/>
        <rFont val="Baskerville Old Face"/>
        <family val="1"/>
      </rPr>
      <t>H</t>
    </r>
    <r>
      <rPr>
        <b/>
        <sz val="20"/>
        <rFont val="Baskerville Old Face"/>
        <family val="1"/>
      </rPr>
      <t>ammerlack</t>
    </r>
    <r>
      <rPr>
        <b/>
        <sz val="18"/>
        <rFont val="Baskerville Old Face"/>
        <family val="1"/>
      </rPr>
      <t>)</t>
    </r>
  </si>
  <si>
    <t>Краска по металлу</t>
  </si>
  <si>
    <t>Краска</t>
  </si>
  <si>
    <t>BECKERPLAST 20  полуматовая водоэмульсионная латексная краска для стен и потолков База А</t>
  </si>
  <si>
    <t>DULUX для Кухни Кухня&amp;Ванная Ultra Resist полуматовая  акриловая краска для стен и потолка, повышенной влагостойкости. База BW (ACOMIX)</t>
  </si>
  <si>
    <t>Антисептик WOOD PROTECT (дуб, тик, палисандр, орех,  махагон, бесцветный, сосна, белый)</t>
  </si>
  <si>
    <t>Грунтовка  WOOD  BASE бесцветная,  под антисептик</t>
  </si>
  <si>
    <t xml:space="preserve"> Эмаль на ржавчину молотковая Hammerlack (алюминиевая, голубая, золотая,коричневая,красная,медная, темно-зеленая, темно-серая, темно-синия, черная)</t>
  </si>
  <si>
    <t>Премиум Краска латексная интерьерная SATIN шелковистая белая</t>
  </si>
  <si>
    <t xml:space="preserve">Премиум Краска фасадная силоксановая SILOXANE База 1 </t>
  </si>
  <si>
    <t>Премиум Краска фасадная силоксановая SILOXANE База 3</t>
  </si>
  <si>
    <t>Премиум Краска акриловая интерьерная ARCTIC ослепительно белая</t>
  </si>
  <si>
    <t>БЕЛЛЮКС (Bellux)</t>
  </si>
  <si>
    <t>0,7 кг</t>
  </si>
  <si>
    <t>Эмаль универсальная НЦ 132 (белый,голубой, желтый, коричневый, серый, золотисто-желтый, красный, синий, зеленый, оранжеый, защитный, черный, ярко-зеленый, желто-коричневый, красно-корич.)</t>
  </si>
  <si>
    <t>Антисептики, шпатлёвки</t>
  </si>
  <si>
    <t>Грунты, краски, лаки, эмали</t>
  </si>
  <si>
    <t>Лаки и эмали</t>
  </si>
  <si>
    <t>ГАРДАН АКВА А полуматовая  эмаль универсальная</t>
  </si>
  <si>
    <t>Краска Acryl Matt водоэмульсионная для стен и потолков база BW  Дьюлукс</t>
  </si>
  <si>
    <t xml:space="preserve">КЕРАСТОП  влагоизалация </t>
  </si>
  <si>
    <t>3 л,</t>
  </si>
  <si>
    <t>Клеи, мастики и влагоизоляция</t>
  </si>
  <si>
    <t>Эмаль GOLD для эффективных покрытий  (золотистая)</t>
  </si>
  <si>
    <t>0,125л</t>
  </si>
  <si>
    <t xml:space="preserve">Раствор SCHIMMELENTFERNER  для удаления плесени </t>
  </si>
  <si>
    <t>Дано (Dano)</t>
  </si>
  <si>
    <t>УНИКА АКВА краска для окон и дверей База А</t>
  </si>
  <si>
    <t>УНИКА АКВА краска для окон и дверей База С</t>
  </si>
  <si>
    <t>2,74 л</t>
  </si>
  <si>
    <t>АЛЬПА ПРОФИ 7 краска для влажных помещений белая</t>
  </si>
  <si>
    <t>АЛЬПА ПРОФИ 3 краска для влажных помещений белая</t>
  </si>
  <si>
    <t>VAGGFARG краска матовая для стен и потолков База А</t>
  </si>
  <si>
    <t>TAKFARG краска для потолка</t>
  </si>
  <si>
    <t>ПРЕСТО ЛВ влагостойкая шпатлевка для внутренних работ, водоразбавляемая, готовая к применению.</t>
  </si>
  <si>
    <t>ПРЕСТО  ЛФ ремонтная шпатлевка для внутренних работ, водоразбавляемая, готовая к применению легкая шпатлевка.</t>
  </si>
  <si>
    <t>Шпатлёвки, грунты</t>
  </si>
  <si>
    <t>Колерующие пасты УНИКОЛЕР (лимонная, желтая, охра светлая, охра темная, верблюжий, хаки темный, хаки светлый, желто-оранжевый, красно-оранжевый, оксид оранжевый, персиковый, малиновый, красный, пунцовый, терракотовый, оксид красный, кирпичный, оксид корич, шоколадный, жжёный кофе,  салатовый, шартрез, зелёный, осиновый, изумрудный, электрик, морская волна, синий, черный, фиолетовый)</t>
  </si>
  <si>
    <t>WOODSHEEN  полуматовый лак-морилка на водной основе для деревянных поверхностей (сосна, черный дуб, темный орех, французский дуб, золотой тик, богатый махагон, теплый клен)</t>
  </si>
  <si>
    <t>Эмаль по ржавчине "3 в 1" METALL полуматовая (белая, желтая, красная,зеленая, темно-зеленая, коричневая, синяя, серая, черная)</t>
  </si>
  <si>
    <t>3 л</t>
  </si>
  <si>
    <t xml:space="preserve">ТАЙКА лазурь золото/серебро </t>
  </si>
  <si>
    <t xml:space="preserve">Смесь самовыравнивающаяся (4-50 мм)  для помещений с высокой нагрузкой высокопрочная, быстротвердеющая  СN 76 </t>
  </si>
  <si>
    <t>Смесь самовыравнивающаяся Thomsit DD (0,5-5мм )  Церезит</t>
  </si>
  <si>
    <t>Шпатлевка акрилатная влагост. (0,9л/1,53кг) ПРОФИ ТЕКС</t>
  </si>
  <si>
    <t>1,53 кг</t>
  </si>
  <si>
    <t>VAGGFARG краска матовая для стен и потолков База С</t>
  </si>
  <si>
    <t>Грунтовка РАСЦВЕТ универсальная алкидная для наружных и внутренних работ (белая)</t>
  </si>
  <si>
    <t xml:space="preserve">ПИНОТЕКС ЛАКЕР ЯХТ лак глянцевый яхтный </t>
  </si>
  <si>
    <t>ПИНОТЕКС ЛАКЕР ЯХТ лак полуматовый яхтный</t>
  </si>
  <si>
    <t xml:space="preserve">PINOTEX AGUA PROTECT CLR база под колеровку </t>
  </si>
  <si>
    <t>EURO Matt 3 С краска для стен и потолков</t>
  </si>
  <si>
    <t>EURO Matt 3 А краска  для стен и потолков</t>
  </si>
  <si>
    <t>EURO Power 7 А краска для стен и потолков</t>
  </si>
  <si>
    <t>EURO Power 7 С краска для стен и потолков</t>
  </si>
  <si>
    <t>EURO Smart 2 краска для стен и потолков</t>
  </si>
  <si>
    <t xml:space="preserve">EURO Extra 20 A краска для влажных помещений полуматовая                                </t>
  </si>
  <si>
    <t xml:space="preserve">EURO Extra 20 С краска для влажных помещений  полуматовая </t>
  </si>
  <si>
    <t>ЕВРОКИРИ алкидный лак для паркетных и деревянных полов полумат</t>
  </si>
  <si>
    <t xml:space="preserve">EURO Trend A краска для обоев и стен матовая </t>
  </si>
  <si>
    <t xml:space="preserve">EURO Trend С краска для обоев и стен матовая </t>
  </si>
  <si>
    <t xml:space="preserve">EURO White краска для потолка белая </t>
  </si>
  <si>
    <t xml:space="preserve">Смесь ремонтная, крупнозернистая для бетона CD 22/25                              (10-100мм) Церезит </t>
  </si>
  <si>
    <t xml:space="preserve">Смесь антикоррозионная и адгезионная для бетона  CD 30/25 Церезит </t>
  </si>
  <si>
    <t>Эмаль на ржавчину гладкая Hammerlack RAL(  шоколадно -коричневая , зеленая, вишня)</t>
  </si>
  <si>
    <t>Грунт-эмаль по ржавчине 3 в 1 (белая, коричневая, красно-коричневая, серая, голубая, черная, зеленая, охра, темно-серая; )</t>
  </si>
  <si>
    <t>Грунт-эмаль по ржавчине 3 в 1 ( желтая, красная, темно-зеленая)</t>
  </si>
  <si>
    <t>Красители</t>
  </si>
  <si>
    <t>Краситель TONPASTE белый Дюфа</t>
  </si>
  <si>
    <t>Краситель TONPASTE глубоко‐зеленый Дюфа</t>
  </si>
  <si>
    <t>Краситель TONPASTE зеленовато‐желтый Дюфа</t>
  </si>
  <si>
    <t>Краситель TONPASTE  зеленый Дюфа</t>
  </si>
  <si>
    <t>Краситель TONPASTE красно-желтый Дюфа</t>
  </si>
  <si>
    <t>Краситель TONPASTE красно-фиолетовый Дюфа</t>
  </si>
  <si>
    <t>Краситель TONPASTE красный Дюфа</t>
  </si>
  <si>
    <t>Краситель TONPASTE  оксидно-желтый Дюфа</t>
  </si>
  <si>
    <t>Краситель TONPASTE оксидно-зеленый Дюфа</t>
  </si>
  <si>
    <t>Краситель TONPASTE оксидно-красный Дюфа</t>
  </si>
  <si>
    <t>Краситель TONPASTE  оксидно-оранжевый Дюфа</t>
  </si>
  <si>
    <t>Краситель TONPASTE оксидно-пурпурный Дюфа</t>
  </si>
  <si>
    <t>Краситель TONPASTE  оксидно-синий Дюфа</t>
  </si>
  <si>
    <t>Краситель TONPASTE  оксидно-черный Дюфа</t>
  </si>
  <si>
    <t>Краситель TONPASTE оранжевый Дюфа</t>
  </si>
  <si>
    <t>Краситель TONPASTE  синий Дюфа</t>
  </si>
  <si>
    <t>Краситель TONPASTE  черный Дюфа</t>
  </si>
  <si>
    <t>Краситель TONPASTE ярко‐желтый Дюфа</t>
  </si>
  <si>
    <t>Клей для плитки СМ 11 для внутренних и наружных работ (фольга)</t>
  </si>
  <si>
    <t>ПРОСЕПТ</t>
  </si>
  <si>
    <t>Просепт 50 отбеливатель для древесины</t>
  </si>
  <si>
    <t xml:space="preserve">Просепт Аквасол пропитка для камня </t>
  </si>
  <si>
    <t xml:space="preserve">Просепт Раст Ремувер удалитель ржавчины  </t>
  </si>
  <si>
    <t>Просепт Салт Клинер антисоль для удаления минеральных высолов</t>
  </si>
  <si>
    <t>Просепт Сауна антисептик для бань и саун</t>
  </si>
  <si>
    <t xml:space="preserve">Просепт Ультра антисептик невымываемый </t>
  </si>
  <si>
    <t xml:space="preserve">Просепт Фуджи Клин для удаления плесени </t>
  </si>
  <si>
    <t>Просепт Цемент Клинер удалитель цемента</t>
  </si>
  <si>
    <t xml:space="preserve">Просепт Эко Ультра невымываемый антисептик  </t>
  </si>
  <si>
    <t xml:space="preserve">Просепт Эко Универсал антисептик универсальный для древесины </t>
  </si>
  <si>
    <t xml:space="preserve">Просепт Экстериор антисептик для наружных работ </t>
  </si>
  <si>
    <t>Антисептики и очистители</t>
  </si>
  <si>
    <t>Праймер битумный СТ  Грида</t>
  </si>
  <si>
    <t>Защита древесины, лаки</t>
  </si>
  <si>
    <t xml:space="preserve">ПИНОТЕКС ЛАКЕР АКВА 70 лак колеруемый глянцевый   </t>
  </si>
  <si>
    <t xml:space="preserve">ПИНОТЕКС ЛАКЕР АКВА 10 лак колеруемый матовый </t>
  </si>
  <si>
    <t xml:space="preserve">ПИНОТЕКС ЛАКЕР САУНА 20 лак термостойкий полуматовый   </t>
  </si>
  <si>
    <t xml:space="preserve">Штукатурка декор. минеральная  "камешковая" под окраску 2,5мм  СТ 137 Церезит </t>
  </si>
  <si>
    <t>Лак паркетный глянцевый  PROTEX  Маршалл</t>
  </si>
  <si>
    <t>Лак паркетный полуматовый  PROTEX  Маршалл</t>
  </si>
  <si>
    <t>Лак для яхт глянцевый PROTEX  Маршалл</t>
  </si>
  <si>
    <t>Лак для яхт полуматовый PROTEX  Маршалл</t>
  </si>
  <si>
    <t>Лак паркетный матовый  PROTEX  Маршалл</t>
  </si>
  <si>
    <t xml:space="preserve">Штукатурка легкая для ячеистого бетона LIGHT СТ 24 </t>
  </si>
  <si>
    <t>Антисептики, очистители, герметики шовные</t>
  </si>
  <si>
    <t>15 кг</t>
  </si>
  <si>
    <t xml:space="preserve">Смесь ремонтная, мелкозернистая для бетона  CD 25/25 (5-30мм) Церезит </t>
  </si>
  <si>
    <t>0,2 л</t>
  </si>
  <si>
    <t>0,3 л</t>
  </si>
  <si>
    <t>Просепт Универсал антисептик универсальный для внутренних и наружных работ (концентрат 1:10)</t>
  </si>
  <si>
    <t>ВЕРШИНА</t>
  </si>
  <si>
    <t>1,0 л</t>
  </si>
  <si>
    <t>5,0 л</t>
  </si>
  <si>
    <t>10,0 л</t>
  </si>
  <si>
    <t>Ацетон (пнд/т) Вершина</t>
  </si>
  <si>
    <t>Керосин (пэт/т) Вершина</t>
  </si>
  <si>
    <t>Нефрас-С2-80/120 (пэт/т) Вершина</t>
  </si>
  <si>
    <t>Обезжириватель (пэт/т) Вершина</t>
  </si>
  <si>
    <t>Растворитель В-646 (пэт/т) Вершина</t>
  </si>
  <si>
    <t>Растворитель В-647 (пнд/т) Вершина</t>
  </si>
  <si>
    <t>Растворитель В-650 (пэт/т) Вершина</t>
  </si>
  <si>
    <t>Сольвент (пэт/т) Вершина</t>
  </si>
  <si>
    <t>Уайт спирит (пэт/т) Вершина</t>
  </si>
  <si>
    <t>Грунты, краски, красители</t>
  </si>
  <si>
    <t>Грунты, герметики, материалы для плиточных работ, клеи,  шпатлёвки</t>
  </si>
  <si>
    <t>Эмаль ХВ-714 по металлу, дереву, бетону (серебрист.)</t>
  </si>
  <si>
    <t>Эмаль по ржавчине гладкая  CORREX METALLSCHUTZLACK ( серебристо-серая)</t>
  </si>
  <si>
    <t>КЕСТО затирка для швов кафеля (оранжевый, красный, синий, фиолетовый)</t>
  </si>
  <si>
    <t>Клей "PLUS" универсальный для напольных покрытий</t>
  </si>
  <si>
    <t xml:space="preserve">DULUX Bindo Facade Краска для фасадов и цоколей БАЗА BW </t>
  </si>
  <si>
    <t>DULUX Bindo Facade Краска для фасадов и цоколей БАЗА BС</t>
  </si>
  <si>
    <t>Краска Acryl Matt водоэмульсионная для стен и потолков база BС Дьюлукс</t>
  </si>
  <si>
    <t>MARSHALL Краска фасадная ФАСАД база BС</t>
  </si>
  <si>
    <t>MARSHALL Краска фасадная ФАСАД база BW</t>
  </si>
  <si>
    <t xml:space="preserve">ЦерезитКраска в/д акриловая CT 42 база трансп. </t>
  </si>
  <si>
    <t xml:space="preserve">              Адрес:  108851  г.Москва, г.Щербинка ул.Восточная, д.7</t>
  </si>
  <si>
    <t xml:space="preserve">              Адрес:  108851  г.Москва, г.Щербинка ул. Восточная, д.7</t>
  </si>
  <si>
    <t>Марш EXPORT Бейс грунтовка универсальная</t>
  </si>
  <si>
    <t>Краска для  деревянных фасадов</t>
  </si>
  <si>
    <t xml:space="preserve"> Премиум Краска универсальная высокоэластичная WOODFLEX база 3 </t>
  </si>
  <si>
    <t>Краска"Dulux Ultra Resist для Кухни и ванной мат база BW</t>
  </si>
  <si>
    <t>Премиум Краска универсальная высокоэластичная WOODFLEX</t>
  </si>
  <si>
    <t>КАОВА(KAOWA)</t>
  </si>
  <si>
    <t>Эмали и грунты</t>
  </si>
  <si>
    <t>13 кг</t>
  </si>
  <si>
    <t>100 мл</t>
  </si>
  <si>
    <t>Титан (Tytan)</t>
  </si>
  <si>
    <t xml:space="preserve"> Нитроэмали</t>
  </si>
  <si>
    <t xml:space="preserve">Краска Dulux Ultra Resist для Кухни и ванной мат база BC </t>
  </si>
  <si>
    <t>MARSHALL Краска в/э белая матовая ПОТОЛОК</t>
  </si>
  <si>
    <t>Снят с пр-ва</t>
  </si>
  <si>
    <t>Артикул</t>
  </si>
  <si>
    <t>5251964/5248563</t>
  </si>
  <si>
    <t xml:space="preserve">МП015748   </t>
  </si>
  <si>
    <t xml:space="preserve">МП015749   </t>
  </si>
  <si>
    <t xml:space="preserve">МП015750   </t>
  </si>
  <si>
    <t xml:space="preserve">МП016056   </t>
  </si>
  <si>
    <t xml:space="preserve">МП016862   </t>
  </si>
  <si>
    <t xml:space="preserve">МП016861   </t>
  </si>
  <si>
    <t xml:space="preserve">МП016867   </t>
  </si>
  <si>
    <t xml:space="preserve">МП016863   </t>
  </si>
  <si>
    <t xml:space="preserve">МП016869   </t>
  </si>
  <si>
    <t xml:space="preserve">МП016866   </t>
  </si>
  <si>
    <t xml:space="preserve">МП000754   </t>
  </si>
  <si>
    <t xml:space="preserve">МП000755   </t>
  </si>
  <si>
    <t>МП000998</t>
  </si>
  <si>
    <t xml:space="preserve">МП017180   </t>
  </si>
  <si>
    <t xml:space="preserve">МП016859   </t>
  </si>
  <si>
    <t xml:space="preserve">МП017181   </t>
  </si>
  <si>
    <t xml:space="preserve">МП016858   </t>
  </si>
  <si>
    <t xml:space="preserve">МП017201   </t>
  </si>
  <si>
    <t xml:space="preserve">МП017202   </t>
  </si>
  <si>
    <t xml:space="preserve">МП017203   </t>
  </si>
  <si>
    <t xml:space="preserve">МП017204   </t>
  </si>
  <si>
    <t xml:space="preserve">МП017630 </t>
  </si>
  <si>
    <t>МП017631</t>
  </si>
  <si>
    <t xml:space="preserve">МП000709   </t>
  </si>
  <si>
    <t xml:space="preserve">МП000710   </t>
  </si>
  <si>
    <t>МП000707</t>
  </si>
  <si>
    <t xml:space="preserve">МП000024   </t>
  </si>
  <si>
    <t xml:space="preserve">МП001214   </t>
  </si>
  <si>
    <t xml:space="preserve">МП001205   </t>
  </si>
  <si>
    <t xml:space="preserve">МП001216   </t>
  </si>
  <si>
    <t xml:space="preserve">МП001204   </t>
  </si>
  <si>
    <t xml:space="preserve">МП001217   </t>
  </si>
  <si>
    <t xml:space="preserve">МП001211   </t>
  </si>
  <si>
    <t xml:space="preserve">МП001210   </t>
  </si>
  <si>
    <t xml:space="preserve">МП001218   </t>
  </si>
  <si>
    <t xml:space="preserve">МП001206   </t>
  </si>
  <si>
    <t xml:space="preserve">МП001212   </t>
  </si>
  <si>
    <t xml:space="preserve">МП001209   </t>
  </si>
  <si>
    <t xml:space="preserve">МП001207   </t>
  </si>
  <si>
    <t xml:space="preserve">МП001203   </t>
  </si>
  <si>
    <t xml:space="preserve">МП001202   </t>
  </si>
  <si>
    <t xml:space="preserve">МП001208   </t>
  </si>
  <si>
    <t xml:space="preserve">МП001200   </t>
  </si>
  <si>
    <t xml:space="preserve">МП001201   </t>
  </si>
  <si>
    <t xml:space="preserve">МП001215   </t>
  </si>
  <si>
    <t xml:space="preserve">МП001139   </t>
  </si>
  <si>
    <t xml:space="preserve">МП000916   </t>
  </si>
  <si>
    <t xml:space="preserve">МП000915   </t>
  </si>
  <si>
    <t xml:space="preserve">МП000918   </t>
  </si>
  <si>
    <t xml:space="preserve">МП000917   </t>
  </si>
  <si>
    <t xml:space="preserve">МП000534   </t>
  </si>
  <si>
    <t xml:space="preserve">МП000533   </t>
  </si>
  <si>
    <t xml:space="preserve">МП000532   </t>
  </si>
  <si>
    <t xml:space="preserve">МП000545   </t>
  </si>
  <si>
    <t xml:space="preserve">МП000544   </t>
  </si>
  <si>
    <t xml:space="preserve">МП001072   </t>
  </si>
  <si>
    <t xml:space="preserve">МП001162   </t>
  </si>
  <si>
    <t xml:space="preserve">МП001161   </t>
  </si>
  <si>
    <t xml:space="preserve">МП001069   </t>
  </si>
  <si>
    <t xml:space="preserve">МП000733   </t>
  </si>
  <si>
    <t xml:space="preserve">МП001036   </t>
  </si>
  <si>
    <t xml:space="preserve">МП001056   </t>
  </si>
  <si>
    <t xml:space="preserve">МП016349   </t>
  </si>
  <si>
    <t>МП016350</t>
  </si>
  <si>
    <t>МП016347</t>
  </si>
  <si>
    <t xml:space="preserve">МП016348 </t>
  </si>
  <si>
    <t xml:space="preserve">МП016351   </t>
  </si>
  <si>
    <t xml:space="preserve">МП016352   </t>
  </si>
  <si>
    <t xml:space="preserve">МП001030   </t>
  </si>
  <si>
    <t xml:space="preserve">МП001125   </t>
  </si>
  <si>
    <t xml:space="preserve">МП001651   </t>
  </si>
  <si>
    <t xml:space="preserve">МП001650   </t>
  </si>
  <si>
    <t xml:space="preserve">МП001649   </t>
  </si>
  <si>
    <t xml:space="preserve">МП001648   </t>
  </si>
  <si>
    <t xml:space="preserve">МП010363   </t>
  </si>
  <si>
    <t xml:space="preserve">МП010364   </t>
  </si>
  <si>
    <t xml:space="preserve">МП013964   </t>
  </si>
  <si>
    <t xml:space="preserve">МП013563   </t>
  </si>
  <si>
    <t xml:space="preserve">МП013564   </t>
  </si>
  <si>
    <t xml:space="preserve">МП001690   </t>
  </si>
  <si>
    <t xml:space="preserve">МП001691   </t>
  </si>
  <si>
    <t xml:space="preserve">МП001689   </t>
  </si>
  <si>
    <t xml:space="preserve">МП016456   </t>
  </si>
  <si>
    <t xml:space="preserve">МП016446   </t>
  </si>
  <si>
    <t xml:space="preserve">МП016447   </t>
  </si>
  <si>
    <t xml:space="preserve">МП016445   </t>
  </si>
  <si>
    <t xml:space="preserve">МП001730   </t>
  </si>
  <si>
    <t xml:space="preserve">МП001731   </t>
  </si>
  <si>
    <t xml:space="preserve">МП001732   </t>
  </si>
  <si>
    <t xml:space="preserve">МП001733   </t>
  </si>
  <si>
    <t xml:space="preserve">МП013152   </t>
  </si>
  <si>
    <t xml:space="preserve">МП013153   </t>
  </si>
  <si>
    <t xml:space="preserve">МП013150   </t>
  </si>
  <si>
    <t xml:space="preserve">МП013151   </t>
  </si>
  <si>
    <t xml:space="preserve">МП013146   </t>
  </si>
  <si>
    <t xml:space="preserve">МП013147   </t>
  </si>
  <si>
    <t xml:space="preserve">МП013148   </t>
  </si>
  <si>
    <t xml:space="preserve">МП013149   </t>
  </si>
  <si>
    <t xml:space="preserve">МП014158   </t>
  </si>
  <si>
    <t xml:space="preserve">МП014159   </t>
  </si>
  <si>
    <t xml:space="preserve">МП014115   </t>
  </si>
  <si>
    <t xml:space="preserve">МП014116   </t>
  </si>
  <si>
    <t xml:space="preserve">МП014599   </t>
  </si>
  <si>
    <t xml:space="preserve">МП014144   </t>
  </si>
  <si>
    <t xml:space="preserve">МП014143   </t>
  </si>
  <si>
    <t xml:space="preserve">МП014600   </t>
  </si>
  <si>
    <t xml:space="preserve">МП014141   </t>
  </si>
  <si>
    <t xml:space="preserve">МП014142   </t>
  </si>
  <si>
    <t xml:space="preserve">МП014601   </t>
  </si>
  <si>
    <t xml:space="preserve">МП014145   </t>
  </si>
  <si>
    <t xml:space="preserve">МП014146   </t>
  </si>
  <si>
    <t xml:space="preserve">МП014354   </t>
  </si>
  <si>
    <t xml:space="preserve">МП014147   </t>
  </si>
  <si>
    <t xml:space="preserve">МП014148   </t>
  </si>
  <si>
    <t xml:space="preserve">МП014355   </t>
  </si>
  <si>
    <t xml:space="preserve">МП014149   </t>
  </si>
  <si>
    <t xml:space="preserve">МП014150   </t>
  </si>
  <si>
    <t xml:space="preserve">МП014356   </t>
  </si>
  <si>
    <t xml:space="preserve">МП014985   </t>
  </si>
  <si>
    <t xml:space="preserve">МП014986   </t>
  </si>
  <si>
    <t xml:space="preserve">МП014987   </t>
  </si>
  <si>
    <t xml:space="preserve">МП014988   </t>
  </si>
  <si>
    <t xml:space="preserve">МП014152   </t>
  </si>
  <si>
    <t xml:space="preserve">МП014112   </t>
  </si>
  <si>
    <t xml:space="preserve">МП014153   </t>
  </si>
  <si>
    <t xml:space="preserve">МП014154   </t>
  </si>
  <si>
    <t xml:space="preserve">МП014151   </t>
  </si>
  <si>
    <t xml:space="preserve">МП014113   </t>
  </si>
  <si>
    <t xml:space="preserve">МП014117   </t>
  </si>
  <si>
    <t xml:space="preserve">МП014118   </t>
  </si>
  <si>
    <t xml:space="preserve">МП014155   </t>
  </si>
  <si>
    <t xml:space="preserve">МП014114   </t>
  </si>
  <si>
    <t xml:space="preserve">МП014156   </t>
  </si>
  <si>
    <t xml:space="preserve">МП014157   </t>
  </si>
  <si>
    <t xml:space="preserve">МП016557   </t>
  </si>
  <si>
    <t xml:space="preserve">МП016559   </t>
  </si>
  <si>
    <t xml:space="preserve">МП016558   </t>
  </si>
  <si>
    <t xml:space="preserve">МП014140   </t>
  </si>
  <si>
    <t xml:space="preserve">МП014139   </t>
  </si>
  <si>
    <t xml:space="preserve">МП014135   </t>
  </si>
  <si>
    <t xml:space="preserve">МП014136   </t>
  </si>
  <si>
    <t xml:space="preserve">МП014138   </t>
  </si>
  <si>
    <t xml:space="preserve">МП014137   </t>
  </si>
  <si>
    <t>088539/ 51315</t>
  </si>
  <si>
    <t>051281/051283</t>
  </si>
  <si>
    <t>51-127740</t>
  </si>
  <si>
    <t>51-126592tr</t>
  </si>
  <si>
    <t>51-126591tr</t>
  </si>
  <si>
    <t>tr700000</t>
  </si>
  <si>
    <t>tr110005</t>
  </si>
  <si>
    <t>tr100005</t>
  </si>
  <si>
    <t>792179/1604014</t>
  </si>
  <si>
    <t>790891/1604016</t>
  </si>
  <si>
    <t>790892/1604018</t>
  </si>
  <si>
    <t>1481843/1061122</t>
  </si>
  <si>
    <t>792201/1861813</t>
  </si>
  <si>
    <t>5433/3242</t>
  </si>
  <si>
    <t>5438/3099</t>
  </si>
  <si>
    <t>5440/6496</t>
  </si>
  <si>
    <t>5435/6502</t>
  </si>
  <si>
    <t>8533/4583</t>
  </si>
  <si>
    <t>8536/4590</t>
  </si>
  <si>
    <t>8514/3838</t>
  </si>
  <si>
    <t>8518/3852</t>
  </si>
  <si>
    <t>4438/5695</t>
  </si>
  <si>
    <t>4441/5718</t>
  </si>
  <si>
    <t>4442/5725</t>
  </si>
  <si>
    <t>4444/5732</t>
  </si>
  <si>
    <t>11202/5749</t>
  </si>
  <si>
    <t>6428/3311</t>
  </si>
  <si>
    <t>6429/3328</t>
  </si>
  <si>
    <t>WD-0001     200 ML</t>
  </si>
  <si>
    <t>WD-00016   300 ML</t>
  </si>
  <si>
    <t>001-1</t>
  </si>
  <si>
    <t>001-5</t>
  </si>
  <si>
    <t>001-10</t>
  </si>
  <si>
    <t>001-20</t>
  </si>
  <si>
    <t>020-1</t>
  </si>
  <si>
    <t>020-5</t>
  </si>
  <si>
    <t>023-1</t>
  </si>
  <si>
    <t>021-1</t>
  </si>
  <si>
    <t>021-5</t>
  </si>
  <si>
    <t>004-1</t>
  </si>
  <si>
    <t>008-1</t>
  </si>
  <si>
    <t>008-5</t>
  </si>
  <si>
    <t>005-1</t>
  </si>
  <si>
    <t>005-5</t>
  </si>
  <si>
    <t>019-05</t>
  </si>
  <si>
    <t>019-1</t>
  </si>
  <si>
    <t>019-5</t>
  </si>
  <si>
    <t>022-05</t>
  </si>
  <si>
    <t>022-1</t>
  </si>
  <si>
    <t>022-5</t>
  </si>
  <si>
    <t>017-5</t>
  </si>
  <si>
    <t>017-10</t>
  </si>
  <si>
    <t>015-5</t>
  </si>
  <si>
    <t>015-10</t>
  </si>
  <si>
    <t>002-1</t>
  </si>
  <si>
    <t>002-5</t>
  </si>
  <si>
    <t xml:space="preserve">МП001119   </t>
  </si>
  <si>
    <t>Товар/ Торговая марка</t>
  </si>
  <si>
    <t>Описание акции</t>
  </si>
  <si>
    <t>Сроки проведения</t>
  </si>
  <si>
    <t>2,2 кг</t>
  </si>
  <si>
    <t>АВАТИНТ BH (синий)</t>
  </si>
  <si>
    <t>АВАТИНТ BW (голубой)</t>
  </si>
  <si>
    <t>АВАТИНТ CH (темно-серый)</t>
  </si>
  <si>
    <t>АВАТИНТ CW (серый)</t>
  </si>
  <si>
    <t>АВАТИНТ GH (светло-зеленый)</t>
  </si>
  <si>
    <t>АВАТИНТ GX (зеленый)</t>
  </si>
  <si>
    <t>АВАТИНТ MG (фуксия)</t>
  </si>
  <si>
    <t>АВАТИНТ OM (оранжевый)</t>
  </si>
  <si>
    <t>АВАТИНТ OX (светло-оранжевый)</t>
  </si>
  <si>
    <t>АВАТИНТ RH (светло-красный)</t>
  </si>
  <si>
    <t>АВАТИНТ RX (красный)</t>
  </si>
  <si>
    <t>АВАТИНТ VM (фиолетовый)</t>
  </si>
  <si>
    <t>АВАТИНТ WX (белый)</t>
  </si>
  <si>
    <t>АВАТИНТ YE (желтый)</t>
  </si>
  <si>
    <t>АВАТИНТ YH (светло-желтый)</t>
  </si>
  <si>
    <t>АВАТИНТ YX (темно-желтый)</t>
  </si>
  <si>
    <t>Колоранты ACOMIX WB1 (синий)</t>
  </si>
  <si>
    <t>Колоранты ACOMIX WB3 (светло-синий)</t>
  </si>
  <si>
    <t>Колоранты ACOMIX WG1 (зеленый)</t>
  </si>
  <si>
    <t>Колоранты ACOMIX WO3 (оранжевый)</t>
  </si>
  <si>
    <t>Колоранты ACOMIX WR1 (охра красная)</t>
  </si>
  <si>
    <t>Колоранты ACOMIX WR2 (насыщеный красный)</t>
  </si>
  <si>
    <t>Колоранты ACOMIX WR5 (красный)</t>
  </si>
  <si>
    <t>Колоранты ACOMIX WTR (темно-коричневый)</t>
  </si>
  <si>
    <t>Колоранты ACOMIX WTY (светло-коричневый)</t>
  </si>
  <si>
    <t>Колоранты ACOMIX WV1 (фиолетовый)</t>
  </si>
  <si>
    <t>Колоранты ACOMIX WV2 (малиновый)</t>
  </si>
  <si>
    <t>Колоранты ACOMIX WW1 (белый)</t>
  </si>
  <si>
    <t>Колоранты ACOMIX WY1 (охра желтая)</t>
  </si>
  <si>
    <t>Колоранты ACOMIX WY2 (насыщенный желтый)</t>
  </si>
  <si>
    <t>Колоранты ACOMIX WY3 (желтый)</t>
  </si>
  <si>
    <t>Колоранты ACOMIX WZ1 (черный)</t>
  </si>
  <si>
    <t>Краска колеровочная водно-дисперсионная  (красная№1, оранжевая№2, жёлтая№3, золотистая№4,  изумрудно-зеленая№5, синяя№6, зеленое яблоко№7, красно-коричневая№8, охра№9, кофейный№10, черная№11, шоколадно-коричневая№13, зеленая№14,бежевая№15, синее море №17, сиреневый №20)</t>
  </si>
  <si>
    <t>Паста колеровочная универсальная  (красная, желтая, салатовая, зеленая желтая, синяя, сиреневая, персиковая, золотистая,  оранжевая, бирюзовая)</t>
  </si>
  <si>
    <t>Паста колеровочная универсальная (красно-коричневая, бежевая, охра, изумрудная , черная, коричневая, кофейная, карамель, бордовая, синее море)</t>
  </si>
  <si>
    <t>Краситель D230 VOLLTON UND ABTONFARBE (золотисто-желтый, оранж, красн, хромово-желтый, баклажан, синий, оксидно-зел, умбра, охра, черн, оксидно-красный, оксидно-коричневый,  бел, табачн, фиол, сирен, петрол, т-син, терракота, синий мат., цвет кр.вина, цвет мяты, петролевый, цвет зелен.яблока, васильковый, топаз кор.,цвет весенней зелени, коралл )</t>
  </si>
  <si>
    <t xml:space="preserve">МП016876   </t>
  </si>
  <si>
    <t>Штукатурка</t>
  </si>
  <si>
    <t xml:space="preserve"> Премиум Штукатурка силоксановая SILOXANE STUCCO </t>
  </si>
  <si>
    <t xml:space="preserve">МП016855   </t>
  </si>
  <si>
    <t>12 м</t>
  </si>
  <si>
    <t xml:space="preserve">Момент Лента тефлоновая уплот. ФУМ </t>
  </si>
  <si>
    <t>МоментТангит Обезжириватель (очиститель) (1л)</t>
  </si>
  <si>
    <t>Ким Тек (KimTec)</t>
  </si>
  <si>
    <t xml:space="preserve">Средство"STRONG" д/защиты швов </t>
  </si>
  <si>
    <t>MAESTRO Фасадная Акриловая в/э краска База BW</t>
  </si>
  <si>
    <t xml:space="preserve">Эмаль с молотковым эффектом (серебристо-красная, серебристо-голубая, серебристо-зеленая, серебристо-стальная, серебристая, темно-серая)                                   </t>
  </si>
  <si>
    <t>АВАТИНТ FCX (серый)</t>
  </si>
  <si>
    <t>СПАККЕЛИ ПУУКИТТИ  шпаклевка по дереву водоразбавляемая для внутренних работ (сосна, дуб, бук, махагон, береза, сучок дуба)</t>
  </si>
  <si>
    <t>Смесь самовыравнивающаяся быстроотв. пол 30кг CN 173</t>
  </si>
  <si>
    <t>PINOTEX INTERIOR водоразбавляемое декоративное средство для отделки древесины (бесцветный, орегон, тик, махагон, калужница, красное дерево, орех)</t>
  </si>
  <si>
    <t>Гидропломба для ликвидации  протечек BoscoCem Plug  Bostik</t>
  </si>
  <si>
    <t>Грунтовка Бетонконтакт морозостойкая СТ 19 ЗИМА</t>
  </si>
  <si>
    <t xml:space="preserve">Грунтовка Бетонконтакт  СТ 19 </t>
  </si>
  <si>
    <t>Грунтовка в/д универсальная глубоко проникающая СТ 17</t>
  </si>
  <si>
    <t>Грунтовка в/д универсальная глубоко проникающая                                             СТ 17 ЗИМА</t>
  </si>
  <si>
    <t xml:space="preserve">Грунтовка-концентрат укрепляющий  СТ 17 </t>
  </si>
  <si>
    <t>Клей для плитки СМ 14 для внутренних и наружных работ(фольга)</t>
  </si>
  <si>
    <t>Штукатурка и ремонтная шпаклёвка для минеральных оснований  СТ 29 (фольга)</t>
  </si>
  <si>
    <t>Масса  гидроизоляционная CR  65  жесткая (фольга)</t>
  </si>
  <si>
    <t xml:space="preserve"> 5 кг</t>
  </si>
  <si>
    <t>Момент"Хозлента" Упаковочная, 48мм*66м</t>
  </si>
  <si>
    <t>Момент"Хозлента" Разметочная, 50мм*25м</t>
  </si>
  <si>
    <t>Момент"Хозлента" Светоотражающая клеящая, 48мм*5м</t>
  </si>
  <si>
    <t>Момент"Хозлента" Серпянка, 50мм*20м</t>
  </si>
  <si>
    <t>Момент"Хозлента" Серпянка, 50мм*45м</t>
  </si>
  <si>
    <t>Момент"Хозлента" Сигнальная (не клейкая), 50мм*200м</t>
  </si>
  <si>
    <t>Момент"Хозлента" Металлизированная, 48мм*50м</t>
  </si>
  <si>
    <t>Батарейки</t>
  </si>
  <si>
    <t>Алкалиновые батарейки Момент Energy, тип АА, 2 шт на блистере</t>
  </si>
  <si>
    <t>Алкалиновые батарейки Момент Energy, тип АА, 4 шт на блистере</t>
  </si>
  <si>
    <t>Алкалиновые батарейки Момент Energy, тип ААА, 2 шт на блистере</t>
  </si>
  <si>
    <t>Алкалиновые батарейки Момент Energy, тип ААА, 4 шт на блистере</t>
  </si>
  <si>
    <t>Герметики, клеи, затирки, батарейки</t>
  </si>
  <si>
    <t>SCOTE GRUND VIT для стен и потолков</t>
  </si>
  <si>
    <t>ДЮФА ВУД ТЕКС</t>
  </si>
  <si>
    <t>ДЮФА ВУД ТЕКС (Wood Tex)</t>
  </si>
  <si>
    <t>ДЮФА ВУД ПРОТЕКТ (Wood Protect)</t>
  </si>
  <si>
    <t>ДЮФА ПРОФИЛЮКС (DUFA PROFILUX)</t>
  </si>
  <si>
    <t>ДЮФА ПРОФИЛЮКС (PROFILUX)</t>
  </si>
  <si>
    <t xml:space="preserve">МП014714   </t>
  </si>
  <si>
    <t xml:space="preserve">МП014715   </t>
  </si>
  <si>
    <t xml:space="preserve">МП014684   </t>
  </si>
  <si>
    <t xml:space="preserve">МП014683   </t>
  </si>
  <si>
    <t xml:space="preserve">АНТИПЛЕСЕНЬ  Профилюкс  </t>
  </si>
  <si>
    <t xml:space="preserve">Антисептик Трудновымываемый Профилюкс  </t>
  </si>
  <si>
    <t>Пропитка PROPITEX LASUR Профилюкс (бесцветный, дуб, калужница, махагон, орегон, орех, палисандр, рябина, сосна, тик)</t>
  </si>
  <si>
    <t>Огнезащита</t>
  </si>
  <si>
    <t xml:space="preserve">МП015073   </t>
  </si>
  <si>
    <t xml:space="preserve">МП015074   </t>
  </si>
  <si>
    <t xml:space="preserve">МП014725   </t>
  </si>
  <si>
    <t xml:space="preserve">МП014726   </t>
  </si>
  <si>
    <t xml:space="preserve">Огнебиозащита 1 группа EXTRA Профилюкс </t>
  </si>
  <si>
    <t xml:space="preserve">Огнебиозащита 2 группа  Профилюкс  </t>
  </si>
  <si>
    <t>Грунт эмаль по ржавчине 3 в 1 Профилюкс (белый)</t>
  </si>
  <si>
    <t>Грунт эмаль по ржавчине 3 в 1 Профилюкс (желтый)</t>
  </si>
  <si>
    <t>Грунт эмаль по ржавчине 3 в 1 Профилюкс (зеленый)</t>
  </si>
  <si>
    <t>Грунт эмаль по ржавчине 3 в 1 Профилюкс (коричневй)</t>
  </si>
  <si>
    <t>Грунт эмаль по ржавчине 3 в 1 Профилюкс (серый)</t>
  </si>
  <si>
    <t>Грунт эмаль по ржавчине 3 в 1 Профилюкс (синий)</t>
  </si>
  <si>
    <t>Грунт эмаль по ржавчине 3 в 1 Профилюкс (черный)</t>
  </si>
  <si>
    <t xml:space="preserve">МП015185   </t>
  </si>
  <si>
    <t xml:space="preserve">МП017591   </t>
  </si>
  <si>
    <t xml:space="preserve">МП015259   </t>
  </si>
  <si>
    <t xml:space="preserve">МП015260   </t>
  </si>
  <si>
    <t xml:space="preserve">МП017711   </t>
  </si>
  <si>
    <t xml:space="preserve">МП016170   </t>
  </si>
  <si>
    <t xml:space="preserve">МП015188   </t>
  </si>
  <si>
    <t xml:space="preserve">МП015189   </t>
  </si>
  <si>
    <t xml:space="preserve">МП017593   </t>
  </si>
  <si>
    <t xml:space="preserve">МП015194   </t>
  </si>
  <si>
    <t xml:space="preserve">МП015195   </t>
  </si>
  <si>
    <t xml:space="preserve">МП017595   </t>
  </si>
  <si>
    <t xml:space="preserve">МП015190   </t>
  </si>
  <si>
    <t xml:space="preserve">МП017594   </t>
  </si>
  <si>
    <t xml:space="preserve">МП015192   </t>
  </si>
  <si>
    <t xml:space="preserve">МП015193   </t>
  </si>
  <si>
    <t xml:space="preserve">МП017712   </t>
  </si>
  <si>
    <t xml:space="preserve">МП015196   </t>
  </si>
  <si>
    <t xml:space="preserve">МП017592   </t>
  </si>
  <si>
    <t>Грунт ГФ-021 Профилюкс (красно-коричневый)</t>
  </si>
  <si>
    <t>Грунт ГФ-021 Профилюкс (серый)</t>
  </si>
  <si>
    <t xml:space="preserve">Грунт PL-16A акриловый  для внутр. работ (зелёная эт.) Профилюкс  </t>
  </si>
  <si>
    <t xml:space="preserve">Грунт PRIMER глубокого  проникновения с антисептическими добавками Профилюкс Профешенел </t>
  </si>
  <si>
    <t xml:space="preserve">Грунт БЕТОКОНТАКТ для  вн. и нар. работ Профилюкс </t>
  </si>
  <si>
    <t xml:space="preserve">Грунт PL-17A акриловый  для наруж. и внутр. работ (малиновая эт.) Профилюкс </t>
  </si>
  <si>
    <t xml:space="preserve">Грунт ПРАЙМЕР битумный Профилюкс  </t>
  </si>
  <si>
    <t xml:space="preserve">МП016724   </t>
  </si>
  <si>
    <t>Краска для стен и потолков</t>
  </si>
  <si>
    <t>1,4 кг</t>
  </si>
  <si>
    <t xml:space="preserve">Профилюкс Профешенел ВД краска EXTRA WHITE  акриловая СУХАЯ УБОРКА  </t>
  </si>
  <si>
    <t xml:space="preserve">Профилюкс Профешенел ВД краска INTERIOR латексная  для стен и потолков, МОЮЩАЯСЯ база 3 </t>
  </si>
  <si>
    <t xml:space="preserve">Профилюкс Профешенел ВД краска INTERIOR латексная  для стен и потолков, МОЮЩАЯСЯ </t>
  </si>
  <si>
    <t xml:space="preserve">Профилюкс ВД краска PL-04А акриловая  для стен и потолков, белая </t>
  </si>
  <si>
    <t xml:space="preserve">Профилюкс ВД краска PL-07А акриловая  интерьерная  , СУПЕРбелая </t>
  </si>
  <si>
    <t>Профилюкс ВД краска PL-10L латекс.  интерьерная влагостойкая  , белая</t>
  </si>
  <si>
    <t xml:space="preserve">Профилюкс Профешенел ВД краска FACADE &amp;  SOCLE акриловая для фасадов и цоколей база 3  </t>
  </si>
  <si>
    <t xml:space="preserve">Профилюкс Профешенел ВД краска FACADE &amp;  SOCLE акриловая для фасадов и цоколей  </t>
  </si>
  <si>
    <t xml:space="preserve">Профилюкс ВД краска PL-112А фасад.  влагостойкая  , белая </t>
  </si>
  <si>
    <t xml:space="preserve">Профилюкс ВД краска PL-115А фасадная особопрочная износоустойчивая белая (фиолет. эт.),  база 1 </t>
  </si>
  <si>
    <t xml:space="preserve">Профилюкс ВД краска Profiterm Универсальная  </t>
  </si>
  <si>
    <t>Краска для влажных помещений</t>
  </si>
  <si>
    <t xml:space="preserve">Профилюкс Профешенел ВД краска INTERIOR латексная  для стен и потолков, ВЛАЖНАЯ УБОРКА  </t>
  </si>
  <si>
    <t xml:space="preserve">Профилюкс ВД краска PL-13L латекс.  моющаяся износоуст.  база 1  , СУПЕРбелая </t>
  </si>
  <si>
    <t xml:space="preserve">Профилюкс Клей GLASGEWEBEKLEBER для  стеклообоев </t>
  </si>
  <si>
    <t xml:space="preserve">Профилюкс Клей ПВА СТРОИТЕЛЬНО-БЫТОВОЙ  </t>
  </si>
  <si>
    <t xml:space="preserve">Профилюкс Клей ПВА СУПЕР  </t>
  </si>
  <si>
    <t xml:space="preserve">Профилюкс Клей ПВА УНИВЕРСАЛ  </t>
  </si>
  <si>
    <t>450 мл</t>
  </si>
  <si>
    <t>1,8 кг</t>
  </si>
  <si>
    <t xml:space="preserve">Профилюкс ВД краска Profiterm Фасадная </t>
  </si>
  <si>
    <t xml:space="preserve">Профилюкс ВД краска Profiterm Фасадная  </t>
  </si>
  <si>
    <t xml:space="preserve">Профилюкс ВД краска ФАСАДНАЯ фактурная  </t>
  </si>
  <si>
    <t>Штукатурки</t>
  </si>
  <si>
    <t>Дюфа Эмаль для радиаторов Profilux  (0,9кг)</t>
  </si>
  <si>
    <t>Дюфа Эмаль для радиаторов Profilux  (2,7кг)</t>
  </si>
  <si>
    <t xml:space="preserve">Профилюкс Лак ПО КАМНЮ </t>
  </si>
  <si>
    <t>Профилюкс Лак ПО КАМНЮ</t>
  </si>
  <si>
    <t xml:space="preserve">Дюфа Лак ПФ-231 паркетный Profilux </t>
  </si>
  <si>
    <t xml:space="preserve">Дюфа Лак ПФ-283 мебельный Profilux </t>
  </si>
  <si>
    <t>Профилюкс Пропитка ПО КАМНЮ</t>
  </si>
  <si>
    <t>Профилюкс Растворитель № 646</t>
  </si>
  <si>
    <t>Профилюкс Растворитель № 647</t>
  </si>
  <si>
    <t>Профилюкс Растворитель № 650</t>
  </si>
  <si>
    <t>Профилюкс Растворитель Керосин</t>
  </si>
  <si>
    <t>Профилюкс Растворитель Р-4</t>
  </si>
  <si>
    <t>Профилюкс Растворитель Скипидар</t>
  </si>
  <si>
    <t>Профилюкс Растворитель Сольвент</t>
  </si>
  <si>
    <t>Профилюкс Растворитель Уайт-спирит</t>
  </si>
  <si>
    <t xml:space="preserve">АНТИЖУК   Profilux </t>
  </si>
  <si>
    <t xml:space="preserve">Отбеливатель для древесины  Profilux </t>
  </si>
  <si>
    <t xml:space="preserve">Профилюкс Штукатурка Роллерная  </t>
  </si>
  <si>
    <t xml:space="preserve">Профилюкс Штукатурка Структурная  </t>
  </si>
  <si>
    <t xml:space="preserve">Дюфа Эмаль ПФ-115 глянцевая Profilux, белая </t>
  </si>
  <si>
    <t xml:space="preserve">Дюфа Эмаль ПФ-115 глянцевая Profilux, вишнёвая </t>
  </si>
  <si>
    <t xml:space="preserve">Дюфа Эмаль ПФ-115 глянцевая Profilux, голубая </t>
  </si>
  <si>
    <t xml:space="preserve">Дюфа Эмаль ПФ-115 глянцевая Profilux, жёлтая </t>
  </si>
  <si>
    <t>Дюфа Эмаль ПФ-115 глянцевая Profilux, жёлто-зелёная</t>
  </si>
  <si>
    <t xml:space="preserve">Дюфа Эмаль ПФ-115 глянцевая Profilux, зелёная </t>
  </si>
  <si>
    <t xml:space="preserve">Дюфа Эмаль ПФ-115 глянцевая Profilux, коричневая </t>
  </si>
  <si>
    <t xml:space="preserve">Дюфа Эмаль ПФ-115 глянцевая Profilux, красная </t>
  </si>
  <si>
    <t xml:space="preserve">Дюфа Эмаль ПФ-115 глянцевая Profilux, салатовая (светло-зелёная) </t>
  </si>
  <si>
    <t xml:space="preserve">Дюфа Эмаль ПФ-115 глянцевая Profilux, серая </t>
  </si>
  <si>
    <t xml:space="preserve">Дюфа Эмаль ПФ-115 глянцевая Profilux, синяя </t>
  </si>
  <si>
    <t xml:space="preserve">Дюфа Эмаль ПФ-115 глянцевая Profilux, чёрная </t>
  </si>
  <si>
    <t xml:space="preserve">Дюфа Эмаль ПФ-115 матовая Profilux, белая </t>
  </si>
  <si>
    <t xml:space="preserve">Дюфа Эмаль ПФ-266  Profilux, жёлто-коричневая </t>
  </si>
  <si>
    <t xml:space="preserve">Дюфа Эмаль ПФ-266  Profilux, золотисто-коричневая </t>
  </si>
  <si>
    <t xml:space="preserve">Дюфа Эмаль ПФ-266  Profilux, красно-коричневая </t>
  </si>
  <si>
    <t>0,7 л</t>
  </si>
  <si>
    <t>Пропитка DUFATEX-AQUA декоративно-защитная для дерева,  (белая, бесцветная, махагон, палисандр, сосна, тик)  Дюфа Россия</t>
  </si>
  <si>
    <t>Антисептики, грунты, клеи, краски, лаки, эмали, шпатлёвки</t>
  </si>
  <si>
    <t xml:space="preserve">Антисептики </t>
  </si>
  <si>
    <t xml:space="preserve">МП016629   </t>
  </si>
  <si>
    <t xml:space="preserve">МП005899   </t>
  </si>
  <si>
    <t xml:space="preserve">МП016725   </t>
  </si>
  <si>
    <t xml:space="preserve">МП016630   </t>
  </si>
  <si>
    <t xml:space="preserve">МП005901   </t>
  </si>
  <si>
    <t xml:space="preserve">МП005884   </t>
  </si>
  <si>
    <t xml:space="preserve">МП005885   </t>
  </si>
  <si>
    <t xml:space="preserve">МП005886   </t>
  </si>
  <si>
    <t xml:space="preserve">МП005892   </t>
  </si>
  <si>
    <t xml:space="preserve">МП005893   </t>
  </si>
  <si>
    <t xml:space="preserve">МП005894   </t>
  </si>
  <si>
    <t xml:space="preserve">МП018123   </t>
  </si>
  <si>
    <t xml:space="preserve">МП018124   </t>
  </si>
  <si>
    <t xml:space="preserve">МП017891   </t>
  </si>
  <si>
    <t xml:space="preserve">МП018100   </t>
  </si>
  <si>
    <t xml:space="preserve">МП018101   </t>
  </si>
  <si>
    <t xml:space="preserve">МП018122   </t>
  </si>
  <si>
    <t xml:space="preserve">МП018121   </t>
  </si>
  <si>
    <t xml:space="preserve">МП018115   </t>
  </si>
  <si>
    <t xml:space="preserve">МП018116   </t>
  </si>
  <si>
    <t xml:space="preserve">МП016093   </t>
  </si>
  <si>
    <t xml:space="preserve">МП018071   </t>
  </si>
  <si>
    <t xml:space="preserve">МП005829   </t>
  </si>
  <si>
    <t xml:space="preserve">МП005832   </t>
  </si>
  <si>
    <t xml:space="preserve">МП005830   </t>
  </si>
  <si>
    <t xml:space="preserve">МП015936   </t>
  </si>
  <si>
    <t xml:space="preserve">МП005843   </t>
  </si>
  <si>
    <t xml:space="preserve">МП005841   </t>
  </si>
  <si>
    <t xml:space="preserve">МП005844   </t>
  </si>
  <si>
    <t xml:space="preserve">МП005842   </t>
  </si>
  <si>
    <t xml:space="preserve">МП015935   </t>
  </si>
  <si>
    <t xml:space="preserve">МП018103   </t>
  </si>
  <si>
    <t xml:space="preserve">МП005845   </t>
  </si>
  <si>
    <t xml:space="preserve">МП005848   </t>
  </si>
  <si>
    <t xml:space="preserve">МП005846   </t>
  </si>
  <si>
    <t xml:space="preserve">МП018120   </t>
  </si>
  <si>
    <t xml:space="preserve">МП018119   </t>
  </si>
  <si>
    <t xml:space="preserve">МП018117   </t>
  </si>
  <si>
    <t xml:space="preserve">МП018118   </t>
  </si>
  <si>
    <t xml:space="preserve">МП018039   </t>
  </si>
  <si>
    <t xml:space="preserve">МП005853   </t>
  </si>
  <si>
    <t xml:space="preserve">МП005856   </t>
  </si>
  <si>
    <t xml:space="preserve">МП005854   </t>
  </si>
  <si>
    <t xml:space="preserve">МП005859   </t>
  </si>
  <si>
    <t xml:space="preserve">МП005857   </t>
  </si>
  <si>
    <t xml:space="preserve">МП005860   </t>
  </si>
  <si>
    <t xml:space="preserve">МП005858   </t>
  </si>
  <si>
    <t xml:space="preserve">МП017912   </t>
  </si>
  <si>
    <t xml:space="preserve">МП017914   </t>
  </si>
  <si>
    <t xml:space="preserve">МП017913   </t>
  </si>
  <si>
    <t xml:space="preserve">МП017915   </t>
  </si>
  <si>
    <t xml:space="preserve">МП015878   </t>
  </si>
  <si>
    <t xml:space="preserve">МП005861   </t>
  </si>
  <si>
    <t xml:space="preserve">МП018114   </t>
  </si>
  <si>
    <t xml:space="preserve">МП018113   </t>
  </si>
  <si>
    <t xml:space="preserve">МП015934   </t>
  </si>
  <si>
    <t>МП005851</t>
  </si>
  <si>
    <t xml:space="preserve">МП005849   </t>
  </si>
  <si>
    <t xml:space="preserve">МП005852   </t>
  </si>
  <si>
    <t xml:space="preserve">МП005850   </t>
  </si>
  <si>
    <t xml:space="preserve">Профилюкс Мастика БИТУМНАЯ  </t>
  </si>
  <si>
    <t xml:space="preserve">Профилюкс Мастика РЕЗИНО-БИТУМНАЯ  </t>
  </si>
  <si>
    <t xml:space="preserve">МП014716   </t>
  </si>
  <si>
    <t xml:space="preserve">МП005919   </t>
  </si>
  <si>
    <t xml:space="preserve">МП005921   </t>
  </si>
  <si>
    <t xml:space="preserve">МП005920   </t>
  </si>
  <si>
    <t xml:space="preserve">МП005923   </t>
  </si>
  <si>
    <t xml:space="preserve">МП005925   </t>
  </si>
  <si>
    <t xml:space="preserve">МП005924   </t>
  </si>
  <si>
    <t xml:space="preserve">МП005927   </t>
  </si>
  <si>
    <t xml:space="preserve">МП005929   </t>
  </si>
  <si>
    <t xml:space="preserve">МП005928   </t>
  </si>
  <si>
    <t xml:space="preserve">МП013962   </t>
  </si>
  <si>
    <t xml:space="preserve">МП017889   </t>
  </si>
  <si>
    <t xml:space="preserve">МП013963   </t>
  </si>
  <si>
    <t xml:space="preserve">МП017890   </t>
  </si>
  <si>
    <t xml:space="preserve">МП006079   </t>
  </si>
  <si>
    <t xml:space="preserve">МП006078   </t>
  </si>
  <si>
    <t xml:space="preserve">МП006081   </t>
  </si>
  <si>
    <t xml:space="preserve">МП006082   </t>
  </si>
  <si>
    <t xml:space="preserve">МП006084   </t>
  </si>
  <si>
    <t xml:space="preserve">МП006085   </t>
  </si>
  <si>
    <t xml:space="preserve">МП006130   </t>
  </si>
  <si>
    <t xml:space="preserve">МП006129   </t>
  </si>
  <si>
    <t xml:space="preserve">МП009531   </t>
  </si>
  <si>
    <t xml:space="preserve">МП009532   </t>
  </si>
  <si>
    <t xml:space="preserve">МП009533   </t>
  </si>
  <si>
    <t xml:space="preserve">МП009536   </t>
  </si>
  <si>
    <t xml:space="preserve">МП009537   </t>
  </si>
  <si>
    <t xml:space="preserve">МП009528   </t>
  </si>
  <si>
    <t xml:space="preserve">МП009529   </t>
  </si>
  <si>
    <t xml:space="preserve">МП009539   </t>
  </si>
  <si>
    <t xml:space="preserve">МП009540   </t>
  </si>
  <si>
    <t xml:space="preserve">МП009538   </t>
  </si>
  <si>
    <t xml:space="preserve">МП009541   </t>
  </si>
  <si>
    <t xml:space="preserve">МП009542   </t>
  </si>
  <si>
    <t xml:space="preserve">МП009543   </t>
  </si>
  <si>
    <t xml:space="preserve">МП014682   </t>
  </si>
  <si>
    <t xml:space="preserve">МП014681   </t>
  </si>
  <si>
    <t xml:space="preserve">МП014680   </t>
  </si>
  <si>
    <t xml:space="preserve">МП014669   </t>
  </si>
  <si>
    <t xml:space="preserve">МП015394   </t>
  </si>
  <si>
    <t xml:space="preserve">МП015393   </t>
  </si>
  <si>
    <t xml:space="preserve">МП016774   </t>
  </si>
  <si>
    <t xml:space="preserve">МП016775   </t>
  </si>
  <si>
    <t xml:space="preserve">МП006293   </t>
  </si>
  <si>
    <t xml:space="preserve">МП006303   </t>
  </si>
  <si>
    <t xml:space="preserve">МП006304   </t>
  </si>
  <si>
    <t xml:space="preserve">МП006305   </t>
  </si>
  <si>
    <t xml:space="preserve">МП006307   </t>
  </si>
  <si>
    <t xml:space="preserve">МП006308   </t>
  </si>
  <si>
    <t xml:space="preserve">МП006309   </t>
  </si>
  <si>
    <t xml:space="preserve">МП006311   </t>
  </si>
  <si>
    <t xml:space="preserve">МП006312   </t>
  </si>
  <si>
    <t xml:space="preserve">МП006313   </t>
  </si>
  <si>
    <t xml:space="preserve">МП006315   </t>
  </si>
  <si>
    <t xml:space="preserve">МП006316   </t>
  </si>
  <si>
    <t xml:space="preserve">МП017588   </t>
  </si>
  <si>
    <t xml:space="preserve">МП006317   </t>
  </si>
  <si>
    <t xml:space="preserve">МП006319   </t>
  </si>
  <si>
    <t xml:space="preserve">МП006320   </t>
  </si>
  <si>
    <t xml:space="preserve">МП017590   </t>
  </si>
  <si>
    <t xml:space="preserve">МП006321   </t>
  </si>
  <si>
    <t xml:space="preserve">МП006323   </t>
  </si>
  <si>
    <t xml:space="preserve">МП006324   </t>
  </si>
  <si>
    <t xml:space="preserve">МП006329   </t>
  </si>
  <si>
    <t xml:space="preserve">МП006331   </t>
  </si>
  <si>
    <t xml:space="preserve">МП006332   </t>
  </si>
  <si>
    <t xml:space="preserve">МП006333   </t>
  </si>
  <si>
    <t xml:space="preserve">МП006335   </t>
  </si>
  <si>
    <t xml:space="preserve">МП006336   </t>
  </si>
  <si>
    <t xml:space="preserve">МП006337   </t>
  </si>
  <si>
    <t xml:space="preserve">МП006339   </t>
  </si>
  <si>
    <t xml:space="preserve">МП006340   </t>
  </si>
  <si>
    <t xml:space="preserve">МП006341   </t>
  </si>
  <si>
    <t xml:space="preserve">МП006343   </t>
  </si>
  <si>
    <t xml:space="preserve">МП006344   </t>
  </si>
  <si>
    <t xml:space="preserve">МП006289   </t>
  </si>
  <si>
    <t xml:space="preserve">МП006291   </t>
  </si>
  <si>
    <t xml:space="preserve">МП006292   </t>
  </si>
  <si>
    <t xml:space="preserve">МП006355   </t>
  </si>
  <si>
    <t xml:space="preserve">МП006357   </t>
  </si>
  <si>
    <t xml:space="preserve">МП006358   </t>
  </si>
  <si>
    <t xml:space="preserve">МП006359   </t>
  </si>
  <si>
    <t xml:space="preserve">МП006361   </t>
  </si>
  <si>
    <t xml:space="preserve">МП006362   </t>
  </si>
  <si>
    <t xml:space="preserve">МП006363   </t>
  </si>
  <si>
    <t xml:space="preserve">МП006365   </t>
  </si>
  <si>
    <t xml:space="preserve">МП006366   </t>
  </si>
  <si>
    <t>Антисептики, огнезащита, краски по металлу, грунты, краски, клеи, мастики,лаки, растворители, эмали, штукатурки</t>
  </si>
  <si>
    <t>Профилюкс Краситель PROFICOLOR универсальный ( лимонный, фукси, сиреневый, салатная,зеленая елб, изумруд, мор.волна, малахит, голубой, синий, фиалка, желтый, фиолетовый, черный, коричневый, карамель, охра, желто-кор., кофейный, бежевый, персик, оранжевй, алый, красно-коричневый, розовый )</t>
  </si>
  <si>
    <t xml:space="preserve">МП018002   </t>
  </si>
  <si>
    <t xml:space="preserve">Эмаль акриловая аква для окон AQUA-FENSTERLACK </t>
  </si>
  <si>
    <t xml:space="preserve">Грунт-эмаль по металлу ANTICORR AQUA на ржавчину база BW </t>
  </si>
  <si>
    <t>Грунт-эмаль по металлу ANTICORR AQUA на ржавчину база BС</t>
  </si>
  <si>
    <t>Грунт дисперсионный укрепляющий R777 Thomsit Россия</t>
  </si>
  <si>
    <r>
      <t>Краска для стен и потолков</t>
    </r>
    <r>
      <rPr>
        <sz val="14"/>
        <rFont val="Arial Cyr"/>
        <charset val="204"/>
      </rPr>
      <t xml:space="preserve"> Harmonieweiss</t>
    </r>
    <r>
      <rPr>
        <sz val="12"/>
        <rFont val="Arial Cyr"/>
        <charset val="204"/>
      </rPr>
      <t xml:space="preserve"> </t>
    </r>
  </si>
  <si>
    <t>МП018284</t>
  </si>
  <si>
    <t>ЕВРО ФАСАД АКВА база MRA водно-дисперсионная акриловая фасадная краска</t>
  </si>
  <si>
    <t>ЕВРО ФАСАД АКВА база MRC водно-дисперсионная акриловая фасадная краска</t>
  </si>
  <si>
    <t xml:space="preserve">Дюфа Эмаль ПФ-115 глянцевая Profilux, слоновая кость </t>
  </si>
  <si>
    <t xml:space="preserve">Премиум Эмаль Пу Семи Глосси Д331 полиурет. шелков.-мат. </t>
  </si>
  <si>
    <t>Премиум Эмаль Пу Глосси Д332 полиуретан. глянц.</t>
  </si>
  <si>
    <t xml:space="preserve">МП017610   </t>
  </si>
  <si>
    <t xml:space="preserve">МП017611   </t>
  </si>
  <si>
    <t xml:space="preserve">МП017612   </t>
  </si>
  <si>
    <t xml:space="preserve">МП017613   </t>
  </si>
  <si>
    <t xml:space="preserve">МП018665   </t>
  </si>
  <si>
    <t xml:space="preserve">МП018666   </t>
  </si>
  <si>
    <t xml:space="preserve">МП018667   </t>
  </si>
  <si>
    <t xml:space="preserve">МП018668   </t>
  </si>
  <si>
    <t xml:space="preserve">МП018669   </t>
  </si>
  <si>
    <t xml:space="preserve">МП018671   </t>
  </si>
  <si>
    <t xml:space="preserve">МП018670   </t>
  </si>
  <si>
    <t>Грунтовка Интерьер  IN 10 Церезит Россия (зима)</t>
  </si>
  <si>
    <t>Эко Вуд лессирующий антисептик для дерева (бесцветный)</t>
  </si>
  <si>
    <t>Эко Вуд лессирующий антисептик для дерева (кр.дерево, орегон, полисандр)</t>
  </si>
  <si>
    <t>Эко Вуд лессирующий антисептик для дерева (рябина)</t>
  </si>
  <si>
    <t>Эко Вуд лессирующий антисептик для дерева ( светлый дуб)</t>
  </si>
  <si>
    <t>Евро</t>
  </si>
  <si>
    <t>0,225 л</t>
  </si>
  <si>
    <t xml:space="preserve">Паркетти-Ясся морилка </t>
  </si>
  <si>
    <t xml:space="preserve">Малипесу очиститель </t>
  </si>
  <si>
    <t>0,33 л</t>
  </si>
  <si>
    <t xml:space="preserve">Оксалакка   </t>
  </si>
  <si>
    <t xml:space="preserve">ОТЕКС Аква A  </t>
  </si>
  <si>
    <t xml:space="preserve">Пенсселипесу  очиститель </t>
  </si>
  <si>
    <t>0,1 л</t>
  </si>
  <si>
    <t>Pinotex Standard пропитка универсальная декоративная</t>
  </si>
  <si>
    <t xml:space="preserve">Пинотекс Интерьер пропитка, База CLR </t>
  </si>
  <si>
    <t>SILIKONIPOHJUSTE Грунтовка силиконовая</t>
  </si>
  <si>
    <t>Стоп цена</t>
  </si>
  <si>
    <t>18 л</t>
  </si>
  <si>
    <t>ПЕРФЕКТА акриловая краска глубокоматовая интерьерная для стен и потолков. Базис А</t>
  </si>
  <si>
    <t>ПЕРФЕКТА акриловая краска глубокоматовая интерьерная для стен и потолков. Базис С</t>
  </si>
  <si>
    <t xml:space="preserve">МП018638   </t>
  </si>
  <si>
    <t xml:space="preserve">МП018639   </t>
  </si>
  <si>
    <t xml:space="preserve">МП018640   </t>
  </si>
  <si>
    <t>УНИКА СУПЕР 90 уретано-алкидный лак для полов,паркета,лодок для внутренних и наружных работ глянцевый</t>
  </si>
  <si>
    <t>УНИКА СУПЕР 60 уретано-алкидный лак для полов,паркета,лодок для внутренних и наружных работ полуглянцевый</t>
  </si>
  <si>
    <t>УНИКА СУПЕР 20уретано-алкидный лак для полов,паркета,лодок для внутренних и наружных работ полуматовый</t>
  </si>
  <si>
    <t>ВАЛТТИ ЛОГ Пропиточно-лессирующий антисептик для защиты и отделки деревянных поверхностей снаружи помещений. База ЕС</t>
  </si>
  <si>
    <t>ВАЛТТИ ЛОГ Пропиточно-лессирующий антисептик для защиты и отделки деревянных поверхностей снаружи помещений. ( сосна; тик; орегон; палисандр; кр.дерево; рябина)</t>
  </si>
  <si>
    <t>ВАЛТТИ ПРО Пленочно-лессирующая лазурь. Предназначена для защиты и отделки деревянных поверхностей снаружи помещений. База ЕС</t>
  </si>
  <si>
    <t>ВАЛТТИ ПРО Пленочно-лессирующая лазурь. Предназначена для защиты и отделки деревянных поверхностей снаружи помещений. ( тик; орегон; орех; палисандр; кр.дерево)</t>
  </si>
  <si>
    <t>ВАЛТТИ ЭКСПЕРТ АКВА антисептик для дерева (бесцветный,полисандр, тик, бел.дуб,орегон, рябина, сосна)</t>
  </si>
  <si>
    <t>ВАЛТТИ ЭКСПЕРТ БЕЙС грунт под антисептик (бесцветный)</t>
  </si>
  <si>
    <t>ВАЛТТИ ПРАЙМЕР грунт под  антисептик ( бесцветный)</t>
  </si>
  <si>
    <t>ВАЛТТИ ТЕРРАС ОЙЛ Органоразбавляемое масло содержащее воск для защиты и отделки новых или обработанных ранее маслом деревянных поверхностей снаружи помещений. База ЕС</t>
  </si>
  <si>
    <t>МП017615</t>
  </si>
  <si>
    <t>МП017614</t>
  </si>
  <si>
    <t>Премиум Эмаль Пу Праймер Д338 полиуретановая грунтовочная</t>
  </si>
  <si>
    <t xml:space="preserve">Лаки </t>
  </si>
  <si>
    <t xml:space="preserve">МП017670   </t>
  </si>
  <si>
    <t xml:space="preserve">МП017671   </t>
  </si>
  <si>
    <t xml:space="preserve">Премиум Лак PU Parquet Laquer D334 полиуретановый паркетный полуматовый  </t>
  </si>
  <si>
    <t xml:space="preserve">МП017669   </t>
  </si>
  <si>
    <t xml:space="preserve">Премиум Лак PU Parquet Laquer D333 полиуретановый паркетный глянцевый  </t>
  </si>
  <si>
    <t xml:space="preserve">МП017668   </t>
  </si>
  <si>
    <t>Грунты, краски,штукатурки, эмали</t>
  </si>
  <si>
    <t xml:space="preserve">Премиум Грунт на основе акрил-гидрозоля HYDROSOL PRIMER </t>
  </si>
  <si>
    <t>МП017584</t>
  </si>
  <si>
    <t>Премиум Грунт WOOD PRIMER защитный</t>
  </si>
  <si>
    <t>Жидкая пластмасса DUFA (кор.-беж.; гол.; цвет мха; серебр.-сер.; бел.; кр.-кор.)</t>
  </si>
  <si>
    <t>МП016878</t>
  </si>
  <si>
    <t xml:space="preserve">Премиум Краска ВД интерьерная EUROPLAST 7, База 1 </t>
  </si>
  <si>
    <t xml:space="preserve">МП018963   </t>
  </si>
  <si>
    <t xml:space="preserve">МП018960   </t>
  </si>
  <si>
    <t xml:space="preserve">МП018961   </t>
  </si>
  <si>
    <t xml:space="preserve">МП018962   </t>
  </si>
  <si>
    <t>PINOTEX CLASSIC пропитка для защиты древесины (бесцветный, орегон, орех, тик, красное дерево, сосна,  палисандр, рябина, калужница, дуб, осенний клен, CLR)</t>
  </si>
  <si>
    <t xml:space="preserve">9 л </t>
  </si>
  <si>
    <t>PINOTEX ULTRA пропитка для защиты деревянных оснований (бесцветный, орегон, орех, тик, махагон, белый, черный, палисандр, рябина, калужница, сосна, красное дерево, CLR )</t>
  </si>
  <si>
    <t>стоп цена</t>
  </si>
  <si>
    <t>Антисептик WOOD TEX  (дуб, тик, палисандр, орех,  махагон, бесцветный, сосна, белый,орегон, рябина, венге)</t>
  </si>
  <si>
    <t>Эмаль на ржавчину гладкая Hammerlack ( белая, желтая, коричневая,красная, серая, серебряная, синия , т-зеленая, черная )</t>
  </si>
  <si>
    <t>Аэрозоли</t>
  </si>
  <si>
    <t>0,15 л</t>
  </si>
  <si>
    <t>WD-0000 150 ML</t>
  </si>
  <si>
    <t>Пена монтажная, клеи, герметики</t>
  </si>
  <si>
    <t>ТМ"Текс" Дискаунт</t>
  </si>
  <si>
    <t xml:space="preserve">распродажа остатков </t>
  </si>
  <si>
    <t>Антисептики, грунты, краски, лаки, шпатлёвки, эмали</t>
  </si>
  <si>
    <t>С4201- 4216</t>
  </si>
  <si>
    <t xml:space="preserve">МП001665   </t>
  </si>
  <si>
    <t xml:space="preserve">МП001666   </t>
  </si>
  <si>
    <t xml:space="preserve">МП001664   </t>
  </si>
  <si>
    <t xml:space="preserve">МП001679   </t>
  </si>
  <si>
    <t xml:space="preserve">МП001680   </t>
  </si>
  <si>
    <t xml:space="preserve">МП001678   </t>
  </si>
  <si>
    <t xml:space="preserve">МП001655   </t>
  </si>
  <si>
    <t xml:space="preserve">МП001654   </t>
  </si>
  <si>
    <t xml:space="preserve">МП011645   </t>
  </si>
  <si>
    <t xml:space="preserve">МП011646   </t>
  </si>
  <si>
    <t xml:space="preserve">МП011647   </t>
  </si>
  <si>
    <t xml:space="preserve">Краска Dulux Trade Diamond Extra Matt матовая База BC </t>
  </si>
  <si>
    <t xml:space="preserve">Краска Dulux Trade Diamond Extra Matt матовая База BW </t>
  </si>
  <si>
    <t>0,65 л</t>
  </si>
  <si>
    <t>HAMMERITE краска гладкая глянц. База белая</t>
  </si>
  <si>
    <t>HAMMERITE краска гладкая глянц. База бесцветная</t>
  </si>
  <si>
    <t>Штукатурки декоративные</t>
  </si>
  <si>
    <t>МИНЕРАЛ ДЕКОР Штукатурка структурная декоративная КОРОЕД 2мм</t>
  </si>
  <si>
    <t>МИНЕРАЛ ДЕКОР Штукатурка структурная декоративная ШУБА 1,5мм</t>
  </si>
  <si>
    <t>МИНЕРАЛ ДЕКОР Штукатурка структурная декоративная ШУБА 2,5 мм</t>
  </si>
  <si>
    <t>Грунты, краски, штукатурки декоративные</t>
  </si>
  <si>
    <t>Минеральный Грунт Адгезионный грунт</t>
  </si>
  <si>
    <t xml:space="preserve">МП006294   </t>
  </si>
  <si>
    <t xml:space="preserve">МП006286   </t>
  </si>
  <si>
    <t xml:space="preserve">МП006298   </t>
  </si>
  <si>
    <t xml:space="preserve">МП006302   </t>
  </si>
  <si>
    <t xml:space="preserve">МП006306   </t>
  </si>
  <si>
    <t xml:space="preserve">МП006310   </t>
  </si>
  <si>
    <t xml:space="preserve">МП006314   </t>
  </si>
  <si>
    <t xml:space="preserve">МП006318   </t>
  </si>
  <si>
    <t xml:space="preserve">МП006322   </t>
  </si>
  <si>
    <t xml:space="preserve">МП006330   </t>
  </si>
  <si>
    <t xml:space="preserve">МП006334   </t>
  </si>
  <si>
    <t xml:space="preserve">МП006338   </t>
  </si>
  <si>
    <t xml:space="preserve">МП006342   </t>
  </si>
  <si>
    <t xml:space="preserve">МП006290   </t>
  </si>
  <si>
    <t>Бостик (Bostik)</t>
  </si>
  <si>
    <t>МаршДЕКОР Штукатур. Камешковая</t>
  </si>
  <si>
    <t xml:space="preserve">МаршДЕКОР Штукатур. Короед </t>
  </si>
  <si>
    <t xml:space="preserve">МаршДЕКОР Штукатур. Моделируемая </t>
  </si>
  <si>
    <t xml:space="preserve">МП006295   </t>
  </si>
  <si>
    <t xml:space="preserve">МП006296   </t>
  </si>
  <si>
    <t xml:space="preserve">МП006285   </t>
  </si>
  <si>
    <t xml:space="preserve">МП006287   </t>
  </si>
  <si>
    <t xml:space="preserve">МП006288   </t>
  </si>
  <si>
    <t xml:space="preserve">МП017587   </t>
  </si>
  <si>
    <t xml:space="preserve">МП006297   </t>
  </si>
  <si>
    <t xml:space="preserve">МП006299   </t>
  </si>
  <si>
    <t xml:space="preserve">МП006300   </t>
  </si>
  <si>
    <t xml:space="preserve">МП006301   </t>
  </si>
  <si>
    <t xml:space="preserve">Аватинт RH 1л (светло-красный) </t>
  </si>
  <si>
    <t>Лак паркетный на растворителе полуматовый  PARKETTLACK      (шел/мат, светлый-дуб, тик, сосна)</t>
  </si>
  <si>
    <t>МП018197</t>
  </si>
  <si>
    <t>Пинотекс (Pinotex)</t>
  </si>
  <si>
    <t>Антисептик защитно-декоративный</t>
  </si>
  <si>
    <t>Пинотекс натурал</t>
  </si>
  <si>
    <t>Новбытхим тм</t>
  </si>
  <si>
    <t>Герметик силиконовый универсальный</t>
  </si>
  <si>
    <t>Герметик силиконовый, белый</t>
  </si>
  <si>
    <t>40мл</t>
  </si>
  <si>
    <t>Лента гидроизоляционная</t>
  </si>
  <si>
    <t>10 м</t>
  </si>
  <si>
    <t>Гидроизоляц. лента Flex Band L Бостик</t>
  </si>
  <si>
    <t>tr700007</t>
  </si>
  <si>
    <t>820987/  2144143</t>
  </si>
  <si>
    <t>791969/         2144116</t>
  </si>
  <si>
    <t>4440/5665/5701</t>
  </si>
  <si>
    <t>ВАЛТИ АКВАБЕЙС масло для защиты дерева</t>
  </si>
  <si>
    <t>Тиккурила (Tikkurila)</t>
  </si>
  <si>
    <t>Валти Аквабейс</t>
  </si>
  <si>
    <t>Момент</t>
  </si>
  <si>
    <t>Клей универсальный</t>
  </si>
  <si>
    <t>Клей "Момент  88"</t>
  </si>
  <si>
    <t>20 м</t>
  </si>
  <si>
    <t>ФУМ лента</t>
  </si>
  <si>
    <t xml:space="preserve">Момент Лента тефлоновая уплотнительная (ФУМ) </t>
  </si>
  <si>
    <t>250 г</t>
  </si>
  <si>
    <t>Клей обойный для флизелиновых обоев</t>
  </si>
  <si>
    <t>Момент об. Флизелин</t>
  </si>
  <si>
    <t>КЕСТО затирка для швов кафеля (бел., природно-бел., желтый, оранжевый, розовый, т-розовый, красный, песочный, св-бежевый, бежевый, св-коричн., т-коричн., какао, бело-мраморный, кирпично-красный, серо-корич.,  серый, средне-серый, св-серый,сине-серый, т-серый, угольно-серый, черный, серо-зеленый, зеленый, синий-пастельный, светло-бирюзовый,ледяной синий, ярко-зеленый, зелен.-пастельный, св.-бирюзовый)</t>
  </si>
  <si>
    <t>5134983/ 5246546</t>
  </si>
  <si>
    <t>5134984/ 5246547</t>
  </si>
  <si>
    <t>5134985/ 5245933</t>
  </si>
  <si>
    <t>5134986/ 5245934</t>
  </si>
  <si>
    <t>5183673/ 5248844</t>
  </si>
  <si>
    <t>5183654/ 5248870</t>
  </si>
  <si>
    <t>5248866/ 5225235</t>
  </si>
  <si>
    <t>5248565/ 5251966</t>
  </si>
  <si>
    <t>1793870/ 1843703</t>
  </si>
  <si>
    <t>1793876/ 1843996</t>
  </si>
  <si>
    <t>Шитрок (Sheetrock)</t>
  </si>
  <si>
    <t>Шпатлевка для внутренних работ</t>
  </si>
  <si>
    <t>шпак. Шитрок Россия</t>
  </si>
  <si>
    <t>18 кг/11 л</t>
  </si>
  <si>
    <t>ОАЗИС Bathroom краска для влажных помещений полуматовая База А</t>
  </si>
  <si>
    <t>Финнколор (Finncolor)</t>
  </si>
  <si>
    <t xml:space="preserve">ткОазис Bathroom А п/мат </t>
  </si>
  <si>
    <t>0,9 л; 2,7 л; 9 л</t>
  </si>
  <si>
    <t xml:space="preserve">ЛУЯ грунтовка  универсальная  </t>
  </si>
  <si>
    <t xml:space="preserve">ЛУЯ грунтовка влагоизоляционная                                         </t>
  </si>
  <si>
    <t>Грунт укрепляющий</t>
  </si>
  <si>
    <t xml:space="preserve">ткЛуя  грунтовка </t>
  </si>
  <si>
    <t>0,85 л</t>
  </si>
  <si>
    <t>Жидкие гвозди для пенопанелей</t>
  </si>
  <si>
    <t>Краски, грунты</t>
  </si>
  <si>
    <t>Под заказ</t>
  </si>
  <si>
    <t>Пена профессиональная</t>
  </si>
  <si>
    <t>Макрофлекс (Makroflex)</t>
  </si>
  <si>
    <t>Макрофлекс пена проф. 65 ВС promo</t>
  </si>
  <si>
    <t>Премиум Грунт универсальный по металлу Олгрунд</t>
  </si>
  <si>
    <t xml:space="preserve">МП019190   </t>
  </si>
  <si>
    <t>МП019191</t>
  </si>
  <si>
    <t>Дюфа (Dufa)</t>
  </si>
  <si>
    <t>Грунт по металлу</t>
  </si>
  <si>
    <t xml:space="preserve">ДюПремиум Грунт универсальный по металлу Олгрунд </t>
  </si>
  <si>
    <t>0,75 л; 2,5 л</t>
  </si>
  <si>
    <t xml:space="preserve">Премиум Масло для террасной доски TERRACE OIL (бангкирай, дугласия, тик) </t>
  </si>
  <si>
    <t xml:space="preserve">ДюПремиум Масло Террас Оил для террасной доски (бангкирай, дугласия, тик) </t>
  </si>
  <si>
    <t>450 гр</t>
  </si>
  <si>
    <t xml:space="preserve">Клей д/потолочной плитки"Хват" </t>
  </si>
  <si>
    <t>Клей для потолочной плитки</t>
  </si>
  <si>
    <t>Пена с увеличенным выходом</t>
  </si>
  <si>
    <t>Титан пена проф. UNI (65л) зимняя</t>
  </si>
  <si>
    <t>Дата обновления  16.10.2017</t>
  </si>
  <si>
    <t>акция</t>
  </si>
  <si>
    <t>10.10.17-23.10.17</t>
  </si>
  <si>
    <t>12.10.17-31.10.17</t>
  </si>
  <si>
    <t>1) 16.10.2017 Снижение цен на ТМ Монарка</t>
  </si>
  <si>
    <t>2) 16.10.2017 Снижение цен на ТМ ДАП Тач-н-Тоун</t>
  </si>
  <si>
    <t>3) 16.10.2017 Изменение цен на ТМ Титан</t>
  </si>
  <si>
    <t>4) 16.10.2017 Изменение цен на ТМ Церезит</t>
  </si>
  <si>
    <t>5) 12.10.2017 АКЦИЯ на ТМ Бостик "Пена бытовая ВС Standard 60 750мл Бостик"</t>
  </si>
  <si>
    <t>6) 10.10.2017 АКЦИЯ на Клей для стеклообоев "Оскар" до 23.10.17</t>
  </si>
  <si>
    <t xml:space="preserve">7) 09.10.2017 ОКОНЧАНИЕ АКЦИИ на ТМ"Бостик"на пены арт. 10211;10204;10205;10208 </t>
  </si>
  <si>
    <t xml:space="preserve">8) 25.07.2017 АКЦИЯ на Аватинт RH 1л (светло-красный) </t>
  </si>
  <si>
    <t>9) 19.06.2017 АКЦИЯ на ТМ"Текс" Дискаунт  распродажа остатков</t>
  </si>
</sst>
</file>

<file path=xl/styles.xml><?xml version="1.0" encoding="utf-8"?>
<styleSheet xmlns="http://schemas.openxmlformats.org/spreadsheetml/2006/main">
  <fonts count="67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name val="Helv"/>
    </font>
    <font>
      <sz val="10"/>
      <name val="Arial"/>
      <family val="2"/>
      <charset val="204"/>
    </font>
    <font>
      <b/>
      <i/>
      <sz val="16"/>
      <name val="Times New Roman Cyr"/>
      <family val="1"/>
      <charset val="204"/>
    </font>
    <font>
      <b/>
      <i/>
      <sz val="15"/>
      <name val="Times New Roman Cyr"/>
      <family val="1"/>
      <charset val="204"/>
    </font>
    <font>
      <sz val="16"/>
      <name val="Helv"/>
    </font>
    <font>
      <sz val="10"/>
      <name val="Arial Cyr"/>
      <charset val="204"/>
    </font>
    <font>
      <b/>
      <i/>
      <sz val="45"/>
      <color indexed="10"/>
      <name val="Times New Roman CE"/>
      <family val="1"/>
      <charset val="238"/>
    </font>
    <font>
      <sz val="16"/>
      <color indexed="58"/>
      <name val="Helv"/>
    </font>
    <font>
      <sz val="16"/>
      <color indexed="10"/>
      <name val="Helv"/>
    </font>
    <font>
      <sz val="14"/>
      <name val="Arial Cyr"/>
      <charset val="204"/>
    </font>
    <font>
      <b/>
      <i/>
      <sz val="18"/>
      <name val="Times New Roman Cyr"/>
      <charset val="204"/>
    </font>
    <font>
      <b/>
      <i/>
      <sz val="20"/>
      <name val="Times New Roman Cyr"/>
      <charset val="204"/>
    </font>
    <font>
      <b/>
      <i/>
      <sz val="16"/>
      <color indexed="10"/>
      <name val="Times New Roman Cyr"/>
      <charset val="204"/>
    </font>
    <font>
      <b/>
      <i/>
      <sz val="48"/>
      <color indexed="10"/>
      <name val="Times New Roman Cyr"/>
      <charset val="204"/>
    </font>
    <font>
      <sz val="20"/>
      <name val="Times New Roman Cyr"/>
      <charset val="204"/>
    </font>
    <font>
      <b/>
      <i/>
      <sz val="16"/>
      <name val="Times New Roman Cyr"/>
      <charset val="204"/>
    </font>
    <font>
      <sz val="16"/>
      <name val="Times New Roman Cyr"/>
      <charset val="204"/>
    </font>
    <font>
      <b/>
      <u/>
      <sz val="16"/>
      <color indexed="10"/>
      <name val="Times New Roman Cyr"/>
      <charset val="204"/>
    </font>
    <font>
      <sz val="10"/>
      <name val="Times New Roman Cyr"/>
      <charset val="204"/>
    </font>
    <font>
      <b/>
      <u/>
      <sz val="12"/>
      <color indexed="8"/>
      <name val="Times New Roman Cyr"/>
      <charset val="204"/>
    </font>
    <font>
      <sz val="35"/>
      <name val="Times New Roman"/>
      <family val="1"/>
      <charset val="204"/>
    </font>
    <font>
      <sz val="14"/>
      <name val="Times New Roman"/>
      <family val="1"/>
      <charset val="204"/>
    </font>
    <font>
      <b/>
      <sz val="25"/>
      <name val="Arial Cyr"/>
      <charset val="204"/>
    </font>
    <font>
      <b/>
      <i/>
      <sz val="24"/>
      <name val="Times New Roman Cyr"/>
      <charset val="204"/>
    </font>
    <font>
      <b/>
      <sz val="24"/>
      <name val="Times New Roman"/>
      <family val="1"/>
      <charset val="204"/>
    </font>
    <font>
      <b/>
      <sz val="24"/>
      <name val="Times New Roman Cyr"/>
      <charset val="204"/>
    </font>
    <font>
      <b/>
      <i/>
      <sz val="24"/>
      <color indexed="10"/>
      <name val="Times New Roman Cyr"/>
      <charset val="204"/>
    </font>
    <font>
      <b/>
      <sz val="20"/>
      <name val="Times New Roman Cyr"/>
      <charset val="204"/>
    </font>
    <font>
      <b/>
      <u/>
      <sz val="20"/>
      <name val="Times New Roman Cyr"/>
      <charset val="204"/>
    </font>
    <font>
      <b/>
      <sz val="36"/>
      <color indexed="10"/>
      <name val="Times New Roman Cyr"/>
      <charset val="204"/>
    </font>
    <font>
      <b/>
      <i/>
      <sz val="22"/>
      <name val="Times New Roman"/>
      <family val="1"/>
      <charset val="204"/>
    </font>
    <font>
      <b/>
      <i/>
      <u/>
      <sz val="20"/>
      <name val="Times New Roman Cyr"/>
      <charset val="204"/>
    </font>
    <font>
      <sz val="9"/>
      <name val="Arial Cyr"/>
      <charset val="204"/>
    </font>
    <font>
      <b/>
      <sz val="14"/>
      <name val="Times New Roman"/>
      <family val="1"/>
      <charset val="204"/>
    </font>
    <font>
      <sz val="33"/>
      <name val="Times New Roman"/>
      <family val="1"/>
      <charset val="204"/>
    </font>
    <font>
      <b/>
      <sz val="16"/>
      <name val="Bell MT"/>
      <family val="1"/>
    </font>
    <font>
      <b/>
      <i/>
      <sz val="60"/>
      <color indexed="10"/>
      <name val="Times New Roman CE"/>
      <family val="1"/>
      <charset val="238"/>
    </font>
    <font>
      <sz val="22"/>
      <name val="Times New Roman"/>
      <family val="1"/>
      <charset val="204"/>
    </font>
    <font>
      <b/>
      <sz val="16"/>
      <name val="Bodoni MT Black"/>
      <family val="1"/>
    </font>
    <font>
      <b/>
      <sz val="18"/>
      <name val="Arial Black"/>
      <family val="2"/>
      <charset val="204"/>
    </font>
    <font>
      <b/>
      <sz val="18"/>
      <name val="Baskerville Old Face"/>
      <family val="1"/>
    </font>
    <font>
      <b/>
      <sz val="11"/>
      <name val="Arial Cyr"/>
      <charset val="204"/>
    </font>
    <font>
      <b/>
      <u/>
      <sz val="16"/>
      <name val="Helv"/>
      <charset val="204"/>
    </font>
    <font>
      <sz val="11"/>
      <name val="Arial Cyr"/>
      <charset val="204"/>
    </font>
    <font>
      <i/>
      <sz val="11"/>
      <name val="Arial Cyr"/>
      <charset val="204"/>
    </font>
    <font>
      <b/>
      <sz val="16"/>
      <name val="Times New Roman"/>
      <family val="1"/>
      <charset val="204"/>
    </font>
    <font>
      <sz val="16"/>
      <name val="Arial Cyr"/>
      <charset val="204"/>
    </font>
    <font>
      <b/>
      <sz val="14"/>
      <color indexed="8"/>
      <name val="Calibri"/>
      <family val="2"/>
      <charset val="204"/>
    </font>
    <font>
      <sz val="18"/>
      <name val="Arial Cyr"/>
      <charset val="204"/>
    </font>
    <font>
      <b/>
      <u/>
      <sz val="18"/>
      <name val="Times New Roman Cyr"/>
      <charset val="204"/>
    </font>
    <font>
      <b/>
      <sz val="18"/>
      <name val="Times New Roman Cyr"/>
      <charset val="204"/>
    </font>
    <font>
      <b/>
      <sz val="18"/>
      <color indexed="8"/>
      <name val="Times New Roman Cyr"/>
      <charset val="204"/>
    </font>
    <font>
      <b/>
      <u/>
      <sz val="18"/>
      <color indexed="8"/>
      <name val="Times New Roman Cyr"/>
      <charset val="204"/>
    </font>
    <font>
      <b/>
      <i/>
      <sz val="18"/>
      <color indexed="10"/>
      <name val="Times New Roman Cyr"/>
      <charset val="204"/>
    </font>
    <font>
      <sz val="18"/>
      <name val="Times New Roman Cyr"/>
      <charset val="204"/>
    </font>
    <font>
      <sz val="18"/>
      <name val="Helv"/>
    </font>
    <font>
      <b/>
      <i/>
      <u/>
      <sz val="18"/>
      <name val="Times New Roman Cyr"/>
      <charset val="204"/>
    </font>
    <font>
      <sz val="12"/>
      <name val="Arial Cyr"/>
      <charset val="204"/>
    </font>
    <font>
      <sz val="11"/>
      <color theme="1"/>
      <name val="Arial"/>
      <family val="2"/>
      <charset val="204"/>
    </font>
    <font>
      <b/>
      <sz val="20"/>
      <name val="Baskerville Old Face"/>
      <family val="1"/>
    </font>
    <font>
      <sz val="12"/>
      <name val="Arial"/>
      <family val="2"/>
    </font>
    <font>
      <sz val="12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lightGray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  <xf numFmtId="0" fontId="1" fillId="0" borderId="0"/>
    <xf numFmtId="0" fontId="63" fillId="0" borderId="0"/>
  </cellStyleXfs>
  <cellXfs count="547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9" fillId="0" borderId="0" xfId="0" applyFont="1"/>
    <xf numFmtId="0" fontId="0" fillId="0" borderId="0" xfId="0" applyBorder="1"/>
    <xf numFmtId="0" fontId="0" fillId="0" borderId="0" xfId="0" applyAlignment="1">
      <alignment wrapText="1"/>
    </xf>
    <xf numFmtId="0" fontId="5" fillId="0" borderId="0" xfId="0" applyFont="1" applyFill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0" fontId="17" fillId="0" borderId="0" xfId="2" applyFont="1" applyFill="1" applyBorder="1" applyAlignment="1">
      <alignment horizontal="center" vertical="top"/>
    </xf>
    <xf numFmtId="0" fontId="23" fillId="0" borderId="0" xfId="0" applyFont="1" applyBorder="1"/>
    <xf numFmtId="49" fontId="24" fillId="2" borderId="0" xfId="2" applyNumberFormat="1" applyFont="1" applyFill="1" applyBorder="1" applyAlignment="1">
      <alignment horizontal="left" vertical="center"/>
    </xf>
    <xf numFmtId="0" fontId="0" fillId="0" borderId="0" xfId="0" applyFill="1"/>
    <xf numFmtId="0" fontId="18" fillId="0" borderId="2" xfId="2" applyFont="1" applyFill="1" applyBorder="1" applyAlignment="1">
      <alignment horizontal="center" vertical="top"/>
    </xf>
    <xf numFmtId="0" fontId="21" fillId="0" borderId="0" xfId="0" applyFont="1" applyBorder="1"/>
    <xf numFmtId="0" fontId="23" fillId="0" borderId="2" xfId="0" applyFont="1" applyBorder="1"/>
    <xf numFmtId="0" fontId="23" fillId="0" borderId="3" xfId="0" applyFont="1" applyBorder="1"/>
    <xf numFmtId="0" fontId="30" fillId="0" borderId="3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49" fontId="16" fillId="0" borderId="0" xfId="2" applyNumberFormat="1" applyFont="1" applyFill="1" applyBorder="1" applyAlignment="1">
      <alignment vertical="center"/>
    </xf>
    <xf numFmtId="0" fontId="19" fillId="0" borderId="0" xfId="0" applyFont="1" applyFill="1" applyBorder="1" applyAlignment="1"/>
    <xf numFmtId="49" fontId="20" fillId="0" borderId="0" xfId="2" applyNumberFormat="1" applyFont="1" applyFill="1" applyBorder="1" applyAlignment="1">
      <alignment vertical="center"/>
    </xf>
    <xf numFmtId="49" fontId="15" fillId="0" borderId="0" xfId="2" applyNumberFormat="1" applyFont="1" applyFill="1" applyBorder="1" applyAlignment="1">
      <alignment horizontal="left" vertical="center"/>
    </xf>
    <xf numFmtId="49" fontId="22" fillId="2" borderId="0" xfId="2" applyNumberFormat="1" applyFont="1" applyFill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6" xfId="0" applyBorder="1"/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Fill="1" applyBorder="1"/>
    <xf numFmtId="0" fontId="9" fillId="0" borderId="8" xfId="0" applyFont="1" applyBorder="1"/>
    <xf numFmtId="0" fontId="0" fillId="0" borderId="8" xfId="0" applyBorder="1"/>
    <xf numFmtId="0" fontId="14" fillId="0" borderId="8" xfId="0" applyFont="1" applyBorder="1"/>
    <xf numFmtId="0" fontId="0" fillId="0" borderId="9" xfId="0" applyBorder="1"/>
    <xf numFmtId="49" fontId="24" fillId="2" borderId="3" xfId="2" applyNumberFormat="1" applyFont="1" applyFill="1" applyBorder="1" applyAlignment="1">
      <alignment horizontal="left" vertical="center"/>
    </xf>
    <xf numFmtId="49" fontId="32" fillId="0" borderId="0" xfId="2" applyNumberFormat="1" applyFont="1" applyFill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pivotButton="1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1" xfId="0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2" fontId="4" fillId="0" borderId="0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textRotation="90" wrapText="1"/>
    </xf>
    <xf numFmtId="0" fontId="0" fillId="0" borderId="13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 wrapText="1"/>
    </xf>
    <xf numFmtId="0" fontId="44" fillId="1" borderId="16" xfId="0" applyFont="1" applyFill="1" applyBorder="1" applyAlignment="1">
      <alignment vertical="center"/>
    </xf>
    <xf numFmtId="0" fontId="44" fillId="1" borderId="14" xfId="0" applyFont="1" applyFill="1" applyBorder="1" applyAlignment="1">
      <alignment vertical="center"/>
    </xf>
    <xf numFmtId="0" fontId="5" fillId="4" borderId="8" xfId="0" applyFont="1" applyFill="1" applyBorder="1"/>
    <xf numFmtId="0" fontId="47" fillId="0" borderId="0" xfId="0" applyFont="1"/>
    <xf numFmtId="0" fontId="48" fillId="0" borderId="19" xfId="0" applyFont="1" applyBorder="1" applyAlignment="1">
      <alignment horizontal="left" vertical="center"/>
    </xf>
    <xf numFmtId="0" fontId="49" fillId="0" borderId="1" xfId="0" applyNumberFormat="1" applyFont="1" applyBorder="1" applyAlignment="1">
      <alignment horizontal="left" vertical="center" wrapText="1"/>
    </xf>
    <xf numFmtId="9" fontId="48" fillId="0" borderId="1" xfId="4" applyFont="1" applyBorder="1" applyAlignment="1">
      <alignment vertical="center"/>
    </xf>
    <xf numFmtId="1" fontId="48" fillId="0" borderId="20" xfId="4" applyNumberFormat="1" applyFont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left" vertical="center" wrapText="1"/>
    </xf>
    <xf numFmtId="0" fontId="48" fillId="0" borderId="21" xfId="0" applyFont="1" applyBorder="1" applyAlignment="1">
      <alignment horizontal="left" vertical="center"/>
    </xf>
    <xf numFmtId="0" fontId="49" fillId="0" borderId="22" xfId="0" applyNumberFormat="1" applyFont="1" applyFill="1" applyBorder="1" applyAlignment="1">
      <alignment horizontal="left" vertical="center" wrapText="1"/>
    </xf>
    <xf numFmtId="9" fontId="48" fillId="0" borderId="22" xfId="4" applyFont="1" applyBorder="1" applyAlignment="1">
      <alignment vertical="center"/>
    </xf>
    <xf numFmtId="0" fontId="48" fillId="0" borderId="19" xfId="0" applyFont="1" applyBorder="1" applyAlignment="1">
      <alignment vertical="center"/>
    </xf>
    <xf numFmtId="0" fontId="48" fillId="0" borderId="19" xfId="0" applyFont="1" applyBorder="1"/>
    <xf numFmtId="0" fontId="48" fillId="0" borderId="21" xfId="0" applyFont="1" applyBorder="1" applyAlignment="1">
      <alignment vertical="center"/>
    </xf>
    <xf numFmtId="0" fontId="48" fillId="0" borderId="21" xfId="0" applyFont="1" applyBorder="1"/>
    <xf numFmtId="0" fontId="49" fillId="0" borderId="22" xfId="0" applyNumberFormat="1" applyFont="1" applyBorder="1" applyAlignment="1">
      <alignment horizontal="left" vertical="center" wrapText="1"/>
    </xf>
    <xf numFmtId="0" fontId="48" fillId="0" borderId="11" xfId="0" applyFont="1" applyBorder="1" applyAlignment="1">
      <alignment horizontal="left" vertical="center"/>
    </xf>
    <xf numFmtId="0" fontId="49" fillId="0" borderId="11" xfId="0" applyNumberFormat="1" applyFont="1" applyFill="1" applyBorder="1" applyAlignment="1">
      <alignment horizontal="left" vertical="center" wrapText="1"/>
    </xf>
    <xf numFmtId="9" fontId="48" fillId="0" borderId="11" xfId="4" applyFont="1" applyBorder="1" applyAlignment="1">
      <alignment vertical="center"/>
    </xf>
    <xf numFmtId="1" fontId="48" fillId="0" borderId="11" xfId="4" applyNumberFormat="1" applyFont="1" applyBorder="1" applyAlignment="1">
      <alignment horizontal="center" vertical="center"/>
    </xf>
    <xf numFmtId="0" fontId="48" fillId="0" borderId="25" xfId="0" applyFont="1" applyBorder="1"/>
    <xf numFmtId="0" fontId="49" fillId="0" borderId="26" xfId="0" applyFont="1" applyBorder="1"/>
    <xf numFmtId="9" fontId="48" fillId="0" borderId="26" xfId="4" applyFont="1" applyBorder="1" applyAlignment="1">
      <alignment vertical="center"/>
    </xf>
    <xf numFmtId="0" fontId="49" fillId="0" borderId="1" xfId="0" applyFont="1" applyBorder="1"/>
    <xf numFmtId="0" fontId="0" fillId="0" borderId="27" xfId="0" applyBorder="1" applyAlignment="1">
      <alignment wrapText="1"/>
    </xf>
    <xf numFmtId="0" fontId="46" fillId="0" borderId="18" xfId="0" pivotButton="1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1" fontId="46" fillId="0" borderId="18" xfId="0" applyNumberFormat="1" applyFont="1" applyBorder="1" applyAlignment="1">
      <alignment horizontal="center" vertical="center" wrapText="1"/>
    </xf>
    <xf numFmtId="0" fontId="48" fillId="0" borderId="28" xfId="0" applyFont="1" applyBorder="1"/>
    <xf numFmtId="0" fontId="48" fillId="0" borderId="29" xfId="0" applyFont="1" applyBorder="1"/>
    <xf numFmtId="0" fontId="0" fillId="0" borderId="0" xfId="0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9" fillId="0" borderId="0" xfId="0" applyNumberFormat="1" applyFont="1" applyFill="1" applyBorder="1" applyAlignment="1">
      <alignment horizontal="left" vertical="center" wrapText="1"/>
    </xf>
    <xf numFmtId="0" fontId="42" fillId="0" borderId="0" xfId="0" applyFont="1" applyBorder="1" applyAlignment="1">
      <alignment vertical="center" wrapText="1"/>
    </xf>
    <xf numFmtId="0" fontId="53" fillId="0" borderId="8" xfId="0" applyFont="1" applyBorder="1"/>
    <xf numFmtId="0" fontId="58" fillId="0" borderId="0" xfId="2" applyFont="1" applyFill="1" applyBorder="1" applyAlignment="1">
      <alignment horizontal="center" vertical="top"/>
    </xf>
    <xf numFmtId="0" fontId="59" fillId="0" borderId="0" xfId="0" applyFont="1" applyBorder="1"/>
    <xf numFmtId="49" fontId="54" fillId="0" borderId="0" xfId="2" applyNumberFormat="1" applyFont="1" applyFill="1" applyBorder="1" applyAlignment="1">
      <alignment horizontal="left"/>
    </xf>
    <xf numFmtId="0" fontId="61" fillId="0" borderId="0" xfId="2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0" fontId="0" fillId="0" borderId="0" xfId="0"/>
    <xf numFmtId="0" fontId="0" fillId="0" borderId="0" xfId="0"/>
    <xf numFmtId="0" fontId="0" fillId="0" borderId="0" xfId="0"/>
    <xf numFmtId="0" fontId="48" fillId="0" borderId="1" xfId="0" applyFont="1" applyBorder="1" applyAlignment="1">
      <alignment vertical="center"/>
    </xf>
    <xf numFmtId="0" fontId="0" fillId="0" borderId="0" xfId="0"/>
    <xf numFmtId="0" fontId="3" fillId="6" borderId="0" xfId="0" applyFont="1" applyFill="1" applyAlignment="1">
      <alignment horizontal="left" vertical="center"/>
    </xf>
    <xf numFmtId="0" fontId="0" fillId="0" borderId="0" xfId="0"/>
    <xf numFmtId="0" fontId="0" fillId="0" borderId="0" xfId="0"/>
    <xf numFmtId="0" fontId="37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40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0" fillId="0" borderId="0" xfId="0"/>
    <xf numFmtId="0" fontId="40" fillId="0" borderId="12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48" fillId="0" borderId="1" xfId="0" applyFont="1" applyBorder="1" applyAlignment="1">
      <alignment horizontal="left" vertical="center"/>
    </xf>
    <xf numFmtId="0" fontId="48" fillId="0" borderId="15" xfId="0" applyFont="1" applyBorder="1" applyAlignment="1">
      <alignment horizontal="left" vertical="center" wrapText="1"/>
    </xf>
    <xf numFmtId="0" fontId="48" fillId="0" borderId="16" xfId="0" applyFont="1" applyBorder="1" applyAlignment="1">
      <alignment horizontal="left" vertical="center" wrapText="1"/>
    </xf>
    <xf numFmtId="0" fontId="48" fillId="0" borderId="0" xfId="0" applyFont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0" xfId="0"/>
    <xf numFmtId="0" fontId="0" fillId="0" borderId="0" xfId="0"/>
    <xf numFmtId="0" fontId="46" fillId="0" borderId="1" xfId="0" pivotButton="1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2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/>
    <xf numFmtId="1" fontId="48" fillId="0" borderId="35" xfId="4" applyNumberFormat="1" applyFont="1" applyBorder="1" applyAlignment="1">
      <alignment horizontal="center" vertical="center"/>
    </xf>
    <xf numFmtId="0" fontId="48" fillId="0" borderId="25" xfId="0" applyFont="1" applyBorder="1" applyAlignment="1">
      <alignment vertical="center"/>
    </xf>
    <xf numFmtId="0" fontId="49" fillId="0" borderId="26" xfId="0" applyNumberFormat="1" applyFont="1" applyFill="1" applyBorder="1" applyAlignment="1">
      <alignment horizontal="left" vertical="center" wrapText="1"/>
    </xf>
    <xf numFmtId="1" fontId="48" fillId="0" borderId="42" xfId="4" applyNumberFormat="1" applyFont="1" applyBorder="1" applyAlignment="1">
      <alignment horizontal="center" vertical="center"/>
    </xf>
    <xf numFmtId="0" fontId="49" fillId="0" borderId="26" xfId="0" applyNumberFormat="1" applyFont="1" applyBorder="1" applyAlignment="1">
      <alignment horizontal="left" vertical="center" wrapText="1"/>
    </xf>
    <xf numFmtId="9" fontId="48" fillId="0" borderId="1" xfId="0" applyNumberFormat="1" applyFont="1" applyBorder="1"/>
    <xf numFmtId="9" fontId="48" fillId="0" borderId="26" xfId="4" applyNumberFormat="1" applyFont="1" applyBorder="1" applyAlignment="1">
      <alignment vertical="center"/>
    </xf>
    <xf numFmtId="0" fontId="49" fillId="0" borderId="1" xfId="0" applyFont="1" applyBorder="1" applyAlignment="1">
      <alignment wrapText="1"/>
    </xf>
    <xf numFmtId="0" fontId="49" fillId="0" borderId="26" xfId="0" applyFont="1" applyBorder="1" applyAlignment="1">
      <alignment wrapText="1"/>
    </xf>
    <xf numFmtId="0" fontId="48" fillId="0" borderId="25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14" xfId="0" applyBorder="1" applyAlignment="1">
      <alignment horizontal="center" vertical="center" wrapText="1"/>
    </xf>
    <xf numFmtId="0" fontId="0" fillId="0" borderId="0" xfId="0"/>
    <xf numFmtId="0" fontId="48" fillId="0" borderId="19" xfId="0" applyFont="1" applyBorder="1" applyAlignment="1">
      <alignment vertical="center" wrapText="1"/>
    </xf>
    <xf numFmtId="0" fontId="0" fillId="0" borderId="0" xfId="0"/>
    <xf numFmtId="0" fontId="0" fillId="0" borderId="0" xfId="0"/>
    <xf numFmtId="0" fontId="48" fillId="0" borderId="0" xfId="0" applyFont="1" applyBorder="1"/>
    <xf numFmtId="0" fontId="48" fillId="0" borderId="44" xfId="0" applyFont="1" applyBorder="1"/>
    <xf numFmtId="0" fontId="0" fillId="0" borderId="0" xfId="0"/>
    <xf numFmtId="0" fontId="48" fillId="6" borderId="25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48" fillId="0" borderId="45" xfId="0" applyFont="1" applyBorder="1" applyAlignment="1">
      <alignment vertical="center"/>
    </xf>
    <xf numFmtId="0" fontId="49" fillId="0" borderId="10" xfId="0" applyNumberFormat="1" applyFont="1" applyFill="1" applyBorder="1" applyAlignment="1">
      <alignment horizontal="left" vertical="center" wrapText="1"/>
    </xf>
    <xf numFmtId="9" fontId="48" fillId="0" borderId="10" xfId="4" applyFont="1" applyBorder="1" applyAlignment="1">
      <alignment vertical="center"/>
    </xf>
    <xf numFmtId="1" fontId="48" fillId="0" borderId="46" xfId="4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0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4" xfId="0" applyFill="1" applyBorder="1" applyAlignment="1">
      <alignment horizontal="center" vertical="center" wrapText="1"/>
    </xf>
    <xf numFmtId="0" fontId="0" fillId="0" borderId="0" xfId="0"/>
    <xf numFmtId="9" fontId="48" fillId="0" borderId="29" xfId="4" applyFont="1" applyBorder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1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4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2" fontId="0" fillId="0" borderId="1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13" xfId="0" applyBorder="1" applyAlignment="1">
      <alignment horizontal="center" vertical="center" wrapText="1"/>
    </xf>
    <xf numFmtId="0" fontId="9" fillId="0" borderId="0" xfId="0" applyFont="1" applyBorder="1"/>
    <xf numFmtId="0" fontId="60" fillId="0" borderId="0" xfId="0" applyFont="1" applyBorder="1"/>
    <xf numFmtId="0" fontId="53" fillId="0" borderId="0" xfId="0" applyFont="1" applyBorder="1" applyAlignment="1">
      <alignment wrapText="1"/>
    </xf>
    <xf numFmtId="0" fontId="62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Border="1"/>
    <xf numFmtId="49" fontId="55" fillId="2" borderId="0" xfId="2" applyNumberFormat="1" applyFont="1" applyFill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Fill="1" applyBorder="1"/>
    <xf numFmtId="0" fontId="14" fillId="0" borderId="0" xfId="0" applyFont="1" applyBorder="1"/>
    <xf numFmtId="0" fontId="48" fillId="0" borderId="1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48" fillId="0" borderId="1" xfId="0" applyFont="1" applyBorder="1" applyAlignment="1">
      <alignment horizontal="left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0" fontId="62" fillId="0" borderId="34" xfId="0" applyFont="1" applyFill="1" applyBorder="1" applyAlignment="1">
      <alignment horizontal="left" vertical="center" wrapText="1"/>
    </xf>
    <xf numFmtId="0" fontId="62" fillId="0" borderId="34" xfId="0" applyFont="1" applyBorder="1" applyAlignment="1">
      <alignment horizontal="left" vertical="center" wrapText="1"/>
    </xf>
    <xf numFmtId="0" fontId="62" fillId="0" borderId="10" xfId="0" applyFont="1" applyBorder="1" applyAlignment="1">
      <alignment horizontal="left" vertical="center" wrapText="1"/>
    </xf>
    <xf numFmtId="0" fontId="62" fillId="0" borderId="11" xfId="0" applyFont="1" applyBorder="1" applyAlignment="1">
      <alignment horizontal="left" vertical="center" wrapText="1"/>
    </xf>
    <xf numFmtId="0" fontId="62" fillId="0" borderId="1" xfId="0" applyFont="1" applyBorder="1" applyAlignment="1">
      <alignment horizontal="left" wrapText="1"/>
    </xf>
    <xf numFmtId="0" fontId="62" fillId="0" borderId="15" xfId="0" applyFont="1" applyFill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2" fillId="0" borderId="10" xfId="0" applyFont="1" applyBorder="1" applyAlignment="1">
      <alignment horizontal="left" vertical="center"/>
    </xf>
    <xf numFmtId="0" fontId="62" fillId="0" borderId="10" xfId="0" applyFont="1" applyBorder="1" applyAlignment="1">
      <alignment horizontal="left" vertical="center" wrapText="1"/>
    </xf>
    <xf numFmtId="0" fontId="62" fillId="0" borderId="12" xfId="0" applyFont="1" applyBorder="1" applyAlignment="1">
      <alignment horizontal="left" vertical="center" wrapText="1"/>
    </xf>
    <xf numFmtId="0" fontId="62" fillId="0" borderId="16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2" fillId="0" borderId="1" xfId="0" applyFont="1" applyBorder="1" applyAlignment="1">
      <alignment horizontal="left" vertical="center" wrapText="1"/>
    </xf>
    <xf numFmtId="0" fontId="62" fillId="0" borderId="1" xfId="0" applyFont="1" applyBorder="1" applyAlignment="1">
      <alignment horizontal="left" vertical="center"/>
    </xf>
    <xf numFmtId="0" fontId="62" fillId="0" borderId="1" xfId="0" applyFont="1" applyFill="1" applyBorder="1" applyAlignment="1">
      <alignment horizontal="left" vertical="center" wrapText="1"/>
    </xf>
    <xf numFmtId="0" fontId="62" fillId="0" borderId="1" xfId="0" applyFont="1" applyFill="1" applyBorder="1" applyAlignment="1">
      <alignment horizontal="left" wrapText="1"/>
    </xf>
    <xf numFmtId="0" fontId="62" fillId="0" borderId="33" xfId="0" applyNumberFormat="1" applyFont="1" applyBorder="1" applyAlignment="1">
      <alignment horizontal="left" vertical="top" wrapText="1"/>
    </xf>
    <xf numFmtId="0" fontId="62" fillId="0" borderId="1" xfId="0" applyNumberFormat="1" applyFont="1" applyBorder="1" applyAlignment="1">
      <alignment horizontal="left" vertical="top" wrapText="1"/>
    </xf>
    <xf numFmtId="0" fontId="62" fillId="0" borderId="1" xfId="0" applyNumberFormat="1" applyFont="1" applyFill="1" applyBorder="1" applyAlignment="1">
      <alignment horizontal="left" vertical="top" wrapText="1"/>
    </xf>
    <xf numFmtId="0" fontId="62" fillId="0" borderId="1" xfId="0" applyFont="1" applyBorder="1" applyAlignment="1">
      <alignment horizontal="left"/>
    </xf>
    <xf numFmtId="0" fontId="62" fillId="0" borderId="16" xfId="0" applyNumberFormat="1" applyFont="1" applyBorder="1" applyAlignment="1">
      <alignment horizontal="left" vertical="top" wrapText="1"/>
    </xf>
    <xf numFmtId="0" fontId="62" fillId="0" borderId="12" xfId="0" applyFont="1" applyBorder="1" applyAlignment="1">
      <alignment horizontal="left" vertical="center"/>
    </xf>
    <xf numFmtId="0" fontId="62" fillId="0" borderId="39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0" fillId="0" borderId="0" xfId="0" applyBorder="1"/>
    <xf numFmtId="0" fontId="62" fillId="0" borderId="12" xfId="0" applyFont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62" fillId="0" borderId="10" xfId="0" applyFont="1" applyBorder="1" applyAlignment="1">
      <alignment horizontal="left" vertical="center" wrapText="1"/>
    </xf>
    <xf numFmtId="0" fontId="3" fillId="6" borderId="0" xfId="0" applyFont="1" applyFill="1" applyAlignment="1">
      <alignment horizontal="center" vertical="center"/>
    </xf>
    <xf numFmtId="0" fontId="62" fillId="0" borderId="10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48" fillId="0" borderId="19" xfId="0" applyFont="1" applyFill="1" applyBorder="1"/>
    <xf numFmtId="0" fontId="65" fillId="0" borderId="1" xfId="0" applyNumberFormat="1" applyFont="1" applyBorder="1" applyAlignment="1">
      <alignment vertical="center" wrapText="1"/>
    </xf>
    <xf numFmtId="0" fontId="65" fillId="0" borderId="33" xfId="0" applyNumberFormat="1" applyFont="1" applyBorder="1" applyAlignment="1">
      <alignment vertical="center" wrapText="1"/>
    </xf>
    <xf numFmtId="0" fontId="65" fillId="0" borderId="1" xfId="0" applyNumberFormat="1" applyFont="1" applyBorder="1" applyAlignment="1">
      <alignment vertical="top" wrapText="1"/>
    </xf>
    <xf numFmtId="0" fontId="62" fillId="0" borderId="10" xfId="0" applyFont="1" applyBorder="1" applyAlignment="1">
      <alignment horizontal="left" vertical="center" wrapText="1"/>
    </xf>
    <xf numFmtId="0" fontId="62" fillId="0" borderId="11" xfId="0" applyFont="1" applyFill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40" fillId="6" borderId="14" xfId="0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62" fillId="0" borderId="10" xfId="0" applyFont="1" applyBorder="1" applyAlignment="1">
      <alignment horizontal="left" vertical="center" wrapText="1"/>
    </xf>
    <xf numFmtId="0" fontId="62" fillId="0" borderId="10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62" fillId="0" borderId="10" xfId="0" applyFont="1" applyBorder="1" applyAlignment="1">
      <alignment horizontal="left" vertical="center"/>
    </xf>
    <xf numFmtId="0" fontId="62" fillId="0" borderId="1" xfId="0" applyFont="1" applyBorder="1" applyAlignment="1">
      <alignment horizontal="left" vertical="center" wrapText="1"/>
    </xf>
    <xf numFmtId="0" fontId="62" fillId="0" borderId="11" xfId="0" applyFont="1" applyBorder="1" applyAlignment="1">
      <alignment horizontal="left" vertical="center" wrapText="1"/>
    </xf>
    <xf numFmtId="0" fontId="48" fillId="0" borderId="47" xfId="0" applyFont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62" fillId="0" borderId="10" xfId="0" applyFont="1" applyBorder="1" applyAlignment="1">
      <alignment horizontal="left" vertical="center" wrapText="1"/>
    </xf>
    <xf numFmtId="0" fontId="62" fillId="0" borderId="12" xfId="0" applyFont="1" applyBorder="1" applyAlignment="1">
      <alignment horizontal="left" vertical="center" wrapText="1"/>
    </xf>
    <xf numFmtId="0" fontId="62" fillId="0" borderId="1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62" fillId="0" borderId="10" xfId="0" applyFont="1" applyFill="1" applyBorder="1" applyAlignment="1">
      <alignment horizontal="left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62" fillId="0" borderId="1" xfId="0" applyFont="1" applyBorder="1" applyAlignment="1">
      <alignment horizontal="left" vertical="center" wrapText="1"/>
    </xf>
    <xf numFmtId="0" fontId="45" fillId="0" borderId="14" xfId="0" applyFont="1" applyFill="1" applyBorder="1" applyAlignment="1">
      <alignment horizontal="center" vertical="center"/>
    </xf>
    <xf numFmtId="0" fontId="0" fillId="0" borderId="0" xfId="0" applyBorder="1"/>
    <xf numFmtId="0" fontId="62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62" fillId="0" borderId="10" xfId="0" applyFont="1" applyBorder="1" applyAlignment="1">
      <alignment horizontal="left" vertical="center" wrapText="1"/>
    </xf>
    <xf numFmtId="0" fontId="62" fillId="0" borderId="1" xfId="0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top" wrapText="1"/>
    </xf>
    <xf numFmtId="0" fontId="52" fillId="0" borderId="1" xfId="0" applyFont="1" applyBorder="1" applyAlignment="1">
      <alignment horizontal="center" vertical="center" wrapText="1"/>
    </xf>
    <xf numFmtId="0" fontId="62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45" fillId="5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62" fillId="0" borderId="10" xfId="0" applyFont="1" applyBorder="1" applyAlignment="1">
      <alignment horizontal="left" vertical="center" wrapText="1"/>
    </xf>
    <xf numFmtId="0" fontId="62" fillId="0" borderId="10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62" fillId="0" borderId="3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66" fillId="0" borderId="1" xfId="0" applyFont="1" applyFill="1" applyBorder="1" applyAlignment="1">
      <alignment wrapText="1"/>
    </xf>
    <xf numFmtId="0" fontId="62" fillId="0" borderId="0" xfId="0" applyFont="1" applyBorder="1" applyAlignment="1">
      <alignment horizontal="center" vertical="center" wrapText="1"/>
    </xf>
    <xf numFmtId="49" fontId="55" fillId="2" borderId="0" xfId="2" applyNumberFormat="1" applyFont="1" applyFill="1" applyBorder="1" applyAlignment="1">
      <alignment vertical="center" wrapText="1"/>
    </xf>
    <xf numFmtId="0" fontId="0" fillId="0" borderId="0" xfId="0" applyBorder="1"/>
    <xf numFmtId="0" fontId="62" fillId="7" borderId="10" xfId="0" applyFont="1" applyFill="1" applyBorder="1" applyAlignment="1">
      <alignment vertical="center" wrapText="1"/>
    </xf>
    <xf numFmtId="0" fontId="0" fillId="0" borderId="39" xfId="0" applyBorder="1"/>
    <xf numFmtId="0" fontId="62" fillId="0" borderId="10" xfId="0" applyFont="1" applyBorder="1" applyAlignment="1">
      <alignment horizontal="left" vertical="center"/>
    </xf>
    <xf numFmtId="0" fontId="62" fillId="0" borderId="11" xfId="0" applyFont="1" applyFill="1" applyBorder="1" applyAlignment="1">
      <alignment horizontal="left" vertical="center" wrapText="1"/>
    </xf>
    <xf numFmtId="49" fontId="55" fillId="2" borderId="0" xfId="2" applyNumberFormat="1" applyFont="1" applyFill="1" applyBorder="1" applyAlignment="1">
      <alignment vertical="center" wrapText="1"/>
    </xf>
    <xf numFmtId="49" fontId="55" fillId="2" borderId="2" xfId="2" applyNumberFormat="1" applyFont="1" applyFill="1" applyBorder="1" applyAlignment="1">
      <alignment vertical="center" wrapText="1"/>
    </xf>
    <xf numFmtId="0" fontId="53" fillId="0" borderId="0" xfId="0" applyFont="1" applyBorder="1"/>
    <xf numFmtId="0" fontId="0" fillId="0" borderId="0" xfId="0" applyBorder="1"/>
    <xf numFmtId="0" fontId="11" fillId="0" borderId="0" xfId="2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/>
    </xf>
    <xf numFmtId="0" fontId="5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6" fillId="0" borderId="36" xfId="0" applyFont="1" applyBorder="1" applyAlignment="1">
      <alignment horizontal="left" vertical="center" wrapText="1"/>
    </xf>
    <xf numFmtId="0" fontId="0" fillId="0" borderId="30" xfId="0" applyFill="1" applyBorder="1"/>
    <xf numFmtId="0" fontId="38" fillId="0" borderId="36" xfId="0" applyFont="1" applyBorder="1" applyAlignment="1">
      <alignment horizontal="left" vertical="center" wrapText="1"/>
    </xf>
    <xf numFmtId="0" fontId="62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15" xfId="0" applyBorder="1"/>
    <xf numFmtId="0" fontId="0" fillId="0" borderId="0" xfId="0"/>
    <xf numFmtId="0" fontId="0" fillId="0" borderId="0" xfId="0" applyBorder="1"/>
    <xf numFmtId="0" fontId="41" fillId="0" borderId="0" xfId="2" applyFont="1" applyFill="1" applyBorder="1" applyAlignment="1">
      <alignment horizontal="right" vertical="center"/>
    </xf>
    <xf numFmtId="0" fontId="41" fillId="0" borderId="2" xfId="2" applyFont="1" applyFill="1" applyBorder="1" applyAlignment="1">
      <alignment horizontal="right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2" xfId="2" applyFont="1" applyFill="1" applyBorder="1" applyAlignment="1">
      <alignment horizontal="center" vertical="center"/>
    </xf>
    <xf numFmtId="49" fontId="36" fillId="0" borderId="0" xfId="2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34" fillId="0" borderId="0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/>
    </xf>
    <xf numFmtId="49" fontId="28" fillId="2" borderId="0" xfId="2" applyNumberFormat="1" applyFont="1" applyFill="1" applyBorder="1" applyAlignment="1">
      <alignment horizontal="center" vertical="center"/>
    </xf>
    <xf numFmtId="49" fontId="28" fillId="2" borderId="2" xfId="2" applyNumberFormat="1" applyFont="1" applyFill="1" applyBorder="1" applyAlignment="1">
      <alignment horizontal="center" vertical="center"/>
    </xf>
    <xf numFmtId="0" fontId="54" fillId="2" borderId="0" xfId="2" applyNumberFormat="1" applyFont="1" applyFill="1" applyBorder="1" applyAlignment="1">
      <alignment horizontal="left" vertical="center" wrapText="1"/>
    </xf>
    <xf numFmtId="0" fontId="53" fillId="0" borderId="0" xfId="0" applyFont="1" applyBorder="1"/>
    <xf numFmtId="0" fontId="53" fillId="0" borderId="2" xfId="0" applyFont="1" applyBorder="1"/>
    <xf numFmtId="49" fontId="55" fillId="2" borderId="0" xfId="2" applyNumberFormat="1" applyFont="1" applyFill="1" applyBorder="1" applyAlignment="1">
      <alignment horizontal="center" vertical="center" wrapText="1"/>
    </xf>
    <xf numFmtId="49" fontId="55" fillId="2" borderId="0" xfId="2" applyNumberFormat="1" applyFont="1" applyFill="1" applyBorder="1" applyAlignment="1">
      <alignment vertical="center" wrapText="1"/>
    </xf>
    <xf numFmtId="49" fontId="55" fillId="2" borderId="2" xfId="2" applyNumberFormat="1" applyFont="1" applyFill="1" applyBorder="1" applyAlignment="1">
      <alignment vertical="center" wrapText="1"/>
    </xf>
    <xf numFmtId="49" fontId="7" fillId="0" borderId="0" xfId="2" applyNumberFormat="1" applyFont="1" applyFill="1" applyBorder="1" applyAlignment="1">
      <alignment horizontal="center" vertical="center"/>
    </xf>
    <xf numFmtId="0" fontId="0" fillId="0" borderId="0" xfId="0"/>
    <xf numFmtId="0" fontId="30" fillId="0" borderId="0" xfId="0" applyFont="1" applyBorder="1" applyAlignment="1">
      <alignment horizontal="left"/>
    </xf>
    <xf numFmtId="0" fontId="30" fillId="0" borderId="2" xfId="0" applyFont="1" applyBorder="1" applyAlignment="1">
      <alignment horizontal="left"/>
    </xf>
    <xf numFmtId="49" fontId="56" fillId="2" borderId="0" xfId="2" applyNumberFormat="1" applyFont="1" applyFill="1" applyBorder="1" applyAlignment="1">
      <alignment horizontal="left" vertical="center" wrapText="1"/>
    </xf>
    <xf numFmtId="49" fontId="56" fillId="2" borderId="2" xfId="2" applyNumberFormat="1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46" fillId="0" borderId="23" xfId="0" pivotButton="1" applyFont="1" applyBorder="1" applyAlignment="1">
      <alignment horizontal="center" vertical="center" wrapText="1"/>
    </xf>
    <xf numFmtId="0" fontId="46" fillId="0" borderId="24" xfId="0" pivotButton="1" applyFont="1" applyBorder="1" applyAlignment="1">
      <alignment horizontal="center" vertical="center" wrapText="1"/>
    </xf>
    <xf numFmtId="0" fontId="46" fillId="0" borderId="43" xfId="0" pivotButton="1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0" borderId="41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 wrapText="1"/>
    </xf>
    <xf numFmtId="0" fontId="46" fillId="0" borderId="24" xfId="0" applyFont="1" applyBorder="1" applyAlignment="1">
      <alignment horizontal="center" vertical="center" wrapText="1"/>
    </xf>
    <xf numFmtId="0" fontId="46" fillId="0" borderId="43" xfId="0" applyFont="1" applyBorder="1" applyAlignment="1">
      <alignment horizontal="center" vertical="center" wrapText="1"/>
    </xf>
    <xf numFmtId="0" fontId="62" fillId="0" borderId="10" xfId="0" applyFont="1" applyBorder="1" applyAlignment="1">
      <alignment horizontal="left" vertical="center" wrapText="1"/>
    </xf>
    <xf numFmtId="0" fontId="62" fillId="0" borderId="12" xfId="0" applyFont="1" applyBorder="1" applyAlignment="1">
      <alignment horizontal="left" vertical="center" wrapText="1"/>
    </xf>
    <xf numFmtId="0" fontId="40" fillId="0" borderId="16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62" fillId="0" borderId="11" xfId="0" applyFont="1" applyBorder="1" applyAlignment="1">
      <alignment horizontal="left" vertical="center" wrapText="1"/>
    </xf>
    <xf numFmtId="0" fontId="45" fillId="5" borderId="16" xfId="0" applyFont="1" applyFill="1" applyBorder="1" applyAlignment="1">
      <alignment horizontal="center" vertical="center"/>
    </xf>
    <xf numFmtId="0" fontId="45" fillId="5" borderId="14" xfId="0" applyFont="1" applyFill="1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 vertical="center" wrapText="1"/>
    </xf>
    <xf numFmtId="0" fontId="40" fillId="0" borderId="14" xfId="0" applyFont="1" applyFill="1" applyBorder="1" applyAlignment="1">
      <alignment horizontal="center" vertical="center" wrapText="1"/>
    </xf>
    <xf numFmtId="0" fontId="45" fillId="5" borderId="13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62" fillId="0" borderId="12" xfId="0" applyFont="1" applyBorder="1" applyAlignment="1">
      <alignment vertical="center" wrapText="1"/>
    </xf>
    <xf numFmtId="0" fontId="44" fillId="1" borderId="16" xfId="0" applyFont="1" applyFill="1" applyBorder="1" applyAlignment="1">
      <alignment horizontal="center" vertical="center"/>
    </xf>
    <xf numFmtId="0" fontId="44" fillId="1" borderId="14" xfId="0" applyFont="1" applyFill="1" applyBorder="1" applyAlignment="1">
      <alignment horizontal="center" vertical="center"/>
    </xf>
    <xf numFmtId="0" fontId="44" fillId="1" borderId="13" xfId="0" applyFont="1" applyFill="1" applyBorder="1" applyAlignment="1">
      <alignment horizontal="center" vertical="center"/>
    </xf>
    <xf numFmtId="0" fontId="62" fillId="0" borderId="1" xfId="0" applyFont="1" applyBorder="1" applyAlignment="1">
      <alignment horizontal="left" vertical="center" wrapText="1"/>
    </xf>
    <xf numFmtId="0" fontId="62" fillId="0" borderId="10" xfId="0" applyFont="1" applyBorder="1" applyAlignment="1">
      <alignment horizontal="left" vertical="center"/>
    </xf>
    <xf numFmtId="0" fontId="62" fillId="0" borderId="12" xfId="0" applyFont="1" applyBorder="1" applyAlignment="1">
      <alignment horizontal="left" vertical="center"/>
    </xf>
    <xf numFmtId="0" fontId="62" fillId="0" borderId="10" xfId="0" applyFont="1" applyFill="1" applyBorder="1" applyAlignment="1">
      <alignment horizontal="left" vertical="center" wrapText="1"/>
    </xf>
    <xf numFmtId="0" fontId="62" fillId="0" borderId="31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2" fillId="0" borderId="36" xfId="0" applyFont="1" applyBorder="1" applyAlignment="1">
      <alignment horizontal="left" vertical="center" wrapText="1"/>
    </xf>
    <xf numFmtId="0" fontId="65" fillId="0" borderId="10" xfId="0" applyNumberFormat="1" applyFont="1" applyBorder="1" applyAlignment="1">
      <alignment vertical="center" wrapText="1"/>
    </xf>
    <xf numFmtId="0" fontId="65" fillId="0" borderId="11" xfId="0" applyNumberFormat="1" applyFont="1" applyBorder="1" applyAlignment="1">
      <alignment vertical="center" wrapText="1"/>
    </xf>
    <xf numFmtId="0" fontId="65" fillId="0" borderId="1" xfId="0" applyNumberFormat="1" applyFont="1" applyBorder="1" applyAlignment="1">
      <alignment vertical="center" wrapText="1"/>
    </xf>
    <xf numFmtId="0" fontId="62" fillId="0" borderId="1" xfId="0" applyFont="1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65" fillId="0" borderId="12" xfId="0" applyNumberFormat="1" applyFont="1" applyBorder="1" applyAlignment="1">
      <alignment vertical="center" wrapText="1"/>
    </xf>
    <xf numFmtId="0" fontId="62" fillId="0" borderId="12" xfId="0" applyFont="1" applyFill="1" applyBorder="1" applyAlignment="1">
      <alignment horizontal="left" vertical="center" wrapText="1"/>
    </xf>
    <xf numFmtId="0" fontId="62" fillId="0" borderId="11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62" fillId="0" borderId="17" xfId="0" applyFont="1" applyBorder="1" applyAlignment="1">
      <alignment horizontal="left" vertical="center" wrapText="1"/>
    </xf>
    <xf numFmtId="0" fontId="62" fillId="0" borderId="30" xfId="0" applyFont="1" applyBorder="1" applyAlignment="1">
      <alignment horizontal="left" vertical="center" wrapText="1"/>
    </xf>
    <xf numFmtId="0" fontId="62" fillId="0" borderId="34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left" vertical="center" wrapText="1"/>
    </xf>
    <xf numFmtId="0" fontId="62" fillId="0" borderId="30" xfId="0" applyFont="1" applyBorder="1" applyAlignment="1">
      <alignment vertical="center" wrapText="1"/>
    </xf>
    <xf numFmtId="0" fontId="62" fillId="0" borderId="10" xfId="0" applyFont="1" applyBorder="1" applyAlignment="1">
      <alignment horizontal="left" wrapText="1"/>
    </xf>
    <xf numFmtId="0" fontId="62" fillId="0" borderId="12" xfId="0" applyFont="1" applyBorder="1" applyAlignment="1">
      <alignment horizontal="left" wrapText="1"/>
    </xf>
    <xf numFmtId="0" fontId="43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48" fillId="0" borderId="10" xfId="0" applyFont="1" applyBorder="1" applyAlignment="1">
      <alignment horizontal="left" vertical="center" wrapText="1"/>
    </xf>
    <xf numFmtId="0" fontId="48" fillId="0" borderId="12" xfId="0" applyFont="1" applyBorder="1" applyAlignment="1">
      <alignment horizontal="left" vertical="center" wrapText="1"/>
    </xf>
    <xf numFmtId="0" fontId="62" fillId="6" borderId="11" xfId="0" applyFont="1" applyFill="1" applyBorder="1" applyAlignment="1">
      <alignment horizontal="left" vertical="center" wrapText="1"/>
    </xf>
    <xf numFmtId="0" fontId="62" fillId="0" borderId="1" xfId="0" applyFont="1" applyBorder="1" applyAlignment="1">
      <alignment horizontal="left" vertical="center"/>
    </xf>
    <xf numFmtId="0" fontId="62" fillId="0" borderId="10" xfId="0" applyFont="1" applyFill="1" applyBorder="1" applyAlignment="1">
      <alignment horizontal="left" wrapText="1"/>
    </xf>
    <xf numFmtId="0" fontId="62" fillId="0" borderId="12" xfId="0" applyFont="1" applyFill="1" applyBorder="1" applyAlignment="1">
      <alignment horizontal="left" wrapText="1"/>
    </xf>
    <xf numFmtId="0" fontId="62" fillId="0" borderId="1" xfId="0" applyFont="1" applyFill="1" applyBorder="1" applyAlignment="1">
      <alignment horizontal="left" vertical="center" wrapText="1"/>
    </xf>
    <xf numFmtId="0" fontId="62" fillId="0" borderId="11" xfId="0" applyFont="1" applyBorder="1" applyAlignment="1">
      <alignment vertical="center" wrapText="1"/>
    </xf>
    <xf numFmtId="0" fontId="62" fillId="0" borderId="11" xfId="0" applyFont="1" applyBorder="1" applyAlignment="1">
      <alignment horizontal="left" wrapText="1"/>
    </xf>
    <xf numFmtId="0" fontId="40" fillId="0" borderId="15" xfId="0" applyFont="1" applyBorder="1" applyAlignment="1">
      <alignment horizontal="center" vertical="center" wrapText="1"/>
    </xf>
    <xf numFmtId="0" fontId="40" fillId="0" borderId="39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62" fillId="0" borderId="17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62" fillId="2" borderId="1" xfId="0" applyFont="1" applyFill="1" applyBorder="1" applyAlignment="1">
      <alignment horizontal="left" vertical="center" wrapText="1"/>
    </xf>
    <xf numFmtId="0" fontId="62" fillId="0" borderId="17" xfId="0" applyNumberFormat="1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2" fillId="0" borderId="11" xfId="0" applyFont="1" applyBorder="1" applyAlignment="1">
      <alignment horizontal="left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62" fillId="2" borderId="10" xfId="3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45" fillId="5" borderId="1" xfId="0" applyFont="1" applyFill="1" applyBorder="1" applyAlignment="1">
      <alignment horizontal="center" vertical="center"/>
    </xf>
    <xf numFmtId="0" fontId="62" fillId="0" borderId="36" xfId="0" applyFont="1" applyBorder="1" applyAlignment="1">
      <alignment vertical="center" wrapText="1"/>
    </xf>
    <xf numFmtId="0" fontId="62" fillId="0" borderId="15" xfId="0" applyFont="1" applyBorder="1" applyAlignment="1">
      <alignment vertical="center" wrapText="1"/>
    </xf>
    <xf numFmtId="0" fontId="62" fillId="6" borderId="12" xfId="0" applyFont="1" applyFill="1" applyBorder="1" applyAlignment="1">
      <alignment horizontal="left" vertical="center" wrapText="1"/>
    </xf>
    <xf numFmtId="0" fontId="62" fillId="0" borderId="10" xfId="0" applyNumberFormat="1" applyFont="1" applyBorder="1" applyAlignment="1">
      <alignment horizontal="left" vertical="center" wrapText="1"/>
    </xf>
    <xf numFmtId="0" fontId="62" fillId="0" borderId="12" xfId="0" applyNumberFormat="1" applyFont="1" applyBorder="1" applyAlignment="1">
      <alignment horizontal="left" vertical="center" wrapText="1"/>
    </xf>
    <xf numFmtId="0" fontId="62" fillId="3" borderId="12" xfId="0" applyFont="1" applyFill="1" applyBorder="1" applyAlignment="1">
      <alignment horizontal="left" vertical="center" wrapText="1"/>
    </xf>
    <xf numFmtId="0" fontId="62" fillId="0" borderId="31" xfId="0" applyFont="1" applyFill="1" applyBorder="1" applyAlignment="1">
      <alignment horizontal="left" vertical="center" wrapText="1"/>
    </xf>
    <xf numFmtId="0" fontId="62" fillId="0" borderId="15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2" fillId="0" borderId="1" xfId="0" applyNumberFormat="1" applyFont="1" applyBorder="1" applyAlignment="1">
      <alignment horizontal="left" vertical="center" wrapText="1"/>
    </xf>
    <xf numFmtId="0" fontId="50" fillId="0" borderId="1" xfId="0" applyFont="1" applyBorder="1" applyAlignment="1">
      <alignment horizontal="left" vertical="center" wrapText="1"/>
    </xf>
    <xf numFmtId="0" fontId="51" fillId="0" borderId="1" xfId="0" applyFont="1" applyBorder="1" applyAlignment="1">
      <alignment wrapText="1"/>
    </xf>
    <xf numFmtId="0" fontId="25" fillId="0" borderId="31" xfId="0" applyFont="1" applyFill="1" applyBorder="1" applyAlignment="1">
      <alignment horizontal="center" vertical="center" wrapText="1"/>
    </xf>
    <xf numFmtId="0" fontId="25" fillId="0" borderId="38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0" xfId="0" applyFont="1" applyFill="1" applyBorder="1" applyAlignment="1">
      <alignment horizontal="center"/>
    </xf>
    <xf numFmtId="0" fontId="39" fillId="0" borderId="36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3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2" fillId="0" borderId="0" xfId="0" applyFont="1" applyBorder="1" applyAlignment="1">
      <alignment horizontal="center" vertical="center" wrapText="1"/>
    </xf>
    <xf numFmtId="0" fontId="62" fillId="0" borderId="16" xfId="0" applyFont="1" applyBorder="1" applyAlignment="1">
      <alignment horizontal="center" vertical="center" wrapText="1"/>
    </xf>
    <xf numFmtId="0" fontId="62" fillId="6" borderId="10" xfId="0" applyFont="1" applyFill="1" applyBorder="1" applyAlignment="1">
      <alignment horizontal="left" wrapText="1"/>
    </xf>
    <xf numFmtId="0" fontId="62" fillId="6" borderId="12" xfId="0" applyFont="1" applyFill="1" applyBorder="1" applyAlignment="1">
      <alignment horizontal="left" wrapText="1"/>
    </xf>
    <xf numFmtId="0" fontId="62" fillId="6" borderId="17" xfId="0" applyFont="1" applyFill="1" applyBorder="1" applyAlignment="1">
      <alignment horizontal="left" vertical="center" wrapText="1"/>
    </xf>
    <xf numFmtId="0" fontId="62" fillId="6" borderId="34" xfId="0" applyFont="1" applyFill="1" applyBorder="1" applyAlignment="1">
      <alignment horizontal="left" vertical="center" wrapText="1"/>
    </xf>
  </cellXfs>
  <cellStyles count="7">
    <cellStyle name="Обычный" xfId="0" builtinId="0"/>
    <cellStyle name="Обычный 12" xfId="6"/>
    <cellStyle name="Обычный 2" xfId="1"/>
    <cellStyle name="Обычный 6" xfId="5"/>
    <cellStyle name="Обычный_568e6000" xfId="2"/>
    <cellStyle name="Обычный_568e6000_price_момент" xfId="3"/>
    <cellStyle name="Процентный" xfId="4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0</xdr:row>
      <xdr:rowOff>0</xdr:rowOff>
    </xdr:from>
    <xdr:to>
      <xdr:col>3</xdr:col>
      <xdr:colOff>381000</xdr:colOff>
      <xdr:row>2</xdr:row>
      <xdr:rowOff>0</xdr:rowOff>
    </xdr:to>
    <xdr:grpSp>
      <xdr:nvGrpSpPr>
        <xdr:cNvPr id="28624" name="Группа 27"/>
        <xdr:cNvGrpSpPr>
          <a:grpSpLocks/>
        </xdr:cNvGrpSpPr>
      </xdr:nvGrpSpPr>
      <xdr:grpSpPr bwMode="auto">
        <a:xfrm>
          <a:off x="1104900" y="0"/>
          <a:ext cx="5048250" cy="2343150"/>
          <a:chOff x="1095375" y="0"/>
          <a:chExt cx="4781550" cy="2247899"/>
        </a:xfrm>
      </xdr:grpSpPr>
      <xdr:grpSp>
        <xdr:nvGrpSpPr>
          <xdr:cNvPr id="28633" name="Группа 41"/>
          <xdr:cNvGrpSpPr>
            <a:grpSpLocks/>
          </xdr:cNvGrpSpPr>
        </xdr:nvGrpSpPr>
        <xdr:grpSpPr bwMode="auto">
          <a:xfrm>
            <a:off x="1095375" y="0"/>
            <a:ext cx="4781550" cy="2247899"/>
            <a:chOff x="5938745" y="795431"/>
            <a:chExt cx="6540084" cy="3209738"/>
          </a:xfrm>
        </xdr:grpSpPr>
        <xdr:sp macro="" textlink="">
          <xdr:nvSpPr>
            <xdr:cNvPr id="13" name="Скругленный прямоугольник 12"/>
            <xdr:cNvSpPr/>
          </xdr:nvSpPr>
          <xdr:spPr>
            <a:xfrm>
              <a:off x="8849649" y="1552198"/>
              <a:ext cx="3629180" cy="1474392"/>
            </a:xfrm>
            <a:prstGeom prst="roundRect">
              <a:avLst/>
            </a:prstGeom>
            <a:solidFill>
              <a:srgbClr val="B00000"/>
            </a:solidFill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ru-RU"/>
            </a:p>
          </xdr:txBody>
        </xdr:sp>
        <xdr:pic>
          <xdr:nvPicPr>
            <xdr:cNvPr id="28636" name="Рисунок 31" descr="Бант.png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 rot="-5153716">
              <a:off x="5800726" y="933450"/>
              <a:ext cx="3209738" cy="29337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15" name="Равнобедренный треугольник 14"/>
            <xdr:cNvSpPr/>
          </xdr:nvSpPr>
          <xdr:spPr>
            <a:xfrm rot="16200000">
              <a:off x="7791120" y="1816845"/>
              <a:ext cx="1474392" cy="945099"/>
            </a:xfrm>
            <a:prstGeom prst="triangle">
              <a:avLst/>
            </a:prstGeom>
            <a:solidFill>
              <a:srgbClr val="B00000"/>
            </a:solidFill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ru-RU"/>
            </a:p>
          </xdr:txBody>
        </xdr:sp>
        <xdr:sp macro="" textlink="">
          <xdr:nvSpPr>
            <xdr:cNvPr id="16" name="Овал 15"/>
            <xdr:cNvSpPr/>
          </xdr:nvSpPr>
          <xdr:spPr>
            <a:xfrm>
              <a:off x="8307793" y="2178489"/>
              <a:ext cx="151216" cy="208763"/>
            </a:xfrm>
            <a:prstGeom prst="ellips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endParaRPr lang="ru-RU"/>
            </a:p>
          </xdr:txBody>
        </xdr:sp>
        <xdr:sp macro="" textlink="">
          <xdr:nvSpPr>
            <xdr:cNvPr id="17" name="Полилиния 16"/>
            <xdr:cNvSpPr/>
          </xdr:nvSpPr>
          <xdr:spPr>
            <a:xfrm>
              <a:off x="7501308" y="2282871"/>
              <a:ext cx="1033308" cy="78286"/>
            </a:xfrm>
            <a:custGeom>
              <a:avLst/>
              <a:gdLst>
                <a:gd name="connsiteX0" fmla="*/ 833437 w 1050924"/>
                <a:gd name="connsiteY0" fmla="*/ 47625 h 76200"/>
                <a:gd name="connsiteX1" fmla="*/ 919162 w 1050924"/>
                <a:gd name="connsiteY1" fmla="*/ 66675 h 76200"/>
                <a:gd name="connsiteX2" fmla="*/ 42862 w 1050924"/>
                <a:gd name="connsiteY2" fmla="*/ 66675 h 76200"/>
                <a:gd name="connsiteX3" fmla="*/ 661987 w 1050924"/>
                <a:gd name="connsiteY3" fmla="*/ 9525 h 76200"/>
                <a:gd name="connsiteX4" fmla="*/ 671512 w 1050924"/>
                <a:gd name="connsiteY4" fmla="*/ 9525 h 76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050924" h="76200">
                  <a:moveTo>
                    <a:pt x="833437" y="47625"/>
                  </a:moveTo>
                  <a:cubicBezTo>
                    <a:pt x="942180" y="55562"/>
                    <a:pt x="1050924" y="63500"/>
                    <a:pt x="919162" y="66675"/>
                  </a:cubicBezTo>
                  <a:cubicBezTo>
                    <a:pt x="787400" y="69850"/>
                    <a:pt x="85724" y="76200"/>
                    <a:pt x="42862" y="66675"/>
                  </a:cubicBezTo>
                  <a:cubicBezTo>
                    <a:pt x="0" y="57150"/>
                    <a:pt x="557212" y="19050"/>
                    <a:pt x="661987" y="9525"/>
                  </a:cubicBezTo>
                  <a:cubicBezTo>
                    <a:pt x="766762" y="0"/>
                    <a:pt x="719137" y="4762"/>
                    <a:pt x="671512" y="9525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endParaRPr lang="ru-RU"/>
            </a:p>
          </xdr:txBody>
        </xdr:sp>
      </xdr:grpSp>
      <xdr:sp macro="" textlink="">
        <xdr:nvSpPr>
          <xdr:cNvPr id="12" name="Прямоугольник 11"/>
          <xdr:cNvSpPr/>
        </xdr:nvSpPr>
        <xdr:spPr>
          <a:xfrm>
            <a:off x="3020893" y="557406"/>
            <a:ext cx="2303251" cy="8772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  <a:scene3d>
              <a:camera prst="orthographicFront"/>
              <a:lightRig rig="soft" dir="t">
                <a:rot lat="0" lon="0" rev="10800000"/>
              </a:lightRig>
            </a:scene3d>
            <a:sp3d>
              <a:bevelT w="27940" h="12700"/>
              <a:contourClr>
                <a:srgbClr val="DDDDDD"/>
              </a:contourClr>
            </a:sp3d>
          </a:bodyPr>
          <a:lstStyle/>
          <a:p>
            <a:pPr algn="ctr"/>
            <a:r>
              <a:rPr lang="ru-RU" sz="54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АКЦИИ</a:t>
            </a:r>
          </a:p>
        </xdr:txBody>
      </xdr:sp>
    </xdr:grpSp>
    <xdr:clientData/>
  </xdr:twoCellAnchor>
  <xdr:twoCellAnchor>
    <xdr:from>
      <xdr:col>1</xdr:col>
      <xdr:colOff>561975</xdr:colOff>
      <xdr:row>0</xdr:row>
      <xdr:rowOff>0</xdr:rowOff>
    </xdr:from>
    <xdr:to>
      <xdr:col>3</xdr:col>
      <xdr:colOff>381000</xdr:colOff>
      <xdr:row>2</xdr:row>
      <xdr:rowOff>0</xdr:rowOff>
    </xdr:to>
    <xdr:grpSp>
      <xdr:nvGrpSpPr>
        <xdr:cNvPr id="28625" name="Группа 61"/>
        <xdr:cNvGrpSpPr>
          <a:grpSpLocks/>
        </xdr:cNvGrpSpPr>
      </xdr:nvGrpSpPr>
      <xdr:grpSpPr bwMode="auto">
        <a:xfrm>
          <a:off x="1104900" y="0"/>
          <a:ext cx="5048250" cy="2343150"/>
          <a:chOff x="1095375" y="0"/>
          <a:chExt cx="4781550" cy="2247899"/>
        </a:xfrm>
      </xdr:grpSpPr>
      <xdr:grpSp>
        <xdr:nvGrpSpPr>
          <xdr:cNvPr id="28626" name="Группа 41"/>
          <xdr:cNvGrpSpPr>
            <a:grpSpLocks/>
          </xdr:cNvGrpSpPr>
        </xdr:nvGrpSpPr>
        <xdr:grpSpPr bwMode="auto">
          <a:xfrm>
            <a:off x="1095375" y="0"/>
            <a:ext cx="4781550" cy="2247899"/>
            <a:chOff x="5938745" y="795431"/>
            <a:chExt cx="6540084" cy="3209738"/>
          </a:xfrm>
        </xdr:grpSpPr>
        <xdr:sp macro="" textlink="">
          <xdr:nvSpPr>
            <xdr:cNvPr id="25" name="Скругленный прямоугольник 24"/>
            <xdr:cNvSpPr/>
          </xdr:nvSpPr>
          <xdr:spPr>
            <a:xfrm>
              <a:off x="8849649" y="1552198"/>
              <a:ext cx="3629180" cy="1474392"/>
            </a:xfrm>
            <a:prstGeom prst="roundRect">
              <a:avLst/>
            </a:prstGeom>
            <a:solidFill>
              <a:srgbClr val="B00000"/>
            </a:solidFill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ru-RU"/>
            </a:p>
          </xdr:txBody>
        </xdr:sp>
        <xdr:pic>
          <xdr:nvPicPr>
            <xdr:cNvPr id="28629" name="Рисунок 65" descr="Бант.png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 rot="-5153716">
              <a:off x="5800726" y="933450"/>
              <a:ext cx="3209738" cy="29337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7" name="Равнобедренный треугольник 26"/>
            <xdr:cNvSpPr/>
          </xdr:nvSpPr>
          <xdr:spPr>
            <a:xfrm rot="16200000">
              <a:off x="7791120" y="1816845"/>
              <a:ext cx="1474392" cy="945099"/>
            </a:xfrm>
            <a:prstGeom prst="triangle">
              <a:avLst/>
            </a:prstGeom>
            <a:solidFill>
              <a:srgbClr val="B00000"/>
            </a:solidFill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ru-RU"/>
            </a:p>
          </xdr:txBody>
        </xdr:sp>
        <xdr:sp macro="" textlink="">
          <xdr:nvSpPr>
            <xdr:cNvPr id="28" name="Овал 27"/>
            <xdr:cNvSpPr/>
          </xdr:nvSpPr>
          <xdr:spPr>
            <a:xfrm>
              <a:off x="8307793" y="2178489"/>
              <a:ext cx="151216" cy="208763"/>
            </a:xfrm>
            <a:prstGeom prst="ellips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endParaRPr lang="ru-RU"/>
            </a:p>
          </xdr:txBody>
        </xdr:sp>
        <xdr:sp macro="" textlink="">
          <xdr:nvSpPr>
            <xdr:cNvPr id="29" name="Полилиния 28"/>
            <xdr:cNvSpPr/>
          </xdr:nvSpPr>
          <xdr:spPr>
            <a:xfrm>
              <a:off x="7501308" y="2282871"/>
              <a:ext cx="1033308" cy="78286"/>
            </a:xfrm>
            <a:custGeom>
              <a:avLst/>
              <a:gdLst>
                <a:gd name="connsiteX0" fmla="*/ 833437 w 1050924"/>
                <a:gd name="connsiteY0" fmla="*/ 47625 h 76200"/>
                <a:gd name="connsiteX1" fmla="*/ 919162 w 1050924"/>
                <a:gd name="connsiteY1" fmla="*/ 66675 h 76200"/>
                <a:gd name="connsiteX2" fmla="*/ 42862 w 1050924"/>
                <a:gd name="connsiteY2" fmla="*/ 66675 h 76200"/>
                <a:gd name="connsiteX3" fmla="*/ 661987 w 1050924"/>
                <a:gd name="connsiteY3" fmla="*/ 9525 h 76200"/>
                <a:gd name="connsiteX4" fmla="*/ 671512 w 1050924"/>
                <a:gd name="connsiteY4" fmla="*/ 9525 h 76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050924" h="76200">
                  <a:moveTo>
                    <a:pt x="833437" y="47625"/>
                  </a:moveTo>
                  <a:cubicBezTo>
                    <a:pt x="942180" y="55562"/>
                    <a:pt x="1050924" y="63500"/>
                    <a:pt x="919162" y="66675"/>
                  </a:cubicBezTo>
                  <a:cubicBezTo>
                    <a:pt x="787400" y="69850"/>
                    <a:pt x="85724" y="76200"/>
                    <a:pt x="42862" y="66675"/>
                  </a:cubicBezTo>
                  <a:cubicBezTo>
                    <a:pt x="0" y="57150"/>
                    <a:pt x="557212" y="19050"/>
                    <a:pt x="661987" y="9525"/>
                  </a:cubicBezTo>
                  <a:cubicBezTo>
                    <a:pt x="766762" y="0"/>
                    <a:pt x="719137" y="4762"/>
                    <a:pt x="671512" y="9525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endParaRPr lang="ru-RU"/>
            </a:p>
          </xdr:txBody>
        </xdr:sp>
      </xdr:grpSp>
      <xdr:sp macro="" textlink="">
        <xdr:nvSpPr>
          <xdr:cNvPr id="24" name="Прямоугольник 23"/>
          <xdr:cNvSpPr/>
        </xdr:nvSpPr>
        <xdr:spPr>
          <a:xfrm>
            <a:off x="3020893" y="557406"/>
            <a:ext cx="2303251" cy="8772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  <a:scene3d>
              <a:camera prst="orthographicFront"/>
              <a:lightRig rig="soft" dir="t">
                <a:rot lat="0" lon="0" rev="10800000"/>
              </a:lightRig>
            </a:scene3d>
            <a:sp3d>
              <a:bevelT w="27940" h="12700"/>
              <a:contourClr>
                <a:srgbClr val="DDDDDD"/>
              </a:contourClr>
            </a:sp3d>
          </a:bodyPr>
          <a:lstStyle/>
          <a:p>
            <a:pPr algn="ctr"/>
            <a:r>
              <a:rPr lang="ru-RU" sz="54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АКЦИИ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-res.ru/" TargetMode="External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51"/>
  <sheetViews>
    <sheetView view="pageBreakPreview" zoomScaleSheetLayoutView="100" workbookViewId="0">
      <selection activeCell="D39" sqref="D39:G39"/>
    </sheetView>
  </sheetViews>
  <sheetFormatPr defaultRowHeight="12.75"/>
  <cols>
    <col min="1" max="1" width="1.85546875" customWidth="1"/>
    <col min="2" max="2" width="2.28515625" customWidth="1"/>
    <col min="3" max="3" width="4.7109375" style="5" customWidth="1"/>
    <col min="4" max="4" width="34" customWidth="1"/>
    <col min="5" max="5" width="63.85546875" customWidth="1"/>
    <col min="6" max="6" width="20.28515625" style="4" customWidth="1"/>
    <col min="7" max="7" width="13.5703125" style="2" customWidth="1"/>
    <col min="8" max="8" width="2.28515625" customWidth="1"/>
  </cols>
  <sheetData>
    <row r="1" spans="1:10" ht="13.5" thickBot="1">
      <c r="A1" s="274"/>
      <c r="B1" s="274"/>
      <c r="C1" s="171"/>
      <c r="D1" s="274"/>
      <c r="E1" s="274"/>
      <c r="F1" s="274"/>
      <c r="G1" s="276"/>
      <c r="H1" s="274"/>
    </row>
    <row r="2" spans="1:10" ht="12.75" customHeight="1">
      <c r="A2" s="274"/>
      <c r="B2" s="26"/>
      <c r="C2" s="27"/>
      <c r="D2" s="28"/>
      <c r="E2" s="28"/>
      <c r="F2" s="28"/>
      <c r="G2" s="29"/>
      <c r="H2" s="274"/>
    </row>
    <row r="3" spans="1:10" s="2" customFormat="1" ht="18.95" customHeight="1">
      <c r="A3" s="276"/>
      <c r="B3" s="30"/>
      <c r="C3" s="405" t="s">
        <v>287</v>
      </c>
      <c r="D3" s="405"/>
      <c r="E3" s="405"/>
      <c r="F3" s="405"/>
      <c r="G3" s="406"/>
      <c r="H3" s="276"/>
    </row>
    <row r="4" spans="1:10" s="2" customFormat="1" ht="18.75" customHeight="1">
      <c r="A4" s="276"/>
      <c r="B4" s="30"/>
      <c r="C4" s="405"/>
      <c r="D4" s="405"/>
      <c r="E4" s="405"/>
      <c r="F4" s="405"/>
      <c r="G4" s="406"/>
      <c r="H4" s="276"/>
    </row>
    <row r="5" spans="1:10" s="2" customFormat="1" ht="18.95" customHeight="1">
      <c r="A5" s="276"/>
      <c r="B5" s="30"/>
      <c r="C5" s="405"/>
      <c r="D5" s="405"/>
      <c r="E5" s="405"/>
      <c r="F5" s="405"/>
      <c r="G5" s="406"/>
      <c r="H5" s="276"/>
    </row>
    <row r="6" spans="1:10" s="2" customFormat="1" ht="27" customHeight="1">
      <c r="A6" s="276"/>
      <c r="B6" s="30"/>
      <c r="C6" s="405"/>
      <c r="D6" s="405"/>
      <c r="E6" s="405"/>
      <c r="F6" s="405"/>
      <c r="G6" s="406"/>
      <c r="H6" s="276"/>
    </row>
    <row r="7" spans="1:10" s="6" customFormat="1" ht="15" customHeight="1">
      <c r="A7" s="277"/>
      <c r="B7" s="75"/>
      <c r="C7" s="407"/>
      <c r="D7" s="407"/>
      <c r="E7" s="407"/>
      <c r="F7" s="407"/>
      <c r="G7" s="408"/>
      <c r="H7" s="277"/>
    </row>
    <row r="8" spans="1:10" s="3" customFormat="1" ht="21" customHeight="1">
      <c r="A8" s="251"/>
      <c r="B8" s="32"/>
      <c r="C8" s="409" t="s">
        <v>323</v>
      </c>
      <c r="D8" s="410"/>
      <c r="E8" s="410"/>
      <c r="F8" s="410"/>
      <c r="G8" s="411"/>
      <c r="H8" s="251"/>
      <c r="J8" s="8"/>
    </row>
    <row r="9" spans="1:10" s="6" customFormat="1" ht="14.25" customHeight="1">
      <c r="A9" s="277"/>
      <c r="B9" s="31"/>
      <c r="C9" s="389"/>
      <c r="D9" s="389"/>
      <c r="E9" s="389"/>
      <c r="F9" s="389"/>
      <c r="G9" s="390"/>
      <c r="H9" s="277"/>
    </row>
    <row r="10" spans="1:10" s="6" customFormat="1" ht="14.25" customHeight="1">
      <c r="A10" s="277"/>
      <c r="B10" s="31"/>
      <c r="C10" s="389"/>
      <c r="D10" s="389"/>
      <c r="E10" s="389"/>
      <c r="F10" s="389"/>
      <c r="G10" s="390"/>
      <c r="H10" s="277"/>
    </row>
    <row r="11" spans="1:10" s="6" customFormat="1" ht="20.100000000000001" customHeight="1">
      <c r="A11" s="277"/>
      <c r="B11" s="31"/>
      <c r="C11" s="414" t="s">
        <v>490</v>
      </c>
      <c r="D11" s="414"/>
      <c r="E11" s="414"/>
      <c r="F11" s="414"/>
      <c r="G11" s="415"/>
      <c r="H11" s="277"/>
    </row>
    <row r="12" spans="1:10" s="6" customFormat="1" ht="37.5" customHeight="1">
      <c r="A12" s="277"/>
      <c r="B12" s="31"/>
      <c r="C12" s="414"/>
      <c r="D12" s="414"/>
      <c r="E12" s="414"/>
      <c r="F12" s="414"/>
      <c r="G12" s="415"/>
      <c r="H12" s="277"/>
    </row>
    <row r="13" spans="1:10" s="6" customFormat="1" ht="9" customHeight="1">
      <c r="A13" s="277"/>
      <c r="B13" s="31"/>
      <c r="C13" s="391"/>
      <c r="D13" s="391"/>
      <c r="E13" s="391"/>
      <c r="F13" s="391"/>
      <c r="G13" s="392"/>
      <c r="H13" s="277"/>
    </row>
    <row r="14" spans="1:10" s="6" customFormat="1" ht="20.100000000000001" customHeight="1">
      <c r="A14" s="277"/>
      <c r="B14" s="31"/>
      <c r="C14" s="416" t="s">
        <v>491</v>
      </c>
      <c r="D14" s="416"/>
      <c r="E14" s="416"/>
      <c r="F14" s="416"/>
      <c r="G14" s="417"/>
      <c r="H14" s="277"/>
    </row>
    <row r="15" spans="1:10" s="6" customFormat="1" ht="20.100000000000001" customHeight="1">
      <c r="A15" s="277"/>
      <c r="B15" s="31"/>
      <c r="C15" s="416"/>
      <c r="D15" s="416"/>
      <c r="E15" s="416"/>
      <c r="F15" s="416"/>
      <c r="G15" s="417"/>
      <c r="H15" s="277"/>
    </row>
    <row r="16" spans="1:10" s="6" customFormat="1" ht="20.100000000000001" customHeight="1">
      <c r="A16" s="277"/>
      <c r="B16" s="31"/>
      <c r="C16" s="391"/>
      <c r="D16" s="391"/>
      <c r="E16" s="391"/>
      <c r="F16" s="391"/>
      <c r="G16" s="392"/>
      <c r="H16" s="277"/>
    </row>
    <row r="17" spans="1:10" s="6" customFormat="1" ht="20.100000000000001" customHeight="1">
      <c r="A17" s="277"/>
      <c r="B17" s="31"/>
      <c r="C17" s="389"/>
      <c r="D17" s="389"/>
      <c r="E17" s="389"/>
      <c r="F17" s="389"/>
      <c r="G17" s="390"/>
      <c r="H17" s="277"/>
    </row>
    <row r="18" spans="1:10" s="3" customFormat="1" ht="21" customHeight="1">
      <c r="A18" s="251"/>
      <c r="B18" s="32"/>
      <c r="C18" s="37" t="s">
        <v>200</v>
      </c>
      <c r="D18" s="111"/>
      <c r="E18" s="111"/>
      <c r="F18" s="111"/>
      <c r="G18" s="15"/>
      <c r="H18" s="251"/>
    </row>
    <row r="19" spans="1:10" s="3" customFormat="1" ht="21" customHeight="1">
      <c r="A19" s="251"/>
      <c r="B19" s="32"/>
      <c r="C19" s="21" t="s">
        <v>922</v>
      </c>
      <c r="D19" s="111"/>
      <c r="E19" s="111"/>
      <c r="F19" s="111"/>
      <c r="G19" s="15"/>
      <c r="H19" s="251"/>
      <c r="J19" s="8"/>
    </row>
    <row r="20" spans="1:10" s="3" customFormat="1" ht="21" customHeight="1">
      <c r="A20" s="251"/>
      <c r="B20" s="32"/>
      <c r="C20" s="21" t="s">
        <v>625</v>
      </c>
      <c r="D20" s="111"/>
      <c r="E20" s="111"/>
      <c r="F20" s="111"/>
      <c r="G20" s="15"/>
      <c r="H20" s="251"/>
    </row>
    <row r="21" spans="1:10" s="3" customFormat="1" ht="12.75" customHeight="1">
      <c r="A21" s="251"/>
      <c r="B21" s="32"/>
      <c r="C21" s="22"/>
      <c r="D21" s="112"/>
      <c r="E21" s="111"/>
      <c r="F21" s="111"/>
      <c r="G21" s="15"/>
      <c r="H21" s="251"/>
    </row>
    <row r="22" spans="1:10" s="3" customFormat="1" ht="21" customHeight="1">
      <c r="A22" s="251"/>
      <c r="B22" s="32"/>
      <c r="C22" s="37" t="s">
        <v>201</v>
      </c>
      <c r="D22" s="111"/>
      <c r="E22" s="111"/>
      <c r="F22" s="111"/>
      <c r="G22" s="15"/>
      <c r="H22" s="251"/>
      <c r="I22" s="7"/>
    </row>
    <row r="23" spans="1:10" s="3" customFormat="1" ht="21" customHeight="1">
      <c r="A23" s="251"/>
      <c r="B23" s="32"/>
      <c r="C23" s="21" t="s">
        <v>923</v>
      </c>
      <c r="D23" s="111"/>
      <c r="E23" s="111"/>
      <c r="F23" s="111"/>
      <c r="G23" s="15"/>
      <c r="H23" s="251"/>
    </row>
    <row r="24" spans="1:10" s="3" customFormat="1" ht="21" customHeight="1">
      <c r="A24" s="251"/>
      <c r="B24" s="32"/>
      <c r="C24" s="21" t="s">
        <v>626</v>
      </c>
      <c r="D24" s="111"/>
      <c r="E24" s="111"/>
      <c r="F24" s="111"/>
      <c r="G24" s="15"/>
      <c r="H24" s="251"/>
    </row>
    <row r="25" spans="1:10" s="3" customFormat="1" ht="19.5" customHeight="1">
      <c r="A25" s="251"/>
      <c r="B25" s="32"/>
      <c r="C25" s="23"/>
      <c r="D25" s="111"/>
      <c r="E25" s="111"/>
      <c r="F25" s="111"/>
      <c r="G25" s="15"/>
      <c r="H25" s="251"/>
    </row>
    <row r="26" spans="1:10" s="3" customFormat="1" ht="21" customHeight="1">
      <c r="A26" s="251"/>
      <c r="B26" s="32"/>
      <c r="C26" s="24" t="s">
        <v>603</v>
      </c>
      <c r="D26" s="112"/>
      <c r="E26" s="111"/>
      <c r="F26" s="111"/>
      <c r="G26" s="15"/>
      <c r="H26" s="251"/>
    </row>
    <row r="27" spans="1:10" s="3" customFormat="1" ht="18" customHeight="1">
      <c r="A27" s="251"/>
      <c r="B27" s="32"/>
      <c r="C27" s="23"/>
      <c r="D27" s="111"/>
      <c r="E27" s="111"/>
      <c r="F27" s="111"/>
      <c r="G27" s="15"/>
      <c r="H27" s="251"/>
    </row>
    <row r="28" spans="1:10" s="3" customFormat="1" ht="18.75" customHeight="1">
      <c r="A28" s="251"/>
      <c r="B28" s="32"/>
      <c r="C28" s="251"/>
      <c r="D28" s="113" t="s">
        <v>509</v>
      </c>
      <c r="E28" s="252"/>
      <c r="F28" s="111"/>
      <c r="G28" s="15"/>
      <c r="H28" s="251"/>
    </row>
    <row r="29" spans="1:10" s="3" customFormat="1" ht="21" customHeight="1">
      <c r="A29" s="251"/>
      <c r="B29" s="32"/>
      <c r="C29" s="24"/>
      <c r="D29" s="114" t="s">
        <v>510</v>
      </c>
      <c r="E29" s="111"/>
      <c r="F29" s="111"/>
      <c r="G29" s="15"/>
      <c r="H29" s="251"/>
      <c r="I29" s="76"/>
    </row>
    <row r="30" spans="1:10" s="3" customFormat="1" ht="21" customHeight="1">
      <c r="A30" s="251"/>
      <c r="B30" s="32"/>
      <c r="C30" s="24"/>
      <c r="D30" s="16"/>
      <c r="E30" s="11"/>
      <c r="F30" s="11"/>
      <c r="G30" s="15"/>
      <c r="H30" s="251"/>
    </row>
    <row r="31" spans="1:10" ht="21" customHeight="1">
      <c r="A31" s="274"/>
      <c r="B31" s="33"/>
      <c r="C31" s="25" t="s">
        <v>1704</v>
      </c>
      <c r="D31" s="12"/>
      <c r="E31" s="12"/>
      <c r="F31" s="12"/>
      <c r="G31" s="17"/>
      <c r="H31" s="274"/>
    </row>
    <row r="32" spans="1:10" ht="21" customHeight="1">
      <c r="A32" s="274"/>
      <c r="B32" s="33"/>
      <c r="C32" s="25"/>
      <c r="D32" s="12"/>
      <c r="E32" s="12"/>
      <c r="F32" s="12"/>
      <c r="G32" s="17"/>
      <c r="H32" s="274"/>
    </row>
    <row r="33" spans="1:9" ht="45">
      <c r="A33" s="274"/>
      <c r="B33" s="33"/>
      <c r="C33" s="412" t="s">
        <v>571</v>
      </c>
      <c r="D33" s="412"/>
      <c r="E33" s="412"/>
      <c r="F33" s="412"/>
      <c r="G33" s="413"/>
      <c r="H33" s="274"/>
    </row>
    <row r="34" spans="1:9" s="10" customFormat="1" ht="24.75" customHeight="1">
      <c r="A34" s="278"/>
      <c r="B34" s="34"/>
      <c r="C34" s="418" t="s">
        <v>570</v>
      </c>
      <c r="D34" s="418"/>
      <c r="E34" s="418"/>
      <c r="F34" s="418"/>
      <c r="G34" s="419"/>
      <c r="H34" s="278"/>
    </row>
    <row r="35" spans="1:9" s="10" customFormat="1" ht="112.5" customHeight="1">
      <c r="A35" s="278"/>
      <c r="B35" s="110"/>
      <c r="C35" s="420" t="s">
        <v>528</v>
      </c>
      <c r="D35" s="421"/>
      <c r="E35" s="421"/>
      <c r="F35" s="421"/>
      <c r="G35" s="422"/>
      <c r="H35" s="278"/>
    </row>
    <row r="36" spans="1:9" ht="54" hidden="1" customHeight="1">
      <c r="A36" s="274"/>
      <c r="B36" s="110"/>
      <c r="C36" s="253"/>
      <c r="D36" s="423"/>
      <c r="E36" s="423"/>
      <c r="F36" s="423"/>
      <c r="G36" s="332"/>
      <c r="H36" s="278"/>
    </row>
    <row r="37" spans="1:9" s="249" customFormat="1" ht="48.75" customHeight="1">
      <c r="A37" s="388"/>
      <c r="B37" s="110"/>
      <c r="C37" s="253"/>
      <c r="D37" s="424" t="s">
        <v>1708</v>
      </c>
      <c r="E37" s="424"/>
      <c r="F37" s="424"/>
      <c r="G37" s="425"/>
      <c r="H37" s="385"/>
      <c r="I37" s="388"/>
    </row>
    <row r="38" spans="1:9" ht="58.5" customHeight="1">
      <c r="A38" s="274"/>
      <c r="B38" s="110"/>
      <c r="C38" s="253"/>
      <c r="D38" s="424" t="s">
        <v>1709</v>
      </c>
      <c r="E38" s="424"/>
      <c r="F38" s="424"/>
      <c r="G38" s="425"/>
      <c r="H38" s="278"/>
    </row>
    <row r="39" spans="1:9" s="249" customFormat="1" ht="46.5" customHeight="1">
      <c r="A39" s="307"/>
      <c r="B39" s="110"/>
      <c r="C39" s="253"/>
      <c r="D39" s="424" t="s">
        <v>1710</v>
      </c>
      <c r="E39" s="424"/>
      <c r="F39" s="424"/>
      <c r="G39" s="425"/>
      <c r="H39" s="278"/>
    </row>
    <row r="40" spans="1:9" s="403" customFormat="1" ht="46.5" customHeight="1">
      <c r="A40" s="404"/>
      <c r="B40" s="110"/>
      <c r="C40" s="253"/>
      <c r="D40" s="424" t="s">
        <v>1711</v>
      </c>
      <c r="E40" s="424"/>
      <c r="F40" s="424"/>
      <c r="G40" s="425"/>
      <c r="H40" s="278"/>
    </row>
    <row r="41" spans="1:9" s="249" customFormat="1" ht="48.75" customHeight="1">
      <c r="A41" s="380"/>
      <c r="B41" s="110"/>
      <c r="C41" s="253"/>
      <c r="D41" s="424" t="s">
        <v>1712</v>
      </c>
      <c r="E41" s="427"/>
      <c r="F41" s="427"/>
      <c r="G41" s="411"/>
      <c r="H41" s="379"/>
      <c r="I41" s="380"/>
    </row>
    <row r="42" spans="1:9" s="249" customFormat="1" ht="48.75" customHeight="1">
      <c r="A42" s="274"/>
      <c r="B42" s="110"/>
      <c r="C42" s="253"/>
      <c r="D42" s="424" t="s">
        <v>1713</v>
      </c>
      <c r="E42" s="427"/>
      <c r="F42" s="427"/>
      <c r="G42" s="411"/>
      <c r="H42" s="275"/>
      <c r="I42" s="4"/>
    </row>
    <row r="43" spans="1:9" ht="46.5" customHeight="1">
      <c r="A43" s="274"/>
      <c r="B43" s="33"/>
      <c r="C43" s="171"/>
      <c r="D43" s="424" t="s">
        <v>1714</v>
      </c>
      <c r="E43" s="424"/>
      <c r="F43" s="424"/>
      <c r="G43" s="425"/>
      <c r="H43" s="274"/>
    </row>
    <row r="44" spans="1:9" ht="20.25" hidden="1" customHeight="1">
      <c r="A44" s="274"/>
      <c r="B44" s="110"/>
      <c r="C44" s="253"/>
      <c r="D44" s="387"/>
      <c r="E44" s="387"/>
      <c r="F44" s="387"/>
      <c r="G44" s="386"/>
      <c r="H44" s="278"/>
    </row>
    <row r="45" spans="1:9" s="10" customFormat="1" ht="21" hidden="1" customHeight="1">
      <c r="A45" s="278"/>
      <c r="B45" s="110"/>
      <c r="C45" s="387"/>
      <c r="D45" s="387"/>
      <c r="E45" s="387"/>
      <c r="F45" s="387"/>
      <c r="G45" s="386"/>
      <c r="H45" s="278"/>
    </row>
    <row r="46" spans="1:9" s="223" customFormat="1" ht="48.75" customHeight="1">
      <c r="A46" s="274"/>
      <c r="B46" s="110"/>
      <c r="C46" s="253"/>
      <c r="D46" s="424" t="s">
        <v>1715</v>
      </c>
      <c r="E46" s="424"/>
      <c r="F46" s="424"/>
      <c r="G46" s="425"/>
      <c r="H46" s="275"/>
      <c r="I46" s="4"/>
    </row>
    <row r="47" spans="1:9" s="223" customFormat="1" ht="48.75" customHeight="1">
      <c r="A47" s="274"/>
      <c r="B47" s="110"/>
      <c r="C47" s="253"/>
      <c r="D47" s="424" t="s">
        <v>1716</v>
      </c>
      <c r="E47" s="424"/>
      <c r="F47" s="424"/>
      <c r="G47" s="425"/>
      <c r="H47" s="275"/>
      <c r="I47" s="4"/>
    </row>
    <row r="48" spans="1:9" ht="47.25" customHeight="1">
      <c r="A48" s="274"/>
      <c r="B48" s="33"/>
      <c r="C48" s="430" t="s">
        <v>556</v>
      </c>
      <c r="D48" s="430"/>
      <c r="E48" s="430"/>
      <c r="F48" s="430"/>
      <c r="G48" s="431"/>
      <c r="H48" s="274"/>
    </row>
    <row r="49" spans="1:12" ht="18" customHeight="1">
      <c r="A49" s="274"/>
      <c r="B49" s="33"/>
      <c r="C49" s="13"/>
      <c r="D49" s="388"/>
      <c r="E49" s="388"/>
      <c r="F49" s="388"/>
      <c r="G49" s="393"/>
      <c r="H49" s="274"/>
    </row>
    <row r="50" spans="1:12" ht="33" customHeight="1">
      <c r="A50" s="274"/>
      <c r="B50" s="33"/>
      <c r="C50" s="13"/>
      <c r="D50" s="12"/>
      <c r="E50" s="432" t="s">
        <v>324</v>
      </c>
      <c r="F50" s="432"/>
      <c r="G50" s="433"/>
      <c r="H50" s="274"/>
    </row>
    <row r="51" spans="1:12" ht="26.25" customHeight="1">
      <c r="A51" s="274"/>
      <c r="B51" s="33"/>
      <c r="C51" s="13"/>
      <c r="D51" s="12"/>
      <c r="E51" s="428" t="s">
        <v>325</v>
      </c>
      <c r="F51" s="428"/>
      <c r="G51" s="429"/>
      <c r="H51" s="274"/>
    </row>
    <row r="52" spans="1:12" ht="16.5" customHeight="1" thickBot="1">
      <c r="A52" s="274"/>
      <c r="B52" s="35"/>
      <c r="C52" s="36"/>
      <c r="D52" s="18"/>
      <c r="E52" s="19"/>
      <c r="F52" s="19"/>
      <c r="G52" s="20"/>
      <c r="H52" s="274"/>
    </row>
    <row r="53" spans="1:12">
      <c r="A53" s="274"/>
      <c r="B53" s="274"/>
      <c r="C53" s="171"/>
      <c r="D53" s="274"/>
      <c r="E53" s="274"/>
      <c r="F53" s="274"/>
      <c r="G53" s="276"/>
      <c r="H53" s="274"/>
    </row>
    <row r="54" spans="1:12" ht="20.25">
      <c r="C54" s="426" t="s">
        <v>199</v>
      </c>
      <c r="D54" s="426"/>
      <c r="E54" s="426"/>
      <c r="F54" s="426"/>
      <c r="G54" s="426"/>
    </row>
    <row r="55" spans="1:12" ht="13.5" thickBot="1">
      <c r="C55" s="1"/>
      <c r="D55" s="98"/>
      <c r="E55" s="4"/>
      <c r="F55"/>
    </row>
    <row r="56" spans="1:12" s="1" customFormat="1" ht="30.75" thickBot="1">
      <c r="D56" s="99" t="s">
        <v>224</v>
      </c>
      <c r="E56" s="100" t="s">
        <v>482</v>
      </c>
      <c r="F56" s="100" t="s">
        <v>483</v>
      </c>
      <c r="G56" s="101" t="s">
        <v>484</v>
      </c>
      <c r="I56" s="5"/>
    </row>
    <row r="57" spans="1:12" s="1" customFormat="1" ht="15.75" thickBot="1">
      <c r="D57" s="434" t="s">
        <v>309</v>
      </c>
      <c r="E57" s="435"/>
      <c r="F57" s="435"/>
      <c r="G57" s="436"/>
      <c r="I57" s="5"/>
    </row>
    <row r="58" spans="1:12" ht="14.25">
      <c r="D58" s="182" t="s">
        <v>400</v>
      </c>
      <c r="E58" s="177" t="s">
        <v>485</v>
      </c>
      <c r="F58" s="96"/>
      <c r="G58" s="173">
        <f>VLOOKUP(D58,'Прайс ЛКМ'!L:M,2,0)</f>
        <v>1</v>
      </c>
    </row>
    <row r="59" spans="1:12" ht="14.25">
      <c r="D59" s="77" t="s">
        <v>401</v>
      </c>
      <c r="E59" s="81" t="s">
        <v>278</v>
      </c>
      <c r="F59" s="79"/>
      <c r="G59" s="80">
        <f>VLOOKUP(D59,'Прайс ЛКМ'!L:M,2,0)</f>
        <v>5</v>
      </c>
    </row>
    <row r="60" spans="1:12" ht="14.25">
      <c r="D60" s="77" t="s">
        <v>402</v>
      </c>
      <c r="E60" s="81" t="s">
        <v>395</v>
      </c>
      <c r="F60" s="79"/>
      <c r="G60" s="80">
        <f>VLOOKUP(D60,'Прайс ЛКМ'!L:M,2,0)</f>
        <v>5</v>
      </c>
    </row>
    <row r="61" spans="1:12" ht="15" thickBot="1">
      <c r="D61" s="82" t="s">
        <v>403</v>
      </c>
      <c r="E61" s="83" t="s">
        <v>880</v>
      </c>
      <c r="F61" s="84"/>
      <c r="G61" s="176">
        <f>VLOOKUP(D61,'Прайс ЛКМ'!L:M,2,0)</f>
        <v>7</v>
      </c>
    </row>
    <row r="62" spans="1:12" ht="15.75" thickBot="1">
      <c r="D62" s="437" t="s">
        <v>310</v>
      </c>
      <c r="E62" s="438"/>
      <c r="F62" s="438"/>
      <c r="G62" s="439"/>
    </row>
    <row r="63" spans="1:12" ht="14.25">
      <c r="D63" s="174" t="s">
        <v>303</v>
      </c>
      <c r="E63" s="175" t="s">
        <v>1579</v>
      </c>
      <c r="F63" s="96"/>
      <c r="G63" s="173">
        <f>VLOOKUP(D63,'Прайс ЛКМ'!L:M,2,0)</f>
        <v>8</v>
      </c>
      <c r="H63" s="4"/>
      <c r="I63" s="4"/>
      <c r="J63" s="4"/>
      <c r="K63" s="4"/>
      <c r="L63" s="4"/>
    </row>
    <row r="64" spans="1:12" ht="14.25">
      <c r="D64" s="85" t="s">
        <v>546</v>
      </c>
      <c r="E64" s="81" t="s">
        <v>289</v>
      </c>
      <c r="F64" s="79"/>
      <c r="G64" s="80">
        <f>VLOOKUP(D64,'Прайс ЛКМ'!L:M,2,0)</f>
        <v>9</v>
      </c>
      <c r="H64" s="108"/>
      <c r="I64" s="108"/>
      <c r="J64" s="108"/>
      <c r="K64" s="108"/>
      <c r="L64" s="108"/>
    </row>
    <row r="65" spans="3:12" ht="14.25">
      <c r="D65" s="86" t="s">
        <v>406</v>
      </c>
      <c r="E65" s="81" t="s">
        <v>477</v>
      </c>
      <c r="F65" s="79"/>
      <c r="G65" s="80">
        <f>VLOOKUP(D65,'Прайс ЛКМ'!L:M,2,0)</f>
        <v>13</v>
      </c>
      <c r="H65" s="4"/>
      <c r="I65" s="4"/>
      <c r="J65" s="4"/>
      <c r="K65" s="4"/>
      <c r="L65" s="4"/>
    </row>
    <row r="66" spans="3:12" ht="15" thickBot="1">
      <c r="D66" s="87" t="s">
        <v>294</v>
      </c>
      <c r="E66" s="83" t="s">
        <v>1601</v>
      </c>
      <c r="F66" s="84"/>
      <c r="G66" s="176">
        <f>VLOOKUP(D66,'Прайс ЛКМ'!L:M,2,0)</f>
        <v>15</v>
      </c>
    </row>
    <row r="67" spans="3:12" ht="15.75" thickBot="1">
      <c r="D67" s="437" t="s">
        <v>311</v>
      </c>
      <c r="E67" s="438"/>
      <c r="F67" s="438"/>
      <c r="G67" s="439"/>
    </row>
    <row r="68" spans="3:12" ht="14.25">
      <c r="D68" s="94" t="s">
        <v>560</v>
      </c>
      <c r="E68" s="175" t="s">
        <v>239</v>
      </c>
      <c r="F68" s="96"/>
      <c r="G68" s="173">
        <f>VLOOKUP(D68,'Прайс ЛКМ'!L:M,2,0)</f>
        <v>15</v>
      </c>
    </row>
    <row r="69" spans="3:12" s="249" customFormat="1" ht="14.25">
      <c r="C69" s="5"/>
      <c r="D69" s="318" t="s">
        <v>1219</v>
      </c>
      <c r="E69" s="81" t="s">
        <v>239</v>
      </c>
      <c r="F69" s="79"/>
      <c r="G69" s="80">
        <f>VLOOKUP(D69,'Прайс ЛКМ'!L:M,2,0)</f>
        <v>16</v>
      </c>
    </row>
    <row r="70" spans="3:12" s="189" customFormat="1" ht="14.25">
      <c r="C70" s="5"/>
      <c r="D70" s="86" t="s">
        <v>776</v>
      </c>
      <c r="E70" s="81" t="s">
        <v>1556</v>
      </c>
      <c r="F70" s="79"/>
      <c r="G70" s="80">
        <f>VLOOKUP(D70,'Прайс ЛКМ'!L:M,2,0)</f>
        <v>16</v>
      </c>
    </row>
    <row r="71" spans="3:12" s="189" customFormat="1" ht="14.25">
      <c r="C71" s="5"/>
      <c r="D71" s="86" t="s">
        <v>778</v>
      </c>
      <c r="E71" s="81" t="s">
        <v>781</v>
      </c>
      <c r="F71" s="79"/>
      <c r="G71" s="80">
        <f>VLOOKUP(D71,'Прайс ЛКМ'!L:M,2,0)</f>
        <v>17</v>
      </c>
    </row>
    <row r="72" spans="3:12" s="189" customFormat="1" ht="14.25">
      <c r="C72" s="5"/>
      <c r="D72" s="85" t="s">
        <v>408</v>
      </c>
      <c r="E72" s="81" t="s">
        <v>910</v>
      </c>
      <c r="F72" s="79"/>
      <c r="G72" s="80">
        <f>VLOOKUP(D72,'Прайс ЛКМ'!L:M,2,0)</f>
        <v>17</v>
      </c>
    </row>
    <row r="73" spans="3:12" ht="28.5">
      <c r="D73" s="85" t="s">
        <v>407</v>
      </c>
      <c r="E73" s="81" t="s">
        <v>1335</v>
      </c>
      <c r="F73" s="79"/>
      <c r="G73" s="80">
        <f>VLOOKUP(D73,'Прайс ЛКМ'!L:M,2,0)</f>
        <v>18</v>
      </c>
    </row>
    <row r="74" spans="3:12" s="249" customFormat="1" ht="42.75">
      <c r="C74" s="5"/>
      <c r="D74" s="85" t="s">
        <v>1223</v>
      </c>
      <c r="E74" s="197" t="s">
        <v>1486</v>
      </c>
      <c r="F74" s="198"/>
      <c r="G74" s="80">
        <f>VLOOKUP(D74,'Прайс ЛКМ'!L:M,2,0)</f>
        <v>19</v>
      </c>
    </row>
    <row r="75" spans="3:12" ht="38.25" customHeight="1" thickBot="1">
      <c r="D75" s="87" t="s">
        <v>409</v>
      </c>
      <c r="E75" s="83" t="s">
        <v>616</v>
      </c>
      <c r="F75" s="84"/>
      <c r="G75" s="176">
        <f>VLOOKUP(D75,'Прайс ЛКМ'!L:M,2,0)</f>
        <v>23</v>
      </c>
    </row>
    <row r="76" spans="3:12" ht="13.5" thickBot="1"/>
    <row r="77" spans="3:12" ht="28.5">
      <c r="D77" s="174" t="s">
        <v>411</v>
      </c>
      <c r="E77" s="175" t="s">
        <v>288</v>
      </c>
      <c r="F77" s="96"/>
      <c r="G77" s="173">
        <f>VLOOKUP(D77,'Прайс ЛКМ'!L:M,2,0)</f>
        <v>24</v>
      </c>
      <c r="L77" t="s">
        <v>602</v>
      </c>
    </row>
    <row r="78" spans="3:12" ht="14.25">
      <c r="D78" s="196" t="s">
        <v>412</v>
      </c>
      <c r="E78" s="197" t="s">
        <v>1685</v>
      </c>
      <c r="F78" s="198"/>
      <c r="G78" s="199">
        <f>VLOOKUP(D78,'Прайс ЛКМ'!L:M,2,0)</f>
        <v>25</v>
      </c>
    </row>
    <row r="79" spans="3:12" s="195" customFormat="1" ht="17.25" customHeight="1" thickBot="1">
      <c r="C79" s="5"/>
      <c r="D79" s="87" t="s">
        <v>791</v>
      </c>
      <c r="E79" s="83" t="s">
        <v>15</v>
      </c>
      <c r="F79" s="84"/>
      <c r="G79" s="176">
        <f>VLOOKUP(D79,'Прайс ЛКМ'!L:M,2,0)</f>
        <v>26</v>
      </c>
    </row>
    <row r="80" spans="3:12" ht="15.75" thickBot="1">
      <c r="D80" s="437" t="s">
        <v>312</v>
      </c>
      <c r="E80" s="438"/>
      <c r="F80" s="438"/>
      <c r="G80" s="439"/>
    </row>
    <row r="81" spans="4:7" ht="28.5">
      <c r="D81" s="174" t="s">
        <v>413</v>
      </c>
      <c r="E81" s="175" t="s">
        <v>911</v>
      </c>
      <c r="F81" s="96"/>
      <c r="G81" s="173">
        <f>VLOOKUP(D81,'Прайс ЛКМ'!L:M,2,0)</f>
        <v>26</v>
      </c>
    </row>
    <row r="82" spans="4:7" ht="12.75" customHeight="1">
      <c r="D82" s="85" t="s">
        <v>414</v>
      </c>
      <c r="E82" s="81" t="s">
        <v>605</v>
      </c>
      <c r="F82" s="79"/>
      <c r="G82" s="80">
        <f>VLOOKUP(D82,'Прайс ЛКМ'!L:M,2,0)</f>
        <v>26</v>
      </c>
    </row>
    <row r="83" spans="4:7" ht="15" thickBot="1">
      <c r="D83" s="88" t="s">
        <v>295</v>
      </c>
      <c r="E83" s="83" t="s">
        <v>286</v>
      </c>
      <c r="F83" s="84"/>
      <c r="G83" s="176">
        <f>VLOOKUP(D83,'Прайс ЛКМ'!L:M,2,0)</f>
        <v>26</v>
      </c>
    </row>
    <row r="84" spans="4:7" ht="15.75" thickBot="1">
      <c r="D84" s="441" t="s">
        <v>313</v>
      </c>
      <c r="E84" s="442"/>
      <c r="F84" s="442"/>
      <c r="G84" s="443"/>
    </row>
    <row r="85" spans="4:7" ht="28.5">
      <c r="D85" s="94" t="s">
        <v>415</v>
      </c>
      <c r="E85" s="175" t="s">
        <v>746</v>
      </c>
      <c r="F85" s="96"/>
      <c r="G85" s="173" t="e">
        <f>VLOOKUP(D85,'Прайс ЛКМ'!L:M,2,0)</f>
        <v>#N/A</v>
      </c>
    </row>
    <row r="86" spans="4:7" ht="14.25">
      <c r="D86" s="85" t="s">
        <v>416</v>
      </c>
      <c r="E86" s="81" t="s">
        <v>604</v>
      </c>
      <c r="F86" s="79"/>
      <c r="G86" s="80" t="e">
        <f>VLOOKUP(D86,'Прайс ЛКМ'!L:M,2,0)</f>
        <v>#N/A</v>
      </c>
    </row>
    <row r="87" spans="4:7" ht="15" thickBot="1">
      <c r="D87" s="87" t="s">
        <v>417</v>
      </c>
      <c r="E87" s="83" t="s">
        <v>605</v>
      </c>
      <c r="F87" s="84"/>
      <c r="G87" s="176">
        <f>VLOOKUP(D87,'Прайс ЛКМ'!L:M,2,0)</f>
        <v>29</v>
      </c>
    </row>
    <row r="88" spans="4:7" ht="15.75" thickBot="1">
      <c r="D88" s="437" t="s">
        <v>314</v>
      </c>
      <c r="E88" s="438"/>
      <c r="F88" s="438"/>
      <c r="G88" s="439"/>
    </row>
    <row r="89" spans="4:7" ht="14.25">
      <c r="D89" s="182" t="s">
        <v>577</v>
      </c>
      <c r="E89" s="175" t="s">
        <v>1217</v>
      </c>
      <c r="F89" s="96"/>
      <c r="G89" s="173" t="e">
        <f>VLOOKUP(D89,'Прайс ЛКМ'!L:M,2,0)</f>
        <v>#N/A</v>
      </c>
    </row>
    <row r="90" spans="4:7" ht="14.25">
      <c r="D90" s="86" t="s">
        <v>583</v>
      </c>
      <c r="E90" s="81" t="s">
        <v>584</v>
      </c>
      <c r="F90" s="79"/>
      <c r="G90" s="80" t="e">
        <f>VLOOKUP(D90,'Прайс ЛКМ'!L:M,2,0)</f>
        <v>#N/A</v>
      </c>
    </row>
    <row r="91" spans="4:7" ht="15" thickBot="1">
      <c r="D91" s="82" t="s">
        <v>576</v>
      </c>
      <c r="E91" s="83" t="s">
        <v>573</v>
      </c>
      <c r="F91" s="84"/>
      <c r="G91" s="176" t="e">
        <f>VLOOKUP(D91,'Прайс ЛКМ'!L:M,2,0)</f>
        <v>#N/A</v>
      </c>
    </row>
    <row r="92" spans="4:7" ht="15" thickBot="1">
      <c r="D92" s="90"/>
      <c r="E92" s="91"/>
      <c r="F92" s="92"/>
      <c r="G92" s="93"/>
    </row>
    <row r="93" spans="4:7" ht="28.5">
      <c r="D93" s="174" t="s">
        <v>418</v>
      </c>
      <c r="E93" s="181" t="s">
        <v>471</v>
      </c>
      <c r="F93" s="96"/>
      <c r="G93" s="173">
        <f>VLOOKUP(D93,'Прайс ЛКМ'!L:M,2,0)</f>
        <v>38</v>
      </c>
    </row>
    <row r="94" spans="4:7" ht="14.25">
      <c r="D94" s="85" t="s">
        <v>25</v>
      </c>
      <c r="E94" s="180" t="s">
        <v>26</v>
      </c>
      <c r="F94" s="79"/>
      <c r="G94" s="80">
        <v>40</v>
      </c>
    </row>
    <row r="95" spans="4:7" ht="14.25">
      <c r="D95" s="85" t="s">
        <v>291</v>
      </c>
      <c r="E95" s="81" t="s">
        <v>516</v>
      </c>
      <c r="F95" s="79"/>
      <c r="G95" s="80" t="e">
        <f>VLOOKUP(D95,'Прайс ЛКМ'!L:M,2,0)</f>
        <v>#N/A</v>
      </c>
    </row>
    <row r="96" spans="4:7" ht="14.25">
      <c r="D96" s="85" t="s">
        <v>292</v>
      </c>
      <c r="E96" s="81" t="s">
        <v>515</v>
      </c>
      <c r="F96" s="79"/>
      <c r="G96" s="80" t="e">
        <f>VLOOKUP(D96,'Прайс ЛКМ'!L:M,2,0)</f>
        <v>#N/A</v>
      </c>
    </row>
    <row r="97" spans="3:7" ht="12.75" customHeight="1">
      <c r="D97" s="85" t="s">
        <v>419</v>
      </c>
      <c r="E97" s="81" t="s">
        <v>478</v>
      </c>
      <c r="F97" s="79"/>
      <c r="G97" s="80" t="e">
        <f>VLOOKUP(D97,'Прайс ЛКМ'!L:M,2,0)</f>
        <v>#N/A</v>
      </c>
    </row>
    <row r="98" spans="3:7" s="212" customFormat="1" ht="19.5" customHeight="1" thickBot="1">
      <c r="C98" s="5"/>
      <c r="D98" s="87" t="s">
        <v>805</v>
      </c>
      <c r="E98" s="83" t="s">
        <v>815</v>
      </c>
      <c r="F98" s="84"/>
      <c r="G98" s="176">
        <v>42</v>
      </c>
    </row>
    <row r="99" spans="3:7" ht="15.75" thickBot="1">
      <c r="D99" s="437" t="s">
        <v>315</v>
      </c>
      <c r="E99" s="438"/>
      <c r="F99" s="438"/>
      <c r="G99" s="439"/>
    </row>
    <row r="100" spans="3:7" ht="15" customHeight="1">
      <c r="D100" s="174" t="s">
        <v>582</v>
      </c>
      <c r="E100" s="175" t="s">
        <v>232</v>
      </c>
      <c r="F100" s="179"/>
      <c r="G100" s="173" t="e">
        <f>VLOOKUP(D100,'Прайс ЛКМ'!L:M,2,0)</f>
        <v>#N/A</v>
      </c>
    </row>
    <row r="101" spans="3:7" ht="15" customHeight="1" thickBot="1">
      <c r="D101" s="87" t="s">
        <v>282</v>
      </c>
      <c r="E101" s="83" t="s">
        <v>586</v>
      </c>
      <c r="F101" s="84"/>
      <c r="G101" s="176" t="e">
        <f>VLOOKUP(D101,'Прайс ЛКМ'!L:M,2,0)</f>
        <v>#N/A</v>
      </c>
    </row>
    <row r="102" spans="3:7" ht="15.75" thickBot="1">
      <c r="D102" s="441" t="s">
        <v>316</v>
      </c>
      <c r="E102" s="442"/>
      <c r="F102" s="442"/>
      <c r="G102" s="443"/>
    </row>
    <row r="103" spans="3:7" ht="14.25">
      <c r="D103" s="174" t="s">
        <v>284</v>
      </c>
      <c r="E103" s="177" t="s">
        <v>221</v>
      </c>
      <c r="F103" s="96"/>
      <c r="G103" s="173" t="e">
        <f>VLOOKUP(D103,'Прайс ЛКМ'!L:M,2,0)</f>
        <v>#N/A</v>
      </c>
    </row>
    <row r="104" spans="3:7" ht="14.25">
      <c r="D104" s="85" t="s">
        <v>285</v>
      </c>
      <c r="E104" s="78" t="s">
        <v>795</v>
      </c>
      <c r="F104" s="79"/>
      <c r="G104" s="80">
        <f>VLOOKUP(D104,'Прайс ЛКМ'!L:M,2,0)</f>
        <v>50</v>
      </c>
    </row>
    <row r="105" spans="3:7" ht="15" thickBot="1">
      <c r="D105" s="87" t="s">
        <v>587</v>
      </c>
      <c r="E105" s="89" t="s">
        <v>772</v>
      </c>
      <c r="F105" s="84"/>
      <c r="G105" s="176">
        <f>VLOOKUP(D105,'Прайс ЛКМ'!L:M,2,0)</f>
        <v>51</v>
      </c>
    </row>
    <row r="106" spans="3:7" ht="15.75" thickBot="1">
      <c r="D106" s="441" t="s">
        <v>317</v>
      </c>
      <c r="E106" s="442"/>
      <c r="F106" s="442"/>
      <c r="G106" s="443"/>
    </row>
    <row r="107" spans="3:7" ht="28.5">
      <c r="D107" s="174" t="s">
        <v>579</v>
      </c>
      <c r="E107" s="177" t="s">
        <v>585</v>
      </c>
      <c r="F107" s="96"/>
      <c r="G107" s="173" t="e">
        <f>VLOOKUP(D107,'Прайс ЛКМ'!L:M,2,0)</f>
        <v>#N/A</v>
      </c>
    </row>
    <row r="108" spans="3:7" ht="28.5">
      <c r="D108" s="85" t="s">
        <v>580</v>
      </c>
      <c r="E108" s="78" t="s">
        <v>585</v>
      </c>
      <c r="F108" s="79"/>
      <c r="G108" s="80">
        <f>VLOOKUP(D108,'Прайс ЛКМ'!L:M,2,0)</f>
        <v>55</v>
      </c>
    </row>
    <row r="109" spans="3:7" ht="14.25">
      <c r="D109" s="85" t="s">
        <v>293</v>
      </c>
      <c r="E109" s="81" t="s">
        <v>476</v>
      </c>
      <c r="F109" s="79"/>
      <c r="G109" s="80">
        <f>VLOOKUP(D109,'Прайс ЛКМ'!L:M,2,0)</f>
        <v>56</v>
      </c>
    </row>
    <row r="110" spans="3:7" ht="14.25">
      <c r="D110" s="85" t="s">
        <v>302</v>
      </c>
      <c r="E110" s="81" t="s">
        <v>478</v>
      </c>
      <c r="F110" s="79"/>
      <c r="G110" s="80" t="e">
        <f>VLOOKUP(D110,'Прайс ЛКМ'!L:M,2,0)</f>
        <v>#N/A</v>
      </c>
    </row>
    <row r="111" spans="3:7" ht="14.25">
      <c r="D111" s="85" t="s">
        <v>461</v>
      </c>
      <c r="E111" s="81" t="s">
        <v>233</v>
      </c>
      <c r="F111" s="79"/>
      <c r="G111" s="80">
        <f>VLOOKUP(D111,'Прайс ЛКМ'!L:M,2,0)</f>
        <v>56</v>
      </c>
    </row>
    <row r="112" spans="3:7" ht="14.25">
      <c r="D112" s="85" t="s">
        <v>462</v>
      </c>
      <c r="E112" s="81" t="s">
        <v>622</v>
      </c>
      <c r="F112" s="79"/>
      <c r="G112" s="80" t="e">
        <f>VLOOKUP(D112,'Прайс ЛКМ'!L:M,2,0)</f>
        <v>#N/A</v>
      </c>
    </row>
    <row r="113" spans="4:7" ht="14.25">
      <c r="D113" s="85" t="s">
        <v>463</v>
      </c>
      <c r="E113" s="81" t="s">
        <v>234</v>
      </c>
      <c r="F113" s="79"/>
      <c r="G113" s="80" t="e">
        <f>VLOOKUP(D113,'Прайс ЛКМ'!L:M,2,0)</f>
        <v>#N/A</v>
      </c>
    </row>
    <row r="114" spans="4:7" ht="14.25">
      <c r="D114" s="85" t="s">
        <v>464</v>
      </c>
      <c r="E114" s="81" t="s">
        <v>794</v>
      </c>
      <c r="F114" s="79"/>
      <c r="G114" s="80" t="e">
        <f>VLOOKUP(D114,'Прайс ЛКМ'!L:M,2,0)</f>
        <v>#N/A</v>
      </c>
    </row>
    <row r="115" spans="4:7" ht="14.25">
      <c r="D115" s="85" t="s">
        <v>466</v>
      </c>
      <c r="E115" s="81" t="s">
        <v>327</v>
      </c>
      <c r="F115" s="79"/>
      <c r="G115" s="80" t="e">
        <f>VLOOKUP(D115,'Прайс ЛКМ'!L:M,2,0)</f>
        <v>#N/A</v>
      </c>
    </row>
    <row r="116" spans="4:7" ht="14.25">
      <c r="D116" s="85" t="s">
        <v>467</v>
      </c>
      <c r="E116" s="81" t="s">
        <v>236</v>
      </c>
      <c r="F116" s="79"/>
      <c r="G116" s="80">
        <f>VLOOKUP(D116,'Прайс ЛКМ'!L:M,2,0)</f>
        <v>58</v>
      </c>
    </row>
    <row r="117" spans="4:7" ht="14.25">
      <c r="D117" s="85" t="s">
        <v>468</v>
      </c>
      <c r="E117" s="81" t="s">
        <v>238</v>
      </c>
      <c r="F117" s="79"/>
      <c r="G117" s="80">
        <f>VLOOKUP(D117,'Прайс ЛКМ'!L:M,2,0)</f>
        <v>59</v>
      </c>
    </row>
    <row r="118" spans="4:7" ht="14.25">
      <c r="D118" s="85" t="s">
        <v>469</v>
      </c>
      <c r="E118" s="81" t="s">
        <v>623</v>
      </c>
      <c r="F118" s="79"/>
      <c r="G118" s="80">
        <f>VLOOKUP(D118,'Прайс ЛКМ'!L:M,2,0)</f>
        <v>59</v>
      </c>
    </row>
    <row r="119" spans="4:7" ht="14.25">
      <c r="D119" s="85" t="s">
        <v>306</v>
      </c>
      <c r="E119" s="81" t="s">
        <v>633</v>
      </c>
      <c r="F119" s="79"/>
      <c r="G119" s="80" t="e">
        <f>VLOOKUP(D119,'Прайс ЛКМ'!L:M,2,0)</f>
        <v>#N/A</v>
      </c>
    </row>
    <row r="120" spans="4:7" ht="42.75">
      <c r="D120" s="85" t="s">
        <v>578</v>
      </c>
      <c r="E120" s="81" t="s">
        <v>726</v>
      </c>
      <c r="F120" s="79"/>
      <c r="G120" s="80" t="e">
        <f>VLOOKUP(D120,'Прайс ЛКМ'!L:M,2,0)</f>
        <v>#N/A</v>
      </c>
    </row>
    <row r="121" spans="4:7" ht="14.25">
      <c r="D121" s="85" t="s">
        <v>526</v>
      </c>
      <c r="E121" s="81" t="s">
        <v>36</v>
      </c>
      <c r="F121" s="79"/>
      <c r="G121" s="80" t="e">
        <f>VLOOKUP(D121,'Прайс ЛКМ'!L:M,2,0)</f>
        <v>#N/A</v>
      </c>
    </row>
    <row r="122" spans="4:7" ht="14.25">
      <c r="D122" s="85" t="s">
        <v>581</v>
      </c>
      <c r="E122" s="81" t="s">
        <v>572</v>
      </c>
      <c r="F122" s="79"/>
      <c r="G122" s="80" t="e">
        <f>VLOOKUP(D122,'Прайс ЛКМ'!L:M,2,0)</f>
        <v>#N/A</v>
      </c>
    </row>
    <row r="123" spans="4:7" ht="14.25">
      <c r="D123" s="86" t="s">
        <v>531</v>
      </c>
      <c r="E123" s="81" t="s">
        <v>934</v>
      </c>
      <c r="F123" s="178"/>
      <c r="G123" s="80" t="e">
        <f>VLOOKUP(D123,'Прайс ЛКМ'!L:M,2,0)</f>
        <v>#N/A</v>
      </c>
    </row>
    <row r="124" spans="4:7" ht="14.25">
      <c r="D124" s="85" t="s">
        <v>283</v>
      </c>
      <c r="E124" s="81" t="s">
        <v>474</v>
      </c>
      <c r="F124" s="79"/>
      <c r="G124" s="80" t="e">
        <f>VLOOKUP(D124,'Прайс ЛКМ'!L:M,2,0)</f>
        <v>#N/A</v>
      </c>
    </row>
    <row r="125" spans="4:7" ht="14.25">
      <c r="D125" s="85" t="s">
        <v>588</v>
      </c>
      <c r="E125" s="78" t="s">
        <v>572</v>
      </c>
      <c r="F125" s="79"/>
      <c r="G125" s="80">
        <f>VLOOKUP(D125,'Прайс ЛКМ'!L:M,2,0)</f>
        <v>61</v>
      </c>
    </row>
    <row r="126" spans="4:7" ht="15" thickBot="1">
      <c r="D126" s="87" t="s">
        <v>589</v>
      </c>
      <c r="E126" s="89" t="s">
        <v>231</v>
      </c>
      <c r="F126" s="84"/>
      <c r="G126" s="176" t="e">
        <f>VLOOKUP(D126,'Прайс ЛКМ'!L:M,2,0)</f>
        <v>#N/A</v>
      </c>
    </row>
    <row r="127" spans="4:7" ht="15.75" thickBot="1">
      <c r="D127" s="437" t="s">
        <v>318</v>
      </c>
      <c r="E127" s="438"/>
      <c r="F127" s="438"/>
      <c r="G127" s="439"/>
    </row>
    <row r="128" spans="4:7" ht="15" customHeight="1">
      <c r="D128" s="174" t="s">
        <v>296</v>
      </c>
      <c r="E128" s="175" t="s">
        <v>475</v>
      </c>
      <c r="F128" s="96"/>
      <c r="G128" s="173" t="e">
        <f>VLOOKUP(D128,'Прайс ЛКМ'!L:M,2,0)</f>
        <v>#N/A</v>
      </c>
    </row>
    <row r="129" spans="3:7" ht="36.75" customHeight="1">
      <c r="D129" s="187" t="s">
        <v>297</v>
      </c>
      <c r="E129" s="81" t="s">
        <v>771</v>
      </c>
      <c r="F129" s="79"/>
      <c r="G129" s="80" t="e">
        <f>VLOOKUP(D129,'Прайс ЛКМ'!L:M,2,0)</f>
        <v>#N/A</v>
      </c>
    </row>
    <row r="130" spans="3:7" s="186" customFormat="1" ht="36.75" customHeight="1">
      <c r="C130" s="5"/>
      <c r="D130" s="187" t="s">
        <v>769</v>
      </c>
      <c r="E130" s="81" t="s">
        <v>770</v>
      </c>
      <c r="F130" s="79"/>
      <c r="G130" s="80" t="e">
        <f>VLOOKUP(D130,'Прайс ЛКМ'!L:M,2,0)</f>
        <v>#N/A</v>
      </c>
    </row>
    <row r="131" spans="3:7" ht="15" customHeight="1">
      <c r="D131" s="85" t="s">
        <v>298</v>
      </c>
      <c r="E131" s="81" t="s">
        <v>473</v>
      </c>
      <c r="F131" s="79"/>
      <c r="G131" s="80" t="e">
        <f>VLOOKUP(D131,'Прайс ЛКМ'!L:M,2,0)</f>
        <v>#N/A</v>
      </c>
    </row>
    <row r="132" spans="3:7" ht="15" customHeight="1">
      <c r="D132" s="85" t="s">
        <v>299</v>
      </c>
      <c r="E132" s="81" t="s">
        <v>569</v>
      </c>
      <c r="F132" s="79"/>
      <c r="G132" s="80" t="e">
        <f>VLOOKUP(D132,'Прайс ЛКМ'!L:M,2,0)</f>
        <v>#N/A</v>
      </c>
    </row>
    <row r="133" spans="3:7" ht="15" customHeight="1">
      <c r="D133" s="86" t="s">
        <v>304</v>
      </c>
      <c r="E133" s="81" t="s">
        <v>223</v>
      </c>
      <c r="F133" s="79"/>
      <c r="G133" s="80" t="e">
        <f>VLOOKUP(D133,'Прайс ЛКМ'!L:M,2,0)</f>
        <v>#N/A</v>
      </c>
    </row>
    <row r="134" spans="3:7" ht="15" customHeight="1">
      <c r="D134" s="85" t="s">
        <v>301</v>
      </c>
      <c r="E134" s="81" t="s">
        <v>519</v>
      </c>
      <c r="F134" s="79"/>
      <c r="G134" s="80" t="e">
        <f>VLOOKUP(D134,'Прайс ЛКМ'!L:M,2,0)</f>
        <v>#N/A</v>
      </c>
    </row>
    <row r="135" spans="3:7" s="249" customFormat="1" ht="15" customHeight="1">
      <c r="C135" s="5"/>
      <c r="D135" s="85" t="s">
        <v>1187</v>
      </c>
      <c r="E135" s="81" t="s">
        <v>473</v>
      </c>
      <c r="F135" s="79"/>
      <c r="G135" s="80" t="e">
        <f>VLOOKUP(D135,'Прайс ЛКМ'!L:M,2,0)</f>
        <v>#N/A</v>
      </c>
    </row>
    <row r="136" spans="3:7" s="147" customFormat="1" ht="15" customHeight="1">
      <c r="C136" s="5"/>
      <c r="D136" s="85" t="s">
        <v>708</v>
      </c>
      <c r="E136" s="81" t="s">
        <v>728</v>
      </c>
      <c r="F136" s="79"/>
      <c r="G136" s="80" t="e">
        <f>VLOOKUP(D136,'Прайс ЛКМ'!L:M,2,0)</f>
        <v>#N/A</v>
      </c>
    </row>
    <row r="137" spans="3:7" ht="28.5">
      <c r="D137" s="196" t="s">
        <v>300</v>
      </c>
      <c r="E137" s="197" t="s">
        <v>230</v>
      </c>
      <c r="F137" s="198"/>
      <c r="G137" s="199" t="e">
        <f>VLOOKUP(D137,'Прайс ЛКМ'!L:M,2,0)</f>
        <v>#N/A</v>
      </c>
    </row>
    <row r="138" spans="3:7" s="249" customFormat="1" ht="15" thickBot="1">
      <c r="C138" s="5"/>
      <c r="D138" s="87" t="s">
        <v>933</v>
      </c>
      <c r="E138" s="197" t="s">
        <v>1573</v>
      </c>
      <c r="F138" s="198"/>
      <c r="G138" s="199" t="e">
        <f>VLOOKUP(D138,'Прайс ЛКМ'!L:M,2,0)</f>
        <v>#N/A</v>
      </c>
    </row>
    <row r="139" spans="3:7" s="249" customFormat="1" ht="15" thickBot="1">
      <c r="C139" s="5"/>
      <c r="D139" s="87" t="s">
        <v>933</v>
      </c>
      <c r="E139" s="83" t="s">
        <v>1576</v>
      </c>
      <c r="F139" s="84"/>
      <c r="G139" s="176" t="e">
        <f>VLOOKUP(D139,'Прайс ЛКМ'!L:M,2,0)</f>
        <v>#N/A</v>
      </c>
    </row>
    <row r="140" spans="3:7" ht="15.75" thickBot="1">
      <c r="D140" s="440" t="s">
        <v>11</v>
      </c>
      <c r="E140" s="440"/>
      <c r="F140" s="440"/>
      <c r="G140" s="440"/>
    </row>
    <row r="141" spans="3:7" ht="14.25">
      <c r="D141" s="94" t="s">
        <v>591</v>
      </c>
      <c r="E141" s="95" t="s">
        <v>237</v>
      </c>
      <c r="F141" s="96"/>
      <c r="G141" s="173">
        <f>VLOOKUP(D141,'Прайс ЛКМ'!L:M,2,0)</f>
        <v>64</v>
      </c>
    </row>
    <row r="142" spans="3:7" ht="14.25">
      <c r="D142" s="85" t="s">
        <v>465</v>
      </c>
      <c r="E142" s="81" t="s">
        <v>235</v>
      </c>
      <c r="F142" s="79"/>
      <c r="G142" s="80">
        <f>VLOOKUP(D142,'Прайс ЛКМ'!L:M,2,0)</f>
        <v>65</v>
      </c>
    </row>
    <row r="143" spans="3:7" s="245" customFormat="1" ht="14.25">
      <c r="C143" s="5"/>
      <c r="D143" s="85" t="s">
        <v>897</v>
      </c>
      <c r="E143" s="97" t="s">
        <v>237</v>
      </c>
      <c r="F143" s="79"/>
      <c r="G143" s="80">
        <f>VLOOKUP(D143,'Прайс ЛКМ'!L:M,2,0)</f>
        <v>65</v>
      </c>
    </row>
    <row r="144" spans="3:7" ht="14.25">
      <c r="D144" s="86" t="s">
        <v>279</v>
      </c>
      <c r="E144" s="97" t="s">
        <v>237</v>
      </c>
      <c r="F144" s="79"/>
      <c r="G144" s="80">
        <f>VLOOKUP(D144,'Прайс ЛКМ'!L:M,2,0)</f>
        <v>65</v>
      </c>
    </row>
    <row r="145" spans="3:7" ht="18" customHeight="1">
      <c r="D145" s="85" t="s">
        <v>512</v>
      </c>
      <c r="E145" s="81" t="s">
        <v>513</v>
      </c>
      <c r="F145" s="79"/>
      <c r="G145" s="80">
        <f>VLOOKUP(D145,'Прайс ЛКМ'!L:M,2,0)</f>
        <v>66</v>
      </c>
    </row>
    <row r="146" spans="3:7" s="127" customFormat="1" ht="18" customHeight="1">
      <c r="C146" s="5"/>
      <c r="D146" s="85" t="s">
        <v>672</v>
      </c>
      <c r="E146" s="81" t="s">
        <v>237</v>
      </c>
      <c r="F146" s="79"/>
      <c r="G146" s="80" t="e">
        <f>VLOOKUP(D146,'Прайс ЛКМ'!L:M,2,0)</f>
        <v>#N/A</v>
      </c>
    </row>
    <row r="147" spans="3:7" s="229" customFormat="1" ht="18" customHeight="1">
      <c r="C147" s="5"/>
      <c r="D147" s="85" t="s">
        <v>866</v>
      </c>
      <c r="E147" s="81" t="s">
        <v>891</v>
      </c>
      <c r="F147" s="79"/>
      <c r="G147" s="80">
        <f>VLOOKUP(D147,'Прайс ЛКМ'!L:M,2,0)</f>
        <v>66</v>
      </c>
    </row>
    <row r="148" spans="3:7" ht="15" thickBot="1">
      <c r="D148" s="102" t="s">
        <v>308</v>
      </c>
      <c r="E148" s="103" t="s">
        <v>307</v>
      </c>
      <c r="F148" s="232"/>
      <c r="G148" s="176" t="e">
        <f>VLOOKUP(D148,'Прайс ЛКМ'!L:M,2,0)</f>
        <v>#N/A</v>
      </c>
    </row>
    <row r="165" spans="6:7">
      <c r="F165"/>
      <c r="G165"/>
    </row>
    <row r="166" spans="6:7">
      <c r="F166"/>
      <c r="G166"/>
    </row>
    <row r="167" spans="6:7">
      <c r="F167"/>
    </row>
    <row r="168" spans="6:7">
      <c r="F168"/>
    </row>
    <row r="169" spans="6:7">
      <c r="F169"/>
    </row>
    <row r="170" spans="6:7">
      <c r="F170"/>
    </row>
    <row r="171" spans="6:7">
      <c r="F171"/>
    </row>
    <row r="172" spans="6:7">
      <c r="F172"/>
    </row>
    <row r="358" spans="1:9">
      <c r="A358" t="e">
        <f>SUBTOTAL(9,#REF!)</f>
        <v>#REF!</v>
      </c>
      <c r="B358" t="e">
        <f>SUBTOTAL(9,#REF!)</f>
        <v>#REF!</v>
      </c>
      <c r="C358" s="5" t="e">
        <f>SUBTOTAL(9,#REF!)</f>
        <v>#REF!</v>
      </c>
      <c r="D358">
        <f t="shared" ref="D358:I358" si="0">SUBTOTAL(9,N21)</f>
        <v>0</v>
      </c>
      <c r="E358">
        <f t="shared" si="0"/>
        <v>0</v>
      </c>
      <c r="F358" s="4">
        <f t="shared" si="0"/>
        <v>0</v>
      </c>
      <c r="G358" s="2">
        <f t="shared" si="0"/>
        <v>0</v>
      </c>
      <c r="H358">
        <f t="shared" si="0"/>
        <v>0</v>
      </c>
      <c r="I358">
        <f t="shared" si="0"/>
        <v>0</v>
      </c>
    </row>
    <row r="976" spans="1:1">
      <c r="A976" s="249" t="s">
        <v>1222</v>
      </c>
    </row>
    <row r="2847" spans="1:11">
      <c r="A2847" s="249" t="s">
        <v>929</v>
      </c>
      <c r="E2847" s="249"/>
      <c r="K2847" s="249"/>
    </row>
    <row r="2848" spans="1:11">
      <c r="K2848" s="249"/>
    </row>
    <row r="2849" spans="1:11">
      <c r="I2849" s="249">
        <v>6.86</v>
      </c>
      <c r="K2849" s="249"/>
    </row>
    <row r="2850" spans="1:11">
      <c r="I2850" s="249">
        <v>11.1</v>
      </c>
      <c r="K2850" s="249"/>
    </row>
    <row r="2851" spans="1:11">
      <c r="A2851" s="249" t="s">
        <v>301</v>
      </c>
    </row>
  </sheetData>
  <mergeCells count="33">
    <mergeCell ref="D57:G57"/>
    <mergeCell ref="D62:G62"/>
    <mergeCell ref="D67:G67"/>
    <mergeCell ref="D140:G140"/>
    <mergeCell ref="D80:G80"/>
    <mergeCell ref="D84:G84"/>
    <mergeCell ref="D88:G88"/>
    <mergeCell ref="D99:G99"/>
    <mergeCell ref="D127:G127"/>
    <mergeCell ref="D106:G106"/>
    <mergeCell ref="D102:G102"/>
    <mergeCell ref="C54:G54"/>
    <mergeCell ref="D46:G46"/>
    <mergeCell ref="D42:G42"/>
    <mergeCell ref="D39:G39"/>
    <mergeCell ref="E51:G51"/>
    <mergeCell ref="C48:G48"/>
    <mergeCell ref="D47:G47"/>
    <mergeCell ref="E50:G50"/>
    <mergeCell ref="D41:G41"/>
    <mergeCell ref="D43:G43"/>
    <mergeCell ref="D40:G40"/>
    <mergeCell ref="C34:G34"/>
    <mergeCell ref="C35:G35"/>
    <mergeCell ref="D36:F36"/>
    <mergeCell ref="D38:G38"/>
    <mergeCell ref="D37:G37"/>
    <mergeCell ref="C3:G6"/>
    <mergeCell ref="C7:G7"/>
    <mergeCell ref="C8:G8"/>
    <mergeCell ref="C33:G33"/>
    <mergeCell ref="C11:G12"/>
    <mergeCell ref="C14:G15"/>
  </mergeCells>
  <phoneticPr fontId="3" type="noConversion"/>
  <hyperlinks>
    <hyperlink ref="D29" r:id="rId1"/>
  </hyperlinks>
  <printOptions horizontalCentered="1"/>
  <pageMargins left="7.874015748031496E-2" right="7.874015748031496E-2" top="0.15748031496062992" bottom="0.15748031496062992" header="0.15748031496062992" footer="0.15748031496062992"/>
  <pageSetup paperSize="9" scale="60" fitToHeight="10" orientation="portrait" r:id="rId2"/>
  <headerFooter alignWithMargins="0"/>
  <rowBreaks count="2" manualBreakCount="2">
    <brk id="52" max="7" man="1"/>
    <brk id="126" max="7" man="1"/>
  </rowBreaks>
  <legacyDrawing r:id="rId3"/>
  <oleObjects>
    <oleObject progId="MSPhotoEd.3" shapeId="2049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HU1941"/>
  <sheetViews>
    <sheetView tabSelected="1" view="pageBreakPreview" zoomScale="90" zoomScaleSheetLayoutView="90" workbookViewId="0">
      <selection activeCell="A1918" sqref="A1918:A1919"/>
    </sheetView>
  </sheetViews>
  <sheetFormatPr defaultRowHeight="14.25" outlineLevelCol="1"/>
  <cols>
    <col min="1" max="1" width="65.140625" style="152" customWidth="1"/>
    <col min="2" max="2" width="15.85546875" style="49" customWidth="1"/>
    <col min="3" max="3" width="14.5703125" style="49" hidden="1" customWidth="1"/>
    <col min="4" max="4" width="11.5703125" style="49" hidden="1" customWidth="1" outlineLevel="1"/>
    <col min="5" max="5" width="10.85546875" style="49" hidden="1" customWidth="1" outlineLevel="1"/>
    <col min="6" max="6" width="10" style="49" customWidth="1" collapsed="1"/>
    <col min="7" max="7" width="5.140625" style="49" customWidth="1"/>
    <col min="8" max="8" width="5.7109375" style="48" customWidth="1"/>
    <col min="9" max="9" width="9.5703125" style="48" customWidth="1"/>
    <col min="10" max="10" width="9.7109375" style="54" customWidth="1"/>
    <col min="11" max="11" width="4" style="58" customWidth="1" outlineLevel="1"/>
    <col min="12" max="12" width="12.85546875" style="57" customWidth="1" outlineLevel="1"/>
    <col min="13" max="13" width="4.7109375" style="51" customWidth="1" outlineLevel="1"/>
  </cols>
  <sheetData>
    <row r="1" spans="1:13" s="1" customFormat="1" ht="93.75" customHeight="1">
      <c r="A1" s="159" t="s">
        <v>601</v>
      </c>
      <c r="B1" s="1" t="s">
        <v>938</v>
      </c>
      <c r="C1" s="45"/>
      <c r="D1" s="43" t="s">
        <v>216</v>
      </c>
      <c r="E1" s="43" t="s">
        <v>218</v>
      </c>
      <c r="F1" s="43" t="s">
        <v>216</v>
      </c>
      <c r="G1" s="43" t="s">
        <v>219</v>
      </c>
      <c r="H1" s="43" t="s">
        <v>217</v>
      </c>
      <c r="I1" s="43" t="s">
        <v>280</v>
      </c>
      <c r="J1" s="55" t="s">
        <v>532</v>
      </c>
      <c r="K1" s="60"/>
      <c r="L1" s="46" t="s">
        <v>224</v>
      </c>
      <c r="M1" s="46" t="s">
        <v>220</v>
      </c>
    </row>
    <row r="2" spans="1:13" s="1" customFormat="1" ht="38.25" customHeight="1">
      <c r="A2" s="457" t="s">
        <v>404</v>
      </c>
      <c r="B2" s="458"/>
      <c r="C2" s="458"/>
      <c r="D2" s="458"/>
      <c r="E2" s="458"/>
      <c r="F2" s="458"/>
      <c r="G2" s="458"/>
      <c r="H2" s="458"/>
      <c r="I2" s="458"/>
      <c r="J2" s="459"/>
      <c r="K2" s="70"/>
      <c r="L2" s="71"/>
      <c r="M2" s="71"/>
    </row>
    <row r="3" spans="1:13" s="1" customFormat="1" ht="17.25" customHeight="1">
      <c r="A3" s="449" t="s">
        <v>400</v>
      </c>
      <c r="B3" s="450"/>
      <c r="C3" s="450"/>
      <c r="D3" s="450"/>
      <c r="E3" s="450"/>
      <c r="F3" s="450"/>
      <c r="G3" s="450"/>
      <c r="H3" s="450"/>
      <c r="I3" s="450"/>
      <c r="J3" s="454"/>
      <c r="K3" s="56" t="s">
        <v>590</v>
      </c>
      <c r="L3" s="56" t="str">
        <f>IF(ISBLANK(K3)=FALSE,A3,#REF!)</f>
        <v>ДЮЛАКС (DULUX)</v>
      </c>
      <c r="M3" s="50">
        <v>1</v>
      </c>
    </row>
    <row r="4" spans="1:13" s="1" customFormat="1" ht="24" customHeight="1">
      <c r="A4" s="484" t="s">
        <v>289</v>
      </c>
      <c r="B4" s="484"/>
      <c r="C4" s="484"/>
      <c r="D4" s="484"/>
      <c r="E4" s="484"/>
      <c r="F4" s="484"/>
      <c r="G4" s="484"/>
      <c r="H4" s="484"/>
      <c r="I4" s="484"/>
      <c r="J4" s="484"/>
      <c r="K4" s="56"/>
      <c r="L4" s="56" t="str">
        <f t="shared" ref="L4:L67" si="0">IF(ISBLANK(K4)=FALSE,A4,L3)</f>
        <v>ДЮЛАКС (DULUX)</v>
      </c>
      <c r="M4" s="50">
        <v>1</v>
      </c>
    </row>
    <row r="5" spans="1:13" s="249" customFormat="1" ht="19.5" customHeight="1">
      <c r="A5" s="295" t="s">
        <v>1160</v>
      </c>
      <c r="B5" s="39">
        <v>5031881</v>
      </c>
      <c r="C5" s="39"/>
      <c r="D5" s="40">
        <v>1</v>
      </c>
      <c r="E5" s="40" t="s">
        <v>290</v>
      </c>
      <c r="F5" s="40" t="str">
        <f t="shared" ref="F5:F67" si="1">CONCATENATE(D5," ",E5)</f>
        <v>1 л</v>
      </c>
      <c r="G5" s="40">
        <v>2</v>
      </c>
      <c r="H5" s="40" t="s">
        <v>574</v>
      </c>
      <c r="I5" s="39">
        <v>1945.82</v>
      </c>
      <c r="J5" s="53">
        <f>IF(C5="СТОП цена",I5,ROUND(I5*(1-VLOOKUP(L5,Оглавление!D:G,3,FALSE)),2))</f>
        <v>1945.82</v>
      </c>
      <c r="K5" s="56"/>
      <c r="L5" s="56" t="str">
        <f>IF(ISBLANK(K5)=FALSE,A5,L4)</f>
        <v>ДЮЛАКС (DULUX)</v>
      </c>
      <c r="M5" s="50">
        <v>1</v>
      </c>
    </row>
    <row r="6" spans="1:13" s="249" customFormat="1" ht="19.5" customHeight="1">
      <c r="A6" s="295" t="s">
        <v>1161</v>
      </c>
      <c r="B6" s="39">
        <v>5031882</v>
      </c>
      <c r="C6" s="39"/>
      <c r="D6" s="40">
        <v>1</v>
      </c>
      <c r="E6" s="40" t="s">
        <v>290</v>
      </c>
      <c r="F6" s="40" t="str">
        <f t="shared" si="1"/>
        <v>1 л</v>
      </c>
      <c r="G6" s="40">
        <v>2</v>
      </c>
      <c r="H6" s="40" t="s">
        <v>574</v>
      </c>
      <c r="I6" s="39">
        <v>3518.76</v>
      </c>
      <c r="J6" s="53">
        <f>IF(C6="СТОП цена",I6,ROUND(I6*(1-VLOOKUP(L6,Оглавление!D:G,3,FALSE)),2))</f>
        <v>3518.76</v>
      </c>
      <c r="K6" s="56"/>
      <c r="L6" s="56" t="str">
        <f t="shared" si="0"/>
        <v>ДЮЛАКС (DULUX)</v>
      </c>
      <c r="M6" s="50">
        <v>1</v>
      </c>
    </row>
    <row r="7" spans="1:13" s="249" customFormat="1" ht="19.5" customHeight="1">
      <c r="A7" s="295" t="s">
        <v>1162</v>
      </c>
      <c r="B7" s="39">
        <v>5031883</v>
      </c>
      <c r="C7" s="39"/>
      <c r="D7" s="40">
        <v>1</v>
      </c>
      <c r="E7" s="40" t="s">
        <v>290</v>
      </c>
      <c r="F7" s="40" t="str">
        <f t="shared" si="1"/>
        <v>1 л</v>
      </c>
      <c r="G7" s="40">
        <v>2</v>
      </c>
      <c r="H7" s="40" t="s">
        <v>574</v>
      </c>
      <c r="I7" s="39">
        <v>1833.72</v>
      </c>
      <c r="J7" s="53">
        <f>IF(C7="СТОП цена",I7,ROUND(I7*(1-VLOOKUP(L7,Оглавление!D:G,3,FALSE)),2))</f>
        <v>1833.72</v>
      </c>
      <c r="K7" s="56"/>
      <c r="L7" s="56" t="str">
        <f t="shared" si="0"/>
        <v>ДЮЛАКС (DULUX)</v>
      </c>
      <c r="M7" s="50">
        <v>1</v>
      </c>
    </row>
    <row r="8" spans="1:13" s="249" customFormat="1" ht="19.5" customHeight="1">
      <c r="A8" s="295" t="s">
        <v>1163</v>
      </c>
      <c r="B8" s="39">
        <v>5031884</v>
      </c>
      <c r="C8" s="39"/>
      <c r="D8" s="40">
        <v>1</v>
      </c>
      <c r="E8" s="40" t="s">
        <v>290</v>
      </c>
      <c r="F8" s="40" t="str">
        <f t="shared" si="1"/>
        <v>1 л</v>
      </c>
      <c r="G8" s="40">
        <v>2</v>
      </c>
      <c r="H8" s="40" t="s">
        <v>574</v>
      </c>
      <c r="I8" s="39">
        <v>4088.7</v>
      </c>
      <c r="J8" s="53">
        <f>IF(C8="СТОП цена",I8,ROUND(I8*(1-VLOOKUP(L8,Оглавление!D:G,3,FALSE)),2))</f>
        <v>4088.7</v>
      </c>
      <c r="K8" s="56"/>
      <c r="L8" s="56" t="str">
        <f t="shared" si="0"/>
        <v>ДЮЛАКС (DULUX)</v>
      </c>
      <c r="M8" s="50">
        <v>1</v>
      </c>
    </row>
    <row r="9" spans="1:13" s="249" customFormat="1" ht="19.5" customHeight="1">
      <c r="A9" s="295" t="s">
        <v>1164</v>
      </c>
      <c r="B9" s="39">
        <v>5031885</v>
      </c>
      <c r="C9" s="39"/>
      <c r="D9" s="40">
        <v>1</v>
      </c>
      <c r="E9" s="40" t="s">
        <v>290</v>
      </c>
      <c r="F9" s="40" t="str">
        <f t="shared" si="1"/>
        <v>1 л</v>
      </c>
      <c r="G9" s="40">
        <v>2</v>
      </c>
      <c r="H9" s="40" t="s">
        <v>574</v>
      </c>
      <c r="I9" s="39">
        <v>1585.92</v>
      </c>
      <c r="J9" s="53">
        <f>IF(C9="СТОП цена",I9,ROUND(I9*(1-VLOOKUP(L9,Оглавление!D:G,3,FALSE)),2))</f>
        <v>1585.92</v>
      </c>
      <c r="K9" s="56"/>
      <c r="L9" s="56" t="str">
        <f t="shared" si="0"/>
        <v>ДЮЛАКС (DULUX)</v>
      </c>
      <c r="M9" s="50">
        <v>1</v>
      </c>
    </row>
    <row r="10" spans="1:13" s="249" customFormat="1" ht="19.5" customHeight="1">
      <c r="A10" s="295" t="s">
        <v>1165</v>
      </c>
      <c r="B10" s="39">
        <v>5031886</v>
      </c>
      <c r="C10" s="39"/>
      <c r="D10" s="40">
        <v>1</v>
      </c>
      <c r="E10" s="40" t="s">
        <v>290</v>
      </c>
      <c r="F10" s="40" t="str">
        <f t="shared" si="1"/>
        <v>1 л</v>
      </c>
      <c r="G10" s="40">
        <v>2</v>
      </c>
      <c r="H10" s="40" t="s">
        <v>574</v>
      </c>
      <c r="I10" s="39">
        <v>3221.4</v>
      </c>
      <c r="J10" s="53">
        <f>IF(C10="СТОП цена",I10,ROUND(I10*(1-VLOOKUP(L10,Оглавление!D:G,3,FALSE)),2))</f>
        <v>3221.4</v>
      </c>
      <c r="K10" s="56"/>
      <c r="L10" s="56" t="str">
        <f t="shared" si="0"/>
        <v>ДЮЛАКС (DULUX)</v>
      </c>
      <c r="M10" s="50">
        <v>1</v>
      </c>
    </row>
    <row r="11" spans="1:13" s="249" customFormat="1" ht="19.5" customHeight="1">
      <c r="A11" s="295" t="s">
        <v>1166</v>
      </c>
      <c r="B11" s="39">
        <v>5031887</v>
      </c>
      <c r="C11" s="39"/>
      <c r="D11" s="40">
        <v>1</v>
      </c>
      <c r="E11" s="40" t="s">
        <v>290</v>
      </c>
      <c r="F11" s="40" t="str">
        <f t="shared" si="1"/>
        <v>1 л</v>
      </c>
      <c r="G11" s="40">
        <v>2</v>
      </c>
      <c r="H11" s="40" t="s">
        <v>574</v>
      </c>
      <c r="I11" s="39">
        <v>4683.42</v>
      </c>
      <c r="J11" s="53">
        <f>IF(C11="СТОП цена",I11,ROUND(I11*(1-VLOOKUP(L11,Оглавление!D:G,3,FALSE)),2))</f>
        <v>4683.42</v>
      </c>
      <c r="K11" s="56"/>
      <c r="L11" s="56" t="str">
        <f t="shared" si="0"/>
        <v>ДЮЛАКС (DULUX)</v>
      </c>
      <c r="M11" s="50">
        <v>1</v>
      </c>
    </row>
    <row r="12" spans="1:13" s="249" customFormat="1" ht="19.5" customHeight="1">
      <c r="A12" s="295" t="s">
        <v>1167</v>
      </c>
      <c r="B12" s="39">
        <v>5031888</v>
      </c>
      <c r="C12" s="39"/>
      <c r="D12" s="40">
        <v>1</v>
      </c>
      <c r="E12" s="40" t="s">
        <v>290</v>
      </c>
      <c r="F12" s="40" t="str">
        <f t="shared" si="1"/>
        <v>1 л</v>
      </c>
      <c r="G12" s="40">
        <v>2</v>
      </c>
      <c r="H12" s="40" t="s">
        <v>574</v>
      </c>
      <c r="I12" s="39">
        <v>1475</v>
      </c>
      <c r="J12" s="53">
        <f>IF(C12="СТОП цена",I12,ROUND(I12*(1-VLOOKUP(L12,Оглавление!D:G,3,FALSE)),2))</f>
        <v>1475</v>
      </c>
      <c r="K12" s="56"/>
      <c r="L12" s="56" t="str">
        <f>IF(ISBLANK(K12)=FALSE,A12,L11)</f>
        <v>ДЮЛАКС (DULUX)</v>
      </c>
      <c r="M12" s="50">
        <v>1</v>
      </c>
    </row>
    <row r="13" spans="1:13" s="249" customFormat="1" ht="19.5" customHeight="1">
      <c r="A13" s="295" t="s">
        <v>1168</v>
      </c>
      <c r="B13" s="39">
        <v>5031889</v>
      </c>
      <c r="C13" s="39"/>
      <c r="D13" s="40">
        <v>1</v>
      </c>
      <c r="E13" s="40" t="s">
        <v>290</v>
      </c>
      <c r="F13" s="40" t="str">
        <f t="shared" si="1"/>
        <v>1 л</v>
      </c>
      <c r="G13" s="40">
        <v>2</v>
      </c>
      <c r="H13" s="40" t="s">
        <v>574</v>
      </c>
      <c r="I13" s="39">
        <v>1772.36</v>
      </c>
      <c r="J13" s="53">
        <f>IF(C13="СТОП цена",I13,ROUND(I13*(1-VLOOKUP(L13,Оглавление!D:G,3,FALSE)),2))</f>
        <v>1772.36</v>
      </c>
      <c r="K13" s="56"/>
      <c r="L13" s="56" t="str">
        <f t="shared" si="0"/>
        <v>ДЮЛАКС (DULUX)</v>
      </c>
      <c r="M13" s="50">
        <v>1</v>
      </c>
    </row>
    <row r="14" spans="1:13" s="249" customFormat="1" ht="19.5" customHeight="1">
      <c r="A14" s="295" t="s">
        <v>1169</v>
      </c>
      <c r="B14" s="39">
        <v>5031900</v>
      </c>
      <c r="C14" s="39"/>
      <c r="D14" s="40">
        <v>1</v>
      </c>
      <c r="E14" s="40" t="s">
        <v>290</v>
      </c>
      <c r="F14" s="40" t="str">
        <f t="shared" si="1"/>
        <v>1 л</v>
      </c>
      <c r="G14" s="40">
        <v>2</v>
      </c>
      <c r="H14" s="40" t="s">
        <v>574</v>
      </c>
      <c r="I14" s="39">
        <v>5402.04</v>
      </c>
      <c r="J14" s="53">
        <f>IF(C14="СТОП цена",I14,ROUND(I14*(1-VLOOKUP(L14,Оглавление!D:G,3,FALSE)),2))</f>
        <v>5402.04</v>
      </c>
      <c r="K14" s="56"/>
      <c r="L14" s="56" t="str">
        <f t="shared" si="0"/>
        <v>ДЮЛАКС (DULUX)</v>
      </c>
      <c r="M14" s="50">
        <v>1</v>
      </c>
    </row>
    <row r="15" spans="1:13" s="249" customFormat="1" ht="19.5" customHeight="1">
      <c r="A15" s="295" t="s">
        <v>1170</v>
      </c>
      <c r="B15" s="39">
        <v>5031901</v>
      </c>
      <c r="C15" s="39"/>
      <c r="D15" s="40">
        <v>1</v>
      </c>
      <c r="E15" s="40" t="s">
        <v>290</v>
      </c>
      <c r="F15" s="40" t="str">
        <f t="shared" si="1"/>
        <v>1 л</v>
      </c>
      <c r="G15" s="40">
        <v>2</v>
      </c>
      <c r="H15" s="40" t="s">
        <v>574</v>
      </c>
      <c r="I15" s="39">
        <v>3333.5</v>
      </c>
      <c r="J15" s="53">
        <f>IF(C15="СТОП цена",I15,ROUND(I15*(1-VLOOKUP(L15,Оглавление!D:G,3,FALSE)),2))</f>
        <v>3333.5</v>
      </c>
      <c r="K15" s="56"/>
      <c r="L15" s="56" t="str">
        <f t="shared" si="0"/>
        <v>ДЮЛАКС (DULUX)</v>
      </c>
      <c r="M15" s="50">
        <v>1</v>
      </c>
    </row>
    <row r="16" spans="1:13" s="249" customFormat="1" ht="19.5" customHeight="1">
      <c r="A16" s="295" t="s">
        <v>1171</v>
      </c>
      <c r="B16" s="39">
        <v>5031902</v>
      </c>
      <c r="C16" s="39"/>
      <c r="D16" s="40">
        <v>1</v>
      </c>
      <c r="E16" s="40" t="s">
        <v>290</v>
      </c>
      <c r="F16" s="40" t="str">
        <f t="shared" si="1"/>
        <v>1 л</v>
      </c>
      <c r="G16" s="40">
        <v>2</v>
      </c>
      <c r="H16" s="40" t="s">
        <v>574</v>
      </c>
      <c r="I16" s="39">
        <v>1722.8</v>
      </c>
      <c r="J16" s="53">
        <f>IF(C16="СТОП цена",I16,ROUND(I16*(1-VLOOKUP(L16,Оглавление!D:G,3,FALSE)),2))</f>
        <v>1722.8</v>
      </c>
      <c r="K16" s="56"/>
      <c r="L16" s="56" t="str">
        <f t="shared" si="0"/>
        <v>ДЮЛАКС (DULUX)</v>
      </c>
      <c r="M16" s="50">
        <v>1</v>
      </c>
    </row>
    <row r="17" spans="1:13" s="249" customFormat="1" ht="19.5" customHeight="1">
      <c r="A17" s="295" t="s">
        <v>1172</v>
      </c>
      <c r="B17" s="39">
        <v>5031903</v>
      </c>
      <c r="C17" s="39"/>
      <c r="D17" s="40">
        <v>1</v>
      </c>
      <c r="E17" s="40" t="s">
        <v>290</v>
      </c>
      <c r="F17" s="40" t="str">
        <f t="shared" si="1"/>
        <v>1 л</v>
      </c>
      <c r="G17" s="40">
        <v>2</v>
      </c>
      <c r="H17" s="40" t="s">
        <v>574</v>
      </c>
      <c r="I17" s="39">
        <v>2367.08</v>
      </c>
      <c r="J17" s="53">
        <f>IF(C17="СТОП цена",I17,ROUND(I17*(1-VLOOKUP(L17,Оглавление!D:G,3,FALSE)),2))</f>
        <v>2367.08</v>
      </c>
      <c r="K17" s="56"/>
      <c r="L17" s="56" t="str">
        <f t="shared" si="0"/>
        <v>ДЮЛАКС (DULUX)</v>
      </c>
      <c r="M17" s="50">
        <v>1</v>
      </c>
    </row>
    <row r="18" spans="1:13" s="249" customFormat="1" ht="19.5" customHeight="1">
      <c r="A18" s="295" t="s">
        <v>1173</v>
      </c>
      <c r="B18" s="39">
        <v>5031904</v>
      </c>
      <c r="C18" s="39"/>
      <c r="D18" s="40">
        <v>1</v>
      </c>
      <c r="E18" s="40" t="s">
        <v>290</v>
      </c>
      <c r="F18" s="40" t="str">
        <f t="shared" si="1"/>
        <v>1 л</v>
      </c>
      <c r="G18" s="40">
        <v>2</v>
      </c>
      <c r="H18" s="40" t="s">
        <v>574</v>
      </c>
      <c r="I18" s="39">
        <v>1772.36</v>
      </c>
      <c r="J18" s="53">
        <f>IF(C18="СТОП цена",I18,ROUND(I18*(1-VLOOKUP(L18,Оглавление!D:G,3,FALSE)),2))</f>
        <v>1772.36</v>
      </c>
      <c r="K18" s="56"/>
      <c r="L18" s="56" t="str">
        <f t="shared" si="0"/>
        <v>ДЮЛАКС (DULUX)</v>
      </c>
      <c r="M18" s="50">
        <v>1</v>
      </c>
    </row>
    <row r="19" spans="1:13" s="249" customFormat="1" ht="19.5" customHeight="1">
      <c r="A19" s="295" t="s">
        <v>1174</v>
      </c>
      <c r="B19" s="39">
        <v>5031905</v>
      </c>
      <c r="C19" s="39"/>
      <c r="D19" s="40">
        <v>1</v>
      </c>
      <c r="E19" s="40" t="s">
        <v>290</v>
      </c>
      <c r="F19" s="40" t="str">
        <f t="shared" si="1"/>
        <v>1 л</v>
      </c>
      <c r="G19" s="40">
        <v>2</v>
      </c>
      <c r="H19" s="40" t="s">
        <v>574</v>
      </c>
      <c r="I19" s="39">
        <v>3989.58</v>
      </c>
      <c r="J19" s="53">
        <f>IF(C19="СТОП цена",I19,ROUND(I19*(1-VLOOKUP(L19,Оглавление!D:G,3,FALSE)),2))</f>
        <v>3989.58</v>
      </c>
      <c r="K19" s="56"/>
      <c r="L19" s="56" t="str">
        <f t="shared" si="0"/>
        <v>ДЮЛАКС (DULUX)</v>
      </c>
      <c r="M19" s="50">
        <v>1</v>
      </c>
    </row>
    <row r="20" spans="1:13" s="249" customFormat="1" ht="19.5" customHeight="1">
      <c r="A20" s="295" t="s">
        <v>1175</v>
      </c>
      <c r="B20" s="39">
        <v>5031906</v>
      </c>
      <c r="C20" s="39"/>
      <c r="D20" s="40">
        <v>1</v>
      </c>
      <c r="E20" s="40" t="s">
        <v>290</v>
      </c>
      <c r="F20" s="40" t="str">
        <f t="shared" si="1"/>
        <v>1 л</v>
      </c>
      <c r="G20" s="40">
        <v>2</v>
      </c>
      <c r="H20" s="40" t="s">
        <v>574</v>
      </c>
      <c r="I20" s="39">
        <v>1164.6600000000001</v>
      </c>
      <c r="J20" s="53">
        <f>IF(C20="СТОП цена",I20,ROUND(I20*(1-VLOOKUP(L20,Оглавление!D:G,3,FALSE)),2))</f>
        <v>1164.6600000000001</v>
      </c>
      <c r="K20" s="56"/>
      <c r="L20" s="56" t="str">
        <f t="shared" si="0"/>
        <v>ДЮЛАКС (DULUX)</v>
      </c>
      <c r="M20" s="50">
        <v>1</v>
      </c>
    </row>
    <row r="21" spans="1:13" s="1" customFormat="1" ht="31.5" hidden="1" customHeight="1">
      <c r="A21" s="489" t="s">
        <v>575</v>
      </c>
      <c r="B21" s="489"/>
      <c r="C21" s="489"/>
      <c r="D21" s="489"/>
      <c r="E21" s="489"/>
      <c r="F21" s="489"/>
      <c r="G21" s="489"/>
      <c r="H21" s="489"/>
      <c r="I21" s="489"/>
      <c r="J21" s="489"/>
      <c r="K21" s="56"/>
      <c r="L21" s="56" t="str">
        <f t="shared" si="0"/>
        <v>ДЮЛАКС (DULUX)</v>
      </c>
      <c r="M21" s="50">
        <v>1</v>
      </c>
    </row>
    <row r="22" spans="1:13" s="1" customFormat="1" ht="18.75" hidden="1" customHeight="1">
      <c r="A22" s="460" t="s">
        <v>609</v>
      </c>
      <c r="B22" s="39">
        <v>5232853</v>
      </c>
      <c r="C22" s="39"/>
      <c r="D22" s="118"/>
      <c r="E22" s="118"/>
      <c r="F22" s="40" t="s">
        <v>189</v>
      </c>
      <c r="G22" s="40">
        <v>1</v>
      </c>
      <c r="H22" s="40" t="s">
        <v>574</v>
      </c>
      <c r="I22" s="39">
        <v>752.84</v>
      </c>
      <c r="J22" s="53">
        <f>IF(C22="СТОП цена",I22,ROUND(I22*(1-VLOOKUP(L22,Оглавление!D:G,3,FALSE)),2))</f>
        <v>752.84</v>
      </c>
      <c r="K22" s="56"/>
      <c r="L22" s="56" t="str">
        <f t="shared" si="0"/>
        <v>ДЮЛАКС (DULUX)</v>
      </c>
      <c r="M22" s="50">
        <v>1</v>
      </c>
    </row>
    <row r="23" spans="1:13" s="1" customFormat="1" ht="14.25" hidden="1" customHeight="1">
      <c r="A23" s="460"/>
      <c r="B23" s="39">
        <v>5232852</v>
      </c>
      <c r="C23" s="39"/>
      <c r="D23" s="118"/>
      <c r="E23" s="118"/>
      <c r="F23" s="40" t="s">
        <v>524</v>
      </c>
      <c r="G23" s="40">
        <v>1</v>
      </c>
      <c r="H23" s="40" t="s">
        <v>574</v>
      </c>
      <c r="I23" s="39">
        <v>1302.72</v>
      </c>
      <c r="J23" s="53">
        <f>IF(C23="СТОП цена",I23,ROUND(I23*(1-VLOOKUP(L23,Оглавление!D:G,3,FALSE)),2))</f>
        <v>1302.72</v>
      </c>
      <c r="K23" s="56"/>
      <c r="L23" s="56" t="str">
        <f t="shared" si="0"/>
        <v>ДЮЛАКС (DULUX)</v>
      </c>
      <c r="M23" s="50">
        <v>1</v>
      </c>
    </row>
    <row r="24" spans="1:13" s="1" customFormat="1" ht="16.5" hidden="1" customHeight="1">
      <c r="A24" s="460"/>
      <c r="B24" s="39">
        <v>5232851</v>
      </c>
      <c r="C24" s="39"/>
      <c r="D24" s="118"/>
      <c r="E24" s="118"/>
      <c r="F24" s="40" t="s">
        <v>188</v>
      </c>
      <c r="G24" s="40">
        <v>1</v>
      </c>
      <c r="H24" s="40" t="s">
        <v>574</v>
      </c>
      <c r="I24" s="39">
        <v>2211.3200000000002</v>
      </c>
      <c r="J24" s="53">
        <f>IF(C24="СТОП цена",I24,ROUND(I24*(1-VLOOKUP(L24,Оглавление!D:G,3,FALSE)),2))</f>
        <v>2211.3200000000002</v>
      </c>
      <c r="K24" s="56"/>
      <c r="L24" s="56" t="str">
        <f t="shared" si="0"/>
        <v>ДЮЛАКС (DULUX)</v>
      </c>
      <c r="M24" s="50">
        <v>1</v>
      </c>
    </row>
    <row r="25" spans="1:13" ht="12.75" hidden="1" customHeight="1">
      <c r="A25" s="460" t="s">
        <v>135</v>
      </c>
      <c r="B25" s="39">
        <v>5183770</v>
      </c>
      <c r="C25" s="39"/>
      <c r="D25" s="39">
        <v>0.9</v>
      </c>
      <c r="E25" s="40" t="s">
        <v>290</v>
      </c>
      <c r="F25" s="40" t="str">
        <f t="shared" si="1"/>
        <v>0,9 л</v>
      </c>
      <c r="G25" s="39">
        <v>1</v>
      </c>
      <c r="H25" s="40" t="s">
        <v>574</v>
      </c>
      <c r="I25" s="39">
        <v>477.9</v>
      </c>
      <c r="J25" s="53">
        <f>IF(C25="СТОП цена",I25,ROUND(I25*(1-VLOOKUP(L25,Оглавление!D:G,3,FALSE)),2))</f>
        <v>477.9</v>
      </c>
      <c r="K25" s="56"/>
      <c r="L25" s="56" t="str">
        <f>IF(ISBLANK(K25)=FALSE,A25,L21)</f>
        <v>ДЮЛАКС (DULUX)</v>
      </c>
      <c r="M25" s="50">
        <v>1</v>
      </c>
    </row>
    <row r="26" spans="1:13" ht="12.75" hidden="1" customHeight="1">
      <c r="A26" s="460"/>
      <c r="B26" s="39">
        <v>5183772</v>
      </c>
      <c r="C26" s="39"/>
      <c r="D26" s="39">
        <v>2.25</v>
      </c>
      <c r="E26" s="40" t="s">
        <v>290</v>
      </c>
      <c r="F26" s="40" t="str">
        <f t="shared" si="1"/>
        <v>2,25 л</v>
      </c>
      <c r="G26" s="40">
        <v>1</v>
      </c>
      <c r="H26" s="40" t="s">
        <v>574</v>
      </c>
      <c r="I26" s="39">
        <v>964.06</v>
      </c>
      <c r="J26" s="53">
        <f>IF(C26="СТОП цена",I26,ROUND(I26*(1-VLOOKUP(L26,Оглавление!D:G,3,FALSE)),2))</f>
        <v>964.06</v>
      </c>
      <c r="K26" s="56"/>
      <c r="L26" s="56" t="str">
        <f t="shared" si="0"/>
        <v>ДЮЛАКС (DULUX)</v>
      </c>
      <c r="M26" s="50">
        <v>1</v>
      </c>
    </row>
    <row r="27" spans="1:13" ht="12.75" hidden="1" customHeight="1">
      <c r="A27" s="460"/>
      <c r="B27" s="39">
        <v>5183774</v>
      </c>
      <c r="C27" s="39"/>
      <c r="D27" s="39">
        <v>9</v>
      </c>
      <c r="E27" s="40" t="s">
        <v>290</v>
      </c>
      <c r="F27" s="40" t="str">
        <f t="shared" si="1"/>
        <v>9 л</v>
      </c>
      <c r="G27" s="40">
        <v>1</v>
      </c>
      <c r="H27" s="40" t="s">
        <v>574</v>
      </c>
      <c r="I27" s="39">
        <v>3234.38</v>
      </c>
      <c r="J27" s="53">
        <f>IF(C27="СТОП цена",I27,ROUND(I27*(1-VLOOKUP(L27,Оглавление!D:G,3,FALSE)),2))</f>
        <v>3234.38</v>
      </c>
      <c r="K27" s="56"/>
      <c r="L27" s="56" t="str">
        <f t="shared" si="0"/>
        <v>ДЮЛАКС (DULUX)</v>
      </c>
      <c r="M27" s="50">
        <v>1</v>
      </c>
    </row>
    <row r="28" spans="1:13" ht="12.75" hidden="1" customHeight="1">
      <c r="A28" s="460" t="s">
        <v>136</v>
      </c>
      <c r="B28" s="40">
        <v>5183761</v>
      </c>
      <c r="C28" s="40"/>
      <c r="D28" s="39">
        <v>1</v>
      </c>
      <c r="E28" s="40" t="s">
        <v>290</v>
      </c>
      <c r="F28" s="40" t="str">
        <f t="shared" si="1"/>
        <v>1 л</v>
      </c>
      <c r="G28" s="40">
        <v>1</v>
      </c>
      <c r="H28" s="40" t="s">
        <v>574</v>
      </c>
      <c r="I28" s="39">
        <v>654.9</v>
      </c>
      <c r="J28" s="53">
        <f>IF(C28="СТОП цена",I28,ROUND(I28*(1-VLOOKUP(L28,Оглавление!D:G,3,FALSE)),2))</f>
        <v>654.9</v>
      </c>
      <c r="K28" s="56"/>
      <c r="L28" s="56" t="str">
        <f t="shared" si="0"/>
        <v>ДЮЛАКС (DULUX)</v>
      </c>
      <c r="M28" s="50">
        <v>1</v>
      </c>
    </row>
    <row r="29" spans="1:13" ht="12.75" hidden="1" customHeight="1">
      <c r="A29" s="460"/>
      <c r="B29" s="40">
        <v>5183763</v>
      </c>
      <c r="C29" s="40"/>
      <c r="D29" s="39">
        <v>2.5</v>
      </c>
      <c r="E29" s="40" t="s">
        <v>290</v>
      </c>
      <c r="F29" s="40" t="str">
        <f t="shared" si="1"/>
        <v>2,5 л</v>
      </c>
      <c r="G29" s="40">
        <v>1</v>
      </c>
      <c r="H29" s="40" t="s">
        <v>574</v>
      </c>
      <c r="I29" s="39">
        <v>1325.14</v>
      </c>
      <c r="J29" s="53">
        <f>IF(C29="СТОП цена",I29,ROUND(I29*(1-VLOOKUP(L29,Оглавление!D:G,3,FALSE)),2))</f>
        <v>1325.14</v>
      </c>
      <c r="K29" s="56"/>
      <c r="L29" s="56" t="str">
        <f t="shared" si="0"/>
        <v>ДЮЛАКС (DULUX)</v>
      </c>
      <c r="M29" s="50">
        <v>1</v>
      </c>
    </row>
    <row r="30" spans="1:13" ht="12.75" hidden="1" customHeight="1">
      <c r="A30" s="460"/>
      <c r="B30" s="40">
        <v>5183765</v>
      </c>
      <c r="C30" s="40"/>
      <c r="D30" s="39">
        <v>10</v>
      </c>
      <c r="E30" s="40" t="s">
        <v>290</v>
      </c>
      <c r="F30" s="40" t="str">
        <f t="shared" si="1"/>
        <v>10 л</v>
      </c>
      <c r="G30" s="40">
        <v>1</v>
      </c>
      <c r="H30" s="40" t="s">
        <v>574</v>
      </c>
      <c r="I30" s="39">
        <v>4436.8</v>
      </c>
      <c r="J30" s="53">
        <f>IF(C30="СТОП цена",I30,ROUND(I30*(1-VLOOKUP(L30,Оглавление!D:G,3,FALSE)),2))</f>
        <v>4436.8</v>
      </c>
      <c r="K30" s="56"/>
      <c r="L30" s="56" t="str">
        <f t="shared" si="0"/>
        <v>ДЮЛАКС (DULUX)</v>
      </c>
      <c r="M30" s="50">
        <v>1</v>
      </c>
    </row>
    <row r="31" spans="1:13" ht="12.75" hidden="1" customHeight="1">
      <c r="A31" s="460" t="s">
        <v>121</v>
      </c>
      <c r="B31" s="39">
        <v>5183722</v>
      </c>
      <c r="C31" s="39"/>
      <c r="D31" s="39">
        <v>1</v>
      </c>
      <c r="E31" s="40" t="s">
        <v>290</v>
      </c>
      <c r="F31" s="40" t="str">
        <f t="shared" si="1"/>
        <v>1 л</v>
      </c>
      <c r="G31" s="40">
        <v>1</v>
      </c>
      <c r="H31" s="40" t="s">
        <v>574</v>
      </c>
      <c r="I31" s="39">
        <v>379.96</v>
      </c>
      <c r="J31" s="53">
        <f>IF(C31="СТОП цена",I31,ROUND(I31*(1-VLOOKUP(L31,Оглавление!D:G,3,FALSE)),2))</f>
        <v>379.96</v>
      </c>
      <c r="K31" s="56"/>
      <c r="L31" s="56" t="str">
        <f>IF(ISBLANK(K31)=FALSE,A31,L30)</f>
        <v>ДЮЛАКС (DULUX)</v>
      </c>
      <c r="M31" s="50">
        <v>1</v>
      </c>
    </row>
    <row r="32" spans="1:13" ht="12.75" hidden="1" customHeight="1">
      <c r="A32" s="460"/>
      <c r="B32" s="39">
        <v>5183724</v>
      </c>
      <c r="C32" s="39"/>
      <c r="D32" s="39">
        <v>2.5</v>
      </c>
      <c r="E32" s="40" t="s">
        <v>290</v>
      </c>
      <c r="F32" s="40" t="str">
        <f t="shared" si="1"/>
        <v>2,5 л</v>
      </c>
      <c r="G32" s="40">
        <v>1</v>
      </c>
      <c r="H32" s="40" t="s">
        <v>574</v>
      </c>
      <c r="I32" s="39">
        <v>1014.8</v>
      </c>
      <c r="J32" s="53">
        <f>IF(C32="СТОП цена",I32,ROUND(I32*(1-VLOOKUP(L32,Оглавление!D:G,3,FALSE)),2))</f>
        <v>1014.8</v>
      </c>
      <c r="K32" s="56"/>
      <c r="L32" s="56" t="str">
        <f t="shared" si="0"/>
        <v>ДЮЛАКС (DULUX)</v>
      </c>
      <c r="M32" s="50">
        <v>1</v>
      </c>
    </row>
    <row r="33" spans="1:13" ht="12.75" hidden="1" customHeight="1">
      <c r="A33" s="460"/>
      <c r="B33" s="39">
        <v>5183726</v>
      </c>
      <c r="C33" s="39"/>
      <c r="D33" s="39">
        <v>5</v>
      </c>
      <c r="E33" s="40" t="s">
        <v>290</v>
      </c>
      <c r="F33" s="40" t="str">
        <f t="shared" si="1"/>
        <v>5 л</v>
      </c>
      <c r="G33" s="40">
        <v>1</v>
      </c>
      <c r="H33" s="40" t="s">
        <v>574</v>
      </c>
      <c r="I33" s="39">
        <v>1740.5</v>
      </c>
      <c r="J33" s="53">
        <f>IF(C33="СТОП цена",I33,ROUND(I33*(1-VLOOKUP(L33,Оглавление!D:G,3,FALSE)),2))</f>
        <v>1740.5</v>
      </c>
      <c r="K33" s="56"/>
      <c r="L33" s="56" t="str">
        <f t="shared" si="0"/>
        <v>ДЮЛАКС (DULUX)</v>
      </c>
      <c r="M33" s="50">
        <v>1</v>
      </c>
    </row>
    <row r="34" spans="1:13" ht="12.75" hidden="1" customHeight="1">
      <c r="A34" s="460"/>
      <c r="B34" s="40">
        <v>5183728</v>
      </c>
      <c r="C34" s="40"/>
      <c r="D34" s="39">
        <v>10</v>
      </c>
      <c r="E34" s="40" t="s">
        <v>290</v>
      </c>
      <c r="F34" s="40" t="str">
        <f t="shared" si="1"/>
        <v>10 л</v>
      </c>
      <c r="G34" s="40">
        <v>1</v>
      </c>
      <c r="H34" s="40" t="s">
        <v>574</v>
      </c>
      <c r="I34" s="39">
        <v>3057.38</v>
      </c>
      <c r="J34" s="53">
        <f>IF(C34="СТОП цена",I34,ROUND(I34*(1-VLOOKUP(L34,Оглавление!D:G,3,FALSE)),2))</f>
        <v>3057.38</v>
      </c>
      <c r="K34" s="56"/>
      <c r="L34" s="56" t="str">
        <f t="shared" si="0"/>
        <v>ДЮЛАКС (DULUX)</v>
      </c>
      <c r="M34" s="50">
        <v>1</v>
      </c>
    </row>
    <row r="35" spans="1:13" ht="14.25" hidden="1" customHeight="1">
      <c r="A35" s="460" t="s">
        <v>122</v>
      </c>
      <c r="B35" s="39">
        <v>5183779</v>
      </c>
      <c r="C35" s="39"/>
      <c r="D35" s="39">
        <v>5</v>
      </c>
      <c r="E35" s="40" t="s">
        <v>290</v>
      </c>
      <c r="F35" s="40" t="str">
        <f t="shared" si="1"/>
        <v>5 л</v>
      </c>
      <c r="G35" s="40">
        <v>1</v>
      </c>
      <c r="H35" s="40" t="s">
        <v>574</v>
      </c>
      <c r="I35" s="39">
        <v>2685.68</v>
      </c>
      <c r="J35" s="53">
        <f>IF(C35="СТОП цена",I35,ROUND(I35*(1-VLOOKUP(L35,Оглавление!D:G,3,FALSE)),2))</f>
        <v>2685.68</v>
      </c>
      <c r="K35" s="56"/>
      <c r="L35" s="56" t="str">
        <f t="shared" si="0"/>
        <v>ДЮЛАКС (DULUX)</v>
      </c>
      <c r="M35" s="50">
        <v>1</v>
      </c>
    </row>
    <row r="36" spans="1:13" ht="36.75" hidden="1" customHeight="1">
      <c r="A36" s="460"/>
      <c r="B36" s="44">
        <v>5183781</v>
      </c>
      <c r="C36" s="44"/>
      <c r="D36" s="39">
        <v>10</v>
      </c>
      <c r="E36" s="40" t="s">
        <v>290</v>
      </c>
      <c r="F36" s="40" t="str">
        <f t="shared" si="1"/>
        <v>10 л</v>
      </c>
      <c r="G36" s="40">
        <v>1</v>
      </c>
      <c r="H36" s="40" t="s">
        <v>574</v>
      </c>
      <c r="I36" s="39">
        <v>4958.3599999999997</v>
      </c>
      <c r="J36" s="53">
        <f>IF(C36="СТОП цена",I36,ROUND(I36*(1-VLOOKUP(L36,Оглавление!D:G,3,FALSE)),2))</f>
        <v>4958.3599999999997</v>
      </c>
      <c r="K36" s="56"/>
      <c r="L36" s="56" t="str">
        <f t="shared" si="0"/>
        <v>ДЮЛАКС (DULUX)</v>
      </c>
      <c r="M36" s="50">
        <v>1</v>
      </c>
    </row>
    <row r="37" spans="1:13" ht="12.75" hidden="1" customHeight="1">
      <c r="A37" s="460" t="s">
        <v>124</v>
      </c>
      <c r="B37" s="39">
        <v>5183744</v>
      </c>
      <c r="C37" s="39"/>
      <c r="D37" s="39">
        <v>0.9</v>
      </c>
      <c r="E37" s="40" t="s">
        <v>290</v>
      </c>
      <c r="F37" s="40" t="str">
        <f t="shared" si="1"/>
        <v>0,9 л</v>
      </c>
      <c r="G37" s="39">
        <v>3</v>
      </c>
      <c r="H37" s="40" t="s">
        <v>574</v>
      </c>
      <c r="I37" s="39">
        <v>313.88</v>
      </c>
      <c r="J37" s="53">
        <f>IF(C37="СТОП цена",I37,ROUND(I37*(1-VLOOKUP(L37,Оглавление!D:G,3,FALSE)),2))</f>
        <v>313.88</v>
      </c>
      <c r="K37" s="56"/>
      <c r="L37" s="56" t="str">
        <f t="shared" si="0"/>
        <v>ДЮЛАКС (DULUX)</v>
      </c>
      <c r="M37" s="50">
        <v>1</v>
      </c>
    </row>
    <row r="38" spans="1:13" ht="12.75" hidden="1" customHeight="1">
      <c r="A38" s="460"/>
      <c r="B38" s="39">
        <v>5183746</v>
      </c>
      <c r="C38" s="39"/>
      <c r="D38" s="39">
        <v>2.25</v>
      </c>
      <c r="E38" s="40" t="s">
        <v>290</v>
      </c>
      <c r="F38" s="40" t="str">
        <f t="shared" si="1"/>
        <v>2,25 л</v>
      </c>
      <c r="G38" s="39">
        <v>1</v>
      </c>
      <c r="H38" s="40" t="s">
        <v>574</v>
      </c>
      <c r="I38" s="39">
        <v>830.72</v>
      </c>
      <c r="J38" s="53">
        <f>IF(C38="СТОП цена",I38,ROUND(I38*(1-VLOOKUP(L38,Оглавление!D:G,3,FALSE)),2))</f>
        <v>830.72</v>
      </c>
      <c r="K38" s="56"/>
      <c r="L38" s="56" t="str">
        <f t="shared" si="0"/>
        <v>ДЮЛАКС (DULUX)</v>
      </c>
      <c r="M38" s="50">
        <v>1</v>
      </c>
    </row>
    <row r="39" spans="1:13" ht="12.75" hidden="1" customHeight="1">
      <c r="A39" s="460"/>
      <c r="B39" s="39">
        <v>5183748</v>
      </c>
      <c r="C39" s="39"/>
      <c r="D39" s="39">
        <v>9</v>
      </c>
      <c r="E39" s="40" t="s">
        <v>290</v>
      </c>
      <c r="F39" s="40" t="str">
        <f t="shared" si="1"/>
        <v>9 л</v>
      </c>
      <c r="G39" s="40">
        <v>1</v>
      </c>
      <c r="H39" s="40" t="s">
        <v>574</v>
      </c>
      <c r="I39" s="39">
        <v>2555.88</v>
      </c>
      <c r="J39" s="53">
        <f>IF(C39="СТОП цена",I39,ROUND(I39*(1-VLOOKUP(L39,Оглавление!D:G,3,FALSE)),2))</f>
        <v>2555.88</v>
      </c>
      <c r="K39" s="56"/>
      <c r="L39" s="56" t="str">
        <f t="shared" si="0"/>
        <v>ДЮЛАКС (DULUX)</v>
      </c>
      <c r="M39" s="50">
        <v>1</v>
      </c>
    </row>
    <row r="40" spans="1:13" ht="12.75" hidden="1" customHeight="1">
      <c r="A40" s="460" t="s">
        <v>125</v>
      </c>
      <c r="B40" s="39">
        <v>5183733</v>
      </c>
      <c r="C40" s="39"/>
      <c r="D40" s="39">
        <v>1</v>
      </c>
      <c r="E40" s="40" t="s">
        <v>290</v>
      </c>
      <c r="F40" s="40" t="str">
        <f t="shared" si="1"/>
        <v>1 л</v>
      </c>
      <c r="G40" s="40">
        <v>1</v>
      </c>
      <c r="H40" s="40" t="s">
        <v>574</v>
      </c>
      <c r="I40" s="39">
        <v>440.14</v>
      </c>
      <c r="J40" s="53">
        <f>IF(C40="СТОП цена",I40,ROUND(I40*(1-VLOOKUP(L40,Оглавление!D:G,3,FALSE)),2))</f>
        <v>440.14</v>
      </c>
      <c r="K40" s="56"/>
      <c r="L40" s="56" t="str">
        <f t="shared" si="0"/>
        <v>ДЮЛАКС (DULUX)</v>
      </c>
      <c r="M40" s="50">
        <v>1</v>
      </c>
    </row>
    <row r="41" spans="1:13" ht="12.75" hidden="1" customHeight="1">
      <c r="A41" s="460"/>
      <c r="B41" s="39">
        <v>5183735</v>
      </c>
      <c r="C41" s="39"/>
      <c r="D41" s="39">
        <v>2.5</v>
      </c>
      <c r="E41" s="40" t="s">
        <v>290</v>
      </c>
      <c r="F41" s="40" t="str">
        <f t="shared" si="1"/>
        <v>2,5 л</v>
      </c>
      <c r="G41" s="40">
        <v>1</v>
      </c>
      <c r="H41" s="40" t="s">
        <v>574</v>
      </c>
      <c r="I41" s="39">
        <v>1146.96</v>
      </c>
      <c r="J41" s="53">
        <f>IF(C41="СТОП цена",I41,ROUND(I41*(1-VLOOKUP(L41,Оглавление!D:G,3,FALSE)),2))</f>
        <v>1146.96</v>
      </c>
      <c r="K41" s="56"/>
      <c r="L41" s="56" t="str">
        <f t="shared" si="0"/>
        <v>ДЮЛАКС (DULUX)</v>
      </c>
      <c r="M41" s="50">
        <v>1</v>
      </c>
    </row>
    <row r="42" spans="1:13" ht="12.75" hidden="1" customHeight="1">
      <c r="A42" s="460"/>
      <c r="B42" s="39">
        <v>5183737</v>
      </c>
      <c r="C42" s="39"/>
      <c r="D42" s="39">
        <v>5</v>
      </c>
      <c r="E42" s="40" t="s">
        <v>290</v>
      </c>
      <c r="F42" s="40" t="str">
        <f t="shared" si="1"/>
        <v>5 л</v>
      </c>
      <c r="G42" s="40">
        <v>1</v>
      </c>
      <c r="H42" s="40" t="s">
        <v>574</v>
      </c>
      <c r="I42" s="39">
        <v>2100.4</v>
      </c>
      <c r="J42" s="53">
        <f>IF(C42="СТОП цена",I42,ROUND(I42*(1-VLOOKUP(L42,Оглавление!D:G,3,FALSE)),2))</f>
        <v>2100.4</v>
      </c>
      <c r="K42" s="56"/>
      <c r="L42" s="56" t="str">
        <f t="shared" si="0"/>
        <v>ДЮЛАКС (DULUX)</v>
      </c>
      <c r="M42" s="50">
        <v>1</v>
      </c>
    </row>
    <row r="43" spans="1:13" ht="12.75" hidden="1" customHeight="1">
      <c r="A43" s="460"/>
      <c r="B43" s="40">
        <v>5183739</v>
      </c>
      <c r="C43" s="40"/>
      <c r="D43" s="39">
        <v>10</v>
      </c>
      <c r="E43" s="40" t="s">
        <v>290</v>
      </c>
      <c r="F43" s="40" t="str">
        <f t="shared" si="1"/>
        <v>10 л</v>
      </c>
      <c r="G43" s="40">
        <v>1</v>
      </c>
      <c r="H43" s="40" t="s">
        <v>574</v>
      </c>
      <c r="I43" s="39">
        <v>3503.42</v>
      </c>
      <c r="J43" s="53">
        <f>IF(C43="СТОП цена",I43,ROUND(I43*(1-VLOOKUP(L43,Оглавление!D:G,3,FALSE)),2))</f>
        <v>3503.42</v>
      </c>
      <c r="K43" s="56"/>
      <c r="L43" s="56" t="str">
        <f t="shared" si="0"/>
        <v>ДЮЛАКС (DULUX)</v>
      </c>
      <c r="M43" s="50">
        <v>1</v>
      </c>
    </row>
    <row r="44" spans="1:13" ht="18" hidden="1" customHeight="1">
      <c r="A44" s="444" t="s">
        <v>166</v>
      </c>
      <c r="B44" s="40">
        <v>5183716</v>
      </c>
      <c r="C44" s="40"/>
      <c r="D44" s="39">
        <v>2.5</v>
      </c>
      <c r="E44" s="40" t="s">
        <v>290</v>
      </c>
      <c r="F44" s="40" t="str">
        <f t="shared" si="1"/>
        <v>2,5 л</v>
      </c>
      <c r="G44" s="39">
        <v>2</v>
      </c>
      <c r="H44" s="40" t="s">
        <v>574</v>
      </c>
      <c r="I44" s="39">
        <v>276.12</v>
      </c>
      <c r="J44" s="53">
        <f>IF(C44="СТОП цена",I44,ROUND(I44*(1-VLOOKUP(L44,Оглавление!D:G,3,FALSE)),2))</f>
        <v>276.12</v>
      </c>
      <c r="K44" s="56"/>
      <c r="L44" s="56" t="str">
        <f t="shared" si="0"/>
        <v>ДЮЛАКС (DULUX)</v>
      </c>
      <c r="M44" s="50">
        <v>1</v>
      </c>
    </row>
    <row r="45" spans="1:13" ht="29.25" hidden="1" customHeight="1">
      <c r="A45" s="445"/>
      <c r="B45" s="40">
        <v>5183717</v>
      </c>
      <c r="C45" s="40"/>
      <c r="D45" s="39">
        <v>10</v>
      </c>
      <c r="E45" s="40" t="s">
        <v>290</v>
      </c>
      <c r="F45" s="40" t="str">
        <f t="shared" si="1"/>
        <v>10 л</v>
      </c>
      <c r="G45" s="39">
        <v>1</v>
      </c>
      <c r="H45" s="40" t="s">
        <v>574</v>
      </c>
      <c r="I45" s="39">
        <v>883.82</v>
      </c>
      <c r="J45" s="53">
        <f>IF(C45="СТОП цена",I45,ROUND(I45*(1-VLOOKUP(L45,Оглавление!D:G,3,FALSE)),2))</f>
        <v>883.82</v>
      </c>
      <c r="K45" s="56"/>
      <c r="L45" s="56" t="str">
        <f t="shared" si="0"/>
        <v>ДЮЛАКС (DULUX)</v>
      </c>
      <c r="M45" s="50">
        <v>1</v>
      </c>
    </row>
    <row r="46" spans="1:13" ht="21" hidden="1" customHeight="1">
      <c r="A46" s="444" t="s">
        <v>54</v>
      </c>
      <c r="B46" s="40">
        <v>5183562</v>
      </c>
      <c r="C46" s="40"/>
      <c r="D46" s="39">
        <v>2.5</v>
      </c>
      <c r="E46" s="40" t="s">
        <v>290</v>
      </c>
      <c r="F46" s="40" t="str">
        <f t="shared" si="1"/>
        <v>2,5 л</v>
      </c>
      <c r="G46" s="39">
        <v>1</v>
      </c>
      <c r="H46" s="40" t="s">
        <v>574</v>
      </c>
      <c r="I46" s="39">
        <v>1052.56</v>
      </c>
      <c r="J46" s="53">
        <f>IF(C46="СТОП цена",I46,ROUND(I46*(1-VLOOKUP(L46,Оглавление!D:G,3,FALSE)),2))</f>
        <v>1052.56</v>
      </c>
      <c r="K46" s="56"/>
      <c r="L46" s="56" t="str">
        <f t="shared" si="0"/>
        <v>ДЮЛАКС (DULUX)</v>
      </c>
      <c r="M46" s="50">
        <v>1</v>
      </c>
    </row>
    <row r="47" spans="1:13" ht="19.5" hidden="1" customHeight="1">
      <c r="A47" s="448"/>
      <c r="B47" s="40">
        <v>5183563</v>
      </c>
      <c r="C47" s="40"/>
      <c r="D47" s="39">
        <v>5</v>
      </c>
      <c r="E47" s="40" t="s">
        <v>290</v>
      </c>
      <c r="F47" s="40" t="str">
        <f t="shared" si="1"/>
        <v>5 л</v>
      </c>
      <c r="G47" s="39">
        <v>1</v>
      </c>
      <c r="H47" s="40" t="s">
        <v>574</v>
      </c>
      <c r="I47" s="39">
        <v>1937.56</v>
      </c>
      <c r="J47" s="53">
        <f>IF(C47="СТОП цена",I47,ROUND(I47*(1-VLOOKUP(L47,Оглавление!D:G,3,FALSE)),2))</f>
        <v>1937.56</v>
      </c>
      <c r="K47" s="56"/>
      <c r="L47" s="56" t="str">
        <f t="shared" si="0"/>
        <v>ДЮЛАКС (DULUX)</v>
      </c>
      <c r="M47" s="50">
        <v>1</v>
      </c>
    </row>
    <row r="48" spans="1:13" ht="21" hidden="1" customHeight="1">
      <c r="A48" s="445"/>
      <c r="B48" s="40">
        <v>5183564</v>
      </c>
      <c r="C48" s="40"/>
      <c r="D48" s="39">
        <v>10</v>
      </c>
      <c r="E48" s="40" t="s">
        <v>290</v>
      </c>
      <c r="F48" s="40" t="str">
        <f t="shared" si="1"/>
        <v>10 л</v>
      </c>
      <c r="G48" s="39">
        <v>1</v>
      </c>
      <c r="H48" s="40" t="s">
        <v>574</v>
      </c>
      <c r="I48" s="39">
        <v>3241.46</v>
      </c>
      <c r="J48" s="53">
        <f>IF(C48="СТОП цена",I48,ROUND(I48*(1-VLOOKUP(L48,Оглавление!D:G,3,FALSE)),2))</f>
        <v>3241.46</v>
      </c>
      <c r="K48" s="56"/>
      <c r="L48" s="56" t="str">
        <f t="shared" si="0"/>
        <v>ДЮЛАКС (DULUX)</v>
      </c>
      <c r="M48" s="50">
        <v>1</v>
      </c>
    </row>
    <row r="49" spans="1:13" ht="21" hidden="1" customHeight="1">
      <c r="A49" s="444" t="s">
        <v>642</v>
      </c>
      <c r="B49" s="272">
        <v>5183565</v>
      </c>
      <c r="C49" s="261"/>
      <c r="D49" s="39"/>
      <c r="E49" s="40"/>
      <c r="F49" s="40" t="s">
        <v>639</v>
      </c>
      <c r="G49" s="39">
        <v>1</v>
      </c>
      <c r="H49" s="40" t="s">
        <v>574</v>
      </c>
      <c r="I49" s="39">
        <v>717.44</v>
      </c>
      <c r="J49" s="53">
        <f>IF(C49="СТОП цена",I49,ROUND(I49*(1-VLOOKUP(L49,Оглавление!D:G,3,FALSE)),2))</f>
        <v>717.44</v>
      </c>
      <c r="K49" s="56"/>
      <c r="L49" s="56" t="str">
        <f t="shared" si="0"/>
        <v>ДЮЛАКС (DULUX)</v>
      </c>
      <c r="M49" s="50">
        <v>1</v>
      </c>
    </row>
    <row r="50" spans="1:13" ht="21" hidden="1" customHeight="1">
      <c r="A50" s="448"/>
      <c r="B50" s="272">
        <v>5183566</v>
      </c>
      <c r="C50" s="261"/>
      <c r="D50" s="39"/>
      <c r="E50" s="40"/>
      <c r="F50" s="40" t="s">
        <v>762</v>
      </c>
      <c r="G50" s="39">
        <v>1</v>
      </c>
      <c r="H50" s="40" t="s">
        <v>574</v>
      </c>
      <c r="I50" s="39">
        <v>1309.8</v>
      </c>
      <c r="J50" s="53">
        <f>IF(C50="СТОП цена",I50,ROUND(I50*(1-VLOOKUP(L50,Оглавление!D:G,3,FALSE)),2))</f>
        <v>1309.8</v>
      </c>
      <c r="K50" s="56"/>
      <c r="L50" s="56" t="str">
        <f t="shared" si="0"/>
        <v>ДЮЛАКС (DULUX)</v>
      </c>
      <c r="M50" s="50">
        <v>1</v>
      </c>
    </row>
    <row r="51" spans="1:13" ht="21" hidden="1" customHeight="1">
      <c r="A51" s="445"/>
      <c r="B51" s="272">
        <v>5183567</v>
      </c>
      <c r="C51" s="354" t="s">
        <v>123</v>
      </c>
      <c r="D51" s="39"/>
      <c r="E51" s="40"/>
      <c r="F51" s="40" t="s">
        <v>716</v>
      </c>
      <c r="G51" s="39">
        <v>1</v>
      </c>
      <c r="H51" s="40" t="s">
        <v>574</v>
      </c>
      <c r="I51" s="39">
        <v>2218.4</v>
      </c>
      <c r="J51" s="53">
        <f>IF(C51="СТОП цена",I51,ROUND(I51*(1-VLOOKUP(L51,Оглавление!D:G,3,FALSE)),2))</f>
        <v>2218.4</v>
      </c>
      <c r="K51" s="56"/>
      <c r="L51" s="56" t="str">
        <f t="shared" si="0"/>
        <v>ДЮЛАКС (DULUX)</v>
      </c>
      <c r="M51" s="50">
        <v>1</v>
      </c>
    </row>
    <row r="52" spans="1:13" ht="47.25" hidden="1" customHeight="1">
      <c r="A52" s="295" t="s">
        <v>126</v>
      </c>
      <c r="B52" s="39">
        <v>5183532</v>
      </c>
      <c r="C52" s="39" t="s">
        <v>96</v>
      </c>
      <c r="D52" s="39">
        <v>2.5</v>
      </c>
      <c r="E52" s="40" t="s">
        <v>290</v>
      </c>
      <c r="F52" s="40" t="str">
        <f t="shared" si="1"/>
        <v>2,5 л</v>
      </c>
      <c r="G52" s="39">
        <v>1</v>
      </c>
      <c r="H52" s="40" t="s">
        <v>574</v>
      </c>
      <c r="I52" s="39">
        <v>1156.4000000000001</v>
      </c>
      <c r="J52" s="53">
        <f>IF(C52="СТОП цена",I52,ROUND(I52*(1-VLOOKUP(L52,Оглавление!D:G,3,FALSE)),2))</f>
        <v>1156.4000000000001</v>
      </c>
      <c r="K52" s="56"/>
      <c r="L52" s="56" t="str">
        <f t="shared" si="0"/>
        <v>ДЮЛАКС (DULUX)</v>
      </c>
      <c r="M52" s="50">
        <v>1</v>
      </c>
    </row>
    <row r="53" spans="1:13" s="169" customFormat="1" ht="16.5" hidden="1" customHeight="1">
      <c r="A53" s="444" t="s">
        <v>752</v>
      </c>
      <c r="B53" s="39">
        <v>5239223</v>
      </c>
      <c r="C53" s="64"/>
      <c r="D53" s="39"/>
      <c r="E53" s="40"/>
      <c r="F53" s="40" t="s">
        <v>639</v>
      </c>
      <c r="G53" s="39">
        <v>1</v>
      </c>
      <c r="H53" s="40" t="s">
        <v>574</v>
      </c>
      <c r="I53" s="39">
        <v>1626.04</v>
      </c>
      <c r="J53" s="53">
        <f>IF(C53="СТОП цена",I53,ROUND(I53*(1-VLOOKUP(L53,Оглавление!D:G,3,FALSE)),2))</f>
        <v>1626.04</v>
      </c>
      <c r="K53" s="56"/>
      <c r="L53" s="56" t="str">
        <f t="shared" si="0"/>
        <v>ДЮЛАКС (DULUX)</v>
      </c>
      <c r="M53" s="50">
        <v>1</v>
      </c>
    </row>
    <row r="54" spans="1:13" s="169" customFormat="1" ht="16.5" hidden="1" customHeight="1">
      <c r="A54" s="445"/>
      <c r="B54" s="39">
        <v>5239224</v>
      </c>
      <c r="C54" s="64"/>
      <c r="D54" s="39"/>
      <c r="E54" s="40"/>
      <c r="F54" s="40" t="s">
        <v>643</v>
      </c>
      <c r="G54" s="39">
        <v>1</v>
      </c>
      <c r="H54" s="40" t="s">
        <v>574</v>
      </c>
      <c r="I54" s="39">
        <v>3043.22</v>
      </c>
      <c r="J54" s="53">
        <f>IF(C54="СТОП цена",I54,ROUND(I54*(1-VLOOKUP(L54,Оглавление!D:G,3,FALSE)),2))</f>
        <v>3043.22</v>
      </c>
      <c r="K54" s="56"/>
      <c r="L54" s="56" t="str">
        <f t="shared" si="0"/>
        <v>ДЮЛАКС (DULUX)</v>
      </c>
      <c r="M54" s="50">
        <v>1</v>
      </c>
    </row>
    <row r="55" spans="1:13" s="169" customFormat="1" ht="16.5" hidden="1" customHeight="1">
      <c r="A55" s="444" t="s">
        <v>759</v>
      </c>
      <c r="B55" s="39">
        <v>5239225</v>
      </c>
      <c r="C55" s="64"/>
      <c r="D55" s="39"/>
      <c r="E55" s="40"/>
      <c r="F55" s="40" t="s">
        <v>755</v>
      </c>
      <c r="G55" s="39">
        <v>1</v>
      </c>
      <c r="H55" s="40" t="s">
        <v>574</v>
      </c>
      <c r="I55" s="39">
        <v>1345.2</v>
      </c>
      <c r="J55" s="53">
        <f>IF(C55="СТОП цена",I55,ROUND(I55*(1-VLOOKUP(L55,Оглавление!D:G,3,FALSE)),2))</f>
        <v>1345.2</v>
      </c>
      <c r="K55" s="56"/>
      <c r="L55" s="56" t="str">
        <f t="shared" si="0"/>
        <v>ДЮЛАКС (DULUX)</v>
      </c>
      <c r="M55" s="50">
        <v>1</v>
      </c>
    </row>
    <row r="56" spans="1:13" s="169" customFormat="1" ht="16.5" hidden="1" customHeight="1">
      <c r="A56" s="445"/>
      <c r="B56" s="39">
        <v>5239226</v>
      </c>
      <c r="C56" s="64"/>
      <c r="D56" s="39"/>
      <c r="E56" s="40"/>
      <c r="F56" s="40" t="s">
        <v>760</v>
      </c>
      <c r="G56" s="39">
        <v>1</v>
      </c>
      <c r="H56" s="40" t="s">
        <v>574</v>
      </c>
      <c r="I56" s="39">
        <v>2533.46</v>
      </c>
      <c r="J56" s="53">
        <f>IF(C56="СТОП цена",I56,ROUND(I56*(1-VLOOKUP(L56,Оглавление!D:G,3,FALSE)),2))</f>
        <v>2533.46</v>
      </c>
      <c r="K56" s="56"/>
      <c r="L56" s="56" t="str">
        <f t="shared" si="0"/>
        <v>ДЮЛАКС (DULUX)</v>
      </c>
      <c r="M56" s="50">
        <v>1</v>
      </c>
    </row>
    <row r="57" spans="1:13" s="169" customFormat="1" ht="16.5" hidden="1" customHeight="1">
      <c r="A57" s="492" t="s">
        <v>761</v>
      </c>
      <c r="B57" s="39">
        <v>5239227</v>
      </c>
      <c r="C57" s="64"/>
      <c r="D57" s="39"/>
      <c r="E57" s="40"/>
      <c r="F57" s="40" t="s">
        <v>758</v>
      </c>
      <c r="G57" s="39">
        <v>1</v>
      </c>
      <c r="H57" s="40" t="s">
        <v>574</v>
      </c>
      <c r="I57" s="39">
        <v>1181.18</v>
      </c>
      <c r="J57" s="53">
        <f>IF(C57="СТОП цена",I57,ROUND(I57*(1-VLOOKUP(L57,Оглавление!D:G,3,FALSE)),2))</f>
        <v>1181.18</v>
      </c>
      <c r="K57" s="56"/>
      <c r="L57" s="56" t="str">
        <f t="shared" si="0"/>
        <v>ДЮЛАКС (DULUX)</v>
      </c>
      <c r="M57" s="50">
        <v>2</v>
      </c>
    </row>
    <row r="58" spans="1:13" s="169" customFormat="1" ht="16.5" hidden="1" customHeight="1">
      <c r="A58" s="493"/>
      <c r="B58" s="39">
        <v>5239228</v>
      </c>
      <c r="C58" s="64"/>
      <c r="D58" s="39"/>
      <c r="E58" s="40"/>
      <c r="F58" s="40" t="s">
        <v>762</v>
      </c>
      <c r="G58" s="39">
        <v>1</v>
      </c>
      <c r="H58" s="40" t="s">
        <v>574</v>
      </c>
      <c r="I58" s="39">
        <v>2226.66</v>
      </c>
      <c r="J58" s="53">
        <f>IF(C58="СТОП цена",I58,ROUND(I58*(1-VLOOKUP(L58,Оглавление!D:G,3,FALSE)),2))</f>
        <v>2226.66</v>
      </c>
      <c r="K58" s="56"/>
      <c r="L58" s="56" t="str">
        <f t="shared" si="0"/>
        <v>ДЮЛАКС (DULUX)</v>
      </c>
      <c r="M58" s="50">
        <v>2</v>
      </c>
    </row>
    <row r="59" spans="1:13" ht="18.75" hidden="1" customHeight="1">
      <c r="A59" s="485" t="s">
        <v>489</v>
      </c>
      <c r="B59" s="39">
        <v>5094368</v>
      </c>
      <c r="C59" s="39"/>
      <c r="D59" s="39">
        <v>2.5</v>
      </c>
      <c r="E59" s="40" t="s">
        <v>290</v>
      </c>
      <c r="F59" s="40" t="str">
        <f t="shared" si="1"/>
        <v>2,5 л</v>
      </c>
      <c r="G59" s="40">
        <v>1</v>
      </c>
      <c r="H59" s="40" t="s">
        <v>574</v>
      </c>
      <c r="I59" s="39">
        <v>1373.52</v>
      </c>
      <c r="J59" s="53">
        <f>IF(C59="СТОП цена",I59,ROUND(I59*(1-VLOOKUP(L59,Оглавление!D:G,3,FALSE)),2))</f>
        <v>1373.52</v>
      </c>
      <c r="K59" s="56"/>
      <c r="L59" s="56" t="str">
        <f t="shared" si="0"/>
        <v>ДЮЛАКС (DULUX)</v>
      </c>
      <c r="M59" s="50">
        <v>2</v>
      </c>
    </row>
    <row r="60" spans="1:13" ht="17.25" hidden="1" customHeight="1">
      <c r="A60" s="485"/>
      <c r="B60" s="39">
        <v>5094369</v>
      </c>
      <c r="C60" s="39"/>
      <c r="D60" s="39">
        <v>5</v>
      </c>
      <c r="E60" s="40" t="s">
        <v>290</v>
      </c>
      <c r="F60" s="40" t="str">
        <f t="shared" si="1"/>
        <v>5 л</v>
      </c>
      <c r="G60" s="40">
        <v>1</v>
      </c>
      <c r="H60" s="40" t="s">
        <v>574</v>
      </c>
      <c r="I60" s="39">
        <v>2558.2399999999998</v>
      </c>
      <c r="J60" s="53">
        <f>IF(C60="СТОП цена",I60,ROUND(I60*(1-VLOOKUP(L60,Оглавление!D:G,3,FALSE)),2))</f>
        <v>2558.2399999999998</v>
      </c>
      <c r="K60" s="56"/>
      <c r="L60" s="56" t="str">
        <f t="shared" si="0"/>
        <v>ДЮЛАКС (DULUX)</v>
      </c>
      <c r="M60" s="50">
        <v>2</v>
      </c>
    </row>
    <row r="61" spans="1:13" s="169" customFormat="1" ht="25.5" hidden="1" customHeight="1">
      <c r="A61" s="444" t="s">
        <v>751</v>
      </c>
      <c r="B61" s="40">
        <v>5239197</v>
      </c>
      <c r="C61" s="64"/>
      <c r="D61" s="39"/>
      <c r="E61" s="40"/>
      <c r="F61" s="40" t="s">
        <v>639</v>
      </c>
      <c r="G61" s="40">
        <v>1</v>
      </c>
      <c r="H61" s="40" t="s">
        <v>574</v>
      </c>
      <c r="I61" s="39">
        <v>1564.68</v>
      </c>
      <c r="J61" s="53">
        <f>IF(C61="СТОП цена",I61,ROUND(I61*(1-VLOOKUP(L61,Оглавление!D:G,3,FALSE)),2))</f>
        <v>1564.68</v>
      </c>
      <c r="K61" s="56"/>
      <c r="L61" s="56" t="str">
        <f t="shared" si="0"/>
        <v>ДЮЛАКС (DULUX)</v>
      </c>
      <c r="M61" s="50">
        <v>2</v>
      </c>
    </row>
    <row r="62" spans="1:13" s="169" customFormat="1" ht="26.25" hidden="1" customHeight="1">
      <c r="A62" s="445"/>
      <c r="B62" s="40">
        <v>5239198</v>
      </c>
      <c r="C62" s="64"/>
      <c r="D62" s="39"/>
      <c r="E62" s="40"/>
      <c r="F62" s="40" t="s">
        <v>644</v>
      </c>
      <c r="G62" s="40">
        <v>1</v>
      </c>
      <c r="H62" s="40" t="s">
        <v>574</v>
      </c>
      <c r="I62" s="39">
        <v>5167.22</v>
      </c>
      <c r="J62" s="53">
        <f>IF(C62="СТОП цена",I62,ROUND(I62*(1-VLOOKUP(L62,Оглавление!D:G,3,FALSE)),2))</f>
        <v>5167.22</v>
      </c>
      <c r="K62" s="56"/>
      <c r="L62" s="56" t="str">
        <f t="shared" si="0"/>
        <v>ДЮЛАКС (DULUX)</v>
      </c>
      <c r="M62" s="50">
        <v>2</v>
      </c>
    </row>
    <row r="63" spans="1:13" s="169" customFormat="1" ht="23.25" hidden="1" customHeight="1">
      <c r="A63" s="444" t="s">
        <v>754</v>
      </c>
      <c r="B63" s="40">
        <v>5239199</v>
      </c>
      <c r="C63" s="64"/>
      <c r="D63" s="39"/>
      <c r="E63" s="40"/>
      <c r="F63" s="40" t="s">
        <v>755</v>
      </c>
      <c r="G63" s="40">
        <v>1</v>
      </c>
      <c r="H63" s="40" t="s">
        <v>574</v>
      </c>
      <c r="I63" s="39">
        <v>1303.9000000000001</v>
      </c>
      <c r="J63" s="53">
        <f>IF(C63="СТОП цена",I63,ROUND(I63*(1-VLOOKUP(L63,Оглавление!D:G,3,FALSE)),2))</f>
        <v>1303.9000000000001</v>
      </c>
      <c r="K63" s="56"/>
      <c r="L63" s="56" t="str">
        <f t="shared" si="0"/>
        <v>ДЮЛАКС (DULUX)</v>
      </c>
      <c r="M63" s="50">
        <v>2</v>
      </c>
    </row>
    <row r="64" spans="1:13" s="169" customFormat="1" ht="18.75" hidden="1" customHeight="1">
      <c r="A64" s="445"/>
      <c r="B64" s="40">
        <v>5239200</v>
      </c>
      <c r="C64" s="64"/>
      <c r="D64" s="39"/>
      <c r="E64" s="40"/>
      <c r="F64" s="40" t="s">
        <v>756</v>
      </c>
      <c r="G64" s="40">
        <v>1</v>
      </c>
      <c r="H64" s="40" t="s">
        <v>574</v>
      </c>
      <c r="I64" s="39">
        <v>4286.9399999999996</v>
      </c>
      <c r="J64" s="53">
        <f>IF(C64="СТОП цена",I64,ROUND(I64*(1-VLOOKUP(L64,Оглавление!D:G,3,FALSE)),2))</f>
        <v>4286.9399999999996</v>
      </c>
      <c r="K64" s="56"/>
      <c r="L64" s="56" t="str">
        <f t="shared" si="0"/>
        <v>ДЮЛАКС (DULUX)</v>
      </c>
      <c r="M64" s="50">
        <v>2</v>
      </c>
    </row>
    <row r="65" spans="1:13" s="169" customFormat="1" ht="24.75" hidden="1" customHeight="1">
      <c r="A65" s="444" t="s">
        <v>757</v>
      </c>
      <c r="B65" s="40">
        <v>5239221</v>
      </c>
      <c r="C65" s="64"/>
      <c r="D65" s="39"/>
      <c r="E65" s="40"/>
      <c r="F65" s="40" t="s">
        <v>758</v>
      </c>
      <c r="G65" s="40">
        <v>1</v>
      </c>
      <c r="H65" s="40" t="s">
        <v>574</v>
      </c>
      <c r="I65" s="39">
        <v>1126.9000000000001</v>
      </c>
      <c r="J65" s="53">
        <f>IF(C65="СТОП цена",I65,ROUND(I65*(1-VLOOKUP(L65,Оглавление!D:G,3,FALSE)),2))</f>
        <v>1126.9000000000001</v>
      </c>
      <c r="K65" s="56"/>
      <c r="L65" s="56" t="str">
        <f t="shared" si="0"/>
        <v>ДЮЛАКС (DULUX)</v>
      </c>
      <c r="M65" s="50">
        <v>2</v>
      </c>
    </row>
    <row r="66" spans="1:13" s="169" customFormat="1" ht="24.75" hidden="1" customHeight="1">
      <c r="A66" s="445"/>
      <c r="B66" s="40">
        <v>5239222</v>
      </c>
      <c r="C66" s="64"/>
      <c r="D66" s="39"/>
      <c r="E66" s="40"/>
      <c r="F66" s="40" t="s">
        <v>716</v>
      </c>
      <c r="G66" s="40">
        <v>1</v>
      </c>
      <c r="H66" s="40" t="s">
        <v>574</v>
      </c>
      <c r="I66" s="39">
        <v>3777.18</v>
      </c>
      <c r="J66" s="53">
        <f>IF(C66="СТОП цена",I66,ROUND(I66*(1-VLOOKUP(L66,Оглавление!D:G,3,FALSE)),2))</f>
        <v>3777.18</v>
      </c>
      <c r="K66" s="56"/>
      <c r="L66" s="56" t="str">
        <f t="shared" si="0"/>
        <v>ДЮЛАКС (DULUX)</v>
      </c>
      <c r="M66" s="50">
        <v>2</v>
      </c>
    </row>
    <row r="67" spans="1:13" ht="18" hidden="1" customHeight="1">
      <c r="A67" s="444" t="s">
        <v>143</v>
      </c>
      <c r="B67" s="39">
        <v>5094386</v>
      </c>
      <c r="C67" s="39" t="s">
        <v>937</v>
      </c>
      <c r="D67" s="39">
        <v>1</v>
      </c>
      <c r="E67" s="40" t="s">
        <v>290</v>
      </c>
      <c r="F67" s="40" t="str">
        <f t="shared" si="1"/>
        <v>1 л</v>
      </c>
      <c r="G67" s="40">
        <v>1</v>
      </c>
      <c r="H67" s="40" t="s">
        <v>574</v>
      </c>
      <c r="I67" s="40">
        <v>750.48</v>
      </c>
      <c r="J67" s="53">
        <f>IF(C67="СТОП цена",I67,ROUND(I67*(1-VLOOKUP(L67,Оглавление!D:G,3,FALSE)),2))</f>
        <v>750.48</v>
      </c>
      <c r="K67" s="56"/>
      <c r="L67" s="56" t="str">
        <f t="shared" si="0"/>
        <v>ДЮЛАКС (DULUX)</v>
      </c>
      <c r="M67" s="50">
        <v>2</v>
      </c>
    </row>
    <row r="68" spans="1:13" s="169" customFormat="1" ht="18" hidden="1" customHeight="1">
      <c r="A68" s="445"/>
      <c r="B68" s="39">
        <v>5094387</v>
      </c>
      <c r="C68" s="39" t="s">
        <v>96</v>
      </c>
      <c r="D68" s="39"/>
      <c r="E68" s="40"/>
      <c r="F68" s="40" t="s">
        <v>639</v>
      </c>
      <c r="G68" s="40">
        <v>1</v>
      </c>
      <c r="H68" s="40" t="s">
        <v>574</v>
      </c>
      <c r="I68" s="40">
        <v>1626.04</v>
      </c>
      <c r="J68" s="53">
        <f>IF(C68="СТОП цена",I68,ROUND(I68*(1-VLOOKUP(L68,Оглавление!D:G,3,FALSE)),2))</f>
        <v>1626.04</v>
      </c>
      <c r="K68" s="56"/>
      <c r="L68" s="56" t="str">
        <f t="shared" ref="L68:L78" si="2">IF(ISBLANK(K68)=FALSE,A68,L67)</f>
        <v>ДЮЛАКС (DULUX)</v>
      </c>
      <c r="M68" s="50">
        <v>2</v>
      </c>
    </row>
    <row r="69" spans="1:13" s="249" customFormat="1" ht="18" hidden="1" customHeight="1">
      <c r="A69" s="481" t="s">
        <v>927</v>
      </c>
      <c r="B69" s="39">
        <v>5255520</v>
      </c>
      <c r="C69" s="64"/>
      <c r="D69" s="39"/>
      <c r="E69" s="40"/>
      <c r="F69" s="40" t="s">
        <v>638</v>
      </c>
      <c r="G69" s="40">
        <v>1</v>
      </c>
      <c r="H69" s="40" t="s">
        <v>574</v>
      </c>
      <c r="I69" s="40">
        <v>750.48</v>
      </c>
      <c r="J69" s="53">
        <f>IF(C69="СТОП цена",I69,ROUND(I69*(1-VLOOKUP(L69,Оглавление!D:G,3,FALSE)),2))</f>
        <v>750.48</v>
      </c>
      <c r="K69" s="56"/>
      <c r="L69" s="56" t="str">
        <f t="shared" si="2"/>
        <v>ДЮЛАКС (DULUX)</v>
      </c>
      <c r="M69" s="50">
        <v>2</v>
      </c>
    </row>
    <row r="70" spans="1:13" s="249" customFormat="1" ht="18" hidden="1" customHeight="1">
      <c r="A70" s="482"/>
      <c r="B70" s="39">
        <v>5255548</v>
      </c>
      <c r="C70" s="64"/>
      <c r="D70" s="39"/>
      <c r="E70" s="40"/>
      <c r="F70" s="40" t="s">
        <v>639</v>
      </c>
      <c r="G70" s="40">
        <v>1</v>
      </c>
      <c r="H70" s="40" t="s">
        <v>574</v>
      </c>
      <c r="I70" s="40">
        <v>1626.04</v>
      </c>
      <c r="J70" s="53">
        <f>IF(C70="СТОП цена",I70,ROUND(I70*(1-VLOOKUP(L70,Оглавление!D:G,3,FALSE)),2))</f>
        <v>1626.04</v>
      </c>
      <c r="K70" s="56"/>
      <c r="L70" s="56" t="str">
        <f t="shared" si="2"/>
        <v>ДЮЛАКС (DULUX)</v>
      </c>
      <c r="M70" s="50">
        <v>2</v>
      </c>
    </row>
    <row r="71" spans="1:13" s="249" customFormat="1" ht="17.25" hidden="1" customHeight="1">
      <c r="A71" s="483"/>
      <c r="B71" s="39">
        <v>5255539</v>
      </c>
      <c r="C71" s="64"/>
      <c r="D71" s="39"/>
      <c r="E71" s="40"/>
      <c r="F71" s="40" t="s">
        <v>643</v>
      </c>
      <c r="G71" s="40">
        <v>1</v>
      </c>
      <c r="H71" s="40" t="s">
        <v>574</v>
      </c>
      <c r="I71" s="64">
        <v>3043.22</v>
      </c>
      <c r="J71" s="53">
        <f>IF(C71="СТОП цена",I71,ROUND(I71*(1-VLOOKUP(L71,Оглавление!D:G,3,FALSE)),2))</f>
        <v>3043.22</v>
      </c>
      <c r="K71" s="56"/>
      <c r="L71" s="56" t="str">
        <f t="shared" si="2"/>
        <v>ДЮЛАКС (DULUX)</v>
      </c>
      <c r="M71" s="50">
        <v>2</v>
      </c>
    </row>
    <row r="72" spans="1:13" s="169" customFormat="1" ht="18" hidden="1" customHeight="1">
      <c r="A72" s="460" t="s">
        <v>753</v>
      </c>
      <c r="B72" s="39">
        <v>5239229</v>
      </c>
      <c r="C72" s="64"/>
      <c r="D72" s="39"/>
      <c r="E72" s="40"/>
      <c r="F72" s="40" t="s">
        <v>638</v>
      </c>
      <c r="G72" s="40">
        <v>1</v>
      </c>
      <c r="H72" s="40" t="s">
        <v>574</v>
      </c>
      <c r="I72" s="64">
        <v>750.48</v>
      </c>
      <c r="J72" s="53">
        <f>IF(C72="СТОП цена",I72,ROUND(I72*(1-VLOOKUP(L72,Оглавление!D:G,3,FALSE)),2))</f>
        <v>750.48</v>
      </c>
      <c r="K72" s="56"/>
      <c r="L72" s="56" t="str">
        <f>IF(ISBLANK(K72)=FALSE,A72,L68)</f>
        <v>ДЮЛАКС (DULUX)</v>
      </c>
      <c r="M72" s="50">
        <v>2</v>
      </c>
    </row>
    <row r="73" spans="1:13" s="169" customFormat="1" ht="18" hidden="1" customHeight="1">
      <c r="A73" s="460"/>
      <c r="B73" s="39">
        <v>5239230</v>
      </c>
      <c r="C73" s="64"/>
      <c r="D73" s="39" t="s">
        <v>1223</v>
      </c>
      <c r="E73" s="40"/>
      <c r="F73" s="40" t="s">
        <v>639</v>
      </c>
      <c r="G73" s="40">
        <v>1</v>
      </c>
      <c r="H73" s="40" t="s">
        <v>574</v>
      </c>
      <c r="I73" s="64">
        <v>1626.04</v>
      </c>
      <c r="J73" s="53">
        <f>IF(C73="СТОП цена",I73,ROUND(I73*(1-VLOOKUP(L73,Оглавление!D:G,3,FALSE)),2))</f>
        <v>1626.04</v>
      </c>
      <c r="K73" s="56"/>
      <c r="L73" s="56" t="str">
        <f t="shared" si="2"/>
        <v>ДЮЛАКС (DULUX)</v>
      </c>
      <c r="M73" s="50">
        <v>2</v>
      </c>
    </row>
    <row r="74" spans="1:13" s="249" customFormat="1" ht="18" hidden="1" customHeight="1">
      <c r="A74" s="444" t="s">
        <v>935</v>
      </c>
      <c r="B74" s="39">
        <v>5255540</v>
      </c>
      <c r="C74" s="64" t="s">
        <v>123</v>
      </c>
      <c r="D74" s="39"/>
      <c r="E74" s="40"/>
      <c r="F74" s="40" t="s">
        <v>696</v>
      </c>
      <c r="G74" s="40">
        <v>1</v>
      </c>
      <c r="H74" s="40" t="s">
        <v>574</v>
      </c>
      <c r="I74" s="64">
        <v>542.79999999999995</v>
      </c>
      <c r="J74" s="53">
        <f>IF(C74="СТОП цена",I74,ROUND(I74*(1-VLOOKUP(L74,Оглавление!D:G,3,FALSE)),2))</f>
        <v>542.79999999999995</v>
      </c>
      <c r="K74" s="56"/>
      <c r="L74" s="56" t="str">
        <f t="shared" si="2"/>
        <v>ДЮЛАКС (DULUX)</v>
      </c>
      <c r="M74" s="50">
        <v>2</v>
      </c>
    </row>
    <row r="75" spans="1:13" s="249" customFormat="1" ht="18" hidden="1" customHeight="1">
      <c r="A75" s="448"/>
      <c r="B75" s="39">
        <v>5255572</v>
      </c>
      <c r="C75" s="64" t="s">
        <v>123</v>
      </c>
      <c r="D75" s="39"/>
      <c r="E75" s="40"/>
      <c r="F75" s="40" t="s">
        <v>758</v>
      </c>
      <c r="G75" s="40">
        <v>1</v>
      </c>
      <c r="H75" s="40" t="s">
        <v>574</v>
      </c>
      <c r="I75" s="64">
        <v>1181.18</v>
      </c>
      <c r="J75" s="53">
        <f>IF(C75="СТОП цена",I75,ROUND(I75*(1-VLOOKUP(L75,Оглавление!D:G,3,FALSE)),2))</f>
        <v>1181.18</v>
      </c>
      <c r="K75" s="56"/>
      <c r="L75" s="56" t="str">
        <f t="shared" si="2"/>
        <v>ДЮЛАКС (DULUX)</v>
      </c>
      <c r="M75" s="50">
        <v>2</v>
      </c>
    </row>
    <row r="76" spans="1:13" s="249" customFormat="1" ht="18" hidden="1" customHeight="1">
      <c r="A76" s="445"/>
      <c r="B76" s="39">
        <v>5255573</v>
      </c>
      <c r="C76" s="64" t="s">
        <v>123</v>
      </c>
      <c r="D76" s="39"/>
      <c r="E76" s="40"/>
      <c r="F76" s="40" t="s">
        <v>762</v>
      </c>
      <c r="G76" s="40">
        <v>1</v>
      </c>
      <c r="H76" s="40" t="s">
        <v>574</v>
      </c>
      <c r="I76" s="64">
        <v>2226.66</v>
      </c>
      <c r="J76" s="53">
        <f>IF(C76="СТОП цена",I76,ROUND(I76*(1-VLOOKUP(L76,Оглавление!D:G,3,FALSE)),2))</f>
        <v>2226.66</v>
      </c>
      <c r="K76" s="56"/>
      <c r="L76" s="56" t="str">
        <f t="shared" si="2"/>
        <v>ДЮЛАКС (DULUX)</v>
      </c>
      <c r="M76" s="50">
        <v>2</v>
      </c>
    </row>
    <row r="77" spans="1:13" s="169" customFormat="1" ht="18" hidden="1" customHeight="1">
      <c r="A77" s="444" t="s">
        <v>763</v>
      </c>
      <c r="B77" s="39">
        <v>5239233</v>
      </c>
      <c r="C77" s="64"/>
      <c r="D77" s="39"/>
      <c r="E77" s="40"/>
      <c r="F77" s="40" t="s">
        <v>696</v>
      </c>
      <c r="G77" s="40">
        <v>1</v>
      </c>
      <c r="H77" s="40" t="s">
        <v>574</v>
      </c>
      <c r="I77" s="64">
        <v>542.79999999999995</v>
      </c>
      <c r="J77" s="53">
        <f>IF(C77="СТОП цена",I77,ROUND(I77*(1-VLOOKUP(L77,Оглавление!D:G,3,FALSE)),2))</f>
        <v>542.79999999999995</v>
      </c>
      <c r="K77" s="56"/>
      <c r="L77" s="56" t="str">
        <f>IF(ISBLANK(K77)=FALSE,A77,L73)</f>
        <v>ДЮЛАКС (DULUX)</v>
      </c>
      <c r="M77" s="50">
        <v>2</v>
      </c>
    </row>
    <row r="78" spans="1:13" ht="18" hidden="1" customHeight="1">
      <c r="A78" s="445"/>
      <c r="B78" s="39">
        <v>5239234</v>
      </c>
      <c r="C78" s="64"/>
      <c r="D78" s="39">
        <v>2.5</v>
      </c>
      <c r="E78" s="40" t="s">
        <v>290</v>
      </c>
      <c r="F78" s="40" t="s">
        <v>758</v>
      </c>
      <c r="G78" s="40">
        <v>1</v>
      </c>
      <c r="H78" s="40" t="s">
        <v>574</v>
      </c>
      <c r="I78" s="40">
        <v>1181.18</v>
      </c>
      <c r="J78" s="53">
        <f>IF(C78="СТОП цена",I78,ROUND(I78*(1-VLOOKUP(L78,Оглавление!D:G,3,FALSE)),2))</f>
        <v>1181.18</v>
      </c>
      <c r="K78" s="56"/>
      <c r="L78" s="56" t="str">
        <f t="shared" si="2"/>
        <v>ДЮЛАКС (DULUX)</v>
      </c>
      <c r="M78" s="50">
        <v>2</v>
      </c>
    </row>
    <row r="79" spans="1:13" s="201" customFormat="1" ht="18" hidden="1" customHeight="1">
      <c r="A79" s="444" t="s">
        <v>798</v>
      </c>
      <c r="B79" s="39">
        <v>5228356</v>
      </c>
      <c r="C79" s="39"/>
      <c r="D79" s="39"/>
      <c r="E79" s="40"/>
      <c r="F79" s="40" t="s">
        <v>758</v>
      </c>
      <c r="G79" s="40">
        <v>1</v>
      </c>
      <c r="H79" s="40" t="s">
        <v>574</v>
      </c>
      <c r="I79" s="40">
        <v>679.68</v>
      </c>
      <c r="J79" s="53">
        <f>IF(C79="СТОП цена",I79,ROUND(I79*(1-VLOOKUP(L79,Оглавление!D:G,3,FALSE)),2))</f>
        <v>679.68</v>
      </c>
      <c r="K79" s="56"/>
      <c r="L79" s="56" t="str">
        <f>IF(ISBLANK(K79)=FALSE,A79,L78)</f>
        <v>ДЮЛАКС (DULUX)</v>
      </c>
      <c r="M79" s="50">
        <v>2</v>
      </c>
    </row>
    <row r="80" spans="1:13" s="201" customFormat="1" ht="18" hidden="1" customHeight="1">
      <c r="A80" s="445"/>
      <c r="B80" s="39">
        <v>5228355</v>
      </c>
      <c r="C80" s="39"/>
      <c r="D80" s="39"/>
      <c r="E80" s="40"/>
      <c r="F80" s="40" t="s">
        <v>716</v>
      </c>
      <c r="G80" s="40">
        <v>1</v>
      </c>
      <c r="H80" s="40" t="s">
        <v>574</v>
      </c>
      <c r="I80" s="40">
        <v>1830.18</v>
      </c>
      <c r="J80" s="53">
        <f>IF(C80="СТОП цена",I80,ROUND(I80*(1-VLOOKUP(L80,Оглавление!D:G,3,FALSE)),2))</f>
        <v>1830.18</v>
      </c>
      <c r="K80" s="56"/>
      <c r="L80" s="56" t="str">
        <f>IF(ISBLANK(K80)=FALSE,A80,L72)</f>
        <v>ДЮЛАКС (DULUX)</v>
      </c>
      <c r="M80" s="50">
        <v>2</v>
      </c>
    </row>
    <row r="81" spans="1:13" s="248" customFormat="1" ht="18" hidden="1" customHeight="1">
      <c r="A81" s="444" t="s">
        <v>918</v>
      </c>
      <c r="B81" s="39">
        <v>5228358</v>
      </c>
      <c r="C81" s="39"/>
      <c r="D81" s="39"/>
      <c r="E81" s="40"/>
      <c r="F81" s="64" t="s">
        <v>758</v>
      </c>
      <c r="G81" s="64">
        <v>1</v>
      </c>
      <c r="H81" s="64" t="s">
        <v>574</v>
      </c>
      <c r="I81" s="64">
        <v>495.6</v>
      </c>
      <c r="J81" s="53">
        <f>IF(C81="СТОП цена",I81,ROUND(I81*(1-VLOOKUP(L81,Оглавление!D:G,3,FALSE)),2))</f>
        <v>495.6</v>
      </c>
      <c r="K81" s="56"/>
      <c r="L81" s="56" t="str">
        <f>IF(ISBLANK(K81)=FALSE,A81,L73)</f>
        <v>ДЮЛАКС (DULUX)</v>
      </c>
      <c r="M81" s="50">
        <v>2</v>
      </c>
    </row>
    <row r="82" spans="1:13" s="248" customFormat="1" ht="18" hidden="1" customHeight="1">
      <c r="A82" s="445"/>
      <c r="B82" s="39">
        <v>5228357</v>
      </c>
      <c r="C82" s="39"/>
      <c r="D82" s="39"/>
      <c r="E82" s="40"/>
      <c r="F82" s="64" t="s">
        <v>716</v>
      </c>
      <c r="G82" s="64">
        <v>1</v>
      </c>
      <c r="H82" s="64" t="s">
        <v>574</v>
      </c>
      <c r="I82" s="64">
        <v>1335.76</v>
      </c>
      <c r="J82" s="53">
        <f>IF(C82="СТОП цена",I82,ROUND(I82*(1-VLOOKUP(L82,Оглавление!D:G,3,FALSE)),2))</f>
        <v>1335.76</v>
      </c>
      <c r="K82" s="56"/>
      <c r="L82" s="56" t="str">
        <f>IF(ISBLANK(K82)=FALSE,A82,L77)</f>
        <v>ДЮЛАКС (DULUX)</v>
      </c>
      <c r="M82" s="50">
        <v>2</v>
      </c>
    </row>
    <row r="83" spans="1:13" s="249" customFormat="1" ht="18" hidden="1" customHeight="1">
      <c r="A83" s="444" t="s">
        <v>1592</v>
      </c>
      <c r="B83" s="39">
        <v>5273954</v>
      </c>
      <c r="C83" s="356" t="s">
        <v>123</v>
      </c>
      <c r="D83" s="39"/>
      <c r="E83" s="40"/>
      <c r="F83" s="64" t="s">
        <v>696</v>
      </c>
      <c r="G83" s="64">
        <v>1</v>
      </c>
      <c r="H83" s="64" t="s">
        <v>574</v>
      </c>
      <c r="I83" s="64">
        <v>518.02</v>
      </c>
      <c r="J83" s="53">
        <f>IF(C83="СТОП цена",I83,ROUND(I83*(1-VLOOKUP(L83,Оглавление!D:G,3,FALSE)),2))</f>
        <v>518.02</v>
      </c>
      <c r="K83" s="56"/>
      <c r="L83" s="56" t="str">
        <f t="shared" ref="L83:L89" si="3">IF(ISBLANK(K83)=FALSE,A83,L78)</f>
        <v>ДЮЛАКС (DULUX)</v>
      </c>
      <c r="M83" s="50">
        <v>2</v>
      </c>
    </row>
    <row r="84" spans="1:13" s="249" customFormat="1" ht="18" hidden="1" customHeight="1">
      <c r="A84" s="471"/>
      <c r="B84" s="39">
        <v>5273958</v>
      </c>
      <c r="C84" s="356" t="s">
        <v>123</v>
      </c>
      <c r="D84" s="39"/>
      <c r="E84" s="40"/>
      <c r="F84" s="64" t="s">
        <v>758</v>
      </c>
      <c r="G84" s="64">
        <v>1</v>
      </c>
      <c r="H84" s="64" t="s">
        <v>574</v>
      </c>
      <c r="I84" s="64">
        <v>1385.32</v>
      </c>
      <c r="J84" s="53">
        <f>IF(C84="СТОП цена",I84,ROUND(I84*(1-VLOOKUP(L84,Оглавление!D:G,3,FALSE)),2))</f>
        <v>1385.32</v>
      </c>
      <c r="K84" s="56"/>
      <c r="L84" s="56" t="str">
        <f t="shared" si="3"/>
        <v>ДЮЛАКС (DULUX)</v>
      </c>
      <c r="M84" s="50">
        <v>2</v>
      </c>
    </row>
    <row r="85" spans="1:13" s="249" customFormat="1" ht="18" hidden="1" customHeight="1">
      <c r="A85" s="455"/>
      <c r="B85" s="39">
        <v>5273959</v>
      </c>
      <c r="C85" s="356" t="s">
        <v>123</v>
      </c>
      <c r="D85" s="39"/>
      <c r="E85" s="40"/>
      <c r="F85" s="64" t="s">
        <v>762</v>
      </c>
      <c r="G85" s="64">
        <v>1</v>
      </c>
      <c r="H85" s="64" t="s">
        <v>574</v>
      </c>
      <c r="I85" s="64">
        <v>2508.6799999999998</v>
      </c>
      <c r="J85" s="53">
        <f>IF(C85="СТОП цена",I85,ROUND(I85*(1-VLOOKUP(L85,Оглавление!D:G,3,FALSE)),2))</f>
        <v>2508.6799999999998</v>
      </c>
      <c r="K85" s="56"/>
      <c r="L85" s="56" t="str">
        <f t="shared" si="3"/>
        <v>ДЮЛАКС (DULUX)</v>
      </c>
      <c r="M85" s="50">
        <v>2</v>
      </c>
    </row>
    <row r="86" spans="1:13" s="249" customFormat="1" ht="18" hidden="1" customHeight="1">
      <c r="A86" s="444" t="s">
        <v>1593</v>
      </c>
      <c r="B86" s="39">
        <v>5273931</v>
      </c>
      <c r="C86" s="356" t="s">
        <v>123</v>
      </c>
      <c r="D86" s="39"/>
      <c r="E86" s="40"/>
      <c r="F86" s="64" t="s">
        <v>638</v>
      </c>
      <c r="G86" s="64">
        <v>1</v>
      </c>
      <c r="H86" s="64" t="s">
        <v>574</v>
      </c>
      <c r="I86" s="64">
        <v>703.28</v>
      </c>
      <c r="J86" s="53">
        <f>IF(C86="СТОП цена",I86,ROUND(I86*(1-VLOOKUP(L86,Оглавление!D:G,3,FALSE)),2))</f>
        <v>703.28</v>
      </c>
      <c r="K86" s="56"/>
      <c r="L86" s="56" t="str">
        <f>IF(ISBLANK(K86)=FALSE,#REF!,L81)</f>
        <v>ДЮЛАКС (DULUX)</v>
      </c>
      <c r="M86" s="50">
        <v>2</v>
      </c>
    </row>
    <row r="87" spans="1:13" s="249" customFormat="1" ht="18" hidden="1" customHeight="1">
      <c r="A87" s="448"/>
      <c r="B87" s="39">
        <v>5273934</v>
      </c>
      <c r="C87" s="356" t="s">
        <v>123</v>
      </c>
      <c r="D87" s="39"/>
      <c r="E87" s="40"/>
      <c r="F87" s="64" t="s">
        <v>639</v>
      </c>
      <c r="G87" s="64">
        <v>1</v>
      </c>
      <c r="H87" s="64" t="s">
        <v>574</v>
      </c>
      <c r="I87" s="64">
        <v>1888</v>
      </c>
      <c r="J87" s="53">
        <f>IF(C87="СТОП цена",I87,ROUND(I87*(1-VLOOKUP(L87,Оглавление!D:G,3,FALSE)),2))</f>
        <v>1888</v>
      </c>
      <c r="K87" s="56"/>
      <c r="L87" s="56" t="str">
        <f>IF(ISBLANK(K87)=FALSE,#REF!,L82)</f>
        <v>ДЮЛАКС (DULUX)</v>
      </c>
      <c r="M87" s="50">
        <v>2</v>
      </c>
    </row>
    <row r="88" spans="1:13" s="249" customFormat="1" ht="18" hidden="1" customHeight="1">
      <c r="A88" s="448"/>
      <c r="B88" s="39">
        <v>5273944</v>
      </c>
      <c r="C88" s="356" t="s">
        <v>123</v>
      </c>
      <c r="D88" s="39"/>
      <c r="E88" s="40"/>
      <c r="F88" s="64" t="s">
        <v>643</v>
      </c>
      <c r="G88" s="64">
        <v>1</v>
      </c>
      <c r="H88" s="64" t="s">
        <v>574</v>
      </c>
      <c r="I88" s="64">
        <v>3438.52</v>
      </c>
      <c r="J88" s="53">
        <f>IF(C88="СТОП цена",I88,ROUND(I88*(1-VLOOKUP(L88,Оглавление!D:G,3,FALSE)),2))</f>
        <v>3438.52</v>
      </c>
      <c r="K88" s="56"/>
      <c r="L88" s="56" t="str">
        <f t="shared" si="3"/>
        <v>ДЮЛАКС (DULUX)</v>
      </c>
      <c r="M88" s="50">
        <v>2</v>
      </c>
    </row>
    <row r="89" spans="1:13" s="249" customFormat="1" ht="18" hidden="1" customHeight="1">
      <c r="A89" s="445"/>
      <c r="B89" s="39">
        <v>5273946</v>
      </c>
      <c r="C89" s="356" t="s">
        <v>123</v>
      </c>
      <c r="D89" s="39"/>
      <c r="E89" s="40"/>
      <c r="F89" s="64" t="s">
        <v>644</v>
      </c>
      <c r="G89" s="64">
        <v>1</v>
      </c>
      <c r="H89" s="64" t="s">
        <v>574</v>
      </c>
      <c r="I89" s="64">
        <v>6413.3</v>
      </c>
      <c r="J89" s="53">
        <f>IF(C89="СТОП цена",I89,ROUND(I89*(1-VLOOKUP(L89,Оглавление!D:G,3,FALSE)),2))</f>
        <v>6413.3</v>
      </c>
      <c r="K89" s="56"/>
      <c r="L89" s="56" t="str">
        <f t="shared" si="3"/>
        <v>ДЮЛАКС (DULUX)</v>
      </c>
      <c r="M89" s="50">
        <v>2</v>
      </c>
    </row>
    <row r="90" spans="1:13" ht="12.75" hidden="1" customHeight="1">
      <c r="A90" s="460" t="s">
        <v>226</v>
      </c>
      <c r="B90" s="39">
        <v>5183582</v>
      </c>
      <c r="C90" s="39"/>
      <c r="D90" s="39">
        <v>0.9</v>
      </c>
      <c r="E90" s="40" t="s">
        <v>290</v>
      </c>
      <c r="F90" s="40" t="str">
        <f t="shared" ref="F90:F126" si="4">CONCATENATE(D90," ",E90)</f>
        <v>0,9 л</v>
      </c>
      <c r="G90" s="40">
        <v>1</v>
      </c>
      <c r="H90" s="40" t="s">
        <v>574</v>
      </c>
      <c r="I90" s="40">
        <v>518.02</v>
      </c>
      <c r="J90" s="53">
        <f>IF(C90="СТОП цена",I90,ROUND(I90*(1-VLOOKUP(L90,Оглавление!D:G,3,FALSE)),2))</f>
        <v>518.02</v>
      </c>
      <c r="K90" s="56"/>
      <c r="L90" s="56" t="str">
        <f>IF(ISBLANK(K90)=FALSE,A90,L78)</f>
        <v>ДЮЛАКС (DULUX)</v>
      </c>
      <c r="M90" s="50">
        <v>2</v>
      </c>
    </row>
    <row r="91" spans="1:13" ht="12.75" hidden="1" customHeight="1">
      <c r="A91" s="460"/>
      <c r="B91" s="39">
        <v>5183584</v>
      </c>
      <c r="C91" s="39"/>
      <c r="D91" s="39">
        <v>2.25</v>
      </c>
      <c r="E91" s="40" t="s">
        <v>290</v>
      </c>
      <c r="F91" s="40" t="str">
        <f t="shared" si="4"/>
        <v>2,25 л</v>
      </c>
      <c r="G91" s="40">
        <v>1</v>
      </c>
      <c r="H91" s="40" t="s">
        <v>574</v>
      </c>
      <c r="I91" s="40">
        <v>1385.32</v>
      </c>
      <c r="J91" s="53">
        <f>IF(C91="СТОП цена",I91,ROUND(I91*(1-VLOOKUP(L91,Оглавление!D:G,3,FALSE)),2))</f>
        <v>1385.32</v>
      </c>
      <c r="K91" s="56"/>
      <c r="L91" s="56" t="str">
        <f>IF(ISBLANK(K91)=FALSE,A91,L90)</f>
        <v>ДЮЛАКС (DULUX)</v>
      </c>
      <c r="M91" s="50">
        <v>2</v>
      </c>
    </row>
    <row r="92" spans="1:13" ht="25.5" hidden="1" customHeight="1">
      <c r="A92" s="460"/>
      <c r="B92" s="39">
        <v>5183586</v>
      </c>
      <c r="C92" s="39"/>
      <c r="D92" s="39">
        <v>4.5</v>
      </c>
      <c r="E92" s="40" t="s">
        <v>290</v>
      </c>
      <c r="F92" s="40" t="str">
        <f t="shared" si="4"/>
        <v>4,5 л</v>
      </c>
      <c r="G92" s="40">
        <v>1</v>
      </c>
      <c r="H92" s="40" t="s">
        <v>574</v>
      </c>
      <c r="I92" s="40">
        <v>2508.6799999999998</v>
      </c>
      <c r="J92" s="53">
        <f>IF(C92="СТОП цена",I92,ROUND(I92*(1-VLOOKUP(L92,Оглавление!D:G,3,FALSE)),2))</f>
        <v>2508.6799999999998</v>
      </c>
      <c r="K92" s="56"/>
      <c r="L92" s="56" t="str">
        <f>IF(ISBLANK(K92)=FALSE,A92,L91)</f>
        <v>ДЮЛАКС (DULUX)</v>
      </c>
      <c r="M92" s="50">
        <v>2</v>
      </c>
    </row>
    <row r="93" spans="1:13" ht="12.75" hidden="1" customHeight="1">
      <c r="A93" s="460" t="s">
        <v>227</v>
      </c>
      <c r="B93" s="39">
        <v>5183576</v>
      </c>
      <c r="C93" s="39"/>
      <c r="D93" s="39">
        <v>0.96</v>
      </c>
      <c r="E93" s="40" t="s">
        <v>290</v>
      </c>
      <c r="F93" s="40" t="str">
        <f t="shared" si="4"/>
        <v>0,96 л</v>
      </c>
      <c r="G93" s="40">
        <v>1</v>
      </c>
      <c r="H93" s="40" t="s">
        <v>574</v>
      </c>
      <c r="I93" s="40">
        <v>587.64</v>
      </c>
      <c r="J93" s="53">
        <f>IF(C93="СТОП цена",I93,ROUND(I93*(1-VLOOKUP(L93,Оглавление!D:G,3,FALSE)),2))</f>
        <v>587.64</v>
      </c>
      <c r="K93" s="56"/>
      <c r="L93" s="56" t="str">
        <f t="shared" ref="L93:L134" si="5">IF(ISBLANK(K93)=FALSE,A93,L92)</f>
        <v>ДЮЛАКС (DULUX)</v>
      </c>
      <c r="M93" s="50">
        <v>2</v>
      </c>
    </row>
    <row r="94" spans="1:13" ht="12.75" hidden="1" customHeight="1">
      <c r="A94" s="460"/>
      <c r="B94" s="39">
        <v>5183578</v>
      </c>
      <c r="C94" s="39"/>
      <c r="D94" s="39">
        <v>2.4</v>
      </c>
      <c r="E94" s="40" t="s">
        <v>290</v>
      </c>
      <c r="F94" s="40" t="str">
        <f t="shared" si="4"/>
        <v>2,4 л</v>
      </c>
      <c r="G94" s="40">
        <v>1</v>
      </c>
      <c r="H94" s="40" t="s">
        <v>574</v>
      </c>
      <c r="I94" s="40">
        <v>1572.94</v>
      </c>
      <c r="J94" s="53">
        <f>IF(C94="СТОП цена",I94,ROUND(I94*(1-VLOOKUP(L94,Оглавление!D:G,3,FALSE)),2))</f>
        <v>1572.94</v>
      </c>
      <c r="K94" s="56"/>
      <c r="L94" s="56" t="str">
        <f t="shared" si="5"/>
        <v>ДЮЛАКС (DULUX)</v>
      </c>
      <c r="M94" s="50">
        <v>2</v>
      </c>
    </row>
    <row r="95" spans="1:13" ht="23.25" hidden="1" customHeight="1">
      <c r="A95" s="460"/>
      <c r="B95" s="39">
        <v>5183580</v>
      </c>
      <c r="C95" s="39"/>
      <c r="D95" s="39">
        <v>4.8</v>
      </c>
      <c r="E95" s="40" t="s">
        <v>290</v>
      </c>
      <c r="F95" s="40" t="str">
        <f t="shared" si="4"/>
        <v>4,8 л</v>
      </c>
      <c r="G95" s="40">
        <v>1</v>
      </c>
      <c r="H95" s="40" t="s">
        <v>574</v>
      </c>
      <c r="I95" s="40">
        <v>2856.78</v>
      </c>
      <c r="J95" s="53">
        <f>IF(C95="СТОП цена",I95,ROUND(I95*(1-VLOOKUP(L95,Оглавление!D:G,3,FALSE)),2))</f>
        <v>2856.78</v>
      </c>
      <c r="K95" s="56"/>
      <c r="L95" s="56" t="str">
        <f t="shared" si="5"/>
        <v>ДЮЛАКС (DULUX)</v>
      </c>
      <c r="M95" s="50">
        <v>2</v>
      </c>
    </row>
    <row r="96" spans="1:13" ht="12.75" hidden="1" customHeight="1">
      <c r="A96" s="460" t="s">
        <v>228</v>
      </c>
      <c r="B96" s="39">
        <v>5183568</v>
      </c>
      <c r="C96" s="39"/>
      <c r="D96" s="39">
        <v>1</v>
      </c>
      <c r="E96" s="40" t="s">
        <v>290</v>
      </c>
      <c r="F96" s="40" t="str">
        <f t="shared" si="4"/>
        <v>1 л</v>
      </c>
      <c r="G96" s="40">
        <v>1</v>
      </c>
      <c r="H96" s="40" t="s">
        <v>574</v>
      </c>
      <c r="I96" s="40">
        <v>703.28</v>
      </c>
      <c r="J96" s="53">
        <f>IF(C96="СТОП цена",I96,ROUND(I96*(1-VLOOKUP(L96,Оглавление!D:G,3,FALSE)),2))</f>
        <v>703.28</v>
      </c>
      <c r="K96" s="56"/>
      <c r="L96" s="56" t="str">
        <f t="shared" si="5"/>
        <v>ДЮЛАКС (DULUX)</v>
      </c>
      <c r="M96" s="50">
        <v>2</v>
      </c>
    </row>
    <row r="97" spans="1:13" ht="12.75" hidden="1" customHeight="1">
      <c r="A97" s="460"/>
      <c r="B97" s="39">
        <v>5183570</v>
      </c>
      <c r="C97" s="39"/>
      <c r="D97" s="39">
        <v>2.5</v>
      </c>
      <c r="E97" s="40" t="s">
        <v>290</v>
      </c>
      <c r="F97" s="40" t="str">
        <f t="shared" si="4"/>
        <v>2,5 л</v>
      </c>
      <c r="G97" s="40">
        <v>1</v>
      </c>
      <c r="H97" s="40" t="s">
        <v>574</v>
      </c>
      <c r="I97" s="40">
        <v>1888</v>
      </c>
      <c r="J97" s="53">
        <f>IF(C97="СТОП цена",I97,ROUND(I97*(1-VLOOKUP(L97,Оглавление!D:G,3,FALSE)),2))</f>
        <v>1888</v>
      </c>
      <c r="K97" s="56"/>
      <c r="L97" s="56" t="str">
        <f t="shared" si="5"/>
        <v>ДЮЛАКС (DULUX)</v>
      </c>
      <c r="M97" s="50">
        <v>2</v>
      </c>
    </row>
    <row r="98" spans="1:13" ht="12.75" hidden="1" customHeight="1">
      <c r="A98" s="460"/>
      <c r="B98" s="39">
        <v>5183572</v>
      </c>
      <c r="C98" s="39"/>
      <c r="D98" s="39">
        <v>5</v>
      </c>
      <c r="E98" s="40" t="s">
        <v>290</v>
      </c>
      <c r="F98" s="40" t="str">
        <f t="shared" si="4"/>
        <v>5 л</v>
      </c>
      <c r="G98" s="40">
        <v>1</v>
      </c>
      <c r="H98" s="40" t="s">
        <v>574</v>
      </c>
      <c r="I98" s="40">
        <v>3438.52</v>
      </c>
      <c r="J98" s="53">
        <f>IF(C98="СТОП цена",I98,ROUND(I98*(1-VLOOKUP(L98,Оглавление!D:G,3,FALSE)),2))</f>
        <v>3438.52</v>
      </c>
      <c r="K98" s="56"/>
      <c r="L98" s="56" t="str">
        <f t="shared" si="5"/>
        <v>ДЮЛАКС (DULUX)</v>
      </c>
      <c r="M98" s="50">
        <v>2</v>
      </c>
    </row>
    <row r="99" spans="1:13" ht="12.75" hidden="1" customHeight="1">
      <c r="A99" s="460"/>
      <c r="B99" s="40">
        <v>5183574</v>
      </c>
      <c r="C99" s="40"/>
      <c r="D99" s="39">
        <v>10</v>
      </c>
      <c r="E99" s="40" t="s">
        <v>290</v>
      </c>
      <c r="F99" s="40" t="str">
        <f t="shared" si="4"/>
        <v>10 л</v>
      </c>
      <c r="G99" s="40">
        <v>1</v>
      </c>
      <c r="H99" s="40" t="s">
        <v>574</v>
      </c>
      <c r="I99" s="40">
        <v>6413.3</v>
      </c>
      <c r="J99" s="53">
        <f>IF(C99="СТОП цена",I99,ROUND(I99*(1-VLOOKUP(L99,Оглавление!D:G,3,FALSE)),2))</f>
        <v>6413.3</v>
      </c>
      <c r="K99" s="56"/>
      <c r="L99" s="56" t="str">
        <f t="shared" si="5"/>
        <v>ДЮЛАКС (DULUX)</v>
      </c>
      <c r="M99" s="50">
        <v>2</v>
      </c>
    </row>
    <row r="100" spans="1:13" ht="12.75" hidden="1" customHeight="1">
      <c r="A100" s="460" t="s">
        <v>229</v>
      </c>
      <c r="B100" s="39">
        <v>5183526</v>
      </c>
      <c r="C100" s="39" t="s">
        <v>123</v>
      </c>
      <c r="D100" s="39">
        <v>0.9</v>
      </c>
      <c r="E100" s="40" t="s">
        <v>290</v>
      </c>
      <c r="F100" s="40" t="str">
        <f t="shared" si="4"/>
        <v>0,9 л</v>
      </c>
      <c r="G100" s="40">
        <v>1</v>
      </c>
      <c r="H100" s="40" t="s">
        <v>574</v>
      </c>
      <c r="I100" s="39">
        <v>518.02</v>
      </c>
      <c r="J100" s="53">
        <f>IF(C100="СТОП цена",I100,ROUND(I100*(1-VLOOKUP(L100,Оглавление!D:G,3,FALSE)),2))</f>
        <v>518.02</v>
      </c>
      <c r="K100" s="56"/>
      <c r="L100" s="56" t="str">
        <f t="shared" si="5"/>
        <v>ДЮЛАКС (DULUX)</v>
      </c>
      <c r="M100" s="50">
        <v>2</v>
      </c>
    </row>
    <row r="101" spans="1:13" ht="15.75" hidden="1" customHeight="1">
      <c r="A101" s="460"/>
      <c r="B101" s="39">
        <v>5183528</v>
      </c>
      <c r="C101" s="39" t="s">
        <v>96</v>
      </c>
      <c r="D101" s="39">
        <v>2.25</v>
      </c>
      <c r="E101" s="40" t="s">
        <v>290</v>
      </c>
      <c r="F101" s="40" t="str">
        <f t="shared" si="4"/>
        <v>2,25 л</v>
      </c>
      <c r="G101" s="40">
        <v>1</v>
      </c>
      <c r="H101" s="40" t="s">
        <v>574</v>
      </c>
      <c r="I101" s="39">
        <v>1498.6</v>
      </c>
      <c r="J101" s="53">
        <f>IF(C101="СТОП цена",I101,ROUND(I101*(1-VLOOKUP(L101,Оглавление!D:G,3,FALSE)),2))</f>
        <v>1498.6</v>
      </c>
      <c r="K101" s="56"/>
      <c r="L101" s="56" t="str">
        <f t="shared" si="5"/>
        <v>ДЮЛАКС (DULUX)</v>
      </c>
      <c r="M101" s="50">
        <v>2</v>
      </c>
    </row>
    <row r="102" spans="1:13" ht="35.25" hidden="1" customHeight="1">
      <c r="A102" s="460"/>
      <c r="B102" s="39">
        <v>5183530</v>
      </c>
      <c r="C102" s="39" t="s">
        <v>123</v>
      </c>
      <c r="D102" s="39">
        <v>4.5</v>
      </c>
      <c r="E102" s="40" t="s">
        <v>290</v>
      </c>
      <c r="F102" s="40" t="str">
        <f t="shared" si="4"/>
        <v>4,5 л</v>
      </c>
      <c r="G102" s="40">
        <v>1</v>
      </c>
      <c r="H102" s="40" t="s">
        <v>574</v>
      </c>
      <c r="I102" s="39">
        <v>2508.6799999999998</v>
      </c>
      <c r="J102" s="53">
        <f>IF(C102="СТОП цена",I102,ROUND(I102*(1-VLOOKUP(L102,Оглавление!D:G,3,FALSE)),2))</f>
        <v>2508.6799999999998</v>
      </c>
      <c r="K102" s="56"/>
      <c r="L102" s="56" t="str">
        <f t="shared" si="5"/>
        <v>ДЮЛАКС (DULUX)</v>
      </c>
      <c r="M102" s="50">
        <v>2</v>
      </c>
    </row>
    <row r="103" spans="1:13" ht="16.5" hidden="1" customHeight="1">
      <c r="A103" s="444" t="s">
        <v>174</v>
      </c>
      <c r="B103" s="39">
        <v>5183520</v>
      </c>
      <c r="C103" s="39" t="s">
        <v>123</v>
      </c>
      <c r="D103" s="39">
        <v>0.96</v>
      </c>
      <c r="E103" s="40" t="s">
        <v>290</v>
      </c>
      <c r="F103" s="40" t="str">
        <f t="shared" si="4"/>
        <v>0,96 л</v>
      </c>
      <c r="G103" s="40">
        <v>1</v>
      </c>
      <c r="H103" s="40" t="s">
        <v>574</v>
      </c>
      <c r="I103" s="39">
        <v>587.64</v>
      </c>
      <c r="J103" s="53">
        <f>IF(C103="СТОП цена",I103,ROUND(I103*(1-VLOOKUP(L103,Оглавление!D:G,3,FALSE)),2))</f>
        <v>587.64</v>
      </c>
      <c r="K103" s="56"/>
      <c r="L103" s="56" t="str">
        <f t="shared" si="5"/>
        <v>ДЮЛАКС (DULUX)</v>
      </c>
      <c r="M103" s="50">
        <v>2</v>
      </c>
    </row>
    <row r="104" spans="1:13" ht="15" hidden="1" customHeight="1">
      <c r="A104" s="448"/>
      <c r="B104" s="39">
        <v>5183522</v>
      </c>
      <c r="C104" s="39" t="s">
        <v>123</v>
      </c>
      <c r="D104" s="39">
        <v>2.4</v>
      </c>
      <c r="E104" s="40" t="s">
        <v>290</v>
      </c>
      <c r="F104" s="40" t="str">
        <f t="shared" si="4"/>
        <v>2,4 л</v>
      </c>
      <c r="G104" s="40">
        <v>1</v>
      </c>
      <c r="H104" s="40" t="s">
        <v>574</v>
      </c>
      <c r="I104" s="39">
        <v>1572.94</v>
      </c>
      <c r="J104" s="53">
        <f>IF(C104="СТОП цена",I104,ROUND(I104*(1-VLOOKUP(L104,Оглавление!D:G,3,FALSE)),2))</f>
        <v>1572.94</v>
      </c>
      <c r="K104" s="56"/>
      <c r="L104" s="56" t="str">
        <f t="shared" si="5"/>
        <v>ДЮЛАКС (DULUX)</v>
      </c>
      <c r="M104" s="50">
        <v>2</v>
      </c>
    </row>
    <row r="105" spans="1:13" s="126" customFormat="1" ht="15" hidden="1" customHeight="1">
      <c r="A105" s="445"/>
      <c r="B105" s="39">
        <v>5183524</v>
      </c>
      <c r="C105" s="39" t="s">
        <v>123</v>
      </c>
      <c r="D105" s="39"/>
      <c r="E105" s="40"/>
      <c r="F105" s="40" t="s">
        <v>670</v>
      </c>
      <c r="G105" s="40">
        <v>1</v>
      </c>
      <c r="H105" s="40" t="s">
        <v>574</v>
      </c>
      <c r="I105" s="39">
        <v>2856.78</v>
      </c>
      <c r="J105" s="53">
        <f>IF(C105="СТОП цена",I105,ROUND(I105*(1-VLOOKUP(L105,Оглавление!D:G,3,FALSE)),2))</f>
        <v>2856.78</v>
      </c>
      <c r="K105" s="56"/>
      <c r="L105" s="56" t="str">
        <f t="shared" si="5"/>
        <v>ДЮЛАКС (DULUX)</v>
      </c>
      <c r="M105" s="50">
        <v>2</v>
      </c>
    </row>
    <row r="106" spans="1:13" ht="12.75" hidden="1" customHeight="1">
      <c r="A106" s="444" t="s">
        <v>175</v>
      </c>
      <c r="B106" s="40">
        <v>5183514</v>
      </c>
      <c r="C106" s="40"/>
      <c r="D106" s="39">
        <v>1</v>
      </c>
      <c r="E106" s="40" t="s">
        <v>290</v>
      </c>
      <c r="F106" s="40" t="str">
        <f t="shared" si="4"/>
        <v>1 л</v>
      </c>
      <c r="G106" s="40">
        <v>1</v>
      </c>
      <c r="H106" s="40" t="s">
        <v>574</v>
      </c>
      <c r="I106" s="39">
        <v>703.28</v>
      </c>
      <c r="J106" s="53">
        <f>IF(C106="СТОП цена",I106,ROUND(I106*(1-VLOOKUP(L106,Оглавление!D:G,3,FALSE)),2))</f>
        <v>703.28</v>
      </c>
      <c r="K106" s="56"/>
      <c r="L106" s="56" t="str">
        <f t="shared" si="5"/>
        <v>ДЮЛАКС (DULUX)</v>
      </c>
      <c r="M106" s="50">
        <v>2</v>
      </c>
    </row>
    <row r="107" spans="1:13" ht="17.25" hidden="1" customHeight="1">
      <c r="A107" s="448"/>
      <c r="B107" s="40">
        <v>5183516</v>
      </c>
      <c r="C107" s="40"/>
      <c r="D107" s="39">
        <v>2.5</v>
      </c>
      <c r="E107" s="40" t="s">
        <v>290</v>
      </c>
      <c r="F107" s="40" t="str">
        <f t="shared" si="4"/>
        <v>2,5 л</v>
      </c>
      <c r="G107" s="40">
        <v>1</v>
      </c>
      <c r="H107" s="40" t="s">
        <v>574</v>
      </c>
      <c r="I107" s="39">
        <v>1888</v>
      </c>
      <c r="J107" s="53">
        <f>IF(C107="СТОП цена",I107,ROUND(I107*(1-VLOOKUP(L107,Оглавление!D:G,3,FALSE)),2))</f>
        <v>1888</v>
      </c>
      <c r="K107" s="56"/>
      <c r="L107" s="56" t="str">
        <f t="shared" si="5"/>
        <v>ДЮЛАКС (DULUX)</v>
      </c>
      <c r="M107" s="50">
        <v>2</v>
      </c>
    </row>
    <row r="108" spans="1:13" s="126" customFormat="1" ht="17.25" hidden="1" customHeight="1">
      <c r="A108" s="445"/>
      <c r="B108" s="40">
        <v>5183518</v>
      </c>
      <c r="C108" s="40"/>
      <c r="D108" s="39"/>
      <c r="E108" s="40"/>
      <c r="F108" s="40" t="s">
        <v>524</v>
      </c>
      <c r="G108" s="40">
        <v>1</v>
      </c>
      <c r="H108" s="40" t="s">
        <v>574</v>
      </c>
      <c r="I108" s="39">
        <v>3438.52</v>
      </c>
      <c r="J108" s="53">
        <f>IF(C108="СТОП цена",I108,ROUND(I108*(1-VLOOKUP(L108,Оглавление!D:G,3,FALSE)),2))</f>
        <v>3438.52</v>
      </c>
      <c r="K108" s="56"/>
      <c r="L108" s="56" t="str">
        <f t="shared" si="5"/>
        <v>ДЮЛАКС (DULUX)</v>
      </c>
      <c r="M108" s="50">
        <v>2</v>
      </c>
    </row>
    <row r="109" spans="1:13" ht="12.75" hidden="1" customHeight="1">
      <c r="A109" s="460" t="s">
        <v>0</v>
      </c>
      <c r="B109" s="39">
        <v>5183626</v>
      </c>
      <c r="C109" s="39"/>
      <c r="D109" s="39">
        <v>0.9</v>
      </c>
      <c r="E109" s="40" t="s">
        <v>290</v>
      </c>
      <c r="F109" s="40" t="str">
        <f t="shared" si="4"/>
        <v>0,9 л</v>
      </c>
      <c r="G109" s="40">
        <v>1</v>
      </c>
      <c r="H109" s="40" t="s">
        <v>574</v>
      </c>
      <c r="I109" s="40">
        <v>449.58</v>
      </c>
      <c r="J109" s="53">
        <f>IF(C109="СТОП цена",I109,ROUND(I109*(1-VLOOKUP(L109,Оглавление!D:G,3,FALSE)),2))</f>
        <v>449.58</v>
      </c>
      <c r="K109" s="56"/>
      <c r="L109" s="56" t="str">
        <f t="shared" si="5"/>
        <v>ДЮЛАКС (DULUX)</v>
      </c>
      <c r="M109" s="50">
        <v>2</v>
      </c>
    </row>
    <row r="110" spans="1:13" ht="12.75" hidden="1" customHeight="1">
      <c r="A110" s="460"/>
      <c r="B110" s="39">
        <v>5183628</v>
      </c>
      <c r="C110" s="39"/>
      <c r="D110" s="39">
        <v>2.25</v>
      </c>
      <c r="E110" s="40" t="s">
        <v>290</v>
      </c>
      <c r="F110" s="40" t="str">
        <f t="shared" si="4"/>
        <v>2,25 л</v>
      </c>
      <c r="G110" s="40">
        <v>1</v>
      </c>
      <c r="H110" s="40" t="s">
        <v>574</v>
      </c>
      <c r="I110" s="40">
        <v>1249.6199999999999</v>
      </c>
      <c r="J110" s="53">
        <f>IF(C110="СТОП цена",I110,ROUND(I110*(1-VLOOKUP(L110,Оглавление!D:G,3,FALSE)),2))</f>
        <v>1249.6199999999999</v>
      </c>
      <c r="K110" s="56"/>
      <c r="L110" s="56" t="str">
        <f t="shared" si="5"/>
        <v>ДЮЛАКС (DULUX)</v>
      </c>
      <c r="M110" s="50">
        <v>2</v>
      </c>
    </row>
    <row r="111" spans="1:13" ht="12.75" hidden="1" customHeight="1">
      <c r="A111" s="460"/>
      <c r="B111" s="39">
        <v>5183630</v>
      </c>
      <c r="C111" s="39"/>
      <c r="D111" s="39">
        <v>4.5</v>
      </c>
      <c r="E111" s="40" t="s">
        <v>290</v>
      </c>
      <c r="F111" s="40" t="str">
        <f t="shared" si="4"/>
        <v>4,5 л</v>
      </c>
      <c r="G111" s="40">
        <v>1</v>
      </c>
      <c r="H111" s="40" t="s">
        <v>574</v>
      </c>
      <c r="I111" s="40">
        <v>2205.42</v>
      </c>
      <c r="J111" s="53">
        <f>IF(C111="СТОП цена",I111,ROUND(I111*(1-VLOOKUP(L111,Оглавление!D:G,3,FALSE)),2))</f>
        <v>2205.42</v>
      </c>
      <c r="K111" s="56"/>
      <c r="L111" s="56" t="str">
        <f t="shared" si="5"/>
        <v>ДЮЛАКС (DULUX)</v>
      </c>
      <c r="M111" s="50">
        <v>2</v>
      </c>
    </row>
    <row r="112" spans="1:13" ht="12.75" hidden="1" customHeight="1">
      <c r="A112" s="460" t="s">
        <v>1</v>
      </c>
      <c r="B112" s="39">
        <v>5183620</v>
      </c>
      <c r="C112" s="39"/>
      <c r="D112" s="39">
        <v>0.96</v>
      </c>
      <c r="E112" s="40" t="s">
        <v>290</v>
      </c>
      <c r="F112" s="40" t="str">
        <f t="shared" si="4"/>
        <v>0,96 л</v>
      </c>
      <c r="G112" s="40">
        <v>1</v>
      </c>
      <c r="H112" s="40" t="s">
        <v>574</v>
      </c>
      <c r="I112" s="40">
        <v>508.58</v>
      </c>
      <c r="J112" s="53">
        <f>IF(C112="СТОП цена",I112,ROUND(I112*(1-VLOOKUP(L112,Оглавление!D:G,3,FALSE)),2))</f>
        <v>508.58</v>
      </c>
      <c r="K112" s="56"/>
      <c r="L112" s="56" t="str">
        <f t="shared" si="5"/>
        <v>ДЮЛАКС (DULUX)</v>
      </c>
      <c r="M112" s="50">
        <v>2</v>
      </c>
    </row>
    <row r="113" spans="1:13" ht="12.75" hidden="1" customHeight="1">
      <c r="A113" s="460"/>
      <c r="B113" s="39">
        <v>5183622</v>
      </c>
      <c r="C113" s="39"/>
      <c r="D113" s="39">
        <v>2.4</v>
      </c>
      <c r="E113" s="40" t="s">
        <v>290</v>
      </c>
      <c r="F113" s="40" t="str">
        <f t="shared" si="4"/>
        <v>2,4 л</v>
      </c>
      <c r="G113" s="40">
        <v>1</v>
      </c>
      <c r="H113" s="40" t="s">
        <v>574</v>
      </c>
      <c r="I113" s="40">
        <v>1418.36</v>
      </c>
      <c r="J113" s="53">
        <f>IF(C113="СТОП цена",I113,ROUND(I113*(1-VLOOKUP(L113,Оглавление!D:G,3,FALSE)),2))</f>
        <v>1418.36</v>
      </c>
      <c r="K113" s="56"/>
      <c r="L113" s="56" t="str">
        <f t="shared" si="5"/>
        <v>ДЮЛАКС (DULUX)</v>
      </c>
      <c r="M113" s="50">
        <v>2</v>
      </c>
    </row>
    <row r="114" spans="1:13" ht="12.75" hidden="1" customHeight="1">
      <c r="A114" s="460"/>
      <c r="B114" s="39">
        <v>5183624</v>
      </c>
      <c r="C114" s="39"/>
      <c r="D114" s="39">
        <v>4.8</v>
      </c>
      <c r="E114" s="40" t="s">
        <v>290</v>
      </c>
      <c r="F114" s="40" t="str">
        <f t="shared" si="4"/>
        <v>4,8 л</v>
      </c>
      <c r="G114" s="40">
        <v>1</v>
      </c>
      <c r="H114" s="40" t="s">
        <v>574</v>
      </c>
      <c r="I114" s="40">
        <v>2502.7800000000002</v>
      </c>
      <c r="J114" s="53">
        <f>IF(C114="СТОП цена",I114,ROUND(I114*(1-VLOOKUP(L114,Оглавление!D:G,3,FALSE)),2))</f>
        <v>2502.7800000000002</v>
      </c>
      <c r="K114" s="56"/>
      <c r="L114" s="56" t="str">
        <f t="shared" si="5"/>
        <v>ДЮЛАКС (DULUX)</v>
      </c>
      <c r="M114" s="50">
        <v>2</v>
      </c>
    </row>
    <row r="115" spans="1:13" ht="12.75" hidden="1" customHeight="1">
      <c r="A115" s="460" t="s">
        <v>2</v>
      </c>
      <c r="B115" s="39">
        <v>5183608</v>
      </c>
      <c r="C115" s="39"/>
      <c r="D115" s="39">
        <v>1</v>
      </c>
      <c r="E115" s="40" t="s">
        <v>290</v>
      </c>
      <c r="F115" s="40" t="str">
        <f t="shared" si="4"/>
        <v>1 л</v>
      </c>
      <c r="G115" s="40">
        <v>1</v>
      </c>
      <c r="H115" s="40" t="s">
        <v>574</v>
      </c>
      <c r="I115" s="40">
        <v>614.78</v>
      </c>
      <c r="J115" s="53">
        <f>IF(C115="СТОП цена",I115,ROUND(I115*(1-VLOOKUP(L115,Оглавление!D:G,3,FALSE)),2))</f>
        <v>614.78</v>
      </c>
      <c r="K115" s="56"/>
      <c r="L115" s="56" t="str">
        <f t="shared" si="5"/>
        <v>ДЮЛАКС (DULUX)</v>
      </c>
      <c r="M115" s="50">
        <v>3</v>
      </c>
    </row>
    <row r="116" spans="1:13" ht="12.75" hidden="1" customHeight="1">
      <c r="A116" s="460"/>
      <c r="B116" s="39">
        <v>5183610</v>
      </c>
      <c r="C116" s="39"/>
      <c r="D116" s="39">
        <v>2.5</v>
      </c>
      <c r="E116" s="40" t="s">
        <v>290</v>
      </c>
      <c r="F116" s="40" t="str">
        <f t="shared" si="4"/>
        <v>2,5 л</v>
      </c>
      <c r="G116" s="40">
        <v>1</v>
      </c>
      <c r="H116" s="40" t="s">
        <v>574</v>
      </c>
      <c r="I116" s="40">
        <v>1726.34</v>
      </c>
      <c r="J116" s="53">
        <f>IF(C116="СТОП цена",I116,ROUND(I116*(1-VLOOKUP(L116,Оглавление!D:G,3,FALSE)),2))</f>
        <v>1726.34</v>
      </c>
      <c r="K116" s="56"/>
      <c r="L116" s="56" t="str">
        <f t="shared" si="5"/>
        <v>ДЮЛАКС (DULUX)</v>
      </c>
      <c r="M116" s="50">
        <v>3</v>
      </c>
    </row>
    <row r="117" spans="1:13" ht="12.75" hidden="1" customHeight="1">
      <c r="A117" s="460"/>
      <c r="B117" s="39">
        <v>5183612</v>
      </c>
      <c r="C117" s="39"/>
      <c r="D117" s="39">
        <v>5</v>
      </c>
      <c r="E117" s="40" t="s">
        <v>290</v>
      </c>
      <c r="F117" s="40" t="str">
        <f t="shared" si="4"/>
        <v>5 л</v>
      </c>
      <c r="G117" s="40">
        <v>1</v>
      </c>
      <c r="H117" s="40" t="s">
        <v>574</v>
      </c>
      <c r="I117" s="40">
        <v>3013.72</v>
      </c>
      <c r="J117" s="53">
        <f>IF(C117="СТОП цена",I117,ROUND(I117*(1-VLOOKUP(L117,Оглавление!D:G,3,FALSE)),2))</f>
        <v>3013.72</v>
      </c>
      <c r="K117" s="56"/>
      <c r="L117" s="56" t="str">
        <f t="shared" si="5"/>
        <v>ДЮЛАКС (DULUX)</v>
      </c>
      <c r="M117" s="50">
        <v>3</v>
      </c>
    </row>
    <row r="118" spans="1:13" ht="12.75" hidden="1" customHeight="1">
      <c r="A118" s="460"/>
      <c r="B118" s="40">
        <v>5183614</v>
      </c>
      <c r="C118" s="40"/>
      <c r="D118" s="39">
        <v>10</v>
      </c>
      <c r="E118" s="40" t="s">
        <v>290</v>
      </c>
      <c r="F118" s="40" t="str">
        <f t="shared" si="4"/>
        <v>10 л</v>
      </c>
      <c r="G118" s="40">
        <v>1</v>
      </c>
      <c r="H118" s="40" t="s">
        <v>574</v>
      </c>
      <c r="I118" s="40">
        <v>5490.54</v>
      </c>
      <c r="J118" s="53">
        <f>IF(C118="СТОП цена",I118,ROUND(I118*(1-VLOOKUP(L118,Оглавление!D:G,3,FALSE)),2))</f>
        <v>5490.54</v>
      </c>
      <c r="K118" s="56"/>
      <c r="L118" s="56" t="str">
        <f t="shared" si="5"/>
        <v>ДЮЛАКС (DULUX)</v>
      </c>
      <c r="M118" s="50">
        <v>3</v>
      </c>
    </row>
    <row r="119" spans="1:13" ht="12.75" hidden="1" customHeight="1">
      <c r="A119" s="460" t="s">
        <v>3</v>
      </c>
      <c r="B119" s="39">
        <v>5183604</v>
      </c>
      <c r="C119" s="39" t="s">
        <v>123</v>
      </c>
      <c r="D119" s="39">
        <v>2.25</v>
      </c>
      <c r="E119" s="40" t="s">
        <v>290</v>
      </c>
      <c r="F119" s="40" t="str">
        <f t="shared" si="4"/>
        <v>2,25 л</v>
      </c>
      <c r="G119" s="40">
        <v>1</v>
      </c>
      <c r="H119" s="40" t="s">
        <v>574</v>
      </c>
      <c r="I119" s="40">
        <v>1249.6199999999999</v>
      </c>
      <c r="J119" s="53">
        <f>IF(C119="СТОП цена",I119,ROUND(I119*(1-VLOOKUP(L119,Оглавление!D:G,3,FALSE)),2))</f>
        <v>1249.6199999999999</v>
      </c>
      <c r="K119" s="56"/>
      <c r="L119" s="56" t="str">
        <f>IF(ISBLANK(K119)=FALSE,A119,L118)</f>
        <v>ДЮЛАКС (DULUX)</v>
      </c>
      <c r="M119" s="50">
        <v>3</v>
      </c>
    </row>
    <row r="120" spans="1:13" ht="23.25" hidden="1" customHeight="1">
      <c r="A120" s="460"/>
      <c r="B120" s="39">
        <v>5183606</v>
      </c>
      <c r="C120" s="39" t="s">
        <v>123</v>
      </c>
      <c r="D120" s="39">
        <v>4.5</v>
      </c>
      <c r="E120" s="40" t="s">
        <v>290</v>
      </c>
      <c r="F120" s="40" t="str">
        <f t="shared" si="4"/>
        <v>4,5 л</v>
      </c>
      <c r="G120" s="40">
        <v>1</v>
      </c>
      <c r="H120" s="40" t="s">
        <v>574</v>
      </c>
      <c r="I120" s="40">
        <v>2205.42</v>
      </c>
      <c r="J120" s="53">
        <f>IF(C120="СТОП цена",I120,ROUND(I120*(1-VLOOKUP(L120,Оглавление!D:G,3,FALSE)),2))</f>
        <v>2205.42</v>
      </c>
      <c r="K120" s="56"/>
      <c r="L120" s="56" t="str">
        <f t="shared" si="5"/>
        <v>ДЮЛАКС (DULUX)</v>
      </c>
      <c r="M120" s="50">
        <v>3</v>
      </c>
    </row>
    <row r="121" spans="1:13" ht="12.75" hidden="1" customHeight="1">
      <c r="A121" s="460" t="s">
        <v>4</v>
      </c>
      <c r="B121" s="40">
        <v>5183598</v>
      </c>
      <c r="C121" s="39" t="s">
        <v>123</v>
      </c>
      <c r="D121" s="39">
        <v>2.4</v>
      </c>
      <c r="E121" s="40" t="s">
        <v>290</v>
      </c>
      <c r="F121" s="40" t="str">
        <f t="shared" si="4"/>
        <v>2,4 л</v>
      </c>
      <c r="G121" s="40">
        <v>1</v>
      </c>
      <c r="H121" s="40" t="s">
        <v>574</v>
      </c>
      <c r="I121" s="40">
        <v>1418.36</v>
      </c>
      <c r="J121" s="53">
        <f>IF(C121="СТОП цена",I121,ROUND(I121*(1-VLOOKUP(L121,Оглавление!D:G,3,FALSE)),2))</f>
        <v>1418.36</v>
      </c>
      <c r="K121" s="56"/>
      <c r="L121" s="56" t="str">
        <f t="shared" si="5"/>
        <v>ДЮЛАКС (DULUX)</v>
      </c>
      <c r="M121" s="50">
        <v>3</v>
      </c>
    </row>
    <row r="122" spans="1:13" ht="24" hidden="1" customHeight="1">
      <c r="A122" s="460"/>
      <c r="B122" s="40">
        <v>5183600</v>
      </c>
      <c r="C122" s="39" t="s">
        <v>123</v>
      </c>
      <c r="D122" s="39">
        <v>4.8</v>
      </c>
      <c r="E122" s="40" t="s">
        <v>290</v>
      </c>
      <c r="F122" s="40" t="str">
        <f t="shared" si="4"/>
        <v>4,8 л</v>
      </c>
      <c r="G122" s="40">
        <v>1</v>
      </c>
      <c r="H122" s="40" t="s">
        <v>574</v>
      </c>
      <c r="I122" s="40">
        <v>2502.7800000000002</v>
      </c>
      <c r="J122" s="53">
        <f>IF(C122="СТОП цена",I122,ROUND(I122*(1-VLOOKUP(L122,Оглавление!D:G,3,FALSE)),2))</f>
        <v>2502.7800000000002</v>
      </c>
      <c r="K122" s="56"/>
      <c r="L122" s="56" t="str">
        <f t="shared" si="5"/>
        <v>ДЮЛАКС (DULUX)</v>
      </c>
      <c r="M122" s="50">
        <v>3</v>
      </c>
    </row>
    <row r="123" spans="1:13" ht="12.75" hidden="1" customHeight="1">
      <c r="A123" s="444" t="s">
        <v>378</v>
      </c>
      <c r="B123" s="40">
        <v>5183588</v>
      </c>
      <c r="C123" s="39" t="s">
        <v>123</v>
      </c>
      <c r="D123" s="39">
        <v>1</v>
      </c>
      <c r="E123" s="40" t="s">
        <v>290</v>
      </c>
      <c r="F123" s="40" t="str">
        <f>CONCATENATE(D123," ",E123)</f>
        <v>1 л</v>
      </c>
      <c r="G123" s="40">
        <v>1</v>
      </c>
      <c r="H123" s="40" t="s">
        <v>574</v>
      </c>
      <c r="I123" s="40">
        <v>614.78</v>
      </c>
      <c r="J123" s="53">
        <f>IF(C123="СТОП цена",I123,ROUND(I123*(1-VLOOKUP(L123,Оглавление!D:G,3,FALSE)),2))</f>
        <v>614.78</v>
      </c>
      <c r="K123" s="56"/>
      <c r="L123" s="56" t="str">
        <f t="shared" si="5"/>
        <v>ДЮЛАКС (DULUX)</v>
      </c>
      <c r="M123" s="50">
        <v>3</v>
      </c>
    </row>
    <row r="124" spans="1:13" ht="12.75" hidden="1" customHeight="1">
      <c r="A124" s="448"/>
      <c r="B124" s="40">
        <v>5183590</v>
      </c>
      <c r="C124" s="40"/>
      <c r="D124" s="39">
        <v>2.5</v>
      </c>
      <c r="E124" s="40" t="s">
        <v>290</v>
      </c>
      <c r="F124" s="40" t="str">
        <f t="shared" si="4"/>
        <v>2,5 л</v>
      </c>
      <c r="G124" s="40">
        <v>1</v>
      </c>
      <c r="H124" s="40" t="s">
        <v>574</v>
      </c>
      <c r="I124" s="40">
        <v>1726.34</v>
      </c>
      <c r="J124" s="53">
        <f>IF(C124="СТОП цена",I124,ROUND(I124*(1-VLOOKUP(L124,Оглавление!D:G,3,FALSE)),2))</f>
        <v>1726.34</v>
      </c>
      <c r="K124" s="56"/>
      <c r="L124" s="56" t="str">
        <f t="shared" si="5"/>
        <v>ДЮЛАКС (DULUX)</v>
      </c>
      <c r="M124" s="50">
        <v>3</v>
      </c>
    </row>
    <row r="125" spans="1:13" ht="12.75" hidden="1" customHeight="1">
      <c r="A125" s="448"/>
      <c r="B125" s="40">
        <v>5183592</v>
      </c>
      <c r="C125" s="40"/>
      <c r="D125" s="39">
        <v>5</v>
      </c>
      <c r="E125" s="40" t="s">
        <v>290</v>
      </c>
      <c r="F125" s="40" t="str">
        <f t="shared" si="4"/>
        <v>5 л</v>
      </c>
      <c r="G125" s="40">
        <v>1</v>
      </c>
      <c r="H125" s="40" t="s">
        <v>574</v>
      </c>
      <c r="I125" s="40">
        <v>3013.72</v>
      </c>
      <c r="J125" s="53">
        <f>IF(C125="СТОП цена",I125,ROUND(I125*(1-VLOOKUP(L125,Оглавление!D:G,3,FALSE)),2))</f>
        <v>3013.72</v>
      </c>
      <c r="K125" s="56"/>
      <c r="L125" s="56" t="str">
        <f t="shared" si="5"/>
        <v>ДЮЛАКС (DULUX)</v>
      </c>
      <c r="M125" s="50">
        <v>3</v>
      </c>
    </row>
    <row r="126" spans="1:13" ht="12.75" hidden="1" customHeight="1">
      <c r="A126" s="445"/>
      <c r="B126" s="40">
        <v>5183594</v>
      </c>
      <c r="C126" s="40"/>
      <c r="D126" s="39">
        <v>10</v>
      </c>
      <c r="E126" s="40" t="s">
        <v>290</v>
      </c>
      <c r="F126" s="40" t="str">
        <f t="shared" si="4"/>
        <v>10 л</v>
      </c>
      <c r="G126" s="40">
        <v>1</v>
      </c>
      <c r="H126" s="40" t="s">
        <v>574</v>
      </c>
      <c r="I126" s="40">
        <v>5490.54</v>
      </c>
      <c r="J126" s="53">
        <f>IF(C126="СТОП цена",I126,ROUND(I126*(1-VLOOKUP(L126,Оглавление!D:G,3,FALSE)),2))</f>
        <v>5490.54</v>
      </c>
      <c r="K126" s="56"/>
      <c r="L126" s="56" t="str">
        <f t="shared" si="5"/>
        <v>ДЮЛАКС (DULUX)</v>
      </c>
      <c r="M126" s="50">
        <v>3</v>
      </c>
    </row>
    <row r="127" spans="1:13" ht="20.25" hidden="1" customHeight="1">
      <c r="A127" s="463" t="s">
        <v>783</v>
      </c>
      <c r="B127" s="39">
        <v>5239229</v>
      </c>
      <c r="C127" s="64"/>
      <c r="D127" s="39">
        <v>2.4</v>
      </c>
      <c r="E127" s="40" t="s">
        <v>290</v>
      </c>
      <c r="F127" s="40" t="s">
        <v>638</v>
      </c>
      <c r="G127" s="40">
        <v>1</v>
      </c>
      <c r="H127" s="40" t="s">
        <v>574</v>
      </c>
      <c r="I127" s="39">
        <v>750.48</v>
      </c>
      <c r="J127" s="53">
        <f>IF(C127="СТОП цена",I127,ROUND(I127*(1-VLOOKUP(L127,Оглавление!D:G,3,FALSE)),2))</f>
        <v>750.48</v>
      </c>
      <c r="K127" s="56"/>
      <c r="L127" s="56" t="str">
        <f t="shared" si="5"/>
        <v>ДЮЛАКС (DULUX)</v>
      </c>
      <c r="M127" s="50">
        <v>3</v>
      </c>
    </row>
    <row r="128" spans="1:13" s="192" customFormat="1" ht="29.25" hidden="1" customHeight="1">
      <c r="A128" s="478"/>
      <c r="B128" s="39">
        <v>5239230</v>
      </c>
      <c r="C128" s="64"/>
      <c r="D128" s="39"/>
      <c r="E128" s="40"/>
      <c r="F128" s="40" t="s">
        <v>639</v>
      </c>
      <c r="G128" s="40">
        <v>1</v>
      </c>
      <c r="H128" s="40" t="s">
        <v>574</v>
      </c>
      <c r="I128" s="39">
        <v>1626.04</v>
      </c>
      <c r="J128" s="53">
        <f>IF(C128="СТОП цена",I128,ROUND(I128*(1-VLOOKUP(L128,Оглавление!D:G,3,FALSE)),2))</f>
        <v>1626.04</v>
      </c>
      <c r="K128" s="56"/>
      <c r="L128" s="56" t="str">
        <f t="shared" si="5"/>
        <v>ДЮЛАКС (DULUX)</v>
      </c>
      <c r="M128" s="50">
        <v>3</v>
      </c>
    </row>
    <row r="129" spans="1:13" s="167" customFormat="1" ht="24" hidden="1" customHeight="1">
      <c r="A129" s="444" t="s">
        <v>745</v>
      </c>
      <c r="B129" s="39">
        <v>5239231</v>
      </c>
      <c r="C129" s="64"/>
      <c r="D129" s="39"/>
      <c r="E129" s="40"/>
      <c r="F129" s="40" t="s">
        <v>744</v>
      </c>
      <c r="G129" s="40">
        <v>1</v>
      </c>
      <c r="H129" s="40" t="s">
        <v>574</v>
      </c>
      <c r="I129" s="39">
        <v>619.5</v>
      </c>
      <c r="J129" s="53">
        <f>IF(C129="СТОП цена",I129,ROUND(I129*(1-VLOOKUP(L129,Оглавление!D:G,3,FALSE)),2))</f>
        <v>619.5</v>
      </c>
      <c r="K129" s="56"/>
      <c r="L129" s="56" t="str">
        <f t="shared" si="5"/>
        <v>ДЮЛАКС (DULUX)</v>
      </c>
      <c r="M129" s="50">
        <v>3</v>
      </c>
    </row>
    <row r="130" spans="1:13" s="192" customFormat="1" ht="24" hidden="1" customHeight="1">
      <c r="A130" s="445"/>
      <c r="B130" s="39">
        <v>5239232</v>
      </c>
      <c r="C130" s="64"/>
      <c r="D130" s="39"/>
      <c r="E130" s="40"/>
      <c r="F130" s="40" t="s">
        <v>755</v>
      </c>
      <c r="G130" s="40">
        <v>1</v>
      </c>
      <c r="H130" s="40" t="s">
        <v>574</v>
      </c>
      <c r="I130" s="39">
        <v>1345.2</v>
      </c>
      <c r="J130" s="53">
        <f>IF(C130="СТОП цена",I130,ROUND(I130*(1-VLOOKUP(L130,Оглавление!D:G,3,FALSE)),2))</f>
        <v>1345.2</v>
      </c>
      <c r="K130" s="56"/>
      <c r="L130" s="56" t="str">
        <f t="shared" si="5"/>
        <v>ДЮЛАКС (DULUX)</v>
      </c>
      <c r="M130" s="50">
        <v>3</v>
      </c>
    </row>
    <row r="131" spans="1:13" ht="14.25" hidden="1" customHeight="1">
      <c r="A131" s="448" t="s">
        <v>536</v>
      </c>
      <c r="B131" s="272">
        <v>5183502</v>
      </c>
      <c r="C131" s="261"/>
      <c r="D131" s="39">
        <v>2.5</v>
      </c>
      <c r="E131" s="40" t="s">
        <v>290</v>
      </c>
      <c r="F131" s="203" t="str">
        <f t="shared" ref="F131:F211" si="6">CONCATENATE(D131," ",E131)</f>
        <v>2,5 л</v>
      </c>
      <c r="G131" s="203">
        <v>1</v>
      </c>
      <c r="H131" s="203" t="s">
        <v>574</v>
      </c>
      <c r="I131" s="202">
        <v>853.14</v>
      </c>
      <c r="J131" s="53">
        <f>IF(C131="СТОП цена",I131,ROUND(I131*(1-VLOOKUP(L131,Оглавление!D:G,3,FALSE)),2))</f>
        <v>853.14</v>
      </c>
      <c r="K131" s="56"/>
      <c r="L131" s="56" t="str">
        <f t="shared" si="5"/>
        <v>ДЮЛАКС (DULUX)</v>
      </c>
      <c r="M131" s="50">
        <v>3</v>
      </c>
    </row>
    <row r="132" spans="1:13" ht="14.25" hidden="1" customHeight="1">
      <c r="A132" s="448"/>
      <c r="B132" s="272">
        <v>5183503</v>
      </c>
      <c r="C132" s="261"/>
      <c r="D132" s="39">
        <v>5</v>
      </c>
      <c r="E132" s="40" t="s">
        <v>290</v>
      </c>
      <c r="F132" s="40" t="str">
        <f t="shared" si="6"/>
        <v>5 л</v>
      </c>
      <c r="G132" s="40">
        <v>1</v>
      </c>
      <c r="H132" s="40" t="s">
        <v>574</v>
      </c>
      <c r="I132" s="39">
        <v>1565.86</v>
      </c>
      <c r="J132" s="53">
        <f>IF(C132="СТОП цена",I132,ROUND(I132*(1-VLOOKUP(L132,Оглавление!D:G,3,FALSE)),2))</f>
        <v>1565.86</v>
      </c>
      <c r="K132" s="56"/>
      <c r="L132" s="56" t="str">
        <f t="shared" si="5"/>
        <v>ДЮЛАКС (DULUX)</v>
      </c>
      <c r="M132" s="50">
        <v>3</v>
      </c>
    </row>
    <row r="133" spans="1:13" ht="21.75" hidden="1" customHeight="1">
      <c r="A133" s="445"/>
      <c r="B133" s="40">
        <v>5183504</v>
      </c>
      <c r="C133" s="64"/>
      <c r="D133" s="39">
        <v>10</v>
      </c>
      <c r="E133" s="40" t="s">
        <v>290</v>
      </c>
      <c r="F133" s="40" t="str">
        <f t="shared" si="6"/>
        <v>10 л</v>
      </c>
      <c r="G133" s="40">
        <v>1</v>
      </c>
      <c r="H133" s="40" t="s">
        <v>574</v>
      </c>
      <c r="I133" s="39">
        <v>2631.4</v>
      </c>
      <c r="J133" s="53">
        <f>IF(C133="СТОП цена",I133,ROUND(I133*(1-VLOOKUP(L133,Оглавление!D:G,3,FALSE)),2))</f>
        <v>2631.4</v>
      </c>
      <c r="K133" s="56"/>
      <c r="L133" s="56" t="str">
        <f t="shared" si="5"/>
        <v>ДЮЛАКС (DULUX)</v>
      </c>
      <c r="M133" s="50">
        <v>3</v>
      </c>
    </row>
    <row r="134" spans="1:13" s="157" customFormat="1" ht="14.25" hidden="1" customHeight="1">
      <c r="A134" s="463" t="s">
        <v>646</v>
      </c>
      <c r="B134" s="40">
        <v>5185991</v>
      </c>
      <c r="C134" s="40"/>
      <c r="D134" s="39"/>
      <c r="E134" s="40"/>
      <c r="F134" s="40" t="s">
        <v>639</v>
      </c>
      <c r="G134" s="40">
        <v>1</v>
      </c>
      <c r="H134" s="40" t="s">
        <v>574</v>
      </c>
      <c r="I134" s="39">
        <v>853.14</v>
      </c>
      <c r="J134" s="53">
        <f>IF(C134="СТОП цена",I134,ROUND(I134*(1-VLOOKUP(L134,Оглавление!D:G,3,FALSE)),2))</f>
        <v>853.14</v>
      </c>
      <c r="K134" s="56"/>
      <c r="L134" s="56" t="str">
        <f t="shared" si="5"/>
        <v>ДЮЛАКС (DULUX)</v>
      </c>
      <c r="M134" s="50">
        <v>3</v>
      </c>
    </row>
    <row r="135" spans="1:13" ht="18" hidden="1" customHeight="1">
      <c r="A135" s="494"/>
      <c r="B135" s="40">
        <v>5185992</v>
      </c>
      <c r="C135" s="39" t="s">
        <v>123</v>
      </c>
      <c r="D135" s="39">
        <v>5</v>
      </c>
      <c r="E135" s="40" t="s">
        <v>290</v>
      </c>
      <c r="F135" s="40" t="str">
        <f t="shared" si="6"/>
        <v>5 л</v>
      </c>
      <c r="G135" s="40">
        <v>1</v>
      </c>
      <c r="H135" s="40" t="s">
        <v>574</v>
      </c>
      <c r="I135" s="39">
        <v>1565.86</v>
      </c>
      <c r="J135" s="53">
        <f>IF(C135="СТОП цена",I135,ROUND(I135*(1-VLOOKUP(L135,Оглавление!D:G,3,FALSE)),2))</f>
        <v>1565.86</v>
      </c>
      <c r="K135" s="56"/>
      <c r="L135" s="56" t="str">
        <f t="shared" ref="L135:L195" si="7">IF(ISBLANK(K135)=FALSE,A135,L134)</f>
        <v>ДЮЛАКС (DULUX)</v>
      </c>
      <c r="M135" s="50">
        <v>3</v>
      </c>
    </row>
    <row r="136" spans="1:13" s="157" customFormat="1" ht="21" hidden="1" customHeight="1">
      <c r="A136" s="478"/>
      <c r="B136" s="40">
        <v>5185993</v>
      </c>
      <c r="C136" s="40"/>
      <c r="D136" s="39"/>
      <c r="E136" s="40"/>
      <c r="F136" s="40" t="s">
        <v>644</v>
      </c>
      <c r="G136" s="40">
        <v>1</v>
      </c>
      <c r="H136" s="40" t="s">
        <v>574</v>
      </c>
      <c r="I136" s="39">
        <v>2631.4</v>
      </c>
      <c r="J136" s="53">
        <f>IF(C136="СТОП цена",I136,ROUND(I136*(1-VLOOKUP(L136,Оглавление!D:G,3,FALSE)),2))</f>
        <v>2631.4</v>
      </c>
      <c r="K136" s="56"/>
      <c r="L136" s="56" t="str">
        <f t="shared" si="7"/>
        <v>ДЮЛАКС (DULUX)</v>
      </c>
      <c r="M136" s="50">
        <v>3</v>
      </c>
    </row>
    <row r="137" spans="1:13" ht="14.25" hidden="1" customHeight="1">
      <c r="A137" s="444" t="s">
        <v>555</v>
      </c>
      <c r="B137" s="39">
        <v>5183511</v>
      </c>
      <c r="C137" s="39"/>
      <c r="D137" s="40">
        <v>2.5</v>
      </c>
      <c r="E137" s="40" t="s">
        <v>290</v>
      </c>
      <c r="F137" s="40" t="str">
        <f t="shared" si="6"/>
        <v>2,5 л</v>
      </c>
      <c r="G137" s="40">
        <v>1</v>
      </c>
      <c r="H137" s="40" t="s">
        <v>574</v>
      </c>
      <c r="I137" s="39">
        <v>929.84</v>
      </c>
      <c r="J137" s="53">
        <f>IF(C137="СТОП цена",I137,ROUND(I137*(1-VLOOKUP(L137,Оглавление!D:G,3,FALSE)),2))</f>
        <v>929.84</v>
      </c>
      <c r="K137" s="56"/>
      <c r="L137" s="56" t="str">
        <f t="shared" si="7"/>
        <v>ДЮЛАКС (DULUX)</v>
      </c>
      <c r="M137" s="50">
        <v>3</v>
      </c>
    </row>
    <row r="138" spans="1:13" ht="14.25" hidden="1" customHeight="1">
      <c r="A138" s="448"/>
      <c r="B138" s="39">
        <v>5183512</v>
      </c>
      <c r="C138" s="39"/>
      <c r="D138" s="40">
        <v>5</v>
      </c>
      <c r="E138" s="40" t="s">
        <v>290</v>
      </c>
      <c r="F138" s="40" t="str">
        <f t="shared" si="6"/>
        <v>5 л</v>
      </c>
      <c r="G138" s="40">
        <v>1</v>
      </c>
      <c r="H138" s="40" t="s">
        <v>574</v>
      </c>
      <c r="I138" s="39">
        <v>1706.28</v>
      </c>
      <c r="J138" s="53">
        <f>IF(C138="СТОП цена",I138,ROUND(I138*(1-VLOOKUP(L138,Оглавление!D:G,3,FALSE)),2))</f>
        <v>1706.28</v>
      </c>
      <c r="K138" s="56"/>
      <c r="L138" s="56" t="str">
        <f t="shared" si="7"/>
        <v>ДЮЛАКС (DULUX)</v>
      </c>
      <c r="M138" s="50">
        <v>3</v>
      </c>
    </row>
    <row r="139" spans="1:13" ht="19.5" hidden="1" customHeight="1">
      <c r="A139" s="445"/>
      <c r="B139" s="40">
        <v>5183513</v>
      </c>
      <c r="C139" s="40"/>
      <c r="D139" s="40">
        <v>10</v>
      </c>
      <c r="E139" s="40" t="s">
        <v>290</v>
      </c>
      <c r="F139" s="40" t="str">
        <f t="shared" si="6"/>
        <v>10 л</v>
      </c>
      <c r="G139" s="40">
        <v>1</v>
      </c>
      <c r="H139" s="40" t="s">
        <v>574</v>
      </c>
      <c r="I139" s="39">
        <v>2844.98</v>
      </c>
      <c r="J139" s="53">
        <f>IF(C139="СТОП цена",I139,ROUND(I139*(1-VLOOKUP(L139,Оглавление!D:G,3,FALSE)),2))</f>
        <v>2844.98</v>
      </c>
      <c r="K139" s="56"/>
      <c r="L139" s="56" t="str">
        <f t="shared" si="7"/>
        <v>ДЮЛАКС (DULUX)</v>
      </c>
      <c r="M139" s="50">
        <v>3</v>
      </c>
    </row>
    <row r="140" spans="1:13" ht="15.75" hidden="1" customHeight="1">
      <c r="A140" s="444" t="s">
        <v>33</v>
      </c>
      <c r="B140" s="40">
        <v>5210426</v>
      </c>
      <c r="C140" s="40" t="s">
        <v>123</v>
      </c>
      <c r="D140" s="39">
        <v>2.5</v>
      </c>
      <c r="E140" s="40" t="s">
        <v>290</v>
      </c>
      <c r="F140" s="40" t="str">
        <f t="shared" si="6"/>
        <v>2,5 л</v>
      </c>
      <c r="G140" s="40">
        <v>1</v>
      </c>
      <c r="H140" s="40" t="s">
        <v>574</v>
      </c>
      <c r="I140" s="39">
        <v>929.84</v>
      </c>
      <c r="J140" s="53">
        <f>IF(C140="СТОП цена",I140,ROUND(I140*(1-VLOOKUP(L140,Оглавление!D:G,3,FALSE)),2))</f>
        <v>929.84</v>
      </c>
      <c r="K140" s="56"/>
      <c r="L140" s="56" t="str">
        <f>IF(ISBLANK(K140)=FALSE,A140,L138)</f>
        <v>ДЮЛАКС (DULUX)</v>
      </c>
      <c r="M140" s="50">
        <v>3</v>
      </c>
    </row>
    <row r="141" spans="1:13" ht="12.75" hidden="1" customHeight="1">
      <c r="A141" s="448"/>
      <c r="B141" s="40">
        <v>5210427</v>
      </c>
      <c r="C141" s="40" t="s">
        <v>123</v>
      </c>
      <c r="D141" s="39">
        <v>5</v>
      </c>
      <c r="E141" s="40" t="s">
        <v>290</v>
      </c>
      <c r="F141" s="40" t="str">
        <f t="shared" si="6"/>
        <v>5 л</v>
      </c>
      <c r="G141" s="40">
        <v>1</v>
      </c>
      <c r="H141" s="40" t="s">
        <v>574</v>
      </c>
      <c r="I141" s="39">
        <v>1706.28</v>
      </c>
      <c r="J141" s="53">
        <f>IF(C141="СТОП цена",I141,ROUND(I141*(1-VLOOKUP(L141,Оглавление!D:G,3,FALSE)),2))</f>
        <v>1706.28</v>
      </c>
      <c r="K141" s="56"/>
      <c r="L141" s="56" t="str">
        <f t="shared" si="7"/>
        <v>ДЮЛАКС (DULUX)</v>
      </c>
      <c r="M141" s="50">
        <v>3</v>
      </c>
    </row>
    <row r="142" spans="1:13" s="172" customFormat="1" ht="12.75" hidden="1" customHeight="1">
      <c r="A142" s="445"/>
      <c r="B142" s="40">
        <v>5210428</v>
      </c>
      <c r="C142" s="40" t="s">
        <v>123</v>
      </c>
      <c r="D142" s="39"/>
      <c r="E142" s="40"/>
      <c r="F142" s="40" t="s">
        <v>644</v>
      </c>
      <c r="G142" s="40">
        <v>1</v>
      </c>
      <c r="H142" s="40" t="s">
        <v>574</v>
      </c>
      <c r="I142" s="39">
        <v>2844.98</v>
      </c>
      <c r="J142" s="53">
        <f>IF(C142="СТОП цена",I142,ROUND(I142*(1-VLOOKUP(L142,Оглавление!D:G,3,FALSE)),2))</f>
        <v>2844.98</v>
      </c>
      <c r="K142" s="56"/>
      <c r="L142" s="56" t="str">
        <f t="shared" si="7"/>
        <v>ДЮЛАКС (DULUX)</v>
      </c>
      <c r="M142" s="50">
        <v>3</v>
      </c>
    </row>
    <row r="143" spans="1:13" ht="12.75" hidden="1">
      <c r="A143" s="444" t="s">
        <v>651</v>
      </c>
      <c r="B143" s="40">
        <v>5183285</v>
      </c>
      <c r="C143" s="40"/>
      <c r="D143" s="39"/>
      <c r="E143" s="40"/>
      <c r="F143" s="40" t="s">
        <v>191</v>
      </c>
      <c r="G143" s="40">
        <v>1</v>
      </c>
      <c r="H143" s="40" t="s">
        <v>574</v>
      </c>
      <c r="I143" s="39">
        <v>702.1</v>
      </c>
      <c r="J143" s="53">
        <f>IF(C143="СТОП цена",I143,ROUND(I143*(1-VLOOKUP(L143,Оглавление!D:G,3,FALSE)),2))</f>
        <v>702.1</v>
      </c>
      <c r="K143" s="56"/>
      <c r="L143" s="56" t="str">
        <f t="shared" si="7"/>
        <v>ДЮЛАКС (DULUX)</v>
      </c>
      <c r="M143" s="50">
        <v>3</v>
      </c>
    </row>
    <row r="144" spans="1:13" ht="12.75" hidden="1">
      <c r="A144" s="445"/>
      <c r="B144" s="40">
        <v>5183391</v>
      </c>
      <c r="C144" s="40"/>
      <c r="D144" s="39"/>
      <c r="E144" s="40"/>
      <c r="F144" s="40" t="s">
        <v>668</v>
      </c>
      <c r="G144" s="40">
        <v>1</v>
      </c>
      <c r="H144" s="40" t="s">
        <v>574</v>
      </c>
      <c r="I144" s="39">
        <v>1672.06</v>
      </c>
      <c r="J144" s="53">
        <f>IF(C144="СТОП цена",I144,ROUND(I144*(1-VLOOKUP(L144,Оглавление!D:G,3,FALSE)),2))</f>
        <v>1672.06</v>
      </c>
      <c r="K144" s="56"/>
      <c r="L144" s="56" t="str">
        <f t="shared" si="7"/>
        <v>ДЮЛАКС (DULUX)</v>
      </c>
      <c r="M144" s="50">
        <v>3</v>
      </c>
    </row>
    <row r="145" spans="1:13" ht="12.75" hidden="1">
      <c r="A145" s="444" t="s">
        <v>649</v>
      </c>
      <c r="B145" s="40">
        <v>5183284</v>
      </c>
      <c r="C145" s="40"/>
      <c r="D145" s="39"/>
      <c r="E145" s="40"/>
      <c r="F145" s="40" t="s">
        <v>638</v>
      </c>
      <c r="G145" s="40">
        <v>1</v>
      </c>
      <c r="H145" s="40" t="s">
        <v>574</v>
      </c>
      <c r="I145" s="39">
        <v>686.76</v>
      </c>
      <c r="J145" s="53">
        <f>IF(C145="СТОП цена",I145,ROUND(I145*(1-VLOOKUP(L145,Оглавление!D:G,3,FALSE)),2))</f>
        <v>686.76</v>
      </c>
      <c r="K145" s="56"/>
      <c r="L145" s="56" t="str">
        <f t="shared" si="7"/>
        <v>ДЮЛАКС (DULUX)</v>
      </c>
      <c r="M145" s="50">
        <v>3</v>
      </c>
    </row>
    <row r="146" spans="1:13" ht="12.75" hidden="1">
      <c r="A146" s="445"/>
      <c r="B146" s="40">
        <v>5183369</v>
      </c>
      <c r="C146" s="40"/>
      <c r="D146" s="39"/>
      <c r="E146" s="40"/>
      <c r="F146" s="40" t="s">
        <v>639</v>
      </c>
      <c r="G146" s="40">
        <v>1</v>
      </c>
      <c r="H146" s="40" t="s">
        <v>574</v>
      </c>
      <c r="I146" s="52">
        <v>1582.38</v>
      </c>
      <c r="J146" s="53">
        <f>IF(C146="СТОП цена",I146,ROUND(I146*(1-VLOOKUP(L146,Оглавление!D:G,3,FALSE)),2))</f>
        <v>1582.38</v>
      </c>
      <c r="K146" s="56"/>
      <c r="L146" s="56" t="str">
        <f t="shared" si="7"/>
        <v>ДЮЛАКС (DULUX)</v>
      </c>
      <c r="M146" s="50">
        <v>3</v>
      </c>
    </row>
    <row r="147" spans="1:13" s="1" customFormat="1" ht="25.5" customHeight="1">
      <c r="A147" s="484" t="s">
        <v>34</v>
      </c>
      <c r="B147" s="484"/>
      <c r="C147" s="484"/>
      <c r="D147" s="484"/>
      <c r="E147" s="484"/>
      <c r="F147" s="484"/>
      <c r="G147" s="484"/>
      <c r="H147" s="484"/>
      <c r="I147" s="484"/>
      <c r="J147" s="484"/>
      <c r="K147" s="56"/>
      <c r="L147" s="56" t="str">
        <f t="shared" si="7"/>
        <v>ДЮЛАКС (DULUX)</v>
      </c>
      <c r="M147" s="50">
        <v>3</v>
      </c>
    </row>
    <row r="148" spans="1:13" ht="12.75" customHeight="1">
      <c r="A148" s="444" t="s">
        <v>35</v>
      </c>
      <c r="B148" s="39">
        <v>5134991</v>
      </c>
      <c r="C148" s="39"/>
      <c r="D148" s="39">
        <v>1</v>
      </c>
      <c r="E148" s="40" t="s">
        <v>290</v>
      </c>
      <c r="F148" s="40" t="str">
        <f t="shared" si="6"/>
        <v>1 л</v>
      </c>
      <c r="G148" s="40">
        <v>1</v>
      </c>
      <c r="H148" s="40" t="s">
        <v>574</v>
      </c>
      <c r="I148" s="40">
        <v>667.88</v>
      </c>
      <c r="J148" s="53">
        <f>IF(C148="СТОП цена",I148,ROUND(I148*(1-VLOOKUP(L148,Оглавление!D:G,3,FALSE)),2))</f>
        <v>667.88</v>
      </c>
      <c r="K148" s="56"/>
      <c r="L148" s="56" t="str">
        <f t="shared" si="7"/>
        <v>ДЮЛАКС (DULUX)</v>
      </c>
      <c r="M148" s="50">
        <v>3</v>
      </c>
    </row>
    <row r="149" spans="1:13" ht="12.75">
      <c r="A149" s="448"/>
      <c r="B149" s="39">
        <v>5134992</v>
      </c>
      <c r="C149" s="39"/>
      <c r="D149" s="39">
        <v>2.5</v>
      </c>
      <c r="E149" s="40" t="s">
        <v>290</v>
      </c>
      <c r="F149" s="40" t="str">
        <f t="shared" si="6"/>
        <v>2,5 л</v>
      </c>
      <c r="G149" s="40">
        <v>1</v>
      </c>
      <c r="H149" s="40" t="s">
        <v>574</v>
      </c>
      <c r="I149" s="40">
        <v>1477.36</v>
      </c>
      <c r="J149" s="53">
        <f>IF(C149="СТОП цена",I149,ROUND(I149*(1-VLOOKUP(L149,Оглавление!D:G,3,FALSE)),2))</f>
        <v>1477.36</v>
      </c>
      <c r="K149" s="56"/>
      <c r="L149" s="56" t="str">
        <f t="shared" si="7"/>
        <v>ДЮЛАКС (DULUX)</v>
      </c>
      <c r="M149" s="50">
        <v>3</v>
      </c>
    </row>
    <row r="150" spans="1:13" ht="12.75">
      <c r="A150" s="445"/>
      <c r="B150" s="39">
        <v>5134990</v>
      </c>
      <c r="C150" s="39"/>
      <c r="D150" s="39">
        <v>10</v>
      </c>
      <c r="E150" s="40" t="s">
        <v>290</v>
      </c>
      <c r="F150" s="40" t="str">
        <f t="shared" si="6"/>
        <v>10 л</v>
      </c>
      <c r="G150" s="40">
        <v>1</v>
      </c>
      <c r="H150" s="40" t="s">
        <v>574</v>
      </c>
      <c r="I150" s="40">
        <v>5138.8999999999996</v>
      </c>
      <c r="J150" s="53">
        <f>IF(C150="СТОП цена",I150,ROUND(I150*(1-VLOOKUP(L150,Оглавление!D:G,3,FALSE)),2))</f>
        <v>5138.8999999999996</v>
      </c>
      <c r="K150" s="56"/>
      <c r="L150" s="56" t="str">
        <f t="shared" si="7"/>
        <v>ДЮЛАКС (DULUX)</v>
      </c>
      <c r="M150" s="50">
        <v>3</v>
      </c>
    </row>
    <row r="151" spans="1:13" ht="12.75">
      <c r="A151" s="444" t="s">
        <v>547</v>
      </c>
      <c r="B151" s="39">
        <v>5134988</v>
      </c>
      <c r="C151" s="39"/>
      <c r="D151" s="39">
        <v>0.9</v>
      </c>
      <c r="E151" s="40" t="s">
        <v>290</v>
      </c>
      <c r="F151" s="40" t="str">
        <f t="shared" si="6"/>
        <v>0,9 л</v>
      </c>
      <c r="G151" s="40">
        <v>1</v>
      </c>
      <c r="H151" s="40" t="s">
        <v>574</v>
      </c>
      <c r="I151" s="40">
        <v>495.6</v>
      </c>
      <c r="J151" s="53">
        <f>IF(C151="СТОП цена",I151,ROUND(I151*(1-VLOOKUP(L151,Оглавление!D:G,3,FALSE)),2))</f>
        <v>495.6</v>
      </c>
      <c r="K151" s="56"/>
      <c r="L151" s="56" t="str">
        <f t="shared" si="7"/>
        <v>ДЮЛАКС (DULUX)</v>
      </c>
      <c r="M151" s="50">
        <v>3</v>
      </c>
    </row>
    <row r="152" spans="1:13" ht="16.5" customHeight="1">
      <c r="A152" s="448"/>
      <c r="B152" s="39">
        <v>5134989</v>
      </c>
      <c r="C152" s="39"/>
      <c r="D152" s="39">
        <v>2.25</v>
      </c>
      <c r="E152" s="40" t="s">
        <v>290</v>
      </c>
      <c r="F152" s="40" t="str">
        <f t="shared" si="6"/>
        <v>2,25 л</v>
      </c>
      <c r="G152" s="40">
        <v>1</v>
      </c>
      <c r="H152" s="40" t="s">
        <v>574</v>
      </c>
      <c r="I152" s="40">
        <v>1079.7</v>
      </c>
      <c r="J152" s="53">
        <f>IF(C152="СТОП цена",I152,ROUND(I152*(1-VLOOKUP(L152,Оглавление!D:G,3,FALSE)),2))</f>
        <v>1079.7</v>
      </c>
      <c r="K152" s="56"/>
      <c r="L152" s="56" t="str">
        <f t="shared" si="7"/>
        <v>ДЮЛАКС (DULUX)</v>
      </c>
      <c r="M152" s="50">
        <v>3</v>
      </c>
    </row>
    <row r="153" spans="1:13" ht="16.5" customHeight="1">
      <c r="A153" s="445"/>
      <c r="B153" s="39">
        <v>5134987</v>
      </c>
      <c r="C153" s="39"/>
      <c r="D153" s="39">
        <v>9</v>
      </c>
      <c r="E153" s="40" t="s">
        <v>290</v>
      </c>
      <c r="F153" s="40" t="str">
        <f t="shared" si="6"/>
        <v>9 л</v>
      </c>
      <c r="G153" s="40">
        <v>1</v>
      </c>
      <c r="H153" s="40" t="s">
        <v>574</v>
      </c>
      <c r="I153" s="42">
        <v>3760.66</v>
      </c>
      <c r="J153" s="53">
        <f>IF(C153="СТОП цена",I153,ROUND(I153*(1-VLOOKUP(L153,Оглавление!D:G,3,FALSE)),2))</f>
        <v>3760.66</v>
      </c>
      <c r="K153" s="56"/>
      <c r="L153" s="56" t="str">
        <f t="shared" si="7"/>
        <v>ДЮЛАКС (DULUX)</v>
      </c>
      <c r="M153" s="50">
        <v>3</v>
      </c>
    </row>
    <row r="154" spans="1:13" ht="36" customHeight="1">
      <c r="A154" s="295" t="s">
        <v>592</v>
      </c>
      <c r="B154" s="40">
        <v>5134993</v>
      </c>
      <c r="C154" s="40"/>
      <c r="D154" s="40">
        <v>10</v>
      </c>
      <c r="E154" s="40" t="s">
        <v>290</v>
      </c>
      <c r="F154" s="40" t="str">
        <f t="shared" si="6"/>
        <v>10 л</v>
      </c>
      <c r="G154" s="40">
        <v>1</v>
      </c>
      <c r="H154" s="40" t="s">
        <v>574</v>
      </c>
      <c r="I154" s="39">
        <v>4908.8</v>
      </c>
      <c r="J154" s="53">
        <f>IF(C154="СТОП цена",I154,ROUND(I154*(1-VLOOKUP(L154,Оглавление!D:G,3,FALSE)),2))</f>
        <v>4908.8</v>
      </c>
      <c r="K154" s="56"/>
      <c r="L154" s="56" t="str">
        <f t="shared" si="7"/>
        <v>ДЮЛАКС (DULUX)</v>
      </c>
      <c r="M154" s="50">
        <v>3</v>
      </c>
    </row>
    <row r="155" spans="1:13" ht="12.75" customHeight="1">
      <c r="A155" s="444" t="s">
        <v>593</v>
      </c>
      <c r="B155" s="40">
        <v>5181624</v>
      </c>
      <c r="C155" s="40"/>
      <c r="D155" s="39">
        <v>1</v>
      </c>
      <c r="E155" s="40" t="s">
        <v>290</v>
      </c>
      <c r="F155" s="40" t="str">
        <f t="shared" si="6"/>
        <v>1 л</v>
      </c>
      <c r="G155" s="40">
        <v>1</v>
      </c>
      <c r="H155" s="40" t="s">
        <v>574</v>
      </c>
      <c r="I155" s="39">
        <v>692.66</v>
      </c>
      <c r="J155" s="53">
        <f>IF(C155="СТОП цена",I155,ROUND(I155*(1-VLOOKUP(L155,Оглавление!D:G,3,FALSE)),2))</f>
        <v>692.66</v>
      </c>
      <c r="K155" s="56"/>
      <c r="L155" s="56" t="str">
        <f t="shared" si="7"/>
        <v>ДЮЛАКС (DULUX)</v>
      </c>
      <c r="M155" s="50">
        <v>3</v>
      </c>
    </row>
    <row r="156" spans="1:13" ht="12.75">
      <c r="A156" s="448"/>
      <c r="B156" s="40">
        <v>5181625</v>
      </c>
      <c r="C156" s="40"/>
      <c r="D156" s="39">
        <v>2.5</v>
      </c>
      <c r="E156" s="40" t="s">
        <v>290</v>
      </c>
      <c r="F156" s="40" t="str">
        <f t="shared" si="6"/>
        <v>2,5 л</v>
      </c>
      <c r="G156" s="40">
        <v>1</v>
      </c>
      <c r="H156" s="40" t="s">
        <v>574</v>
      </c>
      <c r="I156" s="39">
        <v>1552.88</v>
      </c>
      <c r="J156" s="53">
        <f>IF(C156="СТОП цена",I156,ROUND(I156*(1-VLOOKUP(L156,Оглавление!D:G,3,FALSE)),2))</f>
        <v>1552.88</v>
      </c>
      <c r="K156" s="56"/>
      <c r="L156" s="56" t="str">
        <f t="shared" si="7"/>
        <v>ДЮЛАКС (DULUX)</v>
      </c>
      <c r="M156" s="50">
        <v>3</v>
      </c>
    </row>
    <row r="157" spans="1:13" ht="15" customHeight="1">
      <c r="A157" s="445"/>
      <c r="B157" s="40">
        <v>5181626</v>
      </c>
      <c r="C157" s="40"/>
      <c r="D157" s="39">
        <v>10</v>
      </c>
      <c r="E157" s="40" t="s">
        <v>290</v>
      </c>
      <c r="F157" s="40" t="str">
        <f t="shared" si="6"/>
        <v>10 л</v>
      </c>
      <c r="G157" s="40">
        <v>1</v>
      </c>
      <c r="H157" s="40" t="s">
        <v>574</v>
      </c>
      <c r="I157" s="39">
        <v>5439.8</v>
      </c>
      <c r="J157" s="53">
        <f>IF(C157="СТОП цена",I157,ROUND(I157*(1-VLOOKUP(L157,Оглавление!D:G,3,FALSE)),2))</f>
        <v>5439.8</v>
      </c>
      <c r="K157" s="56"/>
      <c r="L157" s="56" t="str">
        <f t="shared" si="7"/>
        <v>ДЮЛАКС (DULUX)</v>
      </c>
      <c r="M157" s="50">
        <v>3</v>
      </c>
    </row>
    <row r="158" spans="1:13" ht="12.75">
      <c r="A158" s="444" t="s">
        <v>594</v>
      </c>
      <c r="B158" s="39">
        <v>5181627</v>
      </c>
      <c r="C158" s="39"/>
      <c r="D158" s="39">
        <v>0.9</v>
      </c>
      <c r="E158" s="40" t="s">
        <v>290</v>
      </c>
      <c r="F158" s="40" t="str">
        <f t="shared" si="6"/>
        <v>0,9 л</v>
      </c>
      <c r="G158" s="40">
        <v>1</v>
      </c>
      <c r="H158" s="40" t="s">
        <v>574</v>
      </c>
      <c r="I158" s="39">
        <v>499.14</v>
      </c>
      <c r="J158" s="53">
        <f>IF(C158="СТОП цена",I158,ROUND(I158*(1-VLOOKUP(L158,Оглавление!D:G,3,FALSE)),2))</f>
        <v>499.14</v>
      </c>
      <c r="K158" s="56"/>
      <c r="L158" s="56" t="str">
        <f t="shared" si="7"/>
        <v>ДЮЛАКС (DULUX)</v>
      </c>
      <c r="M158" s="50">
        <v>3</v>
      </c>
    </row>
    <row r="159" spans="1:13" ht="14.25" customHeight="1">
      <c r="A159" s="448"/>
      <c r="B159" s="39">
        <v>5181628</v>
      </c>
      <c r="C159" s="39"/>
      <c r="D159" s="39">
        <v>2.25</v>
      </c>
      <c r="E159" s="40" t="s">
        <v>290</v>
      </c>
      <c r="F159" s="40" t="str">
        <f t="shared" si="6"/>
        <v>2,25 л</v>
      </c>
      <c r="G159" s="40">
        <v>1</v>
      </c>
      <c r="H159" s="40" t="s">
        <v>574</v>
      </c>
      <c r="I159" s="39">
        <v>1125.72</v>
      </c>
      <c r="J159" s="53">
        <f>IF(C159="СТОП цена",I159,ROUND(I159*(1-VLOOKUP(L159,Оглавление!D:G,3,FALSE)),2))</f>
        <v>1125.72</v>
      </c>
      <c r="K159" s="56"/>
      <c r="L159" s="56" t="str">
        <f t="shared" si="7"/>
        <v>ДЮЛАКС (DULUX)</v>
      </c>
      <c r="M159" s="50">
        <v>3</v>
      </c>
    </row>
    <row r="160" spans="1:13" ht="14.25" customHeight="1">
      <c r="A160" s="445"/>
      <c r="B160" s="39">
        <v>5181629</v>
      </c>
      <c r="C160" s="39"/>
      <c r="D160" s="39">
        <v>9</v>
      </c>
      <c r="E160" s="40" t="s">
        <v>290</v>
      </c>
      <c r="F160" s="40" t="str">
        <f t="shared" si="6"/>
        <v>9 л</v>
      </c>
      <c r="G160" s="40">
        <v>1</v>
      </c>
      <c r="H160" s="40" t="s">
        <v>574</v>
      </c>
      <c r="I160" s="39">
        <v>3969.52</v>
      </c>
      <c r="J160" s="53">
        <f>IF(C160="СТОП цена",I160,ROUND(I160*(1-VLOOKUP(L160,Оглавление!D:G,3,FALSE)),2))</f>
        <v>3969.52</v>
      </c>
      <c r="K160" s="56"/>
      <c r="L160" s="56" t="str">
        <f t="shared" si="7"/>
        <v>ДЮЛАКС (DULUX)</v>
      </c>
      <c r="M160" s="50">
        <v>3</v>
      </c>
    </row>
    <row r="161" spans="1:13" ht="14.25" customHeight="1">
      <c r="A161" s="444" t="s">
        <v>650</v>
      </c>
      <c r="B161" s="39">
        <v>5183706</v>
      </c>
      <c r="C161" s="39"/>
      <c r="D161" s="39">
        <v>2.4</v>
      </c>
      <c r="E161" s="40" t="s">
        <v>290</v>
      </c>
      <c r="F161" s="40" t="str">
        <f t="shared" si="6"/>
        <v>2,4 л</v>
      </c>
      <c r="G161" s="40">
        <v>1</v>
      </c>
      <c r="H161" s="40" t="s">
        <v>574</v>
      </c>
      <c r="I161" s="123">
        <v>1227.2</v>
      </c>
      <c r="J161" s="53">
        <f>IF(C161="СТОП цена",I161,ROUND(I161*(1-VLOOKUP(L161,Оглавление!D:G,3,FALSE)),2))</f>
        <v>1227.2</v>
      </c>
      <c r="K161" s="56"/>
      <c r="L161" s="56" t="str">
        <f t="shared" si="7"/>
        <v>ДЮЛАКС (DULUX)</v>
      </c>
      <c r="M161" s="50">
        <v>3</v>
      </c>
    </row>
    <row r="162" spans="1:13" ht="24.75" customHeight="1">
      <c r="A162" s="445"/>
      <c r="B162" s="39">
        <v>5183708</v>
      </c>
      <c r="C162" s="39"/>
      <c r="D162" s="39">
        <v>4.8</v>
      </c>
      <c r="E162" s="40" t="s">
        <v>290</v>
      </c>
      <c r="F162" s="40" t="str">
        <f t="shared" si="6"/>
        <v>4,8 л</v>
      </c>
      <c r="G162" s="40">
        <v>1</v>
      </c>
      <c r="H162" s="40" t="s">
        <v>574</v>
      </c>
      <c r="I162" s="123">
        <v>2199.52</v>
      </c>
      <c r="J162" s="53">
        <f>IF(C162="СТОП цена",I162,ROUND(I162*(1-VLOOKUP(L162,Оглавление!D:G,3,FALSE)),2))</f>
        <v>2199.52</v>
      </c>
      <c r="K162" s="56"/>
      <c r="L162" s="56" t="str">
        <f t="shared" si="7"/>
        <v>ДЮЛАКС (DULUX)</v>
      </c>
      <c r="M162" s="50">
        <v>3</v>
      </c>
    </row>
    <row r="163" spans="1:13" s="231" customFormat="1" ht="14.25" customHeight="1">
      <c r="A163" s="444" t="s">
        <v>27</v>
      </c>
      <c r="B163" s="39">
        <v>5255345</v>
      </c>
      <c r="C163" s="39"/>
      <c r="D163" s="39"/>
      <c r="E163" s="40"/>
      <c r="F163" s="40" t="s">
        <v>638</v>
      </c>
      <c r="G163" s="40">
        <v>1</v>
      </c>
      <c r="H163" s="40" t="s">
        <v>574</v>
      </c>
      <c r="I163" s="123">
        <v>637.20000000000005</v>
      </c>
      <c r="J163" s="53">
        <f>IF(C163="СТОП цена",I163,ROUND(I163*(1-VLOOKUP(L163,Оглавление!D:G,3,FALSE)),2))</f>
        <v>637.20000000000005</v>
      </c>
      <c r="K163" s="56"/>
      <c r="L163" s="56" t="str">
        <f t="shared" si="7"/>
        <v>ДЮЛАКС (DULUX)</v>
      </c>
      <c r="M163" s="50">
        <v>3</v>
      </c>
    </row>
    <row r="164" spans="1:13" ht="14.25" customHeight="1">
      <c r="A164" s="448"/>
      <c r="B164" s="39">
        <v>5183700</v>
      </c>
      <c r="C164" s="39"/>
      <c r="D164" s="39">
        <v>2.5</v>
      </c>
      <c r="E164" s="40" t="s">
        <v>290</v>
      </c>
      <c r="F164" s="40" t="str">
        <f t="shared" si="6"/>
        <v>2,5 л</v>
      </c>
      <c r="G164" s="40">
        <v>1</v>
      </c>
      <c r="H164" s="40" t="s">
        <v>574</v>
      </c>
      <c r="I164" s="39">
        <v>1459.66</v>
      </c>
      <c r="J164" s="53">
        <f>IF(C164="СТОП цена",I164,ROUND(I164*(1-VLOOKUP(L164,Оглавление!D:G,3,FALSE)),2))</f>
        <v>1459.66</v>
      </c>
      <c r="K164" s="56"/>
      <c r="L164" s="56" t="str">
        <f t="shared" si="7"/>
        <v>ДЮЛАКС (DULUX)</v>
      </c>
      <c r="M164" s="50">
        <v>3</v>
      </c>
    </row>
    <row r="165" spans="1:13" ht="14.25" customHeight="1">
      <c r="A165" s="448"/>
      <c r="B165" s="39">
        <v>5183702</v>
      </c>
      <c r="C165" s="39"/>
      <c r="D165" s="39">
        <v>5</v>
      </c>
      <c r="E165" s="40" t="s">
        <v>290</v>
      </c>
      <c r="F165" s="40" t="str">
        <f t="shared" si="6"/>
        <v>5 л</v>
      </c>
      <c r="G165" s="40">
        <v>1</v>
      </c>
      <c r="H165" s="40" t="s">
        <v>574</v>
      </c>
      <c r="I165" s="39">
        <v>2662.08</v>
      </c>
      <c r="J165" s="53">
        <f>IF(C165="СТОП цена",I165,ROUND(I165*(1-VLOOKUP(L165,Оглавление!D:G,3,FALSE)),2))</f>
        <v>2662.08</v>
      </c>
      <c r="K165" s="56"/>
      <c r="L165" s="56" t="str">
        <f t="shared" si="7"/>
        <v>ДЮЛАКС (DULUX)</v>
      </c>
      <c r="M165" s="50">
        <v>3</v>
      </c>
    </row>
    <row r="166" spans="1:13" ht="14.25" customHeight="1">
      <c r="A166" s="445"/>
      <c r="B166" s="39">
        <v>5183704</v>
      </c>
      <c r="C166" s="39"/>
      <c r="D166" s="39">
        <v>10</v>
      </c>
      <c r="E166" s="40" t="s">
        <v>290</v>
      </c>
      <c r="F166" s="40" t="str">
        <f t="shared" si="6"/>
        <v>10 л</v>
      </c>
      <c r="G166" s="40">
        <v>1</v>
      </c>
      <c r="H166" s="40" t="s">
        <v>574</v>
      </c>
      <c r="I166" s="39">
        <v>5055.12</v>
      </c>
      <c r="J166" s="53">
        <f>IF(C166="СТОП цена",I166,ROUND(I166*(1-VLOOKUP(L166,Оглавление!D:G,3,FALSE)),2))</f>
        <v>5055.12</v>
      </c>
      <c r="K166" s="56"/>
      <c r="L166" s="56" t="str">
        <f t="shared" si="7"/>
        <v>ДЮЛАКС (DULUX)</v>
      </c>
      <c r="M166" s="50">
        <v>3</v>
      </c>
    </row>
    <row r="167" spans="1:13" s="231" customFormat="1" ht="14.25" customHeight="1">
      <c r="A167" s="444" t="s">
        <v>548</v>
      </c>
      <c r="B167" s="39">
        <v>5255347</v>
      </c>
      <c r="C167" s="39"/>
      <c r="D167" s="39"/>
      <c r="E167" s="40"/>
      <c r="F167" s="40" t="s">
        <v>696</v>
      </c>
      <c r="G167" s="40">
        <v>1</v>
      </c>
      <c r="H167" s="40" t="s">
        <v>574</v>
      </c>
      <c r="I167" s="39">
        <v>495.6</v>
      </c>
      <c r="J167" s="53">
        <f>IF(C167="СТОП цена",I167,ROUND(I167*(1-VLOOKUP(L167,Оглавление!D:G,3,FALSE)),2))</f>
        <v>495.6</v>
      </c>
      <c r="K167" s="56"/>
      <c r="L167" s="56" t="str">
        <f t="shared" si="7"/>
        <v>ДЮЛАКС (DULUX)</v>
      </c>
      <c r="M167" s="50">
        <v>3</v>
      </c>
    </row>
    <row r="168" spans="1:13" ht="12.75" customHeight="1">
      <c r="A168" s="448"/>
      <c r="B168" s="39">
        <v>5183710</v>
      </c>
      <c r="C168" s="39"/>
      <c r="D168" s="39">
        <v>2.25</v>
      </c>
      <c r="E168" s="40" t="s">
        <v>290</v>
      </c>
      <c r="F168" s="40" t="str">
        <f t="shared" si="6"/>
        <v>2,25 л</v>
      </c>
      <c r="G168" s="40">
        <v>1</v>
      </c>
      <c r="H168" s="40" t="s">
        <v>574</v>
      </c>
      <c r="I168" s="39">
        <v>1105.6600000000001</v>
      </c>
      <c r="J168" s="53">
        <f>IF(C168="СТОП цена",I168,ROUND(I168*(1-VLOOKUP(L168,Оглавление!D:G,3,FALSE)),2))</f>
        <v>1105.6600000000001</v>
      </c>
      <c r="K168" s="56"/>
      <c r="L168" s="56" t="str">
        <f t="shared" si="7"/>
        <v>ДЮЛАКС (DULUX)</v>
      </c>
      <c r="M168" s="50">
        <v>3</v>
      </c>
    </row>
    <row r="169" spans="1:13" ht="12.75" customHeight="1">
      <c r="A169" s="448"/>
      <c r="B169" s="39">
        <v>5183712</v>
      </c>
      <c r="C169" s="39"/>
      <c r="D169" s="40">
        <v>4.5</v>
      </c>
      <c r="E169" s="40" t="s">
        <v>290</v>
      </c>
      <c r="F169" s="40" t="str">
        <f t="shared" si="6"/>
        <v>4,5 л</v>
      </c>
      <c r="G169" s="40">
        <v>1</v>
      </c>
      <c r="H169" s="40" t="s">
        <v>574</v>
      </c>
      <c r="I169" s="39">
        <v>1944.64</v>
      </c>
      <c r="J169" s="53">
        <f>IF(C169="СТОП цена",I169,ROUND(I169*(1-VLOOKUP(L169,Оглавление!D:G,3,FALSE)),2))</f>
        <v>1944.64</v>
      </c>
      <c r="K169" s="56"/>
      <c r="L169" s="56" t="str">
        <f t="shared" si="7"/>
        <v>ДЮЛАКС (DULUX)</v>
      </c>
      <c r="M169" s="50">
        <v>3</v>
      </c>
    </row>
    <row r="170" spans="1:13" ht="12.75" customHeight="1">
      <c r="A170" s="445"/>
      <c r="B170" s="40">
        <v>5183714</v>
      </c>
      <c r="C170" s="40"/>
      <c r="D170" s="40">
        <v>9</v>
      </c>
      <c r="E170" s="40" t="s">
        <v>290</v>
      </c>
      <c r="F170" s="40" t="str">
        <f t="shared" si="6"/>
        <v>9 л</v>
      </c>
      <c r="G170" s="40">
        <v>1</v>
      </c>
      <c r="H170" s="40" t="s">
        <v>574</v>
      </c>
      <c r="I170" s="39">
        <v>3646.2</v>
      </c>
      <c r="J170" s="53">
        <f>IF(C170="СТОП цена",I170,ROUND(I170*(1-VLOOKUP(L170,Оглавление!D:G,3,FALSE)),2))</f>
        <v>3646.2</v>
      </c>
      <c r="K170" s="56"/>
      <c r="L170" s="56" t="str">
        <f t="shared" si="7"/>
        <v>ДЮЛАКС (DULUX)</v>
      </c>
      <c r="M170" s="50">
        <v>3</v>
      </c>
    </row>
    <row r="171" spans="1:13" ht="34.5" customHeight="1">
      <c r="A171" s="291" t="s">
        <v>52</v>
      </c>
      <c r="B171" s="39">
        <v>5183755</v>
      </c>
      <c r="C171" s="39" t="s">
        <v>937</v>
      </c>
      <c r="D171" s="39">
        <v>10</v>
      </c>
      <c r="E171" s="40" t="s">
        <v>290</v>
      </c>
      <c r="F171" s="40" t="str">
        <f t="shared" si="6"/>
        <v>10 л</v>
      </c>
      <c r="G171" s="40">
        <v>1</v>
      </c>
      <c r="H171" s="40" t="s">
        <v>574</v>
      </c>
      <c r="I171" s="39">
        <v>4132.3599999999997</v>
      </c>
      <c r="J171" s="53">
        <f>IF(C171="СТОП цена",I171,ROUND(I171*(1-VLOOKUP(L171,Оглавление!D:G,3,FALSE)),2))</f>
        <v>4132.3599999999997</v>
      </c>
      <c r="K171" s="56"/>
      <c r="L171" s="56" t="str">
        <f t="shared" si="7"/>
        <v>ДЮЛАКС (DULUX)</v>
      </c>
      <c r="M171" s="50">
        <v>3</v>
      </c>
    </row>
    <row r="172" spans="1:13" ht="32.25" customHeight="1">
      <c r="A172" s="291" t="s">
        <v>53</v>
      </c>
      <c r="B172" s="39">
        <v>5183759</v>
      </c>
      <c r="C172" s="39" t="s">
        <v>937</v>
      </c>
      <c r="D172" s="39">
        <v>9</v>
      </c>
      <c r="E172" s="40" t="s">
        <v>290</v>
      </c>
      <c r="F172" s="40" t="str">
        <f t="shared" si="6"/>
        <v>9 л</v>
      </c>
      <c r="G172" s="40">
        <v>1</v>
      </c>
      <c r="H172" s="40" t="s">
        <v>574</v>
      </c>
      <c r="I172" s="39">
        <v>2747.04</v>
      </c>
      <c r="J172" s="53">
        <f>IF(C172="СТОП цена",I172,ROUND(I172*(1-VLOOKUP(L172,Оглавление!D:G,3,FALSE)),2))</f>
        <v>2747.04</v>
      </c>
      <c r="K172" s="56"/>
      <c r="L172" s="56" t="str">
        <f t="shared" si="7"/>
        <v>ДЮЛАКС (DULUX)</v>
      </c>
      <c r="M172" s="50">
        <v>3</v>
      </c>
    </row>
    <row r="173" spans="1:13" ht="21" customHeight="1">
      <c r="A173" s="444" t="s">
        <v>393</v>
      </c>
      <c r="B173" s="39">
        <v>5219424</v>
      </c>
      <c r="C173" s="39" t="s">
        <v>123</v>
      </c>
      <c r="D173" s="39">
        <v>2.5</v>
      </c>
      <c r="E173" s="40" t="s">
        <v>290</v>
      </c>
      <c r="F173" s="40" t="str">
        <f t="shared" si="6"/>
        <v>2,5 л</v>
      </c>
      <c r="G173" s="40">
        <v>1</v>
      </c>
      <c r="H173" s="40" t="s">
        <v>574</v>
      </c>
      <c r="I173" s="39">
        <v>313.88</v>
      </c>
      <c r="J173" s="53">
        <f>IF(C173="СТОП цена",I173,ROUND(I173*(1-VLOOKUP(L173,Оглавление!D:G,3,FALSE)),2))</f>
        <v>313.88</v>
      </c>
      <c r="K173" s="56"/>
      <c r="L173" s="56" t="str">
        <f t="shared" si="7"/>
        <v>ДЮЛАКС (DULUX)</v>
      </c>
      <c r="M173" s="50">
        <v>3</v>
      </c>
    </row>
    <row r="174" spans="1:13" ht="16.5" customHeight="1">
      <c r="A174" s="445"/>
      <c r="B174" s="39">
        <v>5219425</v>
      </c>
      <c r="C174" s="39" t="s">
        <v>123</v>
      </c>
      <c r="D174" s="39">
        <v>10</v>
      </c>
      <c r="E174" s="40" t="s">
        <v>290</v>
      </c>
      <c r="F174" s="40" t="str">
        <f t="shared" si="6"/>
        <v>10 л</v>
      </c>
      <c r="G174" s="40">
        <v>1</v>
      </c>
      <c r="H174" s="40" t="s">
        <v>574</v>
      </c>
      <c r="I174" s="39">
        <v>985.3</v>
      </c>
      <c r="J174" s="53">
        <f>IF(C174="СТОП цена",I174,ROUND(I174*(1-VLOOKUP(L174,Оглавление!D:G,3,FALSE)),2))</f>
        <v>985.3</v>
      </c>
      <c r="K174" s="56"/>
      <c r="L174" s="56" t="str">
        <f t="shared" si="7"/>
        <v>ДЮЛАКС (DULUX)</v>
      </c>
      <c r="M174" s="50">
        <v>3</v>
      </c>
    </row>
    <row r="175" spans="1:13" s="248" customFormat="1" ht="16.5" customHeight="1">
      <c r="A175" s="444" t="s">
        <v>916</v>
      </c>
      <c r="B175" s="39">
        <v>5258984</v>
      </c>
      <c r="C175" s="39"/>
      <c r="D175" s="39"/>
      <c r="E175" s="40"/>
      <c r="F175" s="64" t="s">
        <v>639</v>
      </c>
      <c r="G175" s="64">
        <v>1</v>
      </c>
      <c r="H175" s="64" t="s">
        <v>574</v>
      </c>
      <c r="I175" s="52">
        <v>1208.5999999999999</v>
      </c>
      <c r="J175" s="53">
        <f>IF(C175="СТОП цена",I175,ROUND(I175*(1-VLOOKUP(L175,Оглавление!D:G,3,FALSE)),2))</f>
        <v>1208.5999999999999</v>
      </c>
      <c r="K175" s="130"/>
      <c r="L175" s="56" t="str">
        <f t="shared" si="7"/>
        <v>ДЮЛАКС (DULUX)</v>
      </c>
      <c r="M175" s="50">
        <v>4</v>
      </c>
    </row>
    <row r="176" spans="1:13" s="248" customFormat="1" ht="16.5" customHeight="1">
      <c r="A176" s="445"/>
      <c r="B176" s="39">
        <v>5258985</v>
      </c>
      <c r="C176" s="39"/>
      <c r="D176" s="39"/>
      <c r="E176" s="40"/>
      <c r="F176" s="64" t="s">
        <v>644</v>
      </c>
      <c r="G176" s="64">
        <v>1</v>
      </c>
      <c r="H176" s="64" t="s">
        <v>574</v>
      </c>
      <c r="I176" s="52">
        <v>4082.8</v>
      </c>
      <c r="J176" s="53">
        <f>IF(C176="СТОП цена",I176,ROUND(I176*(1-VLOOKUP(L176,Оглавление!D:G,3,FALSE)),2))</f>
        <v>4082.8</v>
      </c>
      <c r="K176" s="130"/>
      <c r="L176" s="56" t="str">
        <f t="shared" si="7"/>
        <v>ДЮЛАКС (DULUX)</v>
      </c>
      <c r="M176" s="50">
        <v>4</v>
      </c>
    </row>
    <row r="177" spans="1:13" s="248" customFormat="1" ht="16.5" customHeight="1">
      <c r="A177" s="444" t="s">
        <v>917</v>
      </c>
      <c r="B177" s="39">
        <v>5258988</v>
      </c>
      <c r="C177" s="39"/>
      <c r="D177" s="39"/>
      <c r="E177" s="40"/>
      <c r="F177" s="64" t="s">
        <v>758</v>
      </c>
      <c r="G177" s="64">
        <v>1</v>
      </c>
      <c r="H177" s="64" t="s">
        <v>574</v>
      </c>
      <c r="I177" s="52">
        <v>861.4</v>
      </c>
      <c r="J177" s="53">
        <f>IF(C177="СТОП цена",I177,ROUND(I177*(1-VLOOKUP(L177,Оглавление!D:G,3,FALSE)),2))</f>
        <v>861.4</v>
      </c>
      <c r="K177" s="130"/>
      <c r="L177" s="56" t="str">
        <f t="shared" si="7"/>
        <v>ДЮЛАКС (DULUX)</v>
      </c>
      <c r="M177" s="50">
        <v>4</v>
      </c>
    </row>
    <row r="178" spans="1:13" s="248" customFormat="1" ht="16.5" customHeight="1">
      <c r="A178" s="445"/>
      <c r="B178" s="39">
        <v>5258990</v>
      </c>
      <c r="C178" s="39"/>
      <c r="D178" s="39"/>
      <c r="E178" s="40"/>
      <c r="F178" s="64" t="s">
        <v>716</v>
      </c>
      <c r="G178" s="64">
        <v>1</v>
      </c>
      <c r="H178" s="64" t="s">
        <v>574</v>
      </c>
      <c r="I178" s="52">
        <v>2714</v>
      </c>
      <c r="J178" s="53">
        <f>IF(C178="СТОП цена",I178,ROUND(I178*(1-VLOOKUP(L178,Оглавление!D:G,3,FALSE)),2))</f>
        <v>2714</v>
      </c>
      <c r="K178" s="130"/>
      <c r="L178" s="56" t="str">
        <f t="shared" si="7"/>
        <v>ДЮЛАКС (DULUX)</v>
      </c>
      <c r="M178" s="50">
        <v>4</v>
      </c>
    </row>
    <row r="179" spans="1:13" s="1" customFormat="1" ht="25.5" hidden="1" customHeight="1">
      <c r="A179" s="484" t="s">
        <v>222</v>
      </c>
      <c r="B179" s="484"/>
      <c r="C179" s="484"/>
      <c r="D179" s="484"/>
      <c r="E179" s="484"/>
      <c r="F179" s="484"/>
      <c r="G179" s="484"/>
      <c r="H179" s="484"/>
      <c r="I179" s="484"/>
      <c r="J179" s="484"/>
      <c r="K179" s="56"/>
      <c r="L179" s="56" t="str">
        <f>IF(ISBLANK(K179)=FALSE,A179,L172)</f>
        <v>ДЮЛАКС (DULUX)</v>
      </c>
      <c r="M179" s="50">
        <v>4</v>
      </c>
    </row>
    <row r="180" spans="1:13" ht="12.75" hidden="1">
      <c r="A180" s="444" t="s">
        <v>5</v>
      </c>
      <c r="B180" s="40">
        <v>5134959</v>
      </c>
      <c r="C180" s="40"/>
      <c r="D180" s="39">
        <v>1</v>
      </c>
      <c r="E180" s="40" t="s">
        <v>290</v>
      </c>
      <c r="F180" s="40" t="str">
        <f t="shared" si="6"/>
        <v>1 л</v>
      </c>
      <c r="G180" s="40">
        <v>1</v>
      </c>
      <c r="H180" s="40" t="s">
        <v>574</v>
      </c>
      <c r="I180" s="39">
        <v>755.2</v>
      </c>
      <c r="J180" s="53">
        <f>IF(C180="СТОП цена",I180,ROUND(I180*(1-VLOOKUP(L180,Оглавление!D:G,3,FALSE)),2))</f>
        <v>755.2</v>
      </c>
      <c r="K180" s="56"/>
      <c r="L180" s="56" t="str">
        <f t="shared" si="7"/>
        <v>ДЮЛАКС (DULUX)</v>
      </c>
      <c r="M180" s="50">
        <v>4</v>
      </c>
    </row>
    <row r="181" spans="1:13" ht="12.75" hidden="1">
      <c r="A181" s="445"/>
      <c r="B181" s="40">
        <v>5134980</v>
      </c>
      <c r="C181" s="40"/>
      <c r="D181" s="39">
        <v>2.5</v>
      </c>
      <c r="E181" s="40" t="s">
        <v>290</v>
      </c>
      <c r="F181" s="40" t="str">
        <f t="shared" si="6"/>
        <v>2,5 л</v>
      </c>
      <c r="G181" s="40">
        <v>1</v>
      </c>
      <c r="H181" s="40" t="s">
        <v>574</v>
      </c>
      <c r="I181" s="39">
        <v>1702.74</v>
      </c>
      <c r="J181" s="53">
        <f>IF(C181="СТОП цена",I181,ROUND(I181*(1-VLOOKUP(L181,Оглавление!D:G,3,FALSE)),2))</f>
        <v>1702.74</v>
      </c>
      <c r="K181" s="56"/>
      <c r="L181" s="56" t="str">
        <f t="shared" si="7"/>
        <v>ДЮЛАКС (DULUX)</v>
      </c>
      <c r="M181" s="50">
        <v>4</v>
      </c>
    </row>
    <row r="182" spans="1:13" ht="12.75" hidden="1">
      <c r="A182" s="444" t="s">
        <v>6</v>
      </c>
      <c r="B182" s="40">
        <v>5134981</v>
      </c>
      <c r="C182" s="40"/>
      <c r="D182" s="39">
        <v>1</v>
      </c>
      <c r="E182" s="40" t="s">
        <v>290</v>
      </c>
      <c r="F182" s="40" t="str">
        <f t="shared" si="6"/>
        <v>1 л</v>
      </c>
      <c r="G182" s="40">
        <v>1</v>
      </c>
      <c r="H182" s="40" t="s">
        <v>574</v>
      </c>
      <c r="I182" s="121">
        <v>755.2</v>
      </c>
      <c r="J182" s="53">
        <f>IF(C182="СТОП цена",I182,ROUND(I182*(1-VLOOKUP(L182,Оглавление!D:G,3,FALSE)),2))</f>
        <v>755.2</v>
      </c>
      <c r="K182" s="56"/>
      <c r="L182" s="56" t="str">
        <f>IF(ISBLANK(K182)=FALSE,#REF!,L181)</f>
        <v>ДЮЛАКС (DULUX)</v>
      </c>
      <c r="M182" s="50">
        <v>4</v>
      </c>
    </row>
    <row r="183" spans="1:13" ht="26.25" hidden="1" customHeight="1">
      <c r="A183" s="445"/>
      <c r="B183" s="39">
        <v>5134982</v>
      </c>
      <c r="C183" s="39" t="s">
        <v>123</v>
      </c>
      <c r="D183" s="39">
        <v>2.5</v>
      </c>
      <c r="E183" s="40" t="s">
        <v>290</v>
      </c>
      <c r="F183" s="40" t="str">
        <f t="shared" si="6"/>
        <v>2,5 л</v>
      </c>
      <c r="G183" s="40">
        <v>1</v>
      </c>
      <c r="H183" s="40" t="s">
        <v>574</v>
      </c>
      <c r="I183" s="39">
        <v>1702.74</v>
      </c>
      <c r="J183" s="53">
        <f>IF(C183="СТОП цена",I183,ROUND(I183*(1-VLOOKUP(L183,Оглавление!D:G,3,FALSE)),2))</f>
        <v>1702.74</v>
      </c>
      <c r="K183" s="56"/>
      <c r="L183" s="56" t="str">
        <f>IF(ISBLANK(K183)=FALSE,A182,L182)</f>
        <v>ДЮЛАКС (DULUX)</v>
      </c>
      <c r="M183" s="50">
        <v>4</v>
      </c>
    </row>
    <row r="184" spans="1:13" ht="12.75" hidden="1">
      <c r="A184" s="444" t="s">
        <v>7</v>
      </c>
      <c r="B184" s="39">
        <v>5181607</v>
      </c>
      <c r="C184" s="39"/>
      <c r="D184" s="39">
        <v>1</v>
      </c>
      <c r="E184" s="40" t="s">
        <v>290</v>
      </c>
      <c r="F184" s="40" t="str">
        <f t="shared" si="6"/>
        <v>1 л</v>
      </c>
      <c r="G184" s="40">
        <v>1</v>
      </c>
      <c r="H184" s="40" t="s">
        <v>574</v>
      </c>
      <c r="I184" s="39">
        <v>508.58</v>
      </c>
      <c r="J184" s="53">
        <f>IF(C184="СТОП цена",I184,ROUND(I184*(1-VLOOKUP(L184,Оглавление!D:G,3,FALSE)),2))</f>
        <v>508.58</v>
      </c>
      <c r="K184" s="56"/>
      <c r="L184" s="56" t="str">
        <f t="shared" si="7"/>
        <v>ДЮЛАКС (DULUX)</v>
      </c>
      <c r="M184" s="50">
        <v>4</v>
      </c>
    </row>
    <row r="185" spans="1:13" ht="17.25" hidden="1" customHeight="1">
      <c r="A185" s="445"/>
      <c r="B185" s="39">
        <v>5181608</v>
      </c>
      <c r="C185" s="39"/>
      <c r="D185" s="39">
        <v>2.5</v>
      </c>
      <c r="E185" s="40" t="s">
        <v>290</v>
      </c>
      <c r="F185" s="40" t="str">
        <f t="shared" si="6"/>
        <v>2,5 л</v>
      </c>
      <c r="G185" s="40">
        <v>1</v>
      </c>
      <c r="H185" s="40" t="s">
        <v>574</v>
      </c>
      <c r="I185" s="39">
        <v>1082.06</v>
      </c>
      <c r="J185" s="53">
        <f>IF(C185="СТОП цена",I185,ROUND(I185*(1-VLOOKUP(L185,Оглавление!D:G,3,FALSE)),2))</f>
        <v>1082.06</v>
      </c>
      <c r="K185" s="56"/>
      <c r="L185" s="56" t="str">
        <f t="shared" si="7"/>
        <v>ДЮЛАКС (DULUX)</v>
      </c>
      <c r="M185" s="50">
        <v>4</v>
      </c>
    </row>
    <row r="186" spans="1:13" ht="12.75" hidden="1">
      <c r="A186" s="444" t="s">
        <v>8</v>
      </c>
      <c r="B186" s="39">
        <v>5181609</v>
      </c>
      <c r="C186" s="39"/>
      <c r="D186" s="39">
        <v>1</v>
      </c>
      <c r="E186" s="40" t="s">
        <v>290</v>
      </c>
      <c r="F186" s="40" t="str">
        <f t="shared" si="6"/>
        <v>1 л</v>
      </c>
      <c r="G186" s="40">
        <v>1</v>
      </c>
      <c r="H186" s="40" t="s">
        <v>574</v>
      </c>
      <c r="I186" s="39">
        <v>666.7</v>
      </c>
      <c r="J186" s="53">
        <f>IF(C186="СТОП цена",I186,ROUND(I186*(1-VLOOKUP(L186,Оглавление!D:G,3,FALSE)),2))</f>
        <v>666.7</v>
      </c>
      <c r="K186" s="56"/>
      <c r="L186" s="56" t="str">
        <f t="shared" si="7"/>
        <v>ДЮЛАКС (DULUX)</v>
      </c>
      <c r="M186" s="50">
        <v>4</v>
      </c>
    </row>
    <row r="187" spans="1:13" ht="12.75" hidden="1">
      <c r="A187" s="448"/>
      <c r="B187" s="39">
        <v>5181610</v>
      </c>
      <c r="C187" s="39"/>
      <c r="D187" s="39">
        <v>2.5</v>
      </c>
      <c r="E187" s="40" t="s">
        <v>290</v>
      </c>
      <c r="F187" s="40" t="str">
        <f t="shared" si="6"/>
        <v>2,5 л</v>
      </c>
      <c r="G187" s="40">
        <v>1</v>
      </c>
      <c r="H187" s="40" t="s">
        <v>574</v>
      </c>
      <c r="I187" s="39">
        <v>1452.58</v>
      </c>
      <c r="J187" s="53">
        <f>IF(C187="СТОП цена",I187,ROUND(I187*(1-VLOOKUP(L187,Оглавление!D:G,3,FALSE)),2))</f>
        <v>1452.58</v>
      </c>
      <c r="K187" s="56"/>
      <c r="L187" s="56" t="str">
        <f t="shared" si="7"/>
        <v>ДЮЛАКС (DULUX)</v>
      </c>
      <c r="M187" s="50">
        <v>4</v>
      </c>
    </row>
    <row r="188" spans="1:13" ht="12.75" hidden="1">
      <c r="A188" s="445"/>
      <c r="B188" s="39">
        <v>5181611</v>
      </c>
      <c r="C188" s="39"/>
      <c r="D188" s="39">
        <v>10</v>
      </c>
      <c r="E188" s="40" t="s">
        <v>290</v>
      </c>
      <c r="F188" s="40" t="str">
        <f t="shared" si="6"/>
        <v>10 л</v>
      </c>
      <c r="G188" s="40">
        <v>1</v>
      </c>
      <c r="H188" s="40" t="s">
        <v>574</v>
      </c>
      <c r="I188" s="39">
        <v>5042.1400000000003</v>
      </c>
      <c r="J188" s="53">
        <f>IF(C188="СТОП цена",I188,ROUND(I188*(1-VLOOKUP(L188,Оглавление!D:G,3,FALSE)),2))</f>
        <v>5042.1400000000003</v>
      </c>
      <c r="K188" s="56"/>
      <c r="L188" s="56" t="str">
        <f t="shared" si="7"/>
        <v>ДЮЛАКС (DULUX)</v>
      </c>
      <c r="M188" s="50">
        <v>4</v>
      </c>
    </row>
    <row r="189" spans="1:13" ht="37.5" hidden="1" customHeight="1">
      <c r="A189" s="352" t="s">
        <v>9</v>
      </c>
      <c r="B189" s="39">
        <v>5181612</v>
      </c>
      <c r="C189" s="39"/>
      <c r="D189" s="39">
        <v>1</v>
      </c>
      <c r="E189" s="40" t="s">
        <v>290</v>
      </c>
      <c r="F189" s="40" t="str">
        <f t="shared" si="6"/>
        <v>1 л</v>
      </c>
      <c r="G189" s="40">
        <v>1</v>
      </c>
      <c r="H189" s="40" t="s">
        <v>574</v>
      </c>
      <c r="I189" s="39">
        <v>666.7</v>
      </c>
      <c r="J189" s="53">
        <f>IF(C189="СТОП цена",I189,ROUND(I189*(1-VLOOKUP(L189,Оглавление!D:G,3,FALSE)),2))</f>
        <v>666.7</v>
      </c>
      <c r="K189" s="56"/>
      <c r="L189" s="56" t="str">
        <f t="shared" si="7"/>
        <v>ДЮЛАКС (DULUX)</v>
      </c>
      <c r="M189" s="50">
        <v>4</v>
      </c>
    </row>
    <row r="190" spans="1:13" ht="37.5" hidden="1" customHeight="1">
      <c r="A190" s="444" t="s">
        <v>10</v>
      </c>
      <c r="B190" s="40">
        <v>5181615</v>
      </c>
      <c r="C190" s="40"/>
      <c r="D190" s="39">
        <v>1</v>
      </c>
      <c r="E190" s="40" t="s">
        <v>290</v>
      </c>
      <c r="F190" s="40" t="str">
        <f t="shared" si="6"/>
        <v>1 л</v>
      </c>
      <c r="G190" s="40">
        <v>1</v>
      </c>
      <c r="H190" s="40" t="s">
        <v>574</v>
      </c>
      <c r="I190" s="39">
        <v>666.7</v>
      </c>
      <c r="J190" s="53">
        <f>IF(C190="СТОП цена",I190,ROUND(I190*(1-VLOOKUP(L190,Оглавление!D:G,3,FALSE)),2))</f>
        <v>666.7</v>
      </c>
      <c r="K190" s="56"/>
      <c r="L190" s="56" t="str">
        <f t="shared" si="7"/>
        <v>ДЮЛАКС (DULUX)</v>
      </c>
      <c r="M190" s="50">
        <v>4</v>
      </c>
    </row>
    <row r="191" spans="1:13" ht="12.75" hidden="1">
      <c r="A191" s="448"/>
      <c r="B191" s="40">
        <v>5181617</v>
      </c>
      <c r="C191" s="40" t="s">
        <v>123</v>
      </c>
      <c r="D191" s="39">
        <v>10</v>
      </c>
      <c r="E191" s="40" t="s">
        <v>290</v>
      </c>
      <c r="F191" s="40" t="str">
        <f t="shared" si="6"/>
        <v>10 л</v>
      </c>
      <c r="G191" s="40">
        <v>1</v>
      </c>
      <c r="H191" s="40" t="s">
        <v>574</v>
      </c>
      <c r="I191" s="39">
        <v>5042.1400000000003</v>
      </c>
      <c r="J191" s="53">
        <f>IF(C191="СТОП цена",I191,ROUND(I191*(1-VLOOKUP(L191,Оглавление!D:G,3,FALSE)),2))</f>
        <v>5042.1400000000003</v>
      </c>
      <c r="K191" s="56"/>
      <c r="L191" s="56" t="str">
        <f t="shared" si="7"/>
        <v>ДЮЛАКС (DULUX)</v>
      </c>
      <c r="M191" s="50">
        <v>4</v>
      </c>
    </row>
    <row r="192" spans="1:13" ht="12.75" hidden="1">
      <c r="A192" s="445"/>
      <c r="B192" s="40">
        <v>5181616</v>
      </c>
      <c r="C192" s="40"/>
      <c r="D192" s="39">
        <v>2.5</v>
      </c>
      <c r="E192" s="40" t="s">
        <v>290</v>
      </c>
      <c r="F192" s="40" t="str">
        <f t="shared" si="6"/>
        <v>2,5 л</v>
      </c>
      <c r="G192" s="40">
        <v>1</v>
      </c>
      <c r="H192" s="40" t="s">
        <v>574</v>
      </c>
      <c r="I192" s="39">
        <v>1452.58</v>
      </c>
      <c r="J192" s="53">
        <f>IF(C192="СТОП цена",I192,ROUND(I192*(1-VLOOKUP(L192,Оглавление!D:G,3,FALSE)),2))</f>
        <v>1452.58</v>
      </c>
      <c r="K192" s="56"/>
      <c r="L192" s="56" t="str">
        <f t="shared" si="7"/>
        <v>ДЮЛАКС (DULUX)</v>
      </c>
      <c r="M192" s="50">
        <v>4</v>
      </c>
    </row>
    <row r="193" spans="1:13" ht="12.75" hidden="1">
      <c r="A193" s="444" t="s">
        <v>647</v>
      </c>
      <c r="B193" s="40">
        <v>5181618</v>
      </c>
      <c r="C193" s="40" t="s">
        <v>123</v>
      </c>
      <c r="D193" s="39">
        <v>1</v>
      </c>
      <c r="E193" s="40" t="s">
        <v>290</v>
      </c>
      <c r="F193" s="40" t="str">
        <f t="shared" si="6"/>
        <v>1 л</v>
      </c>
      <c r="G193" s="40">
        <v>1</v>
      </c>
      <c r="H193" s="40" t="s">
        <v>574</v>
      </c>
      <c r="I193" s="123">
        <v>690.3</v>
      </c>
      <c r="J193" s="53">
        <f>IF(C193="СТОП цена",I193,ROUND(I193*(1-VLOOKUP(L193,Оглавление!D:G,3,FALSE)),2))</f>
        <v>690.3</v>
      </c>
      <c r="K193" s="56"/>
      <c r="L193" s="56" t="str">
        <f t="shared" si="7"/>
        <v>ДЮЛАКС (DULUX)</v>
      </c>
      <c r="M193" s="50">
        <v>4</v>
      </c>
    </row>
    <row r="194" spans="1:13" ht="12.75" hidden="1">
      <c r="A194" s="445"/>
      <c r="B194" s="40">
        <v>5181619</v>
      </c>
      <c r="C194" s="40" t="s">
        <v>123</v>
      </c>
      <c r="D194" s="39">
        <v>2.5</v>
      </c>
      <c r="E194" s="40" t="s">
        <v>290</v>
      </c>
      <c r="F194" s="40" t="str">
        <f t="shared" si="6"/>
        <v>2,5 л</v>
      </c>
      <c r="G194" s="40">
        <v>1</v>
      </c>
      <c r="H194" s="40" t="s">
        <v>574</v>
      </c>
      <c r="I194" s="123">
        <v>1521.02</v>
      </c>
      <c r="J194" s="53">
        <f>IF(C194="СТОП цена",I194,ROUND(I194*(1-VLOOKUP(L194,Оглавление!D:G,3,FALSE)),2))</f>
        <v>1521.02</v>
      </c>
      <c r="K194" s="56"/>
      <c r="L194" s="56" t="str">
        <f t="shared" si="7"/>
        <v>ДЮЛАКС (DULUX)</v>
      </c>
      <c r="M194" s="50">
        <v>4</v>
      </c>
    </row>
    <row r="195" spans="1:13" ht="12.75" hidden="1">
      <c r="A195" s="444" t="s">
        <v>648</v>
      </c>
      <c r="B195" s="40">
        <v>5181621</v>
      </c>
      <c r="C195" s="40" t="s">
        <v>123</v>
      </c>
      <c r="D195" s="39">
        <v>1</v>
      </c>
      <c r="E195" s="40" t="s">
        <v>290</v>
      </c>
      <c r="F195" s="40" t="str">
        <f t="shared" si="6"/>
        <v>1 л</v>
      </c>
      <c r="G195" s="40">
        <v>1</v>
      </c>
      <c r="H195" s="40" t="s">
        <v>574</v>
      </c>
      <c r="I195" s="123">
        <v>690.3</v>
      </c>
      <c r="J195" s="53">
        <f>IF(C195="СТОП цена",I195,ROUND(I195*(1-VLOOKUP(L195,Оглавление!D:G,3,FALSE)),2))</f>
        <v>690.3</v>
      </c>
      <c r="K195" s="56"/>
      <c r="L195" s="56" t="str">
        <f t="shared" si="7"/>
        <v>ДЮЛАКС (DULUX)</v>
      </c>
      <c r="M195" s="50">
        <v>4</v>
      </c>
    </row>
    <row r="196" spans="1:13" ht="12.75" hidden="1">
      <c r="A196" s="445"/>
      <c r="B196" s="40">
        <v>5181622</v>
      </c>
      <c r="C196" s="40"/>
      <c r="D196" s="39">
        <v>2.5</v>
      </c>
      <c r="E196" s="40" t="s">
        <v>290</v>
      </c>
      <c r="F196" s="40" t="str">
        <f t="shared" si="6"/>
        <v>2,5 л</v>
      </c>
      <c r="G196" s="40">
        <v>1</v>
      </c>
      <c r="H196" s="40" t="s">
        <v>574</v>
      </c>
      <c r="I196" s="123">
        <v>1521.02</v>
      </c>
      <c r="J196" s="53">
        <f>IF(C196="СТОП цена",I196,ROUND(I196*(1-VLOOKUP(L196,Оглавление!D:G,3,FALSE)),2))</f>
        <v>1521.02</v>
      </c>
      <c r="K196" s="56"/>
      <c r="L196" s="56" t="str">
        <f t="shared" ref="L196:L202" si="8">IF(ISBLANK(K196)=FALSE,A196,L195)</f>
        <v>ДЮЛАКС (DULUX)</v>
      </c>
      <c r="M196" s="50">
        <v>4</v>
      </c>
    </row>
    <row r="197" spans="1:13" ht="12.75" hidden="1">
      <c r="A197" s="444" t="s">
        <v>537</v>
      </c>
      <c r="B197" s="40">
        <v>5083002</v>
      </c>
      <c r="C197" s="40" t="s">
        <v>123</v>
      </c>
      <c r="D197" s="39"/>
      <c r="E197" s="40"/>
      <c r="F197" s="40" t="s">
        <v>638</v>
      </c>
      <c r="G197" s="40">
        <v>1</v>
      </c>
      <c r="H197" s="40" t="s">
        <v>574</v>
      </c>
      <c r="I197" s="52">
        <v>1464.38</v>
      </c>
      <c r="J197" s="53">
        <f>IF(C197="СТОП цена",I197,ROUND(I197*(1-VLOOKUP(L197,Оглавление!D:G,3,FALSE)),2))</f>
        <v>1464.38</v>
      </c>
      <c r="K197" s="56"/>
      <c r="L197" s="56" t="str">
        <f t="shared" si="8"/>
        <v>ДЮЛАКС (DULUX)</v>
      </c>
      <c r="M197" s="50">
        <v>4</v>
      </c>
    </row>
    <row r="198" spans="1:13" ht="12.75" hidden="1">
      <c r="A198" s="448"/>
      <c r="B198" s="40">
        <v>5082969</v>
      </c>
      <c r="C198" s="39" t="s">
        <v>123</v>
      </c>
      <c r="D198" s="39"/>
      <c r="E198" s="40"/>
      <c r="F198" s="40" t="s">
        <v>639</v>
      </c>
      <c r="G198" s="40">
        <v>1</v>
      </c>
      <c r="H198" s="40" t="s">
        <v>574</v>
      </c>
      <c r="I198" s="52">
        <v>3481</v>
      </c>
      <c r="J198" s="53">
        <f>IF(C198="СТОП цена",I198,ROUND(I198*(1-VLOOKUP(L198,Оглавление!D:G,3,FALSE)),2))</f>
        <v>3481</v>
      </c>
      <c r="K198" s="56"/>
      <c r="L198" s="56" t="str">
        <f t="shared" si="8"/>
        <v>ДЮЛАКС (DULUX)</v>
      </c>
      <c r="M198" s="50">
        <v>4</v>
      </c>
    </row>
    <row r="199" spans="1:13" ht="12.75" hidden="1">
      <c r="A199" s="445"/>
      <c r="B199" s="40">
        <v>5091367</v>
      </c>
      <c r="C199" s="39" t="s">
        <v>123</v>
      </c>
      <c r="D199" s="39">
        <v>6</v>
      </c>
      <c r="E199" s="40" t="s">
        <v>290</v>
      </c>
      <c r="F199" s="40" t="s">
        <v>643</v>
      </c>
      <c r="G199" s="40">
        <v>2</v>
      </c>
      <c r="H199" s="40" t="s">
        <v>574</v>
      </c>
      <c r="I199" s="52">
        <v>6740.16</v>
      </c>
      <c r="J199" s="53">
        <f>IF(C199="СТОП цена",I199,ROUND(I199*(1-VLOOKUP(L199,Оглавление!D:G,3,FALSE)),2))</f>
        <v>6740.16</v>
      </c>
      <c r="K199" s="56"/>
      <c r="L199" s="56" t="str">
        <f t="shared" si="8"/>
        <v>ДЮЛАКС (DULUX)</v>
      </c>
      <c r="M199" s="50">
        <v>4</v>
      </c>
    </row>
    <row r="200" spans="1:13" ht="12.75" hidden="1">
      <c r="A200" s="460" t="s">
        <v>24</v>
      </c>
      <c r="B200" s="40">
        <v>5083003</v>
      </c>
      <c r="C200" s="39" t="s">
        <v>123</v>
      </c>
      <c r="D200" s="39"/>
      <c r="E200" s="40"/>
      <c r="F200" s="40" t="s">
        <v>638</v>
      </c>
      <c r="G200" s="40">
        <v>1</v>
      </c>
      <c r="H200" s="40" t="s">
        <v>645</v>
      </c>
      <c r="I200" s="52">
        <v>1464.38</v>
      </c>
      <c r="J200" s="53">
        <f>IF(C200="СТОП цена",I200,ROUND(I200*(1-VLOOKUP(L200,Оглавление!D:G,3,FALSE)),2))</f>
        <v>1464.38</v>
      </c>
      <c r="K200" s="56"/>
      <c r="L200" s="56" t="str">
        <f t="shared" si="8"/>
        <v>ДЮЛАКС (DULUX)</v>
      </c>
      <c r="M200" s="50">
        <v>4</v>
      </c>
    </row>
    <row r="201" spans="1:13" ht="12.75" hidden="1">
      <c r="A201" s="460"/>
      <c r="B201" s="39">
        <v>5082970</v>
      </c>
      <c r="C201" s="39"/>
      <c r="D201" s="40">
        <v>2.5</v>
      </c>
      <c r="E201" s="40" t="s">
        <v>290</v>
      </c>
      <c r="F201" s="40" t="str">
        <f t="shared" si="6"/>
        <v>2,5 л</v>
      </c>
      <c r="G201" s="40">
        <v>1</v>
      </c>
      <c r="H201" s="40" t="s">
        <v>574</v>
      </c>
      <c r="I201" s="39">
        <v>3481</v>
      </c>
      <c r="J201" s="53">
        <f>IF(C201="СТОП цена",I201,ROUND(I201*(1-VLOOKUP(L201,Оглавление!D:G,3,FALSE)),2))</f>
        <v>3481</v>
      </c>
      <c r="K201" s="56"/>
      <c r="L201" s="56" t="str">
        <f t="shared" si="8"/>
        <v>ДЮЛАКС (DULUX)</v>
      </c>
      <c r="M201" s="50">
        <v>4</v>
      </c>
    </row>
    <row r="202" spans="1:13" ht="12.75" hidden="1">
      <c r="A202" s="460"/>
      <c r="B202" s="39">
        <v>5091368</v>
      </c>
      <c r="C202" s="39" t="s">
        <v>123</v>
      </c>
      <c r="D202" s="40">
        <v>5</v>
      </c>
      <c r="E202" s="40" t="s">
        <v>290</v>
      </c>
      <c r="F202" s="40" t="str">
        <f t="shared" si="6"/>
        <v>5 л</v>
      </c>
      <c r="G202" s="40">
        <v>1</v>
      </c>
      <c r="H202" s="40" t="s">
        <v>574</v>
      </c>
      <c r="I202" s="39">
        <v>6740.16</v>
      </c>
      <c r="J202" s="53">
        <f>IF(C202="СТОП цена",I202,ROUND(I202*(1-VLOOKUP(L202,Оглавление!D:G,3,FALSE)),2))</f>
        <v>6740.16</v>
      </c>
      <c r="K202" s="56"/>
      <c r="L202" s="56" t="str">
        <f t="shared" si="8"/>
        <v>ДЮЛАКС (DULUX)</v>
      </c>
      <c r="M202" s="50">
        <v>4</v>
      </c>
    </row>
    <row r="203" spans="1:13" ht="24.75" hidden="1" customHeight="1">
      <c r="A203" s="463" t="s">
        <v>817</v>
      </c>
      <c r="B203" s="39">
        <v>5122450</v>
      </c>
      <c r="C203" s="39"/>
      <c r="D203" s="40">
        <v>0.25</v>
      </c>
      <c r="E203" s="40" t="s">
        <v>290</v>
      </c>
      <c r="F203" s="40" t="str">
        <f t="shared" si="6"/>
        <v>0,25 л</v>
      </c>
      <c r="G203" s="40">
        <v>1</v>
      </c>
      <c r="H203" s="40" t="s">
        <v>574</v>
      </c>
      <c r="I203" s="39">
        <v>365.8</v>
      </c>
      <c r="J203" s="53">
        <f>IF(C203="СТОП цена",I203,ROUND(I203*(1-VLOOKUP(L203,Оглавление!D:G,3,FALSE)),2))</f>
        <v>365.8</v>
      </c>
      <c r="K203" s="56"/>
      <c r="L203" s="56" t="str">
        <f t="shared" ref="L203:L257" si="9">IF(ISBLANK(K203)=FALSE,A203,L202)</f>
        <v>ДЮЛАКС (DULUX)</v>
      </c>
      <c r="M203" s="50">
        <v>4</v>
      </c>
    </row>
    <row r="204" spans="1:13" ht="36.75" hidden="1" customHeight="1">
      <c r="A204" s="478"/>
      <c r="B204" s="267">
        <v>5122505</v>
      </c>
      <c r="C204" s="39"/>
      <c r="D204" s="40">
        <v>0.75</v>
      </c>
      <c r="E204" s="40" t="s">
        <v>290</v>
      </c>
      <c r="F204" s="40" t="str">
        <f t="shared" si="6"/>
        <v>0,75 л</v>
      </c>
      <c r="G204" s="40">
        <v>1</v>
      </c>
      <c r="H204" s="40" t="s">
        <v>574</v>
      </c>
      <c r="I204" s="39">
        <v>991.2</v>
      </c>
      <c r="J204" s="53">
        <f>IF(C204="СТОП цена",I204,ROUND(I204*(1-VLOOKUP(L204,Оглавление!D:G,3,FALSE)),2))</f>
        <v>991.2</v>
      </c>
      <c r="K204" s="56"/>
      <c r="L204" s="56" t="str">
        <f t="shared" si="9"/>
        <v>ДЮЛАКС (DULUX)</v>
      </c>
      <c r="M204" s="50">
        <v>4</v>
      </c>
    </row>
    <row r="205" spans="1:13" s="1" customFormat="1" ht="20.25" customHeight="1">
      <c r="A205" s="484" t="s">
        <v>11</v>
      </c>
      <c r="B205" s="484"/>
      <c r="C205" s="484"/>
      <c r="D205" s="484"/>
      <c r="E205" s="484"/>
      <c r="F205" s="484"/>
      <c r="G205" s="484"/>
      <c r="H205" s="484"/>
      <c r="I205" s="484"/>
      <c r="J205" s="484"/>
      <c r="K205" s="56"/>
      <c r="L205" s="56" t="str">
        <f>IF(ISBLANK(K205)=FALSE,A205,L204)</f>
        <v>ДЮЛАКС (DULUX)</v>
      </c>
      <c r="M205" s="50">
        <v>4</v>
      </c>
    </row>
    <row r="206" spans="1:13" ht="19.5" customHeight="1">
      <c r="A206" s="295" t="s">
        <v>12</v>
      </c>
      <c r="B206" s="39">
        <v>5181623</v>
      </c>
      <c r="C206" s="39"/>
      <c r="D206" s="39">
        <v>1</v>
      </c>
      <c r="E206" s="40" t="s">
        <v>290</v>
      </c>
      <c r="F206" s="40" t="str">
        <f t="shared" si="6"/>
        <v>1 л</v>
      </c>
      <c r="G206" s="40">
        <v>1</v>
      </c>
      <c r="H206" s="40" t="s">
        <v>574</v>
      </c>
      <c r="I206" s="39">
        <v>298.54000000000002</v>
      </c>
      <c r="J206" s="53">
        <f>IF(C206="СТОП цена",I206,ROUND(I206*(1-VLOOKUP(L206,Оглавление!D:G,3,FALSE)),2))</f>
        <v>298.54000000000002</v>
      </c>
      <c r="K206" s="56"/>
      <c r="L206" s="56" t="str">
        <f>IF(ISBLANK(K206)=FALSE,A206,L205)</f>
        <v>ДЮЛАКС (DULUX)</v>
      </c>
      <c r="M206" s="50">
        <v>4</v>
      </c>
    </row>
    <row r="207" spans="1:13" s="139" customFormat="1" ht="30">
      <c r="A207" s="295" t="s">
        <v>700</v>
      </c>
      <c r="B207" s="39">
        <v>5083924</v>
      </c>
      <c r="C207" s="39"/>
      <c r="D207" s="39"/>
      <c r="E207" s="40"/>
      <c r="F207" s="40" t="s">
        <v>524</v>
      </c>
      <c r="G207" s="40">
        <v>1</v>
      </c>
      <c r="H207" s="40" t="s">
        <v>574</v>
      </c>
      <c r="I207" s="39">
        <v>1085.5999999999999</v>
      </c>
      <c r="J207" s="53">
        <f>IF(C207="СТОП цена",I207,ROUND(I207*(1-VLOOKUP(L207,Оглавление!D:G,3,FALSE)),2))</f>
        <v>1085.5999999999999</v>
      </c>
      <c r="K207" s="56"/>
      <c r="L207" s="56" t="str">
        <f>IF(ISBLANK(K207)=FALSE,A207,L206)</f>
        <v>ДЮЛАКС (DULUX)</v>
      </c>
      <c r="M207" s="50">
        <v>4</v>
      </c>
    </row>
    <row r="208" spans="1:13" s="1" customFormat="1" ht="19.5" hidden="1" customHeight="1">
      <c r="A208" s="484" t="s">
        <v>13</v>
      </c>
      <c r="B208" s="484"/>
      <c r="C208" s="484"/>
      <c r="D208" s="484"/>
      <c r="E208" s="484"/>
      <c r="F208" s="484"/>
      <c r="G208" s="484"/>
      <c r="H208" s="484"/>
      <c r="I208" s="484"/>
      <c r="J208" s="484"/>
      <c r="K208" s="56"/>
      <c r="L208" s="56" t="str">
        <f>IF(ISBLANK(K208)=FALSE,A208,L206)</f>
        <v>ДЮЛАКС (DULUX)</v>
      </c>
      <c r="M208" s="50">
        <v>4</v>
      </c>
    </row>
    <row r="209" spans="1:13" ht="12.75" hidden="1">
      <c r="A209" s="444" t="s">
        <v>14</v>
      </c>
      <c r="B209" s="38">
        <v>5183718</v>
      </c>
      <c r="C209" s="38"/>
      <c r="D209" s="39">
        <v>2.5</v>
      </c>
      <c r="E209" s="40" t="s">
        <v>290</v>
      </c>
      <c r="F209" s="40" t="str">
        <f t="shared" si="6"/>
        <v>2,5 л</v>
      </c>
      <c r="G209" s="39">
        <v>1</v>
      </c>
      <c r="H209" s="40" t="s">
        <v>574</v>
      </c>
      <c r="I209" s="39">
        <v>328.04</v>
      </c>
      <c r="J209" s="53">
        <f>IF(C209="СТОП цена",I209,ROUND(I209*(1-VLOOKUP(L209,Оглавление!D:G,3,FALSE)),2))</f>
        <v>328.04</v>
      </c>
      <c r="K209" s="56"/>
      <c r="L209" s="56" t="str">
        <f t="shared" si="9"/>
        <v>ДЮЛАКС (DULUX)</v>
      </c>
      <c r="M209" s="50">
        <v>4</v>
      </c>
    </row>
    <row r="210" spans="1:13" ht="12.75" hidden="1">
      <c r="A210" s="448"/>
      <c r="B210" s="38">
        <v>5183719</v>
      </c>
      <c r="C210" s="38"/>
      <c r="D210" s="39">
        <v>5</v>
      </c>
      <c r="E210" s="40" t="s">
        <v>290</v>
      </c>
      <c r="F210" s="40" t="str">
        <f t="shared" si="6"/>
        <v>5 л</v>
      </c>
      <c r="G210" s="39">
        <v>1</v>
      </c>
      <c r="H210" s="40" t="s">
        <v>574</v>
      </c>
      <c r="I210" s="59">
        <v>571.12</v>
      </c>
      <c r="J210" s="53">
        <f>IF(C210="СТОП цена",I210,ROUND(I210*(1-VLOOKUP(L210,Оглавление!D:G,3,FALSE)),2))</f>
        <v>571.12</v>
      </c>
      <c r="K210" s="56"/>
      <c r="L210" s="56" t="str">
        <f t="shared" si="9"/>
        <v>ДЮЛАКС (DULUX)</v>
      </c>
      <c r="M210" s="50">
        <v>4</v>
      </c>
    </row>
    <row r="211" spans="1:13" ht="12.75" hidden="1">
      <c r="A211" s="448"/>
      <c r="B211" s="38">
        <v>5183720</v>
      </c>
      <c r="C211" s="38"/>
      <c r="D211" s="39">
        <v>10</v>
      </c>
      <c r="E211" s="40" t="s">
        <v>290</v>
      </c>
      <c r="F211" s="40" t="str">
        <f t="shared" si="6"/>
        <v>10 л</v>
      </c>
      <c r="G211" s="40">
        <v>1</v>
      </c>
      <c r="H211" s="40" t="s">
        <v>574</v>
      </c>
      <c r="I211" s="39">
        <v>947.54</v>
      </c>
      <c r="J211" s="53">
        <f>IF(C211="СТОП цена",I211,ROUND(I211*(1-VLOOKUP(L211,Оглавление!D:G,3,FALSE)),2))</f>
        <v>947.54</v>
      </c>
      <c r="K211" s="56"/>
      <c r="L211" s="56" t="str">
        <f t="shared" si="9"/>
        <v>ДЮЛАКС (DULUX)</v>
      </c>
      <c r="M211" s="50">
        <v>4</v>
      </c>
    </row>
    <row r="212" spans="1:13" s="1" customFormat="1" ht="24.75" hidden="1" customHeight="1">
      <c r="A212" s="484" t="s">
        <v>15</v>
      </c>
      <c r="B212" s="484"/>
      <c r="C212" s="484"/>
      <c r="D212" s="484"/>
      <c r="E212" s="484"/>
      <c r="F212" s="484"/>
      <c r="G212" s="484"/>
      <c r="H212" s="484"/>
      <c r="I212" s="484"/>
      <c r="J212" s="484"/>
      <c r="K212" s="56"/>
      <c r="L212" s="56" t="str">
        <f t="shared" si="9"/>
        <v>ДЮЛАКС (DULUX)</v>
      </c>
      <c r="M212" s="50">
        <v>4</v>
      </c>
    </row>
    <row r="213" spans="1:13" ht="24" hidden="1" customHeight="1">
      <c r="A213" s="444" t="s">
        <v>377</v>
      </c>
      <c r="B213" s="39" t="s">
        <v>1661</v>
      </c>
      <c r="C213" s="39"/>
      <c r="D213" s="39">
        <v>1</v>
      </c>
      <c r="E213" s="40" t="s">
        <v>290</v>
      </c>
      <c r="F213" s="40" t="str">
        <f t="shared" ref="F213:F234" si="10">CONCATENATE(D213," ",E213)</f>
        <v>1 л</v>
      </c>
      <c r="G213" s="40">
        <v>1</v>
      </c>
      <c r="H213" s="40" t="s">
        <v>574</v>
      </c>
      <c r="I213" s="39">
        <v>770.54</v>
      </c>
      <c r="J213" s="53">
        <f>IF(C213="СТОП цена",I213,ROUND(I213*(1-VLOOKUP(L213,Оглавление!D:G,3,FALSE)),2))</f>
        <v>770.54</v>
      </c>
      <c r="K213" s="56"/>
      <c r="L213" s="56" t="str">
        <f t="shared" si="9"/>
        <v>ДЮЛАКС (DULUX)</v>
      </c>
      <c r="M213" s="50">
        <v>4</v>
      </c>
    </row>
    <row r="214" spans="1:13" ht="25.5" hidden="1" customHeight="1">
      <c r="A214" s="445"/>
      <c r="B214" s="39" t="s">
        <v>1662</v>
      </c>
      <c r="C214" s="39"/>
      <c r="D214" s="39">
        <v>2.5</v>
      </c>
      <c r="E214" s="40" t="s">
        <v>290</v>
      </c>
      <c r="F214" s="40" t="str">
        <f t="shared" si="10"/>
        <v>2,5 л</v>
      </c>
      <c r="G214" s="40">
        <v>1</v>
      </c>
      <c r="H214" s="40" t="s">
        <v>574</v>
      </c>
      <c r="I214" s="39">
        <v>1714.54</v>
      </c>
      <c r="J214" s="53">
        <f>IF(C214="СТОП цена",I214,ROUND(I214*(1-VLOOKUP(L214,Оглавление!D:G,3,FALSE)),2))</f>
        <v>1714.54</v>
      </c>
      <c r="K214" s="56"/>
      <c r="L214" s="56" t="str">
        <f t="shared" si="9"/>
        <v>ДЮЛАКС (DULUX)</v>
      </c>
      <c r="M214" s="50">
        <v>4</v>
      </c>
    </row>
    <row r="215" spans="1:13" s="148" customFormat="1" ht="18" hidden="1" customHeight="1">
      <c r="A215" s="444" t="s">
        <v>709</v>
      </c>
      <c r="B215" s="39">
        <v>5238659</v>
      </c>
      <c r="C215" s="39"/>
      <c r="D215" s="39">
        <v>0.93</v>
      </c>
      <c r="E215" s="40" t="s">
        <v>290</v>
      </c>
      <c r="F215" s="40" t="str">
        <f t="shared" si="10"/>
        <v>0,93 л</v>
      </c>
      <c r="G215" s="40">
        <v>1</v>
      </c>
      <c r="H215" s="40" t="s">
        <v>574</v>
      </c>
      <c r="I215" s="39">
        <v>615.96</v>
      </c>
      <c r="J215" s="53">
        <f>IF(C215="СТОП цена",I215,ROUND(I215*(1-VLOOKUP(L215,Оглавление!D:G,3,FALSE)),2))</f>
        <v>615.96</v>
      </c>
      <c r="K215" s="56"/>
      <c r="L215" s="56" t="str">
        <f t="shared" si="9"/>
        <v>ДЮЛАКС (DULUX)</v>
      </c>
      <c r="M215" s="50">
        <v>4</v>
      </c>
    </row>
    <row r="216" spans="1:13" s="148" customFormat="1" ht="18" hidden="1" customHeight="1">
      <c r="A216" s="445"/>
      <c r="B216" s="39">
        <v>5238660</v>
      </c>
      <c r="C216" s="39" t="s">
        <v>123</v>
      </c>
      <c r="D216" s="39">
        <v>2.3250000000000002</v>
      </c>
      <c r="E216" s="40" t="s">
        <v>290</v>
      </c>
      <c r="F216" s="40" t="str">
        <f t="shared" si="10"/>
        <v>2,325 л</v>
      </c>
      <c r="G216" s="40">
        <v>1</v>
      </c>
      <c r="H216" s="40" t="s">
        <v>574</v>
      </c>
      <c r="I216" s="39">
        <v>1372.34</v>
      </c>
      <c r="J216" s="53">
        <f>IF(C216="СТОП цена",I216,ROUND(I216*(1-VLOOKUP(L216,Оглавление!D:G,3,FALSE)),2))</f>
        <v>1372.34</v>
      </c>
      <c r="K216" s="56"/>
      <c r="L216" s="56" t="str">
        <f t="shared" si="9"/>
        <v>ДЮЛАКС (DULUX)</v>
      </c>
      <c r="M216" s="50">
        <v>4</v>
      </c>
    </row>
    <row r="217" spans="1:13" ht="29.25" hidden="1" customHeight="1">
      <c r="A217" s="444" t="s">
        <v>376</v>
      </c>
      <c r="B217" s="39" t="s">
        <v>1663</v>
      </c>
      <c r="C217" s="39"/>
      <c r="D217" s="39">
        <v>1</v>
      </c>
      <c r="E217" s="40" t="s">
        <v>290</v>
      </c>
      <c r="F217" s="40" t="str">
        <f t="shared" si="10"/>
        <v>1 л</v>
      </c>
      <c r="G217" s="40">
        <v>1</v>
      </c>
      <c r="H217" s="40" t="s">
        <v>574</v>
      </c>
      <c r="I217" s="39">
        <v>770.54</v>
      </c>
      <c r="J217" s="53">
        <f>IF(C217="СТОП цена",I217,ROUND(I217*(1-VLOOKUP(L217,Оглавление!D:G,3,FALSE)),2))</f>
        <v>770.54</v>
      </c>
      <c r="K217" s="56"/>
      <c r="L217" s="56" t="str">
        <f t="shared" si="9"/>
        <v>ДЮЛАКС (DULUX)</v>
      </c>
      <c r="M217" s="50">
        <v>4</v>
      </c>
    </row>
    <row r="218" spans="1:13" ht="26.25" hidden="1" customHeight="1">
      <c r="A218" s="445"/>
      <c r="B218" s="39" t="s">
        <v>1664</v>
      </c>
      <c r="C218" s="39"/>
      <c r="D218" s="39">
        <v>2.5</v>
      </c>
      <c r="E218" s="40" t="s">
        <v>290</v>
      </c>
      <c r="F218" s="40" t="str">
        <f t="shared" si="10"/>
        <v>2,5 л</v>
      </c>
      <c r="G218" s="40">
        <v>1</v>
      </c>
      <c r="H218" s="40" t="s">
        <v>574</v>
      </c>
      <c r="I218" s="39">
        <v>1714.54</v>
      </c>
      <c r="J218" s="53">
        <f>IF(C218="СТОП цена",I218,ROUND(I218*(1-VLOOKUP(L218,Оглавление!D:G,3,FALSE)),2))</f>
        <v>1714.54</v>
      </c>
      <c r="K218" s="56"/>
      <c r="L218" s="56" t="str">
        <f t="shared" si="9"/>
        <v>ДЮЛАКС (DULUX)</v>
      </c>
      <c r="M218" s="50">
        <v>4</v>
      </c>
    </row>
    <row r="219" spans="1:13" s="148" customFormat="1" ht="16.5" hidden="1" customHeight="1">
      <c r="A219" s="444" t="s">
        <v>710</v>
      </c>
      <c r="B219" s="39">
        <v>5238691</v>
      </c>
      <c r="C219" s="39" t="s">
        <v>123</v>
      </c>
      <c r="D219" s="39">
        <v>0.93</v>
      </c>
      <c r="E219" s="40" t="s">
        <v>290</v>
      </c>
      <c r="F219" s="40" t="str">
        <f t="shared" si="10"/>
        <v>0,93 л</v>
      </c>
      <c r="G219" s="40">
        <v>1</v>
      </c>
      <c r="H219" s="40" t="s">
        <v>574</v>
      </c>
      <c r="I219" s="39">
        <v>615.96</v>
      </c>
      <c r="J219" s="53">
        <f>IF(C219="СТОП цена",I219,ROUND(I219*(1-VLOOKUP(L219,Оглавление!D:G,3,FALSE)),2))</f>
        <v>615.96</v>
      </c>
      <c r="K219" s="56"/>
      <c r="L219" s="56" t="str">
        <f t="shared" si="9"/>
        <v>ДЮЛАКС (DULUX)</v>
      </c>
      <c r="M219" s="50">
        <v>4</v>
      </c>
    </row>
    <row r="220" spans="1:13" s="148" customFormat="1" ht="18.75" hidden="1" customHeight="1">
      <c r="A220" s="445"/>
      <c r="B220" s="39">
        <v>5238692</v>
      </c>
      <c r="C220" s="39" t="s">
        <v>123</v>
      </c>
      <c r="D220" s="39">
        <v>2.3250000000000002</v>
      </c>
      <c r="E220" s="40" t="s">
        <v>290</v>
      </c>
      <c r="F220" s="40" t="str">
        <f t="shared" si="10"/>
        <v>2,325 л</v>
      </c>
      <c r="G220" s="40">
        <v>1</v>
      </c>
      <c r="H220" s="40" t="s">
        <v>574</v>
      </c>
      <c r="I220" s="39">
        <v>1372.34</v>
      </c>
      <c r="J220" s="53">
        <f>IF(C220="СТОП цена",I220,ROUND(I220*(1-VLOOKUP(L220,Оглавление!D:G,3,FALSE)),2))</f>
        <v>1372.34</v>
      </c>
      <c r="K220" s="56"/>
      <c r="L220" s="56" t="str">
        <f t="shared" si="9"/>
        <v>ДЮЛАКС (DULUX)</v>
      </c>
      <c r="M220" s="50">
        <v>4</v>
      </c>
    </row>
    <row r="221" spans="1:13" ht="12.75" hidden="1" customHeight="1">
      <c r="A221" s="444" t="s">
        <v>16</v>
      </c>
      <c r="B221" s="40">
        <v>5181596</v>
      </c>
      <c r="C221" s="40"/>
      <c r="D221" s="39">
        <v>0.9</v>
      </c>
      <c r="E221" s="40" t="s">
        <v>290</v>
      </c>
      <c r="F221" s="40" t="str">
        <f t="shared" si="10"/>
        <v>0,9 л</v>
      </c>
      <c r="G221" s="40">
        <v>1</v>
      </c>
      <c r="H221" s="40" t="s">
        <v>574</v>
      </c>
      <c r="I221" s="39">
        <v>619.5</v>
      </c>
      <c r="J221" s="53">
        <f>IF(C221="СТОП цена",I221,ROUND(I221*(1-VLOOKUP(L221,Оглавление!D:G,3,FALSE)),2))</f>
        <v>619.5</v>
      </c>
      <c r="K221" s="56"/>
      <c r="L221" s="56" t="str">
        <f>IF(ISBLANK(K221)=FALSE,A221,L218)</f>
        <v>ДЮЛАКС (DULUX)</v>
      </c>
      <c r="M221" s="50">
        <v>4</v>
      </c>
    </row>
    <row r="222" spans="1:13" ht="12.75" hidden="1" customHeight="1">
      <c r="A222" s="448"/>
      <c r="B222" s="40">
        <v>5181597</v>
      </c>
      <c r="C222" s="40"/>
      <c r="D222" s="39">
        <v>2.25</v>
      </c>
      <c r="E222" s="40" t="s">
        <v>290</v>
      </c>
      <c r="F222" s="40" t="str">
        <f t="shared" si="10"/>
        <v>2,25 л</v>
      </c>
      <c r="G222" s="40">
        <v>1</v>
      </c>
      <c r="H222" s="40" t="s">
        <v>574</v>
      </c>
      <c r="I222" s="39">
        <v>1342.84</v>
      </c>
      <c r="J222" s="53">
        <f>IF(C222="СТОП цена",I222,ROUND(I222*(1-VLOOKUP(L222,Оглавление!D:G,3,FALSE)),2))</f>
        <v>1342.84</v>
      </c>
      <c r="K222" s="56"/>
      <c r="L222" s="56" t="str">
        <f t="shared" si="9"/>
        <v>ДЮЛАКС (DULUX)</v>
      </c>
      <c r="M222" s="50">
        <v>4</v>
      </c>
    </row>
    <row r="223" spans="1:13" ht="12.75" hidden="1" customHeight="1">
      <c r="A223" s="445"/>
      <c r="B223" s="40">
        <v>5181598</v>
      </c>
      <c r="C223" s="40"/>
      <c r="D223" s="39">
        <v>9</v>
      </c>
      <c r="E223" s="40" t="s">
        <v>290</v>
      </c>
      <c r="F223" s="40" t="s">
        <v>188</v>
      </c>
      <c r="G223" s="40">
        <v>1</v>
      </c>
      <c r="H223" s="40" t="s">
        <v>574</v>
      </c>
      <c r="I223" s="39">
        <v>5078.72</v>
      </c>
      <c r="J223" s="53">
        <f>IF(C223="СТОП цена",I223,ROUND(I223*(1-VLOOKUP(L223,Оглавление!D:G,3,FALSE)),2))</f>
        <v>5078.72</v>
      </c>
      <c r="K223" s="56"/>
      <c r="L223" s="56" t="str">
        <f t="shared" si="9"/>
        <v>ДЮЛАКС (DULUX)</v>
      </c>
      <c r="M223" s="50">
        <v>4</v>
      </c>
    </row>
    <row r="224" spans="1:13" ht="12.75" hidden="1" customHeight="1">
      <c r="A224" s="444" t="s">
        <v>17</v>
      </c>
      <c r="B224" s="40">
        <v>5181593</v>
      </c>
      <c r="C224" s="40"/>
      <c r="D224" s="39">
        <v>1</v>
      </c>
      <c r="E224" s="40" t="s">
        <v>290</v>
      </c>
      <c r="F224" s="40" t="str">
        <f t="shared" si="10"/>
        <v>1 л</v>
      </c>
      <c r="G224" s="40">
        <v>1</v>
      </c>
      <c r="H224" s="40" t="s">
        <v>574</v>
      </c>
      <c r="I224" s="39">
        <v>771.72</v>
      </c>
      <c r="J224" s="53">
        <f>IF(C224="СТОП цена",I224,ROUND(I224*(1-VLOOKUP(L224,Оглавление!D:G,3,FALSE)),2))</f>
        <v>771.72</v>
      </c>
      <c r="K224" s="56"/>
      <c r="L224" s="56" t="str">
        <f t="shared" si="9"/>
        <v>ДЮЛАКС (DULUX)</v>
      </c>
      <c r="M224" s="50">
        <v>4</v>
      </c>
    </row>
    <row r="225" spans="1:13" ht="12.75" hidden="1" customHeight="1">
      <c r="A225" s="448"/>
      <c r="B225" s="40">
        <v>5181594</v>
      </c>
      <c r="C225" s="40"/>
      <c r="D225" s="39">
        <v>2.5</v>
      </c>
      <c r="E225" s="40" t="s">
        <v>290</v>
      </c>
      <c r="F225" s="40" t="str">
        <f t="shared" si="10"/>
        <v>2,5 л</v>
      </c>
      <c r="G225" s="40">
        <v>1</v>
      </c>
      <c r="H225" s="40" t="s">
        <v>574</v>
      </c>
      <c r="I225" s="39">
        <v>1670.88</v>
      </c>
      <c r="J225" s="53">
        <f>IF(C225="СТОП цена",I225,ROUND(I225*(1-VLOOKUP(L225,Оглавление!D:G,3,FALSE)),2))</f>
        <v>1670.88</v>
      </c>
      <c r="K225" s="56"/>
      <c r="L225" s="56" t="str">
        <f t="shared" si="9"/>
        <v>ДЮЛАКС (DULUX)</v>
      </c>
      <c r="M225" s="50">
        <v>4</v>
      </c>
    </row>
    <row r="226" spans="1:13" ht="12.75" hidden="1" customHeight="1">
      <c r="A226" s="445"/>
      <c r="B226" s="40">
        <v>5181595</v>
      </c>
      <c r="C226" s="39" t="s">
        <v>123</v>
      </c>
      <c r="D226" s="39">
        <v>10</v>
      </c>
      <c r="E226" s="40" t="s">
        <v>290</v>
      </c>
      <c r="F226" s="40" t="str">
        <f t="shared" si="10"/>
        <v>10 л</v>
      </c>
      <c r="G226" s="40">
        <v>1</v>
      </c>
      <c r="H226" s="40" t="s">
        <v>574</v>
      </c>
      <c r="I226" s="39">
        <v>6360.2</v>
      </c>
      <c r="J226" s="53">
        <f>IF(C226="СТОП цена",I226,ROUND(I226*(1-VLOOKUP(L226,Оглавление!D:G,3,FALSE)),2))</f>
        <v>6360.2</v>
      </c>
      <c r="K226" s="56"/>
      <c r="L226" s="56" t="str">
        <f t="shared" si="9"/>
        <v>ДЮЛАКС (DULUX)</v>
      </c>
      <c r="M226" s="50">
        <v>4</v>
      </c>
    </row>
    <row r="227" spans="1:13" ht="12.75" hidden="1" customHeight="1">
      <c r="A227" s="444" t="s">
        <v>18</v>
      </c>
      <c r="B227" s="40">
        <v>5181602</v>
      </c>
      <c r="C227" s="40"/>
      <c r="D227" s="39">
        <v>0.9</v>
      </c>
      <c r="E227" s="40" t="s">
        <v>290</v>
      </c>
      <c r="F227" s="40" t="str">
        <f t="shared" si="10"/>
        <v>0,9 л</v>
      </c>
      <c r="G227" s="40">
        <v>1</v>
      </c>
      <c r="H227" s="40" t="s">
        <v>574</v>
      </c>
      <c r="I227" s="39">
        <v>619.5</v>
      </c>
      <c r="J227" s="53">
        <f>IF(C227="СТОП цена",I227,ROUND(I227*(1-VLOOKUP(L227,Оглавление!D:G,3,FALSE)),2))</f>
        <v>619.5</v>
      </c>
      <c r="K227" s="56"/>
      <c r="L227" s="56" t="str">
        <f t="shared" si="9"/>
        <v>ДЮЛАКС (DULUX)</v>
      </c>
      <c r="M227" s="50">
        <v>4</v>
      </c>
    </row>
    <row r="228" spans="1:13" ht="18" hidden="1" customHeight="1">
      <c r="A228" s="445"/>
      <c r="B228" s="40">
        <v>5181603</v>
      </c>
      <c r="C228" s="40"/>
      <c r="D228" s="39">
        <v>2.25</v>
      </c>
      <c r="E228" s="40" t="s">
        <v>290</v>
      </c>
      <c r="F228" s="40" t="str">
        <f t="shared" si="10"/>
        <v>2,25 л</v>
      </c>
      <c r="G228" s="40">
        <v>1</v>
      </c>
      <c r="H228" s="40" t="s">
        <v>574</v>
      </c>
      <c r="I228" s="39">
        <v>1342.84</v>
      </c>
      <c r="J228" s="53">
        <f>IF(C228="СТОП цена",I228,ROUND(I228*(1-VLOOKUP(L228,Оглавление!D:G,3,FALSE)),2))</f>
        <v>1342.84</v>
      </c>
      <c r="K228" s="56"/>
      <c r="L228" s="56" t="str">
        <f t="shared" si="9"/>
        <v>ДЮЛАКС (DULUX)</v>
      </c>
      <c r="M228" s="50">
        <v>4</v>
      </c>
    </row>
    <row r="229" spans="1:13" ht="12.75" hidden="1" customHeight="1">
      <c r="A229" s="444" t="s">
        <v>19</v>
      </c>
      <c r="B229" s="39">
        <v>5181601</v>
      </c>
      <c r="C229" s="39"/>
      <c r="D229" s="39">
        <v>10</v>
      </c>
      <c r="E229" s="40" t="s">
        <v>290</v>
      </c>
      <c r="F229" s="40" t="str">
        <f t="shared" si="10"/>
        <v>10 л</v>
      </c>
      <c r="G229" s="40">
        <v>1</v>
      </c>
      <c r="H229" s="40" t="s">
        <v>574</v>
      </c>
      <c r="I229" s="39">
        <v>6360.2</v>
      </c>
      <c r="J229" s="53">
        <f>IF(C229="СТОП цена",I229,ROUND(I229*(1-VLOOKUP(L229,Оглавление!D:G,3,FALSE)),2))</f>
        <v>6360.2</v>
      </c>
      <c r="K229" s="56"/>
      <c r="L229" s="56" t="str">
        <f t="shared" si="9"/>
        <v>ДЮЛАКС (DULUX)</v>
      </c>
      <c r="M229" s="50">
        <v>4</v>
      </c>
    </row>
    <row r="230" spans="1:13" ht="12.75" hidden="1" customHeight="1">
      <c r="A230" s="448"/>
      <c r="B230" s="39">
        <v>5181599</v>
      </c>
      <c r="C230" s="39"/>
      <c r="D230" s="39">
        <v>1</v>
      </c>
      <c r="E230" s="40" t="s">
        <v>290</v>
      </c>
      <c r="F230" s="40" t="str">
        <f t="shared" si="10"/>
        <v>1 л</v>
      </c>
      <c r="G230" s="40">
        <v>1</v>
      </c>
      <c r="H230" s="40" t="s">
        <v>574</v>
      </c>
      <c r="I230" s="39">
        <v>771.72</v>
      </c>
      <c r="J230" s="53">
        <f>IF(C230="СТОП цена",I230,ROUND(I230*(1-VLOOKUP(L230,Оглавление!D:G,3,FALSE)),2))</f>
        <v>771.72</v>
      </c>
      <c r="K230" s="56"/>
      <c r="L230" s="56" t="str">
        <f t="shared" si="9"/>
        <v>ДЮЛАКС (DULUX)</v>
      </c>
      <c r="M230" s="50">
        <v>4</v>
      </c>
    </row>
    <row r="231" spans="1:13" ht="12.75" hidden="1" customHeight="1">
      <c r="A231" s="445"/>
      <c r="B231" s="39">
        <v>5181600</v>
      </c>
      <c r="C231" s="39"/>
      <c r="D231" s="39">
        <v>2.5</v>
      </c>
      <c r="E231" s="40" t="s">
        <v>290</v>
      </c>
      <c r="F231" s="40" t="str">
        <f t="shared" si="10"/>
        <v>2,5 л</v>
      </c>
      <c r="G231" s="40">
        <v>1</v>
      </c>
      <c r="H231" s="40" t="s">
        <v>574</v>
      </c>
      <c r="I231" s="39">
        <v>1670.88</v>
      </c>
      <c r="J231" s="53">
        <f>IF(C231="СТОП цена",I231,ROUND(I231*(1-VLOOKUP(L231,Оглавление!D:G,3,FALSE)),2))</f>
        <v>1670.88</v>
      </c>
      <c r="K231" s="56"/>
      <c r="L231" s="56" t="str">
        <f t="shared" si="9"/>
        <v>ДЮЛАКС (DULUX)</v>
      </c>
      <c r="M231" s="50">
        <v>4</v>
      </c>
    </row>
    <row r="232" spans="1:13" ht="30.75" hidden="1" customHeight="1">
      <c r="A232" s="291" t="s">
        <v>62</v>
      </c>
      <c r="B232" s="39">
        <v>5089685</v>
      </c>
      <c r="C232" s="39" t="s">
        <v>937</v>
      </c>
      <c r="D232" s="39">
        <v>2.5</v>
      </c>
      <c r="E232" s="40" t="s">
        <v>290</v>
      </c>
      <c r="F232" s="40" t="str">
        <f>CONCATENATE(D232," ",E232)</f>
        <v>2,5 л</v>
      </c>
      <c r="G232" s="40">
        <v>3</v>
      </c>
      <c r="H232" s="40" t="s">
        <v>574</v>
      </c>
      <c r="I232" s="39">
        <v>1425.44</v>
      </c>
      <c r="J232" s="53">
        <f>IF(C232="СТОП цена",I232,ROUND(I232*(1-VLOOKUP(L232,Оглавление!D:G,3,FALSE)),2))</f>
        <v>1425.44</v>
      </c>
      <c r="K232" s="56"/>
      <c r="L232" s="56" t="str">
        <f t="shared" si="9"/>
        <v>ДЮЛАКС (DULUX)</v>
      </c>
      <c r="M232" s="50">
        <v>4</v>
      </c>
    </row>
    <row r="233" spans="1:13" ht="12.75" hidden="1">
      <c r="A233" s="444" t="s">
        <v>599</v>
      </c>
      <c r="B233" s="39">
        <v>5181605</v>
      </c>
      <c r="C233" s="39"/>
      <c r="D233" s="39">
        <v>1</v>
      </c>
      <c r="E233" s="40" t="s">
        <v>290</v>
      </c>
      <c r="F233" s="40" t="str">
        <f t="shared" si="10"/>
        <v>1 л</v>
      </c>
      <c r="G233" s="40">
        <v>1</v>
      </c>
      <c r="H233" s="40" t="s">
        <v>574</v>
      </c>
      <c r="I233" s="39">
        <v>693.84</v>
      </c>
      <c r="J233" s="53">
        <f>IF(C233="СТОП цена",I233,ROUND(I233*(1-VLOOKUP(L233,Оглавление!D:G,3,FALSE)),2))</f>
        <v>693.84</v>
      </c>
      <c r="K233" s="56"/>
      <c r="L233" s="56" t="str">
        <f t="shared" si="9"/>
        <v>ДЮЛАКС (DULUX)</v>
      </c>
      <c r="M233" s="50">
        <v>5</v>
      </c>
    </row>
    <row r="234" spans="1:13" ht="20.25" hidden="1" customHeight="1">
      <c r="A234" s="445"/>
      <c r="B234" s="39">
        <v>5181606</v>
      </c>
      <c r="C234" s="39"/>
      <c r="D234" s="39">
        <v>2.5</v>
      </c>
      <c r="E234" s="40" t="s">
        <v>290</v>
      </c>
      <c r="F234" s="40" t="str">
        <f t="shared" si="10"/>
        <v>2,5 л</v>
      </c>
      <c r="G234" s="40">
        <v>1</v>
      </c>
      <c r="H234" s="40" t="s">
        <v>574</v>
      </c>
      <c r="I234" s="39">
        <v>1549.34</v>
      </c>
      <c r="J234" s="53">
        <f>IF(C234="СТОП цена",I234,ROUND(I234*(1-VLOOKUP(L234,Оглавление!D:G,3,FALSE)),2))</f>
        <v>1549.34</v>
      </c>
      <c r="K234" s="56"/>
      <c r="L234" s="56" t="str">
        <f t="shared" si="9"/>
        <v>ДЮЛАКС (DULUX)</v>
      </c>
      <c r="M234" s="50">
        <v>5</v>
      </c>
    </row>
    <row r="235" spans="1:13" s="1" customFormat="1" ht="17.25" customHeight="1">
      <c r="A235" s="449" t="s">
        <v>401</v>
      </c>
      <c r="B235" s="450"/>
      <c r="C235" s="450"/>
      <c r="D235" s="450"/>
      <c r="E235" s="450"/>
      <c r="F235" s="450"/>
      <c r="G235" s="450"/>
      <c r="H235" s="450"/>
      <c r="I235" s="450"/>
      <c r="J235" s="454"/>
      <c r="K235" s="56" t="s">
        <v>590</v>
      </c>
      <c r="L235" s="56" t="str">
        <f t="shared" si="9"/>
        <v>ХАММЕРАЙТ (HAMMERITE)</v>
      </c>
      <c r="M235" s="50">
        <v>5</v>
      </c>
    </row>
    <row r="236" spans="1:13" s="1" customFormat="1" ht="21" customHeight="1">
      <c r="A236" s="484" t="s">
        <v>474</v>
      </c>
      <c r="B236" s="484"/>
      <c r="C236" s="484"/>
      <c r="D236" s="484"/>
      <c r="E236" s="484"/>
      <c r="F236" s="484"/>
      <c r="G236" s="484"/>
      <c r="H236" s="484"/>
      <c r="I236" s="484"/>
      <c r="J236" s="484"/>
      <c r="K236" s="56"/>
      <c r="L236" s="56" t="str">
        <f t="shared" si="9"/>
        <v>ХАММЕРАЙТ (HAMMERITE)</v>
      </c>
      <c r="M236" s="50">
        <v>5</v>
      </c>
    </row>
    <row r="237" spans="1:13" ht="12.75" customHeight="1">
      <c r="A237" s="444" t="s">
        <v>600</v>
      </c>
      <c r="B237" s="40">
        <v>5092810</v>
      </c>
      <c r="C237" s="40"/>
      <c r="D237" s="39">
        <v>0.25</v>
      </c>
      <c r="E237" s="40" t="s">
        <v>290</v>
      </c>
      <c r="F237" s="40" t="str">
        <f t="shared" ref="F237:F257" si="11">CONCATENATE(D237," ",E237)</f>
        <v>0,25 л</v>
      </c>
      <c r="G237" s="39" t="s">
        <v>215</v>
      </c>
      <c r="H237" s="40" t="s">
        <v>574</v>
      </c>
      <c r="I237" s="39">
        <v>279.66000000000003</v>
      </c>
      <c r="J237" s="53">
        <f>IF(C237="СТОП цена",I237,ROUND(I237*(1-VLOOKUP(L237,Оглавление!D:G,3,FALSE)),2))</f>
        <v>279.66000000000003</v>
      </c>
      <c r="K237" s="56"/>
      <c r="L237" s="56" t="str">
        <f t="shared" si="9"/>
        <v>ХАММЕРАЙТ (HAMMERITE)</v>
      </c>
      <c r="M237" s="50">
        <v>5</v>
      </c>
    </row>
    <row r="238" spans="1:13" ht="18" customHeight="1">
      <c r="A238" s="445"/>
      <c r="B238" s="40">
        <v>5092813</v>
      </c>
      <c r="C238" s="40"/>
      <c r="D238" s="39">
        <v>2.5</v>
      </c>
      <c r="E238" s="40" t="s">
        <v>290</v>
      </c>
      <c r="F238" s="40" t="str">
        <f t="shared" si="11"/>
        <v>2,5 л</v>
      </c>
      <c r="G238" s="39">
        <v>2</v>
      </c>
      <c r="H238" s="40" t="s">
        <v>574</v>
      </c>
      <c r="I238" s="39">
        <v>1593</v>
      </c>
      <c r="J238" s="53">
        <f>IF(C238="СТОП цена",I238,ROUND(I238*(1-VLOOKUP(L238,Оглавление!D:G,3,FALSE)),2))</f>
        <v>1593</v>
      </c>
      <c r="K238" s="56"/>
      <c r="L238" s="56" t="str">
        <f t="shared" si="9"/>
        <v>ХАММЕРАЙТ (HAMMERITE)</v>
      </c>
      <c r="M238" s="50">
        <v>5</v>
      </c>
    </row>
    <row r="239" spans="1:13" s="1" customFormat="1" ht="30" customHeight="1">
      <c r="A239" s="484" t="s">
        <v>37</v>
      </c>
      <c r="B239" s="484"/>
      <c r="C239" s="484"/>
      <c r="D239" s="484"/>
      <c r="E239" s="484"/>
      <c r="F239" s="484"/>
      <c r="G239" s="484"/>
      <c r="H239" s="484"/>
      <c r="I239" s="484"/>
      <c r="J239" s="484"/>
      <c r="K239" s="56"/>
      <c r="L239" s="56" t="e">
        <f>IF(ISBLANK(K239)=FALSE,A239,#REF!)</f>
        <v>#REF!</v>
      </c>
      <c r="M239" s="50">
        <v>5</v>
      </c>
    </row>
    <row r="240" spans="1:13" ht="12.75" customHeight="1">
      <c r="A240" s="444" t="s">
        <v>38</v>
      </c>
      <c r="B240" s="40">
        <v>5093319</v>
      </c>
      <c r="C240" s="40"/>
      <c r="D240" s="39">
        <v>0.25</v>
      </c>
      <c r="E240" s="40" t="s">
        <v>290</v>
      </c>
      <c r="F240" s="40" t="str">
        <f t="shared" si="11"/>
        <v>0,25 л</v>
      </c>
      <c r="G240" s="39">
        <v>6</v>
      </c>
      <c r="H240" s="40" t="s">
        <v>574</v>
      </c>
      <c r="I240" s="39">
        <v>352.82</v>
      </c>
      <c r="J240" s="53" t="e">
        <f>IF(C240="СТОП цена",I240,ROUND(I240*(1-VLOOKUP(L240,Оглавление!D:G,3,FALSE)),2))</f>
        <v>#REF!</v>
      </c>
      <c r="K240" s="56"/>
      <c r="L240" s="56" t="e">
        <f t="shared" si="9"/>
        <v>#REF!</v>
      </c>
      <c r="M240" s="50">
        <v>5</v>
      </c>
    </row>
    <row r="241" spans="1:13" ht="15.75" customHeight="1">
      <c r="A241" s="448"/>
      <c r="B241" s="40">
        <v>5093334</v>
      </c>
      <c r="C241" s="40"/>
      <c r="D241" s="39">
        <v>0.75</v>
      </c>
      <c r="E241" s="40" t="s">
        <v>290</v>
      </c>
      <c r="F241" s="40" t="str">
        <f t="shared" si="11"/>
        <v>0,75 л</v>
      </c>
      <c r="G241" s="40">
        <v>6</v>
      </c>
      <c r="H241" s="40" t="s">
        <v>574</v>
      </c>
      <c r="I241" s="39">
        <v>802.4</v>
      </c>
      <c r="J241" s="53" t="e">
        <f>IF(C241="СТОП цена",I241,ROUND(I241*(1-VLOOKUP(L241,Оглавление!D:G,3,FALSE)),2))</f>
        <v>#REF!</v>
      </c>
      <c r="K241" s="56"/>
      <c r="L241" s="56" t="e">
        <f t="shared" si="9"/>
        <v>#REF!</v>
      </c>
      <c r="M241" s="50">
        <v>5</v>
      </c>
    </row>
    <row r="242" spans="1:13" ht="12.75" customHeight="1">
      <c r="A242" s="448"/>
      <c r="B242" s="40">
        <v>5093312</v>
      </c>
      <c r="C242" s="40"/>
      <c r="D242" s="39">
        <v>2.5</v>
      </c>
      <c r="E242" s="40" t="s">
        <v>290</v>
      </c>
      <c r="F242" s="40" t="str">
        <f t="shared" si="11"/>
        <v>2,5 л</v>
      </c>
      <c r="G242" s="39">
        <v>2</v>
      </c>
      <c r="H242" s="40" t="s">
        <v>574</v>
      </c>
      <c r="I242" s="39">
        <v>2212.5</v>
      </c>
      <c r="J242" s="53" t="e">
        <f>IF(C242="СТОП цена",I242,ROUND(I242*(1-VLOOKUP(L242,Оглавление!D:G,3,FALSE)),2))</f>
        <v>#REF!</v>
      </c>
      <c r="K242" s="56"/>
      <c r="L242" s="56" t="e">
        <f t="shared" si="9"/>
        <v>#REF!</v>
      </c>
      <c r="M242" s="50">
        <v>5</v>
      </c>
    </row>
    <row r="243" spans="1:13" ht="12.75" customHeight="1">
      <c r="A243" s="445"/>
      <c r="B243" s="40">
        <v>5093326</v>
      </c>
      <c r="C243" s="40"/>
      <c r="D243" s="39">
        <v>5</v>
      </c>
      <c r="E243" s="40" t="s">
        <v>290</v>
      </c>
      <c r="F243" s="40" t="str">
        <f t="shared" si="11"/>
        <v>5 л</v>
      </c>
      <c r="G243" s="39">
        <v>1</v>
      </c>
      <c r="H243" s="40" t="s">
        <v>574</v>
      </c>
      <c r="I243" s="39">
        <v>3852.7</v>
      </c>
      <c r="J243" s="53" t="e">
        <f>IF(C243="СТОП цена",I243,ROUND(I243*(1-VLOOKUP(L243,Оглавление!D:G,3,FALSE)),2))</f>
        <v>#REF!</v>
      </c>
      <c r="K243" s="56"/>
      <c r="L243" s="56" t="e">
        <f t="shared" si="9"/>
        <v>#REF!</v>
      </c>
      <c r="M243" s="50">
        <v>5</v>
      </c>
    </row>
    <row r="244" spans="1:13" ht="14.25" customHeight="1">
      <c r="A244" s="444" t="s">
        <v>678</v>
      </c>
      <c r="B244" s="40">
        <v>5094114</v>
      </c>
      <c r="C244" s="40"/>
      <c r="D244" s="39">
        <v>0.25</v>
      </c>
      <c r="E244" s="40" t="s">
        <v>290</v>
      </c>
      <c r="F244" s="40" t="str">
        <f t="shared" si="11"/>
        <v>0,25 л</v>
      </c>
      <c r="G244" s="39">
        <v>6</v>
      </c>
      <c r="H244" s="40" t="s">
        <v>574</v>
      </c>
      <c r="I244" s="39">
        <v>352.82</v>
      </c>
      <c r="J244" s="53" t="e">
        <f>IF(C244="СТОП цена",I244,ROUND(I244*(1-VLOOKUP(L244,Оглавление!D:G,3,FALSE)),2))</f>
        <v>#REF!</v>
      </c>
      <c r="K244" s="56"/>
      <c r="L244" s="56" t="e">
        <f t="shared" si="9"/>
        <v>#REF!</v>
      </c>
      <c r="M244" s="50">
        <v>5</v>
      </c>
    </row>
    <row r="245" spans="1:13" ht="16.5" customHeight="1">
      <c r="A245" s="448"/>
      <c r="B245" s="40">
        <v>5094134</v>
      </c>
      <c r="C245" s="40"/>
      <c r="D245" s="39">
        <v>0.75</v>
      </c>
      <c r="E245" s="40" t="s">
        <v>290</v>
      </c>
      <c r="F245" s="40" t="str">
        <f t="shared" si="11"/>
        <v>0,75 л</v>
      </c>
      <c r="G245" s="40">
        <v>6</v>
      </c>
      <c r="H245" s="40" t="s">
        <v>574</v>
      </c>
      <c r="I245" s="39">
        <v>777.62</v>
      </c>
      <c r="J245" s="53" t="e">
        <f>IF(C245="СТОП цена",I245,ROUND(I245*(1-VLOOKUP(L245,Оглавление!D:G,3,FALSE)),2))</f>
        <v>#REF!</v>
      </c>
      <c r="K245" s="56"/>
      <c r="L245" s="56" t="e">
        <f t="shared" si="9"/>
        <v>#REF!</v>
      </c>
      <c r="M245" s="50">
        <v>5</v>
      </c>
    </row>
    <row r="246" spans="1:13" ht="16.5" customHeight="1">
      <c r="A246" s="448"/>
      <c r="B246" s="40">
        <v>5094099</v>
      </c>
      <c r="C246" s="40"/>
      <c r="D246" s="39">
        <v>2.5</v>
      </c>
      <c r="E246" s="40" t="s">
        <v>290</v>
      </c>
      <c r="F246" s="40" t="str">
        <f t="shared" si="11"/>
        <v>2,5 л</v>
      </c>
      <c r="G246" s="39">
        <v>2</v>
      </c>
      <c r="H246" s="40" t="s">
        <v>574</v>
      </c>
      <c r="I246" s="39">
        <v>2151.14</v>
      </c>
      <c r="J246" s="53" t="e">
        <f>IF(C246="СТОП цена",I246,ROUND(I246*(1-VLOOKUP(L246,Оглавление!D:G,3,FALSE)),2))</f>
        <v>#REF!</v>
      </c>
      <c r="K246" s="56"/>
      <c r="L246" s="56" t="e">
        <f t="shared" si="9"/>
        <v>#REF!</v>
      </c>
      <c r="M246" s="50">
        <v>5</v>
      </c>
    </row>
    <row r="247" spans="1:13" ht="16.5" customHeight="1">
      <c r="A247" s="445"/>
      <c r="B247" s="40">
        <v>5094125</v>
      </c>
      <c r="C247" s="40"/>
      <c r="D247" s="39">
        <v>5</v>
      </c>
      <c r="E247" s="40" t="s">
        <v>290</v>
      </c>
      <c r="F247" s="40" t="str">
        <f t="shared" si="11"/>
        <v>5 л</v>
      </c>
      <c r="G247" s="39">
        <v>1</v>
      </c>
      <c r="H247" s="40" t="s">
        <v>574</v>
      </c>
      <c r="I247" s="39">
        <v>3731.16</v>
      </c>
      <c r="J247" s="53" t="e">
        <f>IF(C247="СТОП цена",I247,ROUND(I247*(1-VLOOKUP(L247,Оглавление!D:G,3,FALSE)),2))</f>
        <v>#REF!</v>
      </c>
      <c r="K247" s="56"/>
      <c r="L247" s="56" t="e">
        <f t="shared" si="9"/>
        <v>#REF!</v>
      </c>
      <c r="M247" s="50">
        <v>5</v>
      </c>
    </row>
    <row r="248" spans="1:13" ht="12.75">
      <c r="A248" s="444" t="s">
        <v>439</v>
      </c>
      <c r="B248" s="39">
        <v>5093680</v>
      </c>
      <c r="C248" s="39"/>
      <c r="D248" s="39">
        <v>0.25</v>
      </c>
      <c r="E248" s="40" t="s">
        <v>290</v>
      </c>
      <c r="F248" s="40" t="str">
        <f t="shared" si="11"/>
        <v>0,25 л</v>
      </c>
      <c r="G248" s="39">
        <v>6</v>
      </c>
      <c r="H248" s="40" t="s">
        <v>574</v>
      </c>
      <c r="I248" s="39">
        <v>352.82</v>
      </c>
      <c r="J248" s="53" t="e">
        <f>IF(C248="СТОП цена",I248,ROUND(I248*(1-VLOOKUP(L248,Оглавление!D:G,3,FALSE)),2))</f>
        <v>#REF!</v>
      </c>
      <c r="K248" s="56"/>
      <c r="L248" s="56" t="e">
        <f t="shared" si="9"/>
        <v>#REF!</v>
      </c>
      <c r="M248" s="50">
        <v>5</v>
      </c>
    </row>
    <row r="249" spans="1:13" ht="12.75">
      <c r="A249" s="494"/>
      <c r="B249" s="356">
        <v>5093693</v>
      </c>
      <c r="C249" s="356"/>
      <c r="D249" s="356">
        <v>0.75</v>
      </c>
      <c r="E249" s="366" t="s">
        <v>290</v>
      </c>
      <c r="F249" s="366" t="str">
        <f t="shared" si="11"/>
        <v>0,75 л</v>
      </c>
      <c r="G249" s="366">
        <v>6</v>
      </c>
      <c r="H249" s="366" t="s">
        <v>574</v>
      </c>
      <c r="I249" s="356">
        <v>777.62</v>
      </c>
      <c r="J249" s="357" t="e">
        <f>IF(C249="СТОП цена",I249,ROUND(I249*(1-VLOOKUP(L249,Оглавление!D:G,3,FALSE)),2))</f>
        <v>#REF!</v>
      </c>
      <c r="K249" s="56"/>
      <c r="L249" s="56" t="e">
        <f t="shared" si="9"/>
        <v>#REF!</v>
      </c>
      <c r="M249" s="50">
        <v>5</v>
      </c>
    </row>
    <row r="250" spans="1:13" ht="12.75">
      <c r="A250" s="445"/>
      <c r="B250" s="39">
        <v>5093686</v>
      </c>
      <c r="C250" s="39"/>
      <c r="D250" s="39">
        <v>5</v>
      </c>
      <c r="E250" s="40" t="s">
        <v>290</v>
      </c>
      <c r="F250" s="40" t="str">
        <f t="shared" si="11"/>
        <v>5 л</v>
      </c>
      <c r="G250" s="40">
        <v>1</v>
      </c>
      <c r="H250" s="40" t="s">
        <v>574</v>
      </c>
      <c r="I250" s="39">
        <v>3731.16</v>
      </c>
      <c r="J250" s="53" t="e">
        <f>IF(C250="СТОП цена",I250,ROUND(I250*(1-VLOOKUP(L250,Оглавление!D:G,3,FALSE)),2))</f>
        <v>#REF!</v>
      </c>
      <c r="K250" s="56"/>
      <c r="L250" s="56" t="e">
        <f t="shared" si="9"/>
        <v>#REF!</v>
      </c>
      <c r="M250" s="50">
        <v>5</v>
      </c>
    </row>
    <row r="251" spans="1:13" s="249" customFormat="1" ht="23.25" customHeight="1">
      <c r="A251" s="360" t="s">
        <v>1595</v>
      </c>
      <c r="B251" s="39">
        <v>5270531</v>
      </c>
      <c r="C251" s="356"/>
      <c r="D251" s="39"/>
      <c r="E251" s="40"/>
      <c r="F251" s="40" t="s">
        <v>1333</v>
      </c>
      <c r="G251" s="40">
        <v>1</v>
      </c>
      <c r="H251" s="40" t="s">
        <v>574</v>
      </c>
      <c r="I251" s="39">
        <v>777.62</v>
      </c>
      <c r="J251" s="53" t="e">
        <f>IF(C251="СТОП цена",I251,ROUND(I251*(1-VLOOKUP(L251,Оглавление!D:G,3,FALSE)),2))</f>
        <v>#REF!</v>
      </c>
      <c r="K251" s="56"/>
      <c r="L251" s="56" t="e">
        <f>IF(ISBLANK(K251)=FALSE,A252,L250)</f>
        <v>#REF!</v>
      </c>
      <c r="M251" s="50">
        <v>5</v>
      </c>
    </row>
    <row r="252" spans="1:13" s="249" customFormat="1" ht="21" customHeight="1">
      <c r="A252" s="360" t="s">
        <v>1596</v>
      </c>
      <c r="B252" s="39">
        <v>5270537</v>
      </c>
      <c r="C252" s="356"/>
      <c r="D252" s="39"/>
      <c r="E252" s="40"/>
      <c r="F252" s="40" t="s">
        <v>1594</v>
      </c>
      <c r="G252" s="40">
        <v>1</v>
      </c>
      <c r="H252" s="40" t="s">
        <v>574</v>
      </c>
      <c r="I252" s="39">
        <v>777.62</v>
      </c>
      <c r="J252" s="53" t="e">
        <f>IF(C252="СТОП цена",I252,ROUND(I252*(1-VLOOKUP(L252,Оглавление!D:G,3,FALSE)),2))</f>
        <v>#REF!</v>
      </c>
      <c r="K252" s="56"/>
      <c r="L252" s="56" t="e">
        <f>IF(ISBLANK(K252)=FALSE,#REF!,L251)</f>
        <v>#REF!</v>
      </c>
      <c r="M252" s="50">
        <v>5</v>
      </c>
    </row>
    <row r="253" spans="1:13" s="1" customFormat="1" ht="25.5" customHeight="1">
      <c r="A253" s="484" t="s">
        <v>11</v>
      </c>
      <c r="B253" s="484"/>
      <c r="C253" s="484"/>
      <c r="D253" s="484"/>
      <c r="E253" s="484"/>
      <c r="F253" s="484"/>
      <c r="G253" s="484"/>
      <c r="H253" s="484"/>
      <c r="I253" s="484"/>
      <c r="J253" s="484"/>
      <c r="K253" s="56"/>
      <c r="L253" s="56" t="e">
        <f>IF(ISBLANK(K253)=FALSE,A253,L250)</f>
        <v>#REF!</v>
      </c>
      <c r="M253" s="50">
        <v>5</v>
      </c>
    </row>
    <row r="254" spans="1:13" ht="18.75" customHeight="1">
      <c r="A254" s="444" t="s">
        <v>440</v>
      </c>
      <c r="B254" s="40">
        <v>5094193</v>
      </c>
      <c r="C254" s="40"/>
      <c r="D254" s="39">
        <v>0.25</v>
      </c>
      <c r="E254" s="40" t="s">
        <v>290</v>
      </c>
      <c r="F254" s="40" t="str">
        <f t="shared" si="11"/>
        <v>0,25 л</v>
      </c>
      <c r="G254" s="40">
        <v>6</v>
      </c>
      <c r="H254" s="40" t="s">
        <v>574</v>
      </c>
      <c r="I254" s="39">
        <v>224.2</v>
      </c>
      <c r="J254" s="53" t="e">
        <f>IF(C254="СТОП цена",I254,ROUND(I254*(1-VLOOKUP(L254,Оглавление!D:G,3,FALSE)),2))</f>
        <v>#REF!</v>
      </c>
      <c r="K254" s="56"/>
      <c r="L254" s="56" t="e">
        <f t="shared" si="9"/>
        <v>#REF!</v>
      </c>
      <c r="M254" s="50">
        <v>5</v>
      </c>
    </row>
    <row r="255" spans="1:13" ht="21" customHeight="1">
      <c r="A255" s="448"/>
      <c r="B255" s="40">
        <v>5094200</v>
      </c>
      <c r="C255" s="40"/>
      <c r="D255" s="39">
        <v>0.5</v>
      </c>
      <c r="E255" s="40" t="s">
        <v>290</v>
      </c>
      <c r="F255" s="40" t="str">
        <f t="shared" si="11"/>
        <v>0,5 л</v>
      </c>
      <c r="G255" s="40">
        <v>6</v>
      </c>
      <c r="H255" s="40" t="s">
        <v>574</v>
      </c>
      <c r="I255" s="39">
        <v>389.4</v>
      </c>
      <c r="J255" s="53" t="e">
        <f>IF(C255="СТОП цена",I255,ROUND(I255*(1-VLOOKUP(L255,Оглавление!D:G,3,FALSE)),2))</f>
        <v>#REF!</v>
      </c>
      <c r="K255" s="56"/>
      <c r="L255" s="56" t="e">
        <f t="shared" si="9"/>
        <v>#REF!</v>
      </c>
      <c r="M255" s="50">
        <v>5</v>
      </c>
    </row>
    <row r="256" spans="1:13" ht="16.5" customHeight="1">
      <c r="A256" s="448"/>
      <c r="B256" s="40">
        <v>5094179</v>
      </c>
      <c r="C256" s="40"/>
      <c r="D256" s="39">
        <v>1</v>
      </c>
      <c r="E256" s="40" t="s">
        <v>290</v>
      </c>
      <c r="F256" s="40" t="str">
        <f t="shared" si="11"/>
        <v>1 л</v>
      </c>
      <c r="G256" s="40">
        <v>6</v>
      </c>
      <c r="H256" s="40" t="s">
        <v>574</v>
      </c>
      <c r="I256" s="39">
        <v>578.20000000000005</v>
      </c>
      <c r="J256" s="53" t="e">
        <f>IF(C256="СТОП цена",I256,ROUND(I256*(1-VLOOKUP(L256,Оглавление!D:G,3,FALSE)),2))</f>
        <v>#REF!</v>
      </c>
      <c r="K256" s="56"/>
      <c r="L256" s="56" t="e">
        <f t="shared" si="9"/>
        <v>#REF!</v>
      </c>
      <c r="M256" s="50">
        <v>5</v>
      </c>
    </row>
    <row r="257" spans="1:13" ht="15.75" customHeight="1">
      <c r="A257" s="445"/>
      <c r="B257" s="40">
        <v>5094183</v>
      </c>
      <c r="C257" s="40"/>
      <c r="D257" s="39">
        <v>2.5</v>
      </c>
      <c r="E257" s="40" t="s">
        <v>290</v>
      </c>
      <c r="F257" s="40" t="str">
        <f t="shared" si="11"/>
        <v>2,5 л</v>
      </c>
      <c r="G257" s="39">
        <v>4</v>
      </c>
      <c r="H257" s="40" t="s">
        <v>574</v>
      </c>
      <c r="I257" s="39">
        <v>1026.5999999999999</v>
      </c>
      <c r="J257" s="53" t="e">
        <f>IF(C257="СТОП цена",I257,ROUND(I257*(1-VLOOKUP(L257,Оглавление!D:G,3,FALSE)),2))</f>
        <v>#REF!</v>
      </c>
      <c r="K257" s="56"/>
      <c r="L257" s="56" t="e">
        <f t="shared" si="9"/>
        <v>#REF!</v>
      </c>
      <c r="M257" s="50">
        <v>5</v>
      </c>
    </row>
    <row r="258" spans="1:13" s="1" customFormat="1" ht="17.25" customHeight="1">
      <c r="A258" s="449" t="s">
        <v>402</v>
      </c>
      <c r="B258" s="450"/>
      <c r="C258" s="450"/>
      <c r="D258" s="450"/>
      <c r="E258" s="450"/>
      <c r="F258" s="450"/>
      <c r="G258" s="450"/>
      <c r="H258" s="450"/>
      <c r="I258" s="450"/>
      <c r="J258" s="454"/>
      <c r="K258" s="56" t="s">
        <v>590</v>
      </c>
      <c r="L258" s="56" t="str">
        <f>IF(ISBLANK(K258)=FALSE,A258,#REF!)</f>
        <v>МАРШАЛЛ (MARSHALL)</v>
      </c>
      <c r="M258" s="50">
        <v>5</v>
      </c>
    </row>
    <row r="259" spans="1:13" s="1" customFormat="1" ht="25.5" hidden="1" customHeight="1">
      <c r="A259" s="484" t="s">
        <v>575</v>
      </c>
      <c r="B259" s="484"/>
      <c r="C259" s="484"/>
      <c r="D259" s="484"/>
      <c r="E259" s="484"/>
      <c r="F259" s="484"/>
      <c r="G259" s="484"/>
      <c r="H259" s="484"/>
      <c r="I259" s="484"/>
      <c r="J259" s="484"/>
      <c r="K259" s="56"/>
      <c r="L259" s="56" t="str">
        <f t="shared" ref="L259:L309" si="12">IF(ISBLANK(K259)=FALSE,A259,L258)</f>
        <v>МАРШАЛЛ (MARSHALL)</v>
      </c>
      <c r="M259" s="50">
        <v>5</v>
      </c>
    </row>
    <row r="260" spans="1:13" s="1" customFormat="1" ht="21" hidden="1" customHeight="1">
      <c r="A260" s="444" t="s">
        <v>42</v>
      </c>
      <c r="B260" s="39">
        <v>5248796</v>
      </c>
      <c r="C260" s="39"/>
      <c r="D260" s="39"/>
      <c r="E260" s="39"/>
      <c r="F260" s="40" t="s">
        <v>696</v>
      </c>
      <c r="G260" s="40">
        <v>1</v>
      </c>
      <c r="H260" s="40" t="s">
        <v>574</v>
      </c>
      <c r="I260" s="39">
        <v>212.4</v>
      </c>
      <c r="J260" s="53">
        <f>IF(C260="СТОП цена",I260,ROUND(I260*(1-VLOOKUP(L260,Оглавление!D:G,3,FALSE)),2))</f>
        <v>212.4</v>
      </c>
      <c r="K260" s="56"/>
      <c r="L260" s="56" t="str">
        <f t="shared" si="12"/>
        <v>МАРШАЛЛ (MARSHALL)</v>
      </c>
      <c r="M260" s="50">
        <v>5</v>
      </c>
    </row>
    <row r="261" spans="1:13" ht="21" hidden="1" customHeight="1">
      <c r="A261" s="510"/>
      <c r="B261" s="40">
        <v>5183677</v>
      </c>
      <c r="C261" s="40"/>
      <c r="D261" s="39">
        <v>2.5</v>
      </c>
      <c r="E261" s="39" t="s">
        <v>290</v>
      </c>
      <c r="F261" s="40" t="str">
        <f>CONCATENATE(D261," ",E261)</f>
        <v>2,5 л</v>
      </c>
      <c r="G261" s="40">
        <v>1</v>
      </c>
      <c r="H261" s="40" t="s">
        <v>574</v>
      </c>
      <c r="I261" s="39">
        <v>464.92</v>
      </c>
      <c r="J261" s="53">
        <f>IF(C261="СТОП цена",I261,ROUND(I261*(1-VLOOKUP(L261,Оглавление!D:G,3,FALSE)),2))</f>
        <v>464.92</v>
      </c>
      <c r="K261" s="56"/>
      <c r="L261" s="56" t="str">
        <f t="shared" si="12"/>
        <v>МАРШАЛЛ (MARSHALL)</v>
      </c>
      <c r="M261" s="50">
        <v>5</v>
      </c>
    </row>
    <row r="262" spans="1:13" s="215" customFormat="1" ht="21" hidden="1" customHeight="1">
      <c r="A262" s="510"/>
      <c r="B262" s="40">
        <v>5248810</v>
      </c>
      <c r="C262" s="40"/>
      <c r="D262" s="39"/>
      <c r="E262" s="39"/>
      <c r="F262" s="40" t="s">
        <v>762</v>
      </c>
      <c r="G262" s="40">
        <v>1</v>
      </c>
      <c r="H262" s="40" t="s">
        <v>574</v>
      </c>
      <c r="I262" s="39">
        <v>824.82</v>
      </c>
      <c r="J262" s="53">
        <f>IF(C262="СТОП цена",I262,ROUND(I262*(1-VLOOKUP(L262,Оглавление!D:G,3,FALSE)),2))</f>
        <v>824.82</v>
      </c>
      <c r="K262" s="56"/>
      <c r="L262" s="56" t="str">
        <f t="shared" si="12"/>
        <v>МАРШАЛЛ (MARSHALL)</v>
      </c>
      <c r="M262" s="50">
        <v>5</v>
      </c>
    </row>
    <row r="263" spans="1:13" s="205" customFormat="1" ht="21" hidden="1" customHeight="1">
      <c r="A263" s="510"/>
      <c r="B263" s="40">
        <v>5248841</v>
      </c>
      <c r="C263" s="40"/>
      <c r="D263" s="39"/>
      <c r="E263" s="39"/>
      <c r="F263" s="40" t="s">
        <v>716</v>
      </c>
      <c r="G263" s="40">
        <v>1</v>
      </c>
      <c r="H263" s="40" t="s">
        <v>574</v>
      </c>
      <c r="I263" s="39">
        <v>1604.8</v>
      </c>
      <c r="J263" s="53">
        <f>IF(C263="СТОП цена",I263,ROUND(I263*(1-VLOOKUP(L263,Оглавление!D:G,3,FALSE)),2))</f>
        <v>1604.8</v>
      </c>
      <c r="K263" s="56"/>
      <c r="L263" s="56" t="str">
        <f t="shared" si="12"/>
        <v>МАРШАЛЛ (MARSHALL)</v>
      </c>
      <c r="M263" s="50">
        <v>5</v>
      </c>
    </row>
    <row r="264" spans="1:13" ht="24.75" hidden="1" customHeight="1">
      <c r="A264" s="444" t="s">
        <v>190</v>
      </c>
      <c r="B264" s="40">
        <v>5248842</v>
      </c>
      <c r="C264" s="40"/>
      <c r="D264" s="39">
        <v>0.9</v>
      </c>
      <c r="E264" s="40" t="s">
        <v>290</v>
      </c>
      <c r="F264" s="40" t="str">
        <f>CONCATENATE(D264," ",E264)</f>
        <v>0,9 л</v>
      </c>
      <c r="G264" s="40">
        <v>1</v>
      </c>
      <c r="H264" s="40" t="s">
        <v>574</v>
      </c>
      <c r="I264" s="39">
        <v>180.54</v>
      </c>
      <c r="J264" s="53">
        <f>IF(C264="СТОП цена",I264,ROUND(I264*(1-VLOOKUP(L264,Оглавление!D:G,3,FALSE)),2))</f>
        <v>180.54</v>
      </c>
      <c r="K264" s="56"/>
      <c r="L264" s="56" t="str">
        <f t="shared" si="12"/>
        <v>МАРШАЛЛ (MARSHALL)</v>
      </c>
      <c r="M264" s="50">
        <v>5</v>
      </c>
    </row>
    <row r="265" spans="1:13" ht="21" hidden="1" customHeight="1">
      <c r="A265" s="448"/>
      <c r="B265" s="40">
        <v>5252557</v>
      </c>
      <c r="C265" s="40"/>
      <c r="D265" s="39">
        <v>2.5</v>
      </c>
      <c r="E265" s="40" t="s">
        <v>290</v>
      </c>
      <c r="F265" s="40" t="str">
        <f>CONCATENATE(D265," ",E265)</f>
        <v>2,5 л</v>
      </c>
      <c r="G265" s="40">
        <v>1</v>
      </c>
      <c r="H265" s="40" t="s">
        <v>574</v>
      </c>
      <c r="I265" s="39">
        <v>375.24</v>
      </c>
      <c r="J265" s="53">
        <f>IF(C265="СТОП цена",I265,ROUND(I265*(1-VLOOKUP(L265,Оглавление!D:G,3,FALSE)),2))</f>
        <v>375.24</v>
      </c>
      <c r="K265" s="56"/>
      <c r="L265" s="56" t="str">
        <f t="shared" si="12"/>
        <v>МАРШАЛЛ (MARSHALL)</v>
      </c>
      <c r="M265" s="50">
        <v>5</v>
      </c>
    </row>
    <row r="266" spans="1:13" s="215" customFormat="1" ht="21" hidden="1" customHeight="1">
      <c r="A266" s="448"/>
      <c r="B266" s="40">
        <v>5248843</v>
      </c>
      <c r="C266" s="40"/>
      <c r="D266" s="39"/>
      <c r="E266" s="40"/>
      <c r="F266" s="40" t="s">
        <v>762</v>
      </c>
      <c r="G266" s="40">
        <v>1</v>
      </c>
      <c r="H266" s="40" t="s">
        <v>574</v>
      </c>
      <c r="I266" s="39">
        <v>658.44</v>
      </c>
      <c r="J266" s="53">
        <f>IF(C266="СТОП цена",I266,ROUND(I266*(1-VLOOKUP(L266,Оглавление!D:G,3,FALSE)),2))</f>
        <v>658.44</v>
      </c>
      <c r="K266" s="56"/>
      <c r="L266" s="56" t="str">
        <f t="shared" si="12"/>
        <v>МАРШАЛЛ (MARSHALL)</v>
      </c>
      <c r="M266" s="50">
        <v>5</v>
      </c>
    </row>
    <row r="267" spans="1:13" ht="24.75" hidden="1" customHeight="1">
      <c r="A267" s="445"/>
      <c r="B267" s="39" t="s">
        <v>1665</v>
      </c>
      <c r="C267" s="40"/>
      <c r="D267" s="39">
        <v>10</v>
      </c>
      <c r="E267" s="40" t="s">
        <v>290</v>
      </c>
      <c r="F267" s="40" t="str">
        <f>CONCATENATE(D267," ",E267)</f>
        <v>10 л</v>
      </c>
      <c r="G267" s="40">
        <v>1</v>
      </c>
      <c r="H267" s="40" t="s">
        <v>574</v>
      </c>
      <c r="I267" s="39">
        <v>1289.74</v>
      </c>
      <c r="J267" s="53">
        <f>IF(C267="СТОП цена",I267,ROUND(I267*(1-VLOOKUP(L267,Оглавление!D:G,3,FALSE)),2))</f>
        <v>1289.74</v>
      </c>
      <c r="K267" s="56"/>
      <c r="L267" s="56" t="str">
        <f>IF(ISBLANK(K267)=FALSE,A267,L265)</f>
        <v>МАРШАЛЛ (MARSHALL)</v>
      </c>
      <c r="M267" s="50">
        <v>5</v>
      </c>
    </row>
    <row r="268" spans="1:13" s="215" customFormat="1" ht="21" hidden="1" customHeight="1">
      <c r="A268" s="444" t="s">
        <v>43</v>
      </c>
      <c r="B268" s="40">
        <v>5248849</v>
      </c>
      <c r="C268" s="40"/>
      <c r="D268" s="39"/>
      <c r="E268" s="40"/>
      <c r="F268" s="40" t="s">
        <v>696</v>
      </c>
      <c r="G268" s="40">
        <v>1</v>
      </c>
      <c r="H268" s="40" t="s">
        <v>574</v>
      </c>
      <c r="I268" s="52">
        <v>232.46</v>
      </c>
      <c r="J268" s="53">
        <f>IF(C268="СТОП цена",I268,ROUND(I268*(1-VLOOKUP(L268,Оглавление!D:G,3,FALSE)),2))</f>
        <v>232.46</v>
      </c>
      <c r="K268" s="56"/>
      <c r="L268" s="56" t="str">
        <f t="shared" ref="L268:L273" si="13">IF(ISBLANK(K268)=FALSE,A268,L266)</f>
        <v>МАРШАЛЛ (MARSHALL)</v>
      </c>
      <c r="M268" s="50">
        <v>5</v>
      </c>
    </row>
    <row r="269" spans="1:13" s="206" customFormat="1" ht="18.75" hidden="1" customHeight="1">
      <c r="A269" s="471"/>
      <c r="B269" s="40">
        <v>5252559</v>
      </c>
      <c r="C269" s="40"/>
      <c r="D269" s="39"/>
      <c r="E269" s="40"/>
      <c r="F269" s="40" t="s">
        <v>639</v>
      </c>
      <c r="G269" s="40">
        <v>1</v>
      </c>
      <c r="H269" s="40" t="s">
        <v>574</v>
      </c>
      <c r="I269" s="39">
        <v>527.46</v>
      </c>
      <c r="J269" s="53">
        <f>IF(C269="СТОП цена",I269,ROUND(I269*(1-VLOOKUP(L269,Оглавление!D:G,3,FALSE)),2))</f>
        <v>527.46</v>
      </c>
      <c r="K269" s="56"/>
      <c r="L269" s="56" t="str">
        <f t="shared" si="13"/>
        <v>МАРШАЛЛ (MARSHALL)</v>
      </c>
      <c r="M269" s="50">
        <v>5</v>
      </c>
    </row>
    <row r="270" spans="1:13" s="215" customFormat="1" ht="18.75" hidden="1" customHeight="1">
      <c r="A270" s="471"/>
      <c r="B270" s="40">
        <v>5248850</v>
      </c>
      <c r="C270" s="39" t="s">
        <v>123</v>
      </c>
      <c r="D270" s="39"/>
      <c r="E270" s="40"/>
      <c r="F270" s="40" t="s">
        <v>762</v>
      </c>
      <c r="G270" s="40">
        <v>1</v>
      </c>
      <c r="H270" s="40" t="s">
        <v>574</v>
      </c>
      <c r="I270" s="39">
        <v>929.84</v>
      </c>
      <c r="J270" s="53">
        <f>IF(C270="СТОП цена",I270,ROUND(I270*(1-VLOOKUP(L270,Оглавление!D:G,3,FALSE)),2))</f>
        <v>929.84</v>
      </c>
      <c r="K270" s="56"/>
      <c r="L270" s="56" t="str">
        <f t="shared" si="13"/>
        <v>МАРШАЛЛ (MARSHALL)</v>
      </c>
      <c r="M270" s="50">
        <v>5</v>
      </c>
    </row>
    <row r="271" spans="1:13" ht="21" hidden="1" customHeight="1">
      <c r="A271" s="455"/>
      <c r="B271" s="39">
        <v>5248861</v>
      </c>
      <c r="C271" s="39"/>
      <c r="D271" s="39">
        <v>9</v>
      </c>
      <c r="E271" s="40" t="s">
        <v>290</v>
      </c>
      <c r="F271" s="40" t="str">
        <f>CONCATENATE(D271," ",E271)</f>
        <v>9 л</v>
      </c>
      <c r="G271" s="40">
        <v>1</v>
      </c>
      <c r="H271" s="40" t="s">
        <v>574</v>
      </c>
      <c r="I271" s="39">
        <v>1871.48</v>
      </c>
      <c r="J271" s="53">
        <f>IF(C271="СТОП цена",I271,ROUND(I271*(1-VLOOKUP(L271,Оглавление!D:G,3,FALSE)),2))</f>
        <v>1871.48</v>
      </c>
      <c r="K271" s="56"/>
      <c r="L271" s="56" t="str">
        <f t="shared" si="13"/>
        <v>МАРШАЛЛ (MARSHALL)</v>
      </c>
      <c r="M271" s="50">
        <v>5</v>
      </c>
    </row>
    <row r="272" spans="1:13" s="194" customFormat="1" ht="21" hidden="1" customHeight="1">
      <c r="A272" s="444" t="s">
        <v>187</v>
      </c>
      <c r="B272" s="39">
        <v>5248845</v>
      </c>
      <c r="C272" s="39"/>
      <c r="D272" s="39"/>
      <c r="E272" s="40"/>
      <c r="F272" s="40" t="s">
        <v>696</v>
      </c>
      <c r="G272" s="40">
        <v>1</v>
      </c>
      <c r="H272" s="40" t="s">
        <v>574</v>
      </c>
      <c r="I272" s="39">
        <v>263.14</v>
      </c>
      <c r="J272" s="53">
        <f>IF(C272="СТОП цена",I272,ROUND(I272*(1-VLOOKUP(L272,Оглавление!D:G,3,FALSE)),2))</f>
        <v>263.14</v>
      </c>
      <c r="K272" s="56"/>
      <c r="L272" s="56" t="str">
        <f t="shared" si="13"/>
        <v>МАРШАЛЛ (MARSHALL)</v>
      </c>
      <c r="M272" s="50">
        <v>5</v>
      </c>
    </row>
    <row r="273" spans="1:13" ht="24" hidden="1" customHeight="1">
      <c r="A273" s="448"/>
      <c r="B273" s="39">
        <v>5183666</v>
      </c>
      <c r="C273" s="39"/>
      <c r="D273" s="39">
        <v>2.5</v>
      </c>
      <c r="E273" s="40" t="s">
        <v>290</v>
      </c>
      <c r="F273" s="40" t="s">
        <v>189</v>
      </c>
      <c r="G273" s="40">
        <v>1</v>
      </c>
      <c r="H273" s="40" t="s">
        <v>574</v>
      </c>
      <c r="I273" s="39">
        <v>607.70000000000005</v>
      </c>
      <c r="J273" s="53">
        <f>IF(C273="СТОП цена",I273,ROUND(I273*(1-VLOOKUP(L273,Оглавление!D:G,3,FALSE)),2))</f>
        <v>607.70000000000005</v>
      </c>
      <c r="K273" s="56"/>
      <c r="L273" s="56" t="str">
        <f t="shared" si="13"/>
        <v>МАРШАЛЛ (MARSHALL)</v>
      </c>
      <c r="M273" s="50">
        <v>5</v>
      </c>
    </row>
    <row r="274" spans="1:13" s="215" customFormat="1" ht="24" hidden="1" customHeight="1">
      <c r="A274" s="448"/>
      <c r="B274" s="39">
        <v>5248846</v>
      </c>
      <c r="C274" s="39"/>
      <c r="D274" s="39"/>
      <c r="E274" s="40"/>
      <c r="F274" s="40" t="s">
        <v>762</v>
      </c>
      <c r="G274" s="40">
        <v>1</v>
      </c>
      <c r="H274" s="40" t="s">
        <v>574</v>
      </c>
      <c r="I274" s="39">
        <v>1083.24</v>
      </c>
      <c r="J274" s="53">
        <f>IF(C274="СТОП цена",I274,ROUND(I274*(1-VLOOKUP(L274,Оглавление!D:G,3,FALSE)),2))</f>
        <v>1083.24</v>
      </c>
      <c r="K274" s="56"/>
      <c r="L274" s="56" t="str">
        <f t="shared" si="12"/>
        <v>МАРШАЛЛ (MARSHALL)</v>
      </c>
      <c r="M274" s="50">
        <v>5</v>
      </c>
    </row>
    <row r="275" spans="1:13" s="204" customFormat="1" ht="24" hidden="1" customHeight="1">
      <c r="A275" s="448"/>
      <c r="B275" s="39">
        <v>5248848</v>
      </c>
      <c r="C275" s="39"/>
      <c r="D275" s="39"/>
      <c r="E275" s="40"/>
      <c r="F275" s="40" t="s">
        <v>716</v>
      </c>
      <c r="G275" s="40">
        <v>1</v>
      </c>
      <c r="H275" s="40" t="s">
        <v>574</v>
      </c>
      <c r="I275" s="39">
        <v>2132.2600000000002</v>
      </c>
      <c r="J275" s="53">
        <f>IF(C275="СТОП цена",I275,ROUND(I275*(1-VLOOKUP(L275,Оглавление!D:G,3,FALSE)),2))</f>
        <v>2132.2600000000002</v>
      </c>
      <c r="K275" s="56"/>
      <c r="L275" s="56" t="str">
        <f t="shared" si="12"/>
        <v>МАРШАЛЛ (MARSHALL)</v>
      </c>
      <c r="M275" s="50">
        <v>5</v>
      </c>
    </row>
    <row r="276" spans="1:13" ht="21" hidden="1" customHeight="1">
      <c r="A276" s="463" t="s">
        <v>44</v>
      </c>
      <c r="B276" s="39">
        <v>5183688</v>
      </c>
      <c r="C276" s="39"/>
      <c r="D276" s="39">
        <v>2.5</v>
      </c>
      <c r="E276" s="40" t="s">
        <v>290</v>
      </c>
      <c r="F276" s="40" t="str">
        <f>CONCATENATE(D276," ",E276)</f>
        <v>2,5 л</v>
      </c>
      <c r="G276" s="39">
        <v>4</v>
      </c>
      <c r="H276" s="40" t="s">
        <v>574</v>
      </c>
      <c r="I276" s="39">
        <v>252.52</v>
      </c>
      <c r="J276" s="53">
        <f>IF(C276="СТОП цена",I276,ROUND(I276*(1-VLOOKUP(L276,Оглавление!D:G,3,FALSE)),2))</f>
        <v>252.52</v>
      </c>
      <c r="K276" s="56"/>
      <c r="L276" s="56" t="str">
        <f t="shared" si="12"/>
        <v>МАРШАЛЛ (MARSHALL)</v>
      </c>
      <c r="M276" s="50">
        <v>5</v>
      </c>
    </row>
    <row r="277" spans="1:13" ht="21" hidden="1" customHeight="1">
      <c r="A277" s="479"/>
      <c r="B277" s="39">
        <v>5183689</v>
      </c>
      <c r="C277" s="39" t="s">
        <v>96</v>
      </c>
      <c r="D277" s="39">
        <v>10</v>
      </c>
      <c r="E277" s="40" t="s">
        <v>290</v>
      </c>
      <c r="F277" s="40" t="str">
        <f>CONCATENATE(D277," ",E277)</f>
        <v>10 л</v>
      </c>
      <c r="G277" s="39">
        <v>1</v>
      </c>
      <c r="H277" s="40" t="s">
        <v>574</v>
      </c>
      <c r="I277" s="39">
        <v>1014.8</v>
      </c>
      <c r="J277" s="53">
        <f>IF(C277="СТОП цена",I277,ROUND(I277*(1-VLOOKUP(L277,Оглавление!D:G,3,FALSE)),2))</f>
        <v>1014.8</v>
      </c>
      <c r="K277" s="56"/>
      <c r="L277" s="56" t="str">
        <f t="shared" si="12"/>
        <v>МАРШАЛЛ (MARSHALL)</v>
      </c>
      <c r="M277" s="50">
        <v>5</v>
      </c>
    </row>
    <row r="278" spans="1:13" s="215" customFormat="1" ht="21" hidden="1" customHeight="1">
      <c r="A278" s="448"/>
      <c r="B278" s="39">
        <v>5248780</v>
      </c>
      <c r="C278" s="39"/>
      <c r="D278" s="39"/>
      <c r="E278" s="40"/>
      <c r="F278" s="40" t="s">
        <v>762</v>
      </c>
      <c r="G278" s="39">
        <v>1</v>
      </c>
      <c r="H278" s="40" t="s">
        <v>574</v>
      </c>
      <c r="I278" s="39">
        <v>442.5</v>
      </c>
      <c r="J278" s="53">
        <f>IF(C278="СТОП цена",I278,ROUND(I278*(1-VLOOKUP(L278,Оглавление!D:G,3,FALSE)),2))</f>
        <v>442.5</v>
      </c>
      <c r="K278" s="56"/>
      <c r="L278" s="56" t="str">
        <f t="shared" si="12"/>
        <v>МАРШАЛЛ (MARSHALL)</v>
      </c>
      <c r="M278" s="50">
        <v>5</v>
      </c>
    </row>
    <row r="279" spans="1:13" s="215" customFormat="1" ht="21" hidden="1" customHeight="1">
      <c r="A279" s="445"/>
      <c r="B279" s="39">
        <v>5248811</v>
      </c>
      <c r="C279" s="39"/>
      <c r="D279" s="39"/>
      <c r="E279" s="40"/>
      <c r="F279" s="40" t="s">
        <v>716</v>
      </c>
      <c r="G279" s="39">
        <v>1</v>
      </c>
      <c r="H279" s="40" t="s">
        <v>574</v>
      </c>
      <c r="I279" s="39">
        <v>837.8</v>
      </c>
      <c r="J279" s="53">
        <f>IF(C279="СТОП цена",I279,ROUND(I279*(1-VLOOKUP(L279,Оглавление!D:G,3,FALSE)),2))</f>
        <v>837.8</v>
      </c>
      <c r="K279" s="56"/>
      <c r="L279" s="56" t="str">
        <f t="shared" si="12"/>
        <v>МАРШАЛЛ (MARSHALL)</v>
      </c>
      <c r="M279" s="50">
        <v>5</v>
      </c>
    </row>
    <row r="280" spans="1:13" ht="22.5" hidden="1" customHeight="1">
      <c r="A280" s="444" t="s">
        <v>45</v>
      </c>
      <c r="B280" s="40">
        <v>5183686</v>
      </c>
      <c r="C280" s="40"/>
      <c r="D280" s="39">
        <v>2.5</v>
      </c>
      <c r="E280" s="40" t="s">
        <v>290</v>
      </c>
      <c r="F280" s="40" t="str">
        <f>CONCATENATE(D280," ",E280)</f>
        <v>2,5 л</v>
      </c>
      <c r="G280" s="39">
        <v>4</v>
      </c>
      <c r="H280" s="40" t="s">
        <v>574</v>
      </c>
      <c r="I280" s="39">
        <v>351.64</v>
      </c>
      <c r="J280" s="53">
        <f>IF(C280="СТОП цена",I280,ROUND(I280*(1-VLOOKUP(L280,Оглавление!D:G,3,FALSE)),2))</f>
        <v>351.64</v>
      </c>
      <c r="K280" s="56"/>
      <c r="L280" s="56" t="str">
        <f t="shared" ref="L280:L285" si="14">IF(ISBLANK(K280)=FALSE,A280,L277)</f>
        <v>МАРШАЛЛ (MARSHALL)</v>
      </c>
      <c r="M280" s="50">
        <v>6</v>
      </c>
    </row>
    <row r="281" spans="1:13" s="215" customFormat="1" ht="22.5" hidden="1" customHeight="1">
      <c r="A281" s="448"/>
      <c r="B281" s="40">
        <v>5248792</v>
      </c>
      <c r="C281" s="40"/>
      <c r="D281" s="39"/>
      <c r="E281" s="40"/>
      <c r="F281" s="40" t="s">
        <v>762</v>
      </c>
      <c r="G281" s="39">
        <v>1</v>
      </c>
      <c r="H281" s="40" t="s">
        <v>574</v>
      </c>
      <c r="I281" s="39">
        <v>620.67999999999995</v>
      </c>
      <c r="J281" s="53">
        <f>IF(C281="СТОП цена",I281,ROUND(I281*(1-VLOOKUP(L281,Оглавление!D:G,3,FALSE)),2))</f>
        <v>620.67999999999995</v>
      </c>
      <c r="K281" s="56"/>
      <c r="L281" s="56" t="str">
        <f t="shared" si="14"/>
        <v>МАРШАЛЛ (MARSHALL)</v>
      </c>
      <c r="M281" s="50">
        <v>6</v>
      </c>
    </row>
    <row r="282" spans="1:13" s="215" customFormat="1" ht="22.5" hidden="1" customHeight="1">
      <c r="A282" s="448"/>
      <c r="B282" s="40">
        <v>5248793</v>
      </c>
      <c r="C282" s="40"/>
      <c r="D282" s="39"/>
      <c r="E282" s="40"/>
      <c r="F282" s="40" t="s">
        <v>716</v>
      </c>
      <c r="G282" s="39">
        <v>1</v>
      </c>
      <c r="H282" s="40" t="s">
        <v>574</v>
      </c>
      <c r="I282" s="39">
        <v>1197.7</v>
      </c>
      <c r="J282" s="53">
        <f>IF(C282="СТОП цена",I282,ROUND(I282*(1-VLOOKUP(L282,Оглавление!D:G,3,FALSE)),2))</f>
        <v>1197.7</v>
      </c>
      <c r="K282" s="56"/>
      <c r="L282" s="56" t="str">
        <f t="shared" si="14"/>
        <v>МАРШАЛЛ (MARSHALL)</v>
      </c>
      <c r="M282" s="50">
        <v>6</v>
      </c>
    </row>
    <row r="283" spans="1:13" ht="19.5" hidden="1" customHeight="1">
      <c r="A283" s="444" t="s">
        <v>46</v>
      </c>
      <c r="B283" s="40">
        <v>5183692</v>
      </c>
      <c r="C283" s="40"/>
      <c r="D283" s="39">
        <v>2.5</v>
      </c>
      <c r="E283" s="40" t="s">
        <v>290</v>
      </c>
      <c r="F283" s="40" t="str">
        <f>CONCATENATE(D283," ",E283)</f>
        <v>2,5 л</v>
      </c>
      <c r="G283" s="39">
        <v>4</v>
      </c>
      <c r="H283" s="40" t="s">
        <v>574</v>
      </c>
      <c r="I283" s="39">
        <v>383.5</v>
      </c>
      <c r="J283" s="53">
        <f>IF(C283="СТОП цена",I283,ROUND(I283*(1-VLOOKUP(L283,Оглавление!D:G,3,FALSE)),2))</f>
        <v>383.5</v>
      </c>
      <c r="K283" s="56"/>
      <c r="L283" s="56" t="str">
        <f t="shared" si="14"/>
        <v>МАРШАЛЛ (MARSHALL)</v>
      </c>
      <c r="M283" s="50">
        <v>6</v>
      </c>
    </row>
    <row r="284" spans="1:13" s="215" customFormat="1" ht="19.5" hidden="1" customHeight="1">
      <c r="A284" s="448"/>
      <c r="B284" s="40">
        <v>5248794</v>
      </c>
      <c r="C284" s="40"/>
      <c r="D284" s="39"/>
      <c r="E284" s="40"/>
      <c r="F284" s="40" t="s">
        <v>762</v>
      </c>
      <c r="G284" s="39">
        <v>1</v>
      </c>
      <c r="H284" s="40" t="s">
        <v>574</v>
      </c>
      <c r="I284" s="39">
        <v>678.5</v>
      </c>
      <c r="J284" s="53">
        <f>IF(C284="СТОП цена",I284,ROUND(I284*(1-VLOOKUP(L284,Оглавление!D:G,3,FALSE)),2))</f>
        <v>678.5</v>
      </c>
      <c r="K284" s="56"/>
      <c r="L284" s="56" t="str">
        <f t="shared" si="14"/>
        <v>МАРШАЛЛ (MARSHALL)</v>
      </c>
      <c r="M284" s="50">
        <v>6</v>
      </c>
    </row>
    <row r="285" spans="1:13" s="215" customFormat="1" ht="19.5" hidden="1" customHeight="1">
      <c r="A285" s="448"/>
      <c r="B285" s="40">
        <v>5248795</v>
      </c>
      <c r="C285" s="40"/>
      <c r="D285" s="39"/>
      <c r="E285" s="40"/>
      <c r="F285" s="40" t="s">
        <v>133</v>
      </c>
      <c r="G285" s="39">
        <v>1</v>
      </c>
      <c r="H285" s="40" t="s">
        <v>574</v>
      </c>
      <c r="I285" s="39">
        <v>1338.12</v>
      </c>
      <c r="J285" s="53">
        <f>IF(C285="СТОП цена",I285,ROUND(I285*(1-VLOOKUP(L285,Оглавление!D:G,3,FALSE)),2))</f>
        <v>1338.12</v>
      </c>
      <c r="K285" s="56"/>
      <c r="L285" s="56" t="str">
        <f t="shared" si="14"/>
        <v>МАРШАЛЛ (MARSHALL)</v>
      </c>
      <c r="M285" s="50">
        <v>6</v>
      </c>
    </row>
    <row r="286" spans="1:13" ht="24.75" hidden="1" customHeight="1">
      <c r="A286" s="445"/>
      <c r="B286" s="40">
        <v>5183693</v>
      </c>
      <c r="C286" s="40" t="s">
        <v>96</v>
      </c>
      <c r="D286" s="39">
        <v>10</v>
      </c>
      <c r="E286" s="40" t="s">
        <v>290</v>
      </c>
      <c r="F286" s="40" t="str">
        <f>CONCATENATE(D286," ",E286)</f>
        <v>10 л</v>
      </c>
      <c r="G286" s="39">
        <v>1</v>
      </c>
      <c r="H286" s="40" t="s">
        <v>574</v>
      </c>
      <c r="I286" s="39">
        <v>1404.2</v>
      </c>
      <c r="J286" s="53">
        <f>IF(C286="СТОП цена",I286,ROUND(I286*(1-VLOOKUP(L286,Оглавление!D:G,3,FALSE)),2))</f>
        <v>1404.2</v>
      </c>
      <c r="K286" s="56"/>
      <c r="L286" s="56" t="str">
        <f t="shared" si="12"/>
        <v>МАРШАЛЛ (MARSHALL)</v>
      </c>
      <c r="M286" s="50">
        <v>6</v>
      </c>
    </row>
    <row r="287" spans="1:13" s="249" customFormat="1" ht="24.75" hidden="1" customHeight="1">
      <c r="A287" s="444" t="s">
        <v>936</v>
      </c>
      <c r="B287" s="40">
        <v>5261402</v>
      </c>
      <c r="C287" s="40"/>
      <c r="D287" s="39"/>
      <c r="E287" s="40"/>
      <c r="F287" s="40" t="s">
        <v>639</v>
      </c>
      <c r="G287" s="39">
        <v>1</v>
      </c>
      <c r="H287" s="40" t="s">
        <v>574</v>
      </c>
      <c r="I287" s="52">
        <v>234.82</v>
      </c>
      <c r="J287" s="53">
        <f>IF(C287="СТОП цена",I287,ROUND(I287*(1-VLOOKUP(L287,Оглавление!D:G,3,FALSE)),2))</f>
        <v>234.82</v>
      </c>
      <c r="K287" s="56"/>
      <c r="L287" s="56" t="str">
        <f t="shared" si="12"/>
        <v>МАРШАЛЛ (MARSHALL)</v>
      </c>
      <c r="M287" s="50">
        <v>6</v>
      </c>
    </row>
    <row r="288" spans="1:13" s="249" customFormat="1" ht="24.75" hidden="1" customHeight="1">
      <c r="A288" s="445"/>
      <c r="B288" s="40">
        <v>5261404</v>
      </c>
      <c r="C288" s="40"/>
      <c r="D288" s="39"/>
      <c r="E288" s="40"/>
      <c r="F288" s="40" t="s">
        <v>716</v>
      </c>
      <c r="G288" s="39">
        <v>1</v>
      </c>
      <c r="H288" s="40" t="s">
        <v>574</v>
      </c>
      <c r="I288" s="52">
        <v>767</v>
      </c>
      <c r="J288" s="53">
        <f>IF(C288="СТОП цена",I288,ROUND(I288*(1-VLOOKUP(L288,Оглавление!D:G,3,FALSE)),2))</f>
        <v>767</v>
      </c>
      <c r="K288" s="56"/>
      <c r="L288" s="56" t="str">
        <f t="shared" si="12"/>
        <v>МАРШАЛЛ (MARSHALL)</v>
      </c>
      <c r="M288" s="50">
        <v>6</v>
      </c>
    </row>
    <row r="289" spans="1:13" ht="21" hidden="1" customHeight="1">
      <c r="A289" s="444" t="s">
        <v>130</v>
      </c>
      <c r="B289" s="40">
        <v>5248869</v>
      </c>
      <c r="C289" s="40"/>
      <c r="D289" s="39">
        <v>0.9</v>
      </c>
      <c r="E289" s="40" t="s">
        <v>290</v>
      </c>
      <c r="F289" s="40" t="str">
        <f>CONCATENATE(D289," ",E289)</f>
        <v>0,9 л</v>
      </c>
      <c r="G289" s="39">
        <v>1</v>
      </c>
      <c r="H289" s="40" t="s">
        <v>574</v>
      </c>
      <c r="I289" s="39">
        <v>245.44</v>
      </c>
      <c r="J289" s="53">
        <f>IF(C289="СТОП цена",I289,ROUND(I289*(1-VLOOKUP(L289,Оглавление!D:G,3,FALSE)),2))</f>
        <v>245.44</v>
      </c>
      <c r="K289" s="56"/>
      <c r="L289" s="56" t="str">
        <f>IF(ISBLANK(K289)=FALSE,A289,L286)</f>
        <v>МАРШАЛЛ (MARSHALL)</v>
      </c>
      <c r="M289" s="50">
        <v>6</v>
      </c>
    </row>
    <row r="290" spans="1:13" s="221" customFormat="1" ht="24.75" hidden="1" customHeight="1">
      <c r="A290" s="448"/>
      <c r="B290" s="40">
        <v>5252582</v>
      </c>
      <c r="C290" s="39" t="s">
        <v>123</v>
      </c>
      <c r="D290" s="39"/>
      <c r="E290" s="40"/>
      <c r="F290" s="40" t="s">
        <v>639</v>
      </c>
      <c r="G290" s="39">
        <v>1</v>
      </c>
      <c r="H290" s="40" t="s">
        <v>574</v>
      </c>
      <c r="I290" s="39">
        <v>549.88</v>
      </c>
      <c r="J290" s="53">
        <f>IF(C290="СТОП цена",I290,ROUND(I290*(1-VLOOKUP(L290,Оглавление!D:G,3,FALSE)),2))</f>
        <v>549.88</v>
      </c>
      <c r="K290" s="56"/>
      <c r="L290" s="56" t="str">
        <f t="shared" si="12"/>
        <v>МАРШАЛЛ (MARSHALL)</v>
      </c>
      <c r="M290" s="50">
        <v>6</v>
      </c>
    </row>
    <row r="291" spans="1:13" ht="28.5" hidden="1" customHeight="1">
      <c r="A291" s="445"/>
      <c r="B291" s="39" t="s">
        <v>1666</v>
      </c>
      <c r="C291" s="40"/>
      <c r="D291" s="39">
        <v>4.5</v>
      </c>
      <c r="E291" s="40" t="s">
        <v>290</v>
      </c>
      <c r="F291" s="40" t="str">
        <f>CONCATENATE(D291," ",E291)</f>
        <v>4,5 л</v>
      </c>
      <c r="G291" s="39">
        <v>1</v>
      </c>
      <c r="H291" s="40" t="s">
        <v>574</v>
      </c>
      <c r="I291" s="39">
        <v>1023.06</v>
      </c>
      <c r="J291" s="53">
        <f>IF(C291="СТОП цена",I291,ROUND(I291*(1-VLOOKUP(L291,Оглавление!D:G,3,FALSE)),2))</f>
        <v>1023.06</v>
      </c>
      <c r="K291" s="56"/>
      <c r="L291" s="56" t="str">
        <f t="shared" si="12"/>
        <v>МАРШАЛЛ (MARSHALL)</v>
      </c>
      <c r="M291" s="50">
        <v>6</v>
      </c>
    </row>
    <row r="292" spans="1:13" s="206" customFormat="1" ht="32.25" hidden="1" customHeight="1">
      <c r="A292" s="444" t="s">
        <v>131</v>
      </c>
      <c r="B292" s="39" t="s">
        <v>1667</v>
      </c>
      <c r="C292" s="40"/>
      <c r="D292" s="39"/>
      <c r="E292" s="40"/>
      <c r="F292" s="40" t="s">
        <v>696</v>
      </c>
      <c r="G292" s="39">
        <v>1</v>
      </c>
      <c r="H292" s="40" t="s">
        <v>574</v>
      </c>
      <c r="I292" s="39">
        <v>265.5</v>
      </c>
      <c r="J292" s="53">
        <f>IF(C292="СТОП цена",I292,ROUND(I292*(1-VLOOKUP(L292,Оглавление!D:G,3,FALSE)),2))</f>
        <v>265.5</v>
      </c>
      <c r="K292" s="56"/>
      <c r="L292" s="56" t="str">
        <f t="shared" si="12"/>
        <v>МАРШАЛЛ (MARSHALL)</v>
      </c>
      <c r="M292" s="50">
        <v>6</v>
      </c>
    </row>
    <row r="293" spans="1:13" ht="27.75" hidden="1" customHeight="1">
      <c r="A293" s="448"/>
      <c r="B293" s="39">
        <v>5183646</v>
      </c>
      <c r="C293" s="39"/>
      <c r="D293" s="39">
        <v>2.5</v>
      </c>
      <c r="E293" s="40" t="s">
        <v>290</v>
      </c>
      <c r="F293" s="40" t="str">
        <f>CONCATENATE(D293," ",E293)</f>
        <v>2,5 л</v>
      </c>
      <c r="G293" s="39">
        <v>1</v>
      </c>
      <c r="H293" s="40" t="s">
        <v>574</v>
      </c>
      <c r="I293" s="39">
        <v>611.24</v>
      </c>
      <c r="J293" s="53">
        <f>IF(C293="СТОП цена",I293,ROUND(I293*(1-VLOOKUP(L293,Оглавление!D:G,3,FALSE)),2))</f>
        <v>611.24</v>
      </c>
      <c r="K293" s="56"/>
      <c r="L293" s="56" t="str">
        <f t="shared" si="12"/>
        <v>МАРШАЛЛ (MARSHALL)</v>
      </c>
      <c r="M293" s="50">
        <v>6</v>
      </c>
    </row>
    <row r="294" spans="1:13" s="211" customFormat="1" ht="27.75" hidden="1" customHeight="1">
      <c r="A294" s="448"/>
      <c r="B294" s="39">
        <v>5248868</v>
      </c>
      <c r="C294" s="39"/>
      <c r="D294" s="39"/>
      <c r="E294" s="40"/>
      <c r="F294" s="40" t="s">
        <v>762</v>
      </c>
      <c r="G294" s="39">
        <v>1</v>
      </c>
      <c r="H294" s="40" t="s">
        <v>574</v>
      </c>
      <c r="I294" s="39">
        <v>1118.6400000000001</v>
      </c>
      <c r="J294" s="53">
        <f>IF(C294="СТОП цена",I294,ROUND(I294*(1-VLOOKUP(L294,Оглавление!D:G,3,FALSE)),2))</f>
        <v>1118.6400000000001</v>
      </c>
      <c r="K294" s="56"/>
      <c r="L294" s="56" t="str">
        <f t="shared" si="12"/>
        <v>МАРШАЛЛ (MARSHALL)</v>
      </c>
      <c r="M294" s="50">
        <v>6</v>
      </c>
    </row>
    <row r="295" spans="1:13" s="1" customFormat="1" ht="25.5" customHeight="1">
      <c r="A295" s="484" t="s">
        <v>34</v>
      </c>
      <c r="B295" s="484"/>
      <c r="C295" s="484"/>
      <c r="D295" s="484"/>
      <c r="E295" s="484"/>
      <c r="F295" s="484"/>
      <c r="G295" s="484"/>
      <c r="H295" s="484"/>
      <c r="I295" s="484"/>
      <c r="J295" s="484"/>
      <c r="K295" s="56"/>
      <c r="L295" s="56" t="str">
        <f t="shared" si="12"/>
        <v>МАРШАЛЛ (MARSHALL)</v>
      </c>
      <c r="M295" s="50">
        <v>6</v>
      </c>
    </row>
    <row r="296" spans="1:13" s="1" customFormat="1" ht="15" customHeight="1">
      <c r="A296" s="481" t="s">
        <v>110</v>
      </c>
      <c r="B296" s="39">
        <v>5248876</v>
      </c>
      <c r="C296" s="39"/>
      <c r="D296" s="222"/>
      <c r="E296" s="222"/>
      <c r="F296" s="40" t="s">
        <v>696</v>
      </c>
      <c r="G296" s="40">
        <v>1</v>
      </c>
      <c r="H296" s="40" t="s">
        <v>574</v>
      </c>
      <c r="I296" s="39">
        <v>264.32</v>
      </c>
      <c r="J296" s="53">
        <f>IF(C296="СТОП цена",I296,ROUND(I296*(1-VLOOKUP(L296,Оглавление!D:G,3,FALSE)),2))</f>
        <v>264.32</v>
      </c>
      <c r="K296" s="56"/>
      <c r="L296" s="56" t="str">
        <f t="shared" si="12"/>
        <v>МАРШАЛЛ (MARSHALL)</v>
      </c>
      <c r="M296" s="50">
        <v>6</v>
      </c>
    </row>
    <row r="297" spans="1:13" s="1" customFormat="1" ht="13.5" customHeight="1">
      <c r="A297" s="486"/>
      <c r="B297" s="39">
        <v>5183662</v>
      </c>
      <c r="C297" s="39"/>
      <c r="D297" s="39">
        <v>2.5</v>
      </c>
      <c r="E297" s="40" t="s">
        <v>290</v>
      </c>
      <c r="F297" s="40" t="str">
        <f>CONCATENATE(D297," ",E297)</f>
        <v>2,5 л</v>
      </c>
      <c r="G297" s="40">
        <v>1</v>
      </c>
      <c r="H297" s="40" t="s">
        <v>574</v>
      </c>
      <c r="I297" s="39">
        <v>637.20000000000005</v>
      </c>
      <c r="J297" s="53">
        <f>IF(C297="СТОП цена",I297,ROUND(I297*(1-VLOOKUP(L297,Оглавление!D:G,3,FALSE)),2))</f>
        <v>637.20000000000005</v>
      </c>
      <c r="K297" s="56"/>
      <c r="L297" s="56" t="str">
        <f t="shared" si="12"/>
        <v>МАРШАЛЛ (MARSHALL)</v>
      </c>
      <c r="M297" s="50">
        <v>6</v>
      </c>
    </row>
    <row r="298" spans="1:13" s="1" customFormat="1" ht="13.5" customHeight="1">
      <c r="A298" s="486"/>
      <c r="B298" s="39">
        <v>5248878</v>
      </c>
      <c r="C298" s="39"/>
      <c r="D298" s="39"/>
      <c r="E298" s="40"/>
      <c r="F298" s="64" t="s">
        <v>133</v>
      </c>
      <c r="G298" s="64">
        <v>1</v>
      </c>
      <c r="H298" s="64" t="s">
        <v>574</v>
      </c>
      <c r="I298" s="52">
        <v>2193.62</v>
      </c>
      <c r="J298" s="53">
        <f>IF(C298="СТОП цена",I298,ROUND(I298*(1-VLOOKUP(L298,Оглавление!D:G,3,FALSE)),2))</f>
        <v>2193.62</v>
      </c>
      <c r="K298" s="56"/>
      <c r="L298" s="56" t="str">
        <f t="shared" si="12"/>
        <v>МАРШАЛЛ (MARSHALL)</v>
      </c>
      <c r="M298" s="50">
        <v>6</v>
      </c>
    </row>
    <row r="299" spans="1:13" s="1" customFormat="1" ht="13.5" customHeight="1">
      <c r="A299" s="481" t="s">
        <v>111</v>
      </c>
      <c r="B299" s="39">
        <v>5248856</v>
      </c>
      <c r="C299" s="39" t="s">
        <v>96</v>
      </c>
      <c r="D299" s="39"/>
      <c r="E299" s="40"/>
      <c r="F299" s="40" t="s">
        <v>696</v>
      </c>
      <c r="G299" s="40">
        <v>1</v>
      </c>
      <c r="H299" s="40" t="s">
        <v>574</v>
      </c>
      <c r="I299" s="39">
        <v>243.08</v>
      </c>
      <c r="J299" s="53">
        <f>IF(C299="СТОП цена",I299,ROUND(I299*(1-VLOOKUP(L299,Оглавление!D:G,3,FALSE)),2))</f>
        <v>243.08</v>
      </c>
      <c r="K299" s="56"/>
      <c r="L299" s="56" t="str">
        <f t="shared" si="12"/>
        <v>МАРШАЛЛ (MARSHALL)</v>
      </c>
      <c r="M299" s="50">
        <v>6</v>
      </c>
    </row>
    <row r="300" spans="1:13" s="1" customFormat="1" ht="13.5" customHeight="1">
      <c r="A300" s="482"/>
      <c r="B300" s="39">
        <v>5252583</v>
      </c>
      <c r="C300" s="39"/>
      <c r="D300" s="39"/>
      <c r="E300" s="40"/>
      <c r="F300" s="40" t="s">
        <v>639</v>
      </c>
      <c r="G300" s="40">
        <v>1</v>
      </c>
      <c r="H300" s="40" t="s">
        <v>574</v>
      </c>
      <c r="I300" s="39">
        <v>554.6</v>
      </c>
      <c r="J300" s="53">
        <f>IF(C300="СТОП цена",I300,ROUND(I300*(1-VLOOKUP(L300,Оглавление!D:G,3,FALSE)),2))</f>
        <v>554.6</v>
      </c>
      <c r="K300" s="56"/>
      <c r="L300" s="56" t="str">
        <f t="shared" si="12"/>
        <v>МАРШАЛЛ (MARSHALL)</v>
      </c>
      <c r="M300" s="50">
        <v>6</v>
      </c>
    </row>
    <row r="301" spans="1:13" s="1" customFormat="1" ht="13.5" customHeight="1">
      <c r="A301" s="482"/>
      <c r="B301" s="39">
        <v>5248858</v>
      </c>
      <c r="C301" s="39"/>
      <c r="D301" s="39"/>
      <c r="E301" s="40"/>
      <c r="F301" s="40" t="s">
        <v>716</v>
      </c>
      <c r="G301" s="40">
        <v>1</v>
      </c>
      <c r="H301" s="40" t="s">
        <v>574</v>
      </c>
      <c r="I301" s="39">
        <v>1899.8</v>
      </c>
      <c r="J301" s="53">
        <f>IF(C301="СТОП цена",I301,ROUND(I301*(1-VLOOKUP(L301,Оглавление!D:G,3,FALSE)),2))</f>
        <v>1899.8</v>
      </c>
      <c r="K301" s="56"/>
      <c r="L301" s="56" t="str">
        <f t="shared" si="12"/>
        <v>МАРШАЛЛ (MARSHALL)</v>
      </c>
      <c r="M301" s="50">
        <v>6</v>
      </c>
    </row>
    <row r="302" spans="1:13" s="1" customFormat="1" ht="13.5" customHeight="1">
      <c r="A302" s="482"/>
      <c r="B302" s="39">
        <v>5193374</v>
      </c>
      <c r="C302" s="39" t="s">
        <v>123</v>
      </c>
      <c r="D302" s="39">
        <v>0.9</v>
      </c>
      <c r="E302" s="40" t="s">
        <v>290</v>
      </c>
      <c r="F302" s="40" t="str">
        <f>CONCATENATE(D302," ",E302)</f>
        <v>0,9 л</v>
      </c>
      <c r="G302" s="40">
        <v>1</v>
      </c>
      <c r="H302" s="40" t="s">
        <v>574</v>
      </c>
      <c r="I302" s="39">
        <v>243.08</v>
      </c>
      <c r="J302" s="53">
        <f>IF(C302="СТОП цена",I302,ROUND(I302*(1-VLOOKUP(L302,Оглавление!D:G,3,FALSE)),2))</f>
        <v>243.08</v>
      </c>
      <c r="K302" s="56"/>
      <c r="L302" s="56" t="str">
        <f t="shared" si="12"/>
        <v>МАРШАЛЛ (MARSHALL)</v>
      </c>
      <c r="M302" s="50">
        <v>6</v>
      </c>
    </row>
    <row r="303" spans="1:13" s="1" customFormat="1" ht="13.5" customHeight="1">
      <c r="A303" s="504" t="s">
        <v>47</v>
      </c>
      <c r="B303" s="39">
        <v>5248871</v>
      </c>
      <c r="C303" s="39"/>
      <c r="D303" s="39"/>
      <c r="E303" s="40"/>
      <c r="F303" s="40" t="s">
        <v>696</v>
      </c>
      <c r="G303" s="40">
        <v>1</v>
      </c>
      <c r="H303" s="40" t="s">
        <v>574</v>
      </c>
      <c r="I303" s="39">
        <v>241.9</v>
      </c>
      <c r="J303" s="53">
        <f>IF(C303="СТОП цена",I303,ROUND(I303*(1-VLOOKUP(L303,Оглавление!D:G,3,FALSE)),2))</f>
        <v>241.9</v>
      </c>
      <c r="K303" s="56"/>
      <c r="L303" s="56" t="str">
        <f t="shared" si="12"/>
        <v>МАРШАЛЛ (MARSHALL)</v>
      </c>
      <c r="M303" s="50">
        <v>6</v>
      </c>
    </row>
    <row r="304" spans="1:13" s="1" customFormat="1" ht="13.5" customHeight="1">
      <c r="A304" s="505"/>
      <c r="B304" s="39" t="s">
        <v>939</v>
      </c>
      <c r="C304" s="39" t="s">
        <v>123</v>
      </c>
      <c r="D304" s="39"/>
      <c r="E304" s="40"/>
      <c r="F304" s="40" t="s">
        <v>762</v>
      </c>
      <c r="G304" s="40">
        <v>1</v>
      </c>
      <c r="H304" s="40" t="s">
        <v>574</v>
      </c>
      <c r="I304" s="39">
        <v>974.68</v>
      </c>
      <c r="J304" s="53">
        <f>IF(C304="СТОП цена",I304,ROUND(I304*(1-VLOOKUP(L304,Оглавление!D:G,3,FALSE)),2))</f>
        <v>974.68</v>
      </c>
      <c r="K304" s="56"/>
      <c r="L304" s="56" t="str">
        <f t="shared" si="12"/>
        <v>МАРШАЛЛ (MARSHALL)</v>
      </c>
      <c r="M304" s="50">
        <v>6</v>
      </c>
    </row>
    <row r="305" spans="1:13" s="1" customFormat="1" ht="13.5" customHeight="1">
      <c r="A305" s="505"/>
      <c r="B305" s="39">
        <v>5248873</v>
      </c>
      <c r="C305" s="39"/>
      <c r="D305" s="39"/>
      <c r="E305" s="40"/>
      <c r="F305" s="40" t="s">
        <v>716</v>
      </c>
      <c r="G305" s="40">
        <v>1</v>
      </c>
      <c r="H305" s="40" t="s">
        <v>574</v>
      </c>
      <c r="I305" s="39">
        <v>1854.96</v>
      </c>
      <c r="J305" s="53">
        <f>IF(C305="СТОП цена",I305,ROUND(I305*(1-VLOOKUP(L305,Оглавление!D:G,3,FALSE)),2))</f>
        <v>1854.96</v>
      </c>
      <c r="K305" s="56"/>
      <c r="L305" s="56" t="str">
        <f t="shared" si="12"/>
        <v>МАРШАЛЛ (MARSHALL)</v>
      </c>
      <c r="M305" s="50">
        <v>6</v>
      </c>
    </row>
    <row r="306" spans="1:13" ht="12.75" customHeight="1">
      <c r="A306" s="503"/>
      <c r="B306" s="39">
        <v>5183683</v>
      </c>
      <c r="C306" s="39" t="s">
        <v>96</v>
      </c>
      <c r="D306" s="39">
        <v>10</v>
      </c>
      <c r="E306" s="40" t="s">
        <v>290</v>
      </c>
      <c r="F306" s="40" t="str">
        <f>CONCATENATE(D306," ",E306)</f>
        <v>10 л</v>
      </c>
      <c r="G306" s="40">
        <v>1</v>
      </c>
      <c r="H306" s="40" t="s">
        <v>574</v>
      </c>
      <c r="I306" s="39">
        <v>1854.96</v>
      </c>
      <c r="J306" s="53">
        <f>IF(C306="СТОП цена",I306,ROUND(I306*(1-VLOOKUP(L306,Оглавление!D:G,3,FALSE)),2))</f>
        <v>1854.96</v>
      </c>
      <c r="K306" s="56"/>
      <c r="L306" s="56" t="str">
        <f t="shared" si="12"/>
        <v>МАРШАЛЛ (MARSHALL)</v>
      </c>
      <c r="M306" s="50">
        <v>6</v>
      </c>
    </row>
    <row r="307" spans="1:13" s="249" customFormat="1" ht="21.75" customHeight="1">
      <c r="A307" s="284" t="s">
        <v>1189</v>
      </c>
      <c r="B307" s="39">
        <v>5251963</v>
      </c>
      <c r="C307" s="39" t="s">
        <v>123</v>
      </c>
      <c r="D307" s="39"/>
      <c r="E307" s="40"/>
      <c r="F307" s="40" t="s">
        <v>639</v>
      </c>
      <c r="G307" s="40">
        <v>1</v>
      </c>
      <c r="H307" s="40" t="s">
        <v>574</v>
      </c>
      <c r="I307" s="39">
        <v>556.96</v>
      </c>
      <c r="J307" s="53">
        <f>IF(C307="СТОП цена",I307,ROUND(I307*(1-VLOOKUP(L307,Оглавление!D:G,3,FALSE)),2))</f>
        <v>556.96</v>
      </c>
      <c r="K307" s="56"/>
      <c r="L307" s="56" t="str">
        <f t="shared" si="12"/>
        <v>МАРШАЛЛ (MARSHALL)</v>
      </c>
      <c r="M307" s="50">
        <v>6</v>
      </c>
    </row>
    <row r="308" spans="1:13" s="221" customFormat="1" ht="20.25" customHeight="1">
      <c r="A308" s="498" t="s">
        <v>549</v>
      </c>
      <c r="B308" s="39">
        <v>5248874</v>
      </c>
      <c r="C308" s="39"/>
      <c r="D308" s="39"/>
      <c r="E308" s="40"/>
      <c r="F308" s="40" t="s">
        <v>696</v>
      </c>
      <c r="G308" s="40">
        <v>1</v>
      </c>
      <c r="H308" s="40" t="s">
        <v>574</v>
      </c>
      <c r="I308" s="39">
        <v>180.54</v>
      </c>
      <c r="J308" s="53">
        <f>IF(C308="СТОП цена",I308,ROUND(I308*(1-VLOOKUP(L308,Оглавление!D:G,3,FALSE)),2))</f>
        <v>180.54</v>
      </c>
      <c r="K308" s="56"/>
      <c r="L308" s="56" t="str">
        <f>IF(ISBLANK(K308)=FALSE,A308,L306)</f>
        <v>МАРШАЛЛ (MARSHALL)</v>
      </c>
      <c r="M308" s="50">
        <v>6</v>
      </c>
    </row>
    <row r="309" spans="1:13" s="215" customFormat="1" ht="18" customHeight="1">
      <c r="A309" s="460"/>
      <c r="B309" s="39">
        <v>5248564</v>
      </c>
      <c r="C309" s="39" t="s">
        <v>96</v>
      </c>
      <c r="D309" s="39"/>
      <c r="E309" s="40"/>
      <c r="F309" s="40" t="s">
        <v>639</v>
      </c>
      <c r="G309" s="40">
        <v>1</v>
      </c>
      <c r="H309" s="40" t="s">
        <v>574</v>
      </c>
      <c r="I309" s="39">
        <v>421.26</v>
      </c>
      <c r="J309" s="53">
        <f>IF(C309="СТОП цена",I309,ROUND(I309*(1-VLOOKUP(L309,Оглавление!D:G,3,FALSE)),2))</f>
        <v>421.26</v>
      </c>
      <c r="K309" s="56"/>
      <c r="L309" s="56" t="str">
        <f t="shared" si="12"/>
        <v>МАРШАЛЛ (MARSHALL)</v>
      </c>
      <c r="M309" s="50">
        <v>6</v>
      </c>
    </row>
    <row r="310" spans="1:13" s="215" customFormat="1" ht="26.25" customHeight="1">
      <c r="A310" s="460"/>
      <c r="B310" s="39" t="s">
        <v>1668</v>
      </c>
      <c r="C310" s="39"/>
      <c r="D310" s="39"/>
      <c r="E310" s="40"/>
      <c r="F310" s="40" t="s">
        <v>762</v>
      </c>
      <c r="G310" s="40">
        <v>1</v>
      </c>
      <c r="H310" s="40" t="s">
        <v>574</v>
      </c>
      <c r="I310" s="39">
        <v>737.5</v>
      </c>
      <c r="J310" s="53">
        <f>IF(C310="СТОП цена",I310,ROUND(I310*(1-VLOOKUP(L310,Оглавление!D:G,3,FALSE)),2))</f>
        <v>737.5</v>
      </c>
      <c r="K310" s="56"/>
      <c r="L310" s="56" t="str">
        <f>IF(ISBLANK(K310)=FALSE,A309,L304)</f>
        <v>МАРШАЛЛ (MARSHALL)</v>
      </c>
      <c r="M310" s="50">
        <v>6</v>
      </c>
    </row>
    <row r="311" spans="1:13" s="220" customFormat="1" ht="25.5" customHeight="1">
      <c r="A311" s="460"/>
      <c r="B311" s="39">
        <v>5248875</v>
      </c>
      <c r="C311" s="39"/>
      <c r="D311" s="39"/>
      <c r="E311" s="40"/>
      <c r="F311" s="40" t="s">
        <v>716</v>
      </c>
      <c r="G311" s="40">
        <v>1</v>
      </c>
      <c r="H311" s="40" t="s">
        <v>574</v>
      </c>
      <c r="I311" s="39">
        <v>1404.2</v>
      </c>
      <c r="J311" s="53">
        <f>IF(C311="СТОП цена",I311,ROUND(I311*(1-VLOOKUP(L311,Оглавление!D:G,3,FALSE)),2))</f>
        <v>1404.2</v>
      </c>
      <c r="K311" s="56"/>
      <c r="L311" s="56" t="str">
        <f>IF(ISBLANK(K311)=FALSE,A310,L306)</f>
        <v>МАРШАЛЛ (MARSHALL)</v>
      </c>
      <c r="M311" s="50">
        <v>6</v>
      </c>
    </row>
    <row r="312" spans="1:13" s="248" customFormat="1" ht="17.25" customHeight="1">
      <c r="A312" s="481" t="s">
        <v>919</v>
      </c>
      <c r="B312" s="52">
        <v>5261349</v>
      </c>
      <c r="C312" s="39" t="s">
        <v>123</v>
      </c>
      <c r="D312" s="52"/>
      <c r="E312" s="64"/>
      <c r="F312" s="64" t="s">
        <v>639</v>
      </c>
      <c r="G312" s="64">
        <v>1</v>
      </c>
      <c r="H312" s="64" t="s">
        <v>574</v>
      </c>
      <c r="I312" s="52">
        <v>349.4</v>
      </c>
      <c r="J312" s="53">
        <f>IF(C312="СТОП цена",I312,ROUND(I312*(1-VLOOKUP(L312,Оглавление!D:G,3,FALSE)),2))</f>
        <v>349.4</v>
      </c>
      <c r="K312" s="56"/>
      <c r="L312" s="56" t="str">
        <f>IF(ISBLANK(K312)=FALSE,A311,L308)</f>
        <v>МАРШАЛЛ (MARSHALL)</v>
      </c>
      <c r="M312" s="50">
        <v>6</v>
      </c>
    </row>
    <row r="313" spans="1:13" s="248" customFormat="1" ht="17.25" customHeight="1">
      <c r="A313" s="483"/>
      <c r="B313" s="52">
        <v>5261401</v>
      </c>
      <c r="C313" s="52"/>
      <c r="D313" s="52"/>
      <c r="E313" s="64"/>
      <c r="F313" s="64" t="s">
        <v>716</v>
      </c>
      <c r="G313" s="64">
        <v>1</v>
      </c>
      <c r="H313" s="64" t="s">
        <v>574</v>
      </c>
      <c r="I313" s="52">
        <v>1178.82</v>
      </c>
      <c r="J313" s="53">
        <f>IF(C313="СТОП цена",I313,ROUND(I313*(1-VLOOKUP(L313,Оглавление!D:G,3,FALSE)),2))</f>
        <v>1178.82</v>
      </c>
      <c r="K313" s="56"/>
      <c r="L313" s="56" t="str">
        <f t="shared" ref="L313:L340" si="15">IF(ISBLANK(K313)=FALSE,A312,L309)</f>
        <v>МАРШАЛЛ (MARSHALL)</v>
      </c>
      <c r="M313" s="50">
        <v>6</v>
      </c>
    </row>
    <row r="314" spans="1:13" s="248" customFormat="1" ht="17.25" customHeight="1">
      <c r="A314" s="481" t="s">
        <v>920</v>
      </c>
      <c r="B314" s="52">
        <v>5261347</v>
      </c>
      <c r="C314" s="52"/>
      <c r="D314" s="52"/>
      <c r="E314" s="64"/>
      <c r="F314" s="64" t="s">
        <v>639</v>
      </c>
      <c r="G314" s="64">
        <v>1</v>
      </c>
      <c r="H314" s="64" t="s">
        <v>574</v>
      </c>
      <c r="I314" s="52">
        <v>388.22</v>
      </c>
      <c r="J314" s="53">
        <f>IF(C314="СТОП цена",I314,ROUND(I314*(1-VLOOKUP(L314,Оглавление!D:G,3,FALSE)),2))</f>
        <v>388.22</v>
      </c>
      <c r="K314" s="56"/>
      <c r="L314" s="56" t="str">
        <f t="shared" si="15"/>
        <v>МАРШАЛЛ (MARSHALL)</v>
      </c>
      <c r="M314" s="50">
        <v>6</v>
      </c>
    </row>
    <row r="315" spans="1:13" s="248" customFormat="1" ht="17.25" customHeight="1">
      <c r="A315" s="483"/>
      <c r="B315" s="52">
        <v>5261348</v>
      </c>
      <c r="C315" s="52"/>
      <c r="D315" s="52"/>
      <c r="E315" s="64"/>
      <c r="F315" s="64" t="s">
        <v>716</v>
      </c>
      <c r="G315" s="64">
        <v>1</v>
      </c>
      <c r="H315" s="64" t="s">
        <v>574</v>
      </c>
      <c r="I315" s="52">
        <v>1309.8</v>
      </c>
      <c r="J315" s="53">
        <f>IF(C315="СТОП цена",I315,ROUND(I315*(1-VLOOKUP(L315,Оглавление!D:G,3,FALSE)),2))</f>
        <v>1309.8</v>
      </c>
      <c r="K315" s="56"/>
      <c r="L315" s="56" t="str">
        <f t="shared" si="15"/>
        <v>МАРШАЛЛ (MARSHALL)</v>
      </c>
      <c r="M315" s="50">
        <v>6</v>
      </c>
    </row>
    <row r="316" spans="1:13" ht="21" customHeight="1">
      <c r="A316" s="283" t="s">
        <v>660</v>
      </c>
      <c r="B316" s="39">
        <v>5183681</v>
      </c>
      <c r="C316" s="39"/>
      <c r="D316" s="39">
        <v>10</v>
      </c>
      <c r="E316" s="40" t="s">
        <v>290</v>
      </c>
      <c r="F316" s="40" t="str">
        <f>CONCATENATE(D316," ",E316)</f>
        <v>10 л</v>
      </c>
      <c r="G316" s="40">
        <v>1</v>
      </c>
      <c r="H316" s="40" t="s">
        <v>574</v>
      </c>
      <c r="I316" s="39">
        <v>761.1</v>
      </c>
      <c r="J316" s="53">
        <f>IF(C316="СТОП цена",I316,ROUND(I316*(1-VLOOKUP(L316,Оглавление!D:G,3,FALSE)),2))</f>
        <v>761.1</v>
      </c>
      <c r="K316" s="56"/>
      <c r="L316" s="56" t="str">
        <f t="shared" si="15"/>
        <v>МАРШАЛЛ (MARSHALL)</v>
      </c>
      <c r="M316" s="50">
        <v>6</v>
      </c>
    </row>
    <row r="317" spans="1:13" s="1" customFormat="1" ht="25.5" hidden="1" customHeight="1">
      <c r="A317" s="484" t="s">
        <v>222</v>
      </c>
      <c r="B317" s="484"/>
      <c r="C317" s="484"/>
      <c r="D317" s="484"/>
      <c r="E317" s="484"/>
      <c r="F317" s="484"/>
      <c r="G317" s="484"/>
      <c r="H317" s="484"/>
      <c r="I317" s="484"/>
      <c r="J317" s="484"/>
      <c r="K317" s="56"/>
      <c r="L317" s="56" t="str">
        <f t="shared" si="15"/>
        <v>МАРШАЛЛ (MARSHALL)</v>
      </c>
      <c r="M317" s="50">
        <v>6</v>
      </c>
    </row>
    <row r="318" spans="1:13" ht="33" hidden="1" customHeight="1">
      <c r="A318" s="285" t="s">
        <v>20</v>
      </c>
      <c r="B318" s="39">
        <v>5255234</v>
      </c>
      <c r="C318" s="39"/>
      <c r="D318" s="39">
        <v>0.75</v>
      </c>
      <c r="E318" s="40" t="s">
        <v>290</v>
      </c>
      <c r="F318" s="40" t="str">
        <f t="shared" ref="F318:F323" si="16">CONCATENATE(D318," ",E318)</f>
        <v>0,75 л</v>
      </c>
      <c r="G318" s="39">
        <v>6</v>
      </c>
      <c r="H318" s="40" t="s">
        <v>574</v>
      </c>
      <c r="I318" s="39">
        <v>383.5</v>
      </c>
      <c r="J318" s="53">
        <f>IF(C318="СТОП цена",I318,ROUND(I318*(1-VLOOKUP(L318,Оглавление!D:G,3,FALSE)),2))</f>
        <v>383.5</v>
      </c>
      <c r="K318" s="56"/>
      <c r="L318" s="56" t="str">
        <f t="shared" si="15"/>
        <v>МАРШАЛЛ (MARSHALL)</v>
      </c>
      <c r="M318" s="50">
        <v>6</v>
      </c>
    </row>
    <row r="319" spans="1:13" ht="34.5" hidden="1" customHeight="1">
      <c r="A319" s="285" t="s">
        <v>21</v>
      </c>
      <c r="B319" s="40">
        <v>5134600</v>
      </c>
      <c r="C319" s="40" t="s">
        <v>96</v>
      </c>
      <c r="D319" s="39">
        <v>13</v>
      </c>
      <c r="E319" s="40" t="s">
        <v>290</v>
      </c>
      <c r="F319" s="40" t="str">
        <f t="shared" si="16"/>
        <v>13 л</v>
      </c>
      <c r="G319" s="39">
        <v>1</v>
      </c>
      <c r="H319" s="40" t="s">
        <v>574</v>
      </c>
      <c r="I319" s="39">
        <v>4642.12</v>
      </c>
      <c r="J319" s="53">
        <f>IF(C319="СТОП цена",I319,ROUND(I319*(1-VLOOKUP(L319,Оглавление!D:G,3,FALSE)),2))</f>
        <v>4642.12</v>
      </c>
      <c r="K319" s="56"/>
      <c r="L319" s="56" t="str">
        <f>IF(ISBLANK(K319)=FALSE,#REF!,L318)</f>
        <v>МАРШАЛЛ (MARSHALL)</v>
      </c>
      <c r="M319" s="50">
        <v>6</v>
      </c>
    </row>
    <row r="320" spans="1:13" ht="12.75" hidden="1">
      <c r="A320" s="444" t="s">
        <v>22</v>
      </c>
      <c r="B320" s="40">
        <v>5134586</v>
      </c>
      <c r="C320" s="40" t="s">
        <v>96</v>
      </c>
      <c r="D320" s="39">
        <v>0.75</v>
      </c>
      <c r="E320" s="40" t="s">
        <v>290</v>
      </c>
      <c r="F320" s="40" t="str">
        <f t="shared" si="16"/>
        <v>0,75 л</v>
      </c>
      <c r="G320" s="39">
        <v>6</v>
      </c>
      <c r="H320" s="40" t="s">
        <v>574</v>
      </c>
      <c r="I320" s="39">
        <v>383.5</v>
      </c>
      <c r="J320" s="53">
        <f>IF(C320="СТОП цена",I320,ROUND(I320*(1-VLOOKUP(L320,Оглавление!D:G,3,FALSE)),2))</f>
        <v>383.5</v>
      </c>
      <c r="K320" s="56"/>
      <c r="L320" s="56" t="str">
        <f>IF(ISBLANK(K320)=FALSE,#REF!,L319)</f>
        <v>МАРШАЛЛ (MARSHALL)</v>
      </c>
      <c r="M320" s="50">
        <v>6</v>
      </c>
    </row>
    <row r="321" spans="1:13" ht="12.75" hidden="1">
      <c r="A321" s="448"/>
      <c r="B321" s="40">
        <v>5134588</v>
      </c>
      <c r="C321" s="40" t="s">
        <v>96</v>
      </c>
      <c r="D321" s="39">
        <v>2.5</v>
      </c>
      <c r="E321" s="40" t="s">
        <v>290</v>
      </c>
      <c r="F321" s="40" t="str">
        <f t="shared" si="16"/>
        <v>2,5 л</v>
      </c>
      <c r="G321" s="39">
        <v>4</v>
      </c>
      <c r="H321" s="40" t="s">
        <v>574</v>
      </c>
      <c r="I321" s="39">
        <v>1084.42</v>
      </c>
      <c r="J321" s="53">
        <f>IF(C321="СТОП цена",I321,ROUND(I321*(1-VLOOKUP(L321,Оглавление!D:G,3,FALSE)),2))</f>
        <v>1084.42</v>
      </c>
      <c r="K321" s="56"/>
      <c r="L321" s="56" t="str">
        <f>IF(ISBLANK(K321)=FALSE,#REF!,L320)</f>
        <v>МАРШАЛЛ (MARSHALL)</v>
      </c>
      <c r="M321" s="50">
        <v>6</v>
      </c>
    </row>
    <row r="322" spans="1:13" ht="12.75" hidden="1">
      <c r="A322" s="445"/>
      <c r="B322" s="40">
        <v>5134587</v>
      </c>
      <c r="C322" s="40" t="s">
        <v>96</v>
      </c>
      <c r="D322" s="39">
        <v>13</v>
      </c>
      <c r="E322" s="40" t="s">
        <v>290</v>
      </c>
      <c r="F322" s="40" t="str">
        <f t="shared" si="16"/>
        <v>13 л</v>
      </c>
      <c r="G322" s="39">
        <v>1</v>
      </c>
      <c r="H322" s="40" t="s">
        <v>574</v>
      </c>
      <c r="I322" s="39">
        <v>5392.6</v>
      </c>
      <c r="J322" s="53">
        <f>IF(C322="СТОП цена",I322,ROUND(I322*(1-VLOOKUP(L322,Оглавление!D:G,3,FALSE)),2))</f>
        <v>5392.6</v>
      </c>
      <c r="K322" s="56"/>
      <c r="L322" s="56" t="str">
        <f>IF(ISBLANK(K322)=FALSE,#REF!,L321)</f>
        <v>МАРШАЛЛ (MARSHALL)</v>
      </c>
      <c r="M322" s="50">
        <v>6</v>
      </c>
    </row>
    <row r="323" spans="1:13" ht="29.25" hidden="1" customHeight="1">
      <c r="A323" s="338" t="s">
        <v>23</v>
      </c>
      <c r="B323" s="40">
        <v>5134589</v>
      </c>
      <c r="C323" s="40" t="s">
        <v>96</v>
      </c>
      <c r="D323" s="39">
        <v>0.75</v>
      </c>
      <c r="E323" s="40" t="s">
        <v>290</v>
      </c>
      <c r="F323" s="40" t="str">
        <f t="shared" si="16"/>
        <v>0,75 л</v>
      </c>
      <c r="G323" s="39">
        <v>6</v>
      </c>
      <c r="H323" s="40" t="s">
        <v>574</v>
      </c>
      <c r="I323" s="39">
        <v>351.64</v>
      </c>
      <c r="J323" s="53">
        <f>IF(C323="СТОП цена",I323,ROUND(I323*(1-VLOOKUP(L323,Оглавление!D:G,3,FALSE)),2))</f>
        <v>351.64</v>
      </c>
      <c r="K323" s="56"/>
      <c r="L323" s="56" t="str">
        <f>IF(ISBLANK(K323)=FALSE,#REF!,L322)</f>
        <v>МАРШАЛЛ (MARSHALL)</v>
      </c>
      <c r="M323" s="50">
        <v>6</v>
      </c>
    </row>
    <row r="324" spans="1:13" s="237" customFormat="1" ht="12.75" hidden="1">
      <c r="A324" s="444" t="s">
        <v>885</v>
      </c>
      <c r="B324" s="40">
        <v>5255005</v>
      </c>
      <c r="C324" s="40"/>
      <c r="D324" s="39"/>
      <c r="E324" s="40"/>
      <c r="F324" s="40" t="s">
        <v>725</v>
      </c>
      <c r="G324" s="39">
        <v>6</v>
      </c>
      <c r="H324" s="40" t="s">
        <v>574</v>
      </c>
      <c r="I324" s="39">
        <v>339.84</v>
      </c>
      <c r="J324" s="53">
        <f>IF(C324="СТОП цена",I324,ROUND(I324*(1-VLOOKUP(L324,Оглавление!D:G,3,FALSE)),2))</f>
        <v>339.84</v>
      </c>
      <c r="K324" s="56"/>
      <c r="L324" s="56" t="str">
        <f>IF(ISBLANK(K324)=FALSE,#REF!,L323)</f>
        <v>МАРШАЛЛ (MARSHALL)</v>
      </c>
      <c r="M324" s="50">
        <v>6</v>
      </c>
    </row>
    <row r="325" spans="1:13" s="237" customFormat="1" ht="12.75" hidden="1">
      <c r="A325" s="448"/>
      <c r="B325" s="40">
        <v>5255006</v>
      </c>
      <c r="C325" s="40"/>
      <c r="D325" s="39"/>
      <c r="E325" s="40"/>
      <c r="F325" s="40" t="s">
        <v>639</v>
      </c>
      <c r="G325" s="39">
        <v>4</v>
      </c>
      <c r="H325" s="40" t="s">
        <v>574</v>
      </c>
      <c r="I325" s="39">
        <v>947.54</v>
      </c>
      <c r="J325" s="53">
        <f>IF(C325="СТОП цена",I325,ROUND(I325*(1-VLOOKUP(L325,Оглавление!D:G,3,FALSE)),2))</f>
        <v>947.54</v>
      </c>
      <c r="K325" s="56"/>
      <c r="L325" s="56" t="str">
        <f>IF(ISBLANK(K325)=FALSE,#REF!,L324)</f>
        <v>МАРШАЛЛ (MARSHALL)</v>
      </c>
      <c r="M325" s="50">
        <v>6</v>
      </c>
    </row>
    <row r="326" spans="1:13" s="237" customFormat="1" ht="12.75" hidden="1">
      <c r="A326" s="445"/>
      <c r="B326" s="40">
        <v>5255189</v>
      </c>
      <c r="C326" s="40"/>
      <c r="D326" s="39"/>
      <c r="E326" s="40"/>
      <c r="F326" s="40" t="s">
        <v>716</v>
      </c>
      <c r="G326" s="39">
        <v>1</v>
      </c>
      <c r="H326" s="40" t="s">
        <v>574</v>
      </c>
      <c r="I326" s="39">
        <v>3068</v>
      </c>
      <c r="J326" s="53">
        <f>IF(C326="СТОП цена",I326,ROUND(I326*(1-VLOOKUP(L326,Оглавление!D:G,3,FALSE)),2))</f>
        <v>3068</v>
      </c>
      <c r="K326" s="56"/>
      <c r="L326" s="56" t="str">
        <f>IF(ISBLANK(K326)=FALSE,#REF!,L325)</f>
        <v>МАРШАЛЛ (MARSHALL)</v>
      </c>
      <c r="M326" s="50">
        <v>6</v>
      </c>
    </row>
    <row r="327" spans="1:13" s="237" customFormat="1" ht="12.75" hidden="1">
      <c r="A327" s="444" t="s">
        <v>889</v>
      </c>
      <c r="B327" s="40">
        <v>5255234</v>
      </c>
      <c r="C327" s="40"/>
      <c r="D327" s="39"/>
      <c r="E327" s="40"/>
      <c r="F327" s="40" t="s">
        <v>725</v>
      </c>
      <c r="G327" s="39">
        <v>6</v>
      </c>
      <c r="H327" s="40" t="s">
        <v>574</v>
      </c>
      <c r="I327" s="39">
        <v>383.5</v>
      </c>
      <c r="J327" s="53">
        <f>IF(C327="СТОП цена",I327,ROUND(I327*(1-VLOOKUP(L327,Оглавление!D:G,3,FALSE)),2))</f>
        <v>383.5</v>
      </c>
      <c r="K327" s="56"/>
      <c r="L327" s="56" t="str">
        <f>IF(ISBLANK(K327)=FALSE,#REF!,L326)</f>
        <v>МАРШАЛЛ (MARSHALL)</v>
      </c>
      <c r="M327" s="50">
        <v>6</v>
      </c>
    </row>
    <row r="328" spans="1:13" s="237" customFormat="1" ht="12.75" hidden="1">
      <c r="A328" s="448"/>
      <c r="B328" s="40">
        <v>5255235</v>
      </c>
      <c r="C328" s="40"/>
      <c r="D328" s="39"/>
      <c r="E328" s="40"/>
      <c r="F328" s="40" t="s">
        <v>639</v>
      </c>
      <c r="G328" s="39">
        <v>4</v>
      </c>
      <c r="H328" s="40" t="s">
        <v>574</v>
      </c>
      <c r="I328" s="39">
        <v>1084.42</v>
      </c>
      <c r="J328" s="53">
        <f>IF(C328="СТОП цена",I328,ROUND(I328*(1-VLOOKUP(L328,Оглавление!D:G,3,FALSE)),2))</f>
        <v>1084.42</v>
      </c>
      <c r="K328" s="56"/>
      <c r="L328" s="56" t="str">
        <f>IF(ISBLANK(K328)=FALSE,#REF!,L327)</f>
        <v>МАРШАЛЛ (MARSHALL)</v>
      </c>
      <c r="M328" s="50">
        <v>6</v>
      </c>
    </row>
    <row r="329" spans="1:13" s="237" customFormat="1" ht="12.75" hidden="1">
      <c r="A329" s="445"/>
      <c r="B329" s="40">
        <v>5255236</v>
      </c>
      <c r="C329" s="40"/>
      <c r="D329" s="39"/>
      <c r="E329" s="40"/>
      <c r="F329" s="40" t="s">
        <v>716</v>
      </c>
      <c r="G329" s="39">
        <v>1</v>
      </c>
      <c r="H329" s="40" t="s">
        <v>574</v>
      </c>
      <c r="I329" s="39">
        <v>3516.4</v>
      </c>
      <c r="J329" s="53">
        <f>IF(C329="СТОП цена",I329,ROUND(I329*(1-VLOOKUP(L329,Оглавление!D:G,3,FALSE)),2))</f>
        <v>3516.4</v>
      </c>
      <c r="K329" s="56"/>
      <c r="L329" s="56" t="str">
        <f>IF(ISBLANK(K329)=FALSE,#REF!,L328)</f>
        <v>МАРШАЛЛ (MARSHALL)</v>
      </c>
      <c r="M329" s="50">
        <v>6</v>
      </c>
    </row>
    <row r="330" spans="1:13" s="237" customFormat="1" ht="12.75" hidden="1">
      <c r="A330" s="444" t="s">
        <v>886</v>
      </c>
      <c r="B330" s="40">
        <v>5255231</v>
      </c>
      <c r="C330" s="40"/>
      <c r="D330" s="39"/>
      <c r="E330" s="40"/>
      <c r="F330" s="40" t="s">
        <v>725</v>
      </c>
      <c r="G330" s="39">
        <v>6</v>
      </c>
      <c r="H330" s="40" t="s">
        <v>574</v>
      </c>
      <c r="I330" s="39">
        <v>383.5</v>
      </c>
      <c r="J330" s="53">
        <f>IF(C330="СТОП цена",I330,ROUND(I330*(1-VLOOKUP(L330,Оглавление!D:G,3,FALSE)),2))</f>
        <v>383.5</v>
      </c>
      <c r="K330" s="56"/>
      <c r="L330" s="56" t="str">
        <f>IF(ISBLANK(K330)=FALSE,#REF!,L329)</f>
        <v>МАРШАЛЛ (MARSHALL)</v>
      </c>
      <c r="M330" s="50">
        <v>6</v>
      </c>
    </row>
    <row r="331" spans="1:13" s="237" customFormat="1" ht="12.75" hidden="1">
      <c r="A331" s="448"/>
      <c r="B331" s="40">
        <v>5255232</v>
      </c>
      <c r="C331" s="40"/>
      <c r="D331" s="39"/>
      <c r="E331" s="40"/>
      <c r="F331" s="40" t="s">
        <v>639</v>
      </c>
      <c r="G331" s="39">
        <v>4</v>
      </c>
      <c r="H331" s="40" t="s">
        <v>574</v>
      </c>
      <c r="I331" s="39">
        <v>1084.42</v>
      </c>
      <c r="J331" s="53">
        <f>IF(C331="СТОП цена",I331,ROUND(I331*(1-VLOOKUP(L331,Оглавление!D:G,3,FALSE)),2))</f>
        <v>1084.42</v>
      </c>
      <c r="K331" s="56"/>
      <c r="L331" s="56" t="str">
        <f>IF(ISBLANK(K331)=FALSE,#REF!,L330)</f>
        <v>МАРШАЛЛ (MARSHALL)</v>
      </c>
      <c r="M331" s="50">
        <v>6</v>
      </c>
    </row>
    <row r="332" spans="1:13" s="237" customFormat="1" ht="12.75" hidden="1">
      <c r="A332" s="445"/>
      <c r="B332" s="40">
        <v>5255233</v>
      </c>
      <c r="C332" s="40"/>
      <c r="D332" s="39"/>
      <c r="E332" s="40"/>
      <c r="F332" s="40" t="s">
        <v>716</v>
      </c>
      <c r="G332" s="39">
        <v>1</v>
      </c>
      <c r="H332" s="40" t="s">
        <v>574</v>
      </c>
      <c r="I332" s="39">
        <v>3516.4</v>
      </c>
      <c r="J332" s="53">
        <f>IF(C332="СТОП цена",I332,ROUND(I332*(1-VLOOKUP(L332,Оглавление!D:G,3,FALSE)),2))</f>
        <v>3516.4</v>
      </c>
      <c r="K332" s="56"/>
      <c r="L332" s="56" t="str">
        <f>IF(ISBLANK(K332)=FALSE,#REF!,L331)</f>
        <v>МАРШАЛЛ (MARSHALL)</v>
      </c>
      <c r="M332" s="50">
        <v>6</v>
      </c>
    </row>
    <row r="333" spans="1:13" s="237" customFormat="1" ht="12.75" hidden="1">
      <c r="A333" s="444" t="s">
        <v>887</v>
      </c>
      <c r="B333" s="40">
        <v>5255237</v>
      </c>
      <c r="C333" s="40"/>
      <c r="D333" s="39"/>
      <c r="E333" s="40"/>
      <c r="F333" s="40" t="s">
        <v>725</v>
      </c>
      <c r="G333" s="39">
        <v>6</v>
      </c>
      <c r="H333" s="40" t="s">
        <v>574</v>
      </c>
      <c r="I333" s="39">
        <v>351.64</v>
      </c>
      <c r="J333" s="53">
        <f>IF(C333="СТОП цена",I333,ROUND(I333*(1-VLOOKUP(L333,Оглавление!D:G,3,FALSE)),2))</f>
        <v>351.64</v>
      </c>
      <c r="K333" s="56"/>
      <c r="L333" s="56" t="str">
        <f>IF(ISBLANK(K333)=FALSE,#REF!,L332)</f>
        <v>МАРШАЛЛ (MARSHALL)</v>
      </c>
      <c r="M333" s="50">
        <v>7</v>
      </c>
    </row>
    <row r="334" spans="1:13" s="237" customFormat="1" ht="12.75" hidden="1">
      <c r="A334" s="448"/>
      <c r="B334" s="40">
        <v>5255238</v>
      </c>
      <c r="C334" s="40"/>
      <c r="D334" s="39"/>
      <c r="E334" s="40"/>
      <c r="F334" s="40" t="s">
        <v>639</v>
      </c>
      <c r="G334" s="39">
        <v>4</v>
      </c>
      <c r="H334" s="40" t="s">
        <v>574</v>
      </c>
      <c r="I334" s="39">
        <v>990.02</v>
      </c>
      <c r="J334" s="53">
        <f>IF(C334="СТОП цена",I334,ROUND(I334*(1-VLOOKUP(L334,Оглавление!D:G,3,FALSE)),2))</f>
        <v>990.02</v>
      </c>
      <c r="K334" s="56"/>
      <c r="L334" s="56" t="str">
        <f>IF(ISBLANK(K334)=FALSE,#REF!,L333)</f>
        <v>МАРШАЛЛ (MARSHALL)</v>
      </c>
      <c r="M334" s="50">
        <v>7</v>
      </c>
    </row>
    <row r="335" spans="1:13" s="237" customFormat="1" ht="12.75" hidden="1">
      <c r="A335" s="445"/>
      <c r="B335" s="40">
        <v>5255240</v>
      </c>
      <c r="C335" s="40"/>
      <c r="D335" s="39"/>
      <c r="E335" s="40"/>
      <c r="F335" s="40" t="s">
        <v>716</v>
      </c>
      <c r="G335" s="39">
        <v>1</v>
      </c>
      <c r="H335" s="40" t="s">
        <v>574</v>
      </c>
      <c r="I335" s="39">
        <v>3209.6</v>
      </c>
      <c r="J335" s="53">
        <f>IF(C335="СТОП цена",I335,ROUND(I335*(1-VLOOKUP(L335,Оглавление!D:G,3,FALSE)),2))</f>
        <v>3209.6</v>
      </c>
      <c r="K335" s="56"/>
      <c r="L335" s="56" t="str">
        <f>IF(ISBLANK(K335)=FALSE,#REF!,L334)</f>
        <v>МАРШАЛЛ (MARSHALL)</v>
      </c>
      <c r="M335" s="50">
        <v>7</v>
      </c>
    </row>
    <row r="336" spans="1:13" s="237" customFormat="1" ht="12.75" hidden="1">
      <c r="A336" s="444" t="s">
        <v>888</v>
      </c>
      <c r="B336" s="40">
        <v>5255241</v>
      </c>
      <c r="C336" s="40"/>
      <c r="D336" s="39"/>
      <c r="E336" s="40"/>
      <c r="F336" s="40" t="s">
        <v>725</v>
      </c>
      <c r="G336" s="39">
        <v>6</v>
      </c>
      <c r="H336" s="40" t="s">
        <v>574</v>
      </c>
      <c r="I336" s="39">
        <v>383.5</v>
      </c>
      <c r="J336" s="53">
        <f>IF(C336="СТОП цена",I336,ROUND(I336*(1-VLOOKUP(L336,Оглавление!D:G,3,FALSE)),2))</f>
        <v>383.5</v>
      </c>
      <c r="K336" s="56"/>
      <c r="L336" s="56" t="str">
        <f>IF(ISBLANK(K336)=FALSE,#REF!,L335)</f>
        <v>МАРШАЛЛ (MARSHALL)</v>
      </c>
      <c r="M336" s="50">
        <v>7</v>
      </c>
    </row>
    <row r="337" spans="1:13" s="237" customFormat="1" ht="12.75" hidden="1">
      <c r="A337" s="448"/>
      <c r="B337" s="40">
        <v>5255242</v>
      </c>
      <c r="C337" s="40"/>
      <c r="D337" s="39"/>
      <c r="E337" s="40"/>
      <c r="F337" s="40" t="s">
        <v>639</v>
      </c>
      <c r="G337" s="39">
        <v>4</v>
      </c>
      <c r="H337" s="40" t="s">
        <v>574</v>
      </c>
      <c r="I337" s="39">
        <v>1084.42</v>
      </c>
      <c r="J337" s="53">
        <f>IF(C337="СТОП цена",I337,ROUND(I337*(1-VLOOKUP(L337,Оглавление!D:G,3,FALSE)),2))</f>
        <v>1084.42</v>
      </c>
      <c r="K337" s="56"/>
      <c r="L337" s="56" t="str">
        <f>IF(ISBLANK(K337)=FALSE,#REF!,L336)</f>
        <v>МАРШАЛЛ (MARSHALL)</v>
      </c>
      <c r="M337" s="50">
        <v>7</v>
      </c>
    </row>
    <row r="338" spans="1:13" s="237" customFormat="1" ht="12.75" hidden="1">
      <c r="A338" s="445"/>
      <c r="B338" s="40">
        <v>5255244</v>
      </c>
      <c r="C338" s="40"/>
      <c r="D338" s="39"/>
      <c r="E338" s="40"/>
      <c r="F338" s="40" t="s">
        <v>716</v>
      </c>
      <c r="G338" s="39">
        <v>1</v>
      </c>
      <c r="H338" s="40" t="s">
        <v>574</v>
      </c>
      <c r="I338" s="39">
        <v>3516.4</v>
      </c>
      <c r="J338" s="53">
        <f>IF(C338="СТОП цена",I338,ROUND(I338*(1-VLOOKUP(L338,Оглавление!D:G,3,FALSE)),2))</f>
        <v>3516.4</v>
      </c>
      <c r="K338" s="56"/>
      <c r="L338" s="56" t="str">
        <f t="shared" si="15"/>
        <v>МАРШАЛЛ (MARSHALL)</v>
      </c>
      <c r="M338" s="50">
        <v>7</v>
      </c>
    </row>
    <row r="339" spans="1:13" s="1" customFormat="1" ht="25.5" customHeight="1">
      <c r="A339" s="484" t="s">
        <v>394</v>
      </c>
      <c r="B339" s="484"/>
      <c r="C339" s="484"/>
      <c r="D339" s="484"/>
      <c r="E339" s="484"/>
      <c r="F339" s="484"/>
      <c r="G339" s="484"/>
      <c r="H339" s="484"/>
      <c r="I339" s="484"/>
      <c r="J339" s="484"/>
      <c r="K339" s="56"/>
      <c r="L339" s="56" t="str">
        <f t="shared" si="15"/>
        <v>МАРШАЛЛ (MARSHALL)</v>
      </c>
      <c r="M339" s="50">
        <v>7</v>
      </c>
    </row>
    <row r="340" spans="1:13" ht="33.75" customHeight="1">
      <c r="A340" s="310" t="s">
        <v>163</v>
      </c>
      <c r="B340" s="40">
        <v>5248859</v>
      </c>
      <c r="C340" s="40"/>
      <c r="D340" s="39">
        <v>10</v>
      </c>
      <c r="E340" s="40" t="s">
        <v>290</v>
      </c>
      <c r="F340" s="64" t="s">
        <v>716</v>
      </c>
      <c r="G340" s="52">
        <v>1</v>
      </c>
      <c r="H340" s="64" t="s">
        <v>574</v>
      </c>
      <c r="I340" s="52">
        <v>2177.1</v>
      </c>
      <c r="J340" s="65">
        <f>IF(C340="СТОП цена",I340,ROUND(I340*(1-VLOOKUP(L340,Оглавление!D:G,3,FALSE)),2))</f>
        <v>2177.1</v>
      </c>
      <c r="K340" s="56"/>
      <c r="L340" s="56" t="str">
        <f t="shared" si="15"/>
        <v>МАРШАЛЛ (MARSHALL)</v>
      </c>
      <c r="M340" s="50">
        <v>7</v>
      </c>
    </row>
    <row r="341" spans="1:13" ht="16.5" customHeight="1">
      <c r="A341" s="507" t="s">
        <v>661</v>
      </c>
      <c r="B341" s="40">
        <v>5229838</v>
      </c>
      <c r="C341" s="39" t="s">
        <v>123</v>
      </c>
      <c r="D341" s="39">
        <v>4.7</v>
      </c>
      <c r="E341" s="40" t="s">
        <v>290</v>
      </c>
      <c r="F341" s="40" t="str">
        <f t="shared" ref="F341:F344" si="17">CONCATENATE(D341," ",E341)</f>
        <v>4,7 л</v>
      </c>
      <c r="G341" s="39">
        <v>1</v>
      </c>
      <c r="H341" s="40" t="s">
        <v>574</v>
      </c>
      <c r="I341" s="39">
        <v>790.6</v>
      </c>
      <c r="J341" s="65">
        <f>IF(C341="СТОП цена",I341,ROUND(I341*(1-VLOOKUP(L341,Оглавление!D:G,3,FALSE)),2))</f>
        <v>790.6</v>
      </c>
      <c r="K341" s="56"/>
      <c r="L341" s="56" t="str">
        <f>IF(ISBLANK(K341)=FALSE,#REF!,L339)</f>
        <v>МАРШАЛЛ (MARSHALL)</v>
      </c>
      <c r="M341" s="50">
        <v>7</v>
      </c>
    </row>
    <row r="342" spans="1:13" ht="16.5" customHeight="1">
      <c r="A342" s="505"/>
      <c r="B342" s="40">
        <v>5225830</v>
      </c>
      <c r="C342" s="40" t="s">
        <v>96</v>
      </c>
      <c r="D342" s="39">
        <v>9.3000000000000007</v>
      </c>
      <c r="E342" s="40" t="s">
        <v>290</v>
      </c>
      <c r="F342" s="40" t="str">
        <f t="shared" si="17"/>
        <v>9,3 л</v>
      </c>
      <c r="G342" s="39">
        <v>1</v>
      </c>
      <c r="H342" s="40" t="s">
        <v>574</v>
      </c>
      <c r="I342" s="39">
        <v>1522.2</v>
      </c>
      <c r="J342" s="65">
        <f>IF(C342="СТОП цена",I342,ROUND(I342*(1-VLOOKUP(L342,Оглавление!D:G,3,FALSE)),2))</f>
        <v>1522.2</v>
      </c>
      <c r="K342" s="56"/>
      <c r="L342" s="56" t="str">
        <f>IF(ISBLANK(K342)=FALSE,A341,L340)</f>
        <v>МАРШАЛЛ (MARSHALL)</v>
      </c>
      <c r="M342" s="50">
        <v>7</v>
      </c>
    </row>
    <row r="343" spans="1:13" s="221" customFormat="1" ht="16.5" customHeight="1">
      <c r="A343" s="527" t="s">
        <v>662</v>
      </c>
      <c r="B343" s="371">
        <v>5248862</v>
      </c>
      <c r="C343" s="40" t="s">
        <v>96</v>
      </c>
      <c r="D343" s="39"/>
      <c r="E343" s="40"/>
      <c r="F343" s="40" t="s">
        <v>716</v>
      </c>
      <c r="G343" s="39">
        <v>1</v>
      </c>
      <c r="H343" s="40" t="s">
        <v>574</v>
      </c>
      <c r="I343" s="39">
        <v>1839.62</v>
      </c>
      <c r="J343" s="65" t="e">
        <f>IF(C343="СТОП цена",I343,ROUND(I343*(1-VLOOKUP(L343,Оглавление!D:G,3,FALSE)),2))</f>
        <v>#REF!</v>
      </c>
      <c r="K343" s="56"/>
      <c r="L343" s="56" t="e">
        <f>IF(ISBLANK(K343)=FALSE,A342,#REF!)</f>
        <v>#REF!</v>
      </c>
      <c r="M343" s="50">
        <v>7</v>
      </c>
    </row>
    <row r="344" spans="1:13" ht="16.5" customHeight="1">
      <c r="A344" s="474"/>
      <c r="B344" s="371">
        <v>5229837</v>
      </c>
      <c r="C344" s="40"/>
      <c r="D344" s="39">
        <v>5</v>
      </c>
      <c r="E344" s="40" t="s">
        <v>290</v>
      </c>
      <c r="F344" s="40" t="str">
        <f t="shared" si="17"/>
        <v>5 л</v>
      </c>
      <c r="G344" s="39">
        <v>1</v>
      </c>
      <c r="H344" s="40" t="s">
        <v>574</v>
      </c>
      <c r="I344" s="39">
        <v>979.4</v>
      </c>
      <c r="J344" s="65">
        <f>IF(C344="СТОП цена",I344,ROUND(I344*(1-VLOOKUP(L344,Оглавление!D:G,3,FALSE)),2))</f>
        <v>979.4</v>
      </c>
      <c r="K344" s="56"/>
      <c r="L344" s="56" t="str">
        <f>IF(ISBLANK(K344)=FALSE,#REF!,L342)</f>
        <v>МАРШАЛЛ (MARSHALL)</v>
      </c>
      <c r="M344" s="50">
        <v>7</v>
      </c>
    </row>
    <row r="345" spans="1:13" s="249" customFormat="1" ht="16.5" customHeight="1">
      <c r="A345" s="370" t="s">
        <v>1618</v>
      </c>
      <c r="B345" s="40">
        <v>5277141</v>
      </c>
      <c r="C345" s="40"/>
      <c r="D345" s="39"/>
      <c r="E345" s="40"/>
      <c r="F345" s="64" t="s">
        <v>892</v>
      </c>
      <c r="G345" s="52">
        <v>1</v>
      </c>
      <c r="H345" s="64" t="s">
        <v>574</v>
      </c>
      <c r="I345" s="52">
        <v>1274.4000000000001</v>
      </c>
      <c r="J345" s="65" t="e">
        <f>IF(C345="СТОП цена",I345,ROUND(I345*(1-VLOOKUP(L345,Оглавление!D:G,3,FALSE)),2))</f>
        <v>#REF!</v>
      </c>
      <c r="K345" s="56"/>
      <c r="L345" s="56" t="e">
        <f>IF(ISBLANK(K345)=FALSE,#REF!,L343)</f>
        <v>#REF!</v>
      </c>
      <c r="M345" s="50">
        <v>7</v>
      </c>
    </row>
    <row r="346" spans="1:13" s="249" customFormat="1" ht="16.5" customHeight="1">
      <c r="A346" s="370" t="s">
        <v>1619</v>
      </c>
      <c r="B346" s="40">
        <v>5277107</v>
      </c>
      <c r="C346" s="40"/>
      <c r="D346" s="39"/>
      <c r="E346" s="40"/>
      <c r="F346" s="64" t="s">
        <v>892</v>
      </c>
      <c r="G346" s="52">
        <v>1</v>
      </c>
      <c r="H346" s="64" t="s">
        <v>574</v>
      </c>
      <c r="I346" s="52">
        <v>1681.5</v>
      </c>
      <c r="J346" s="65">
        <f>IF(C346="СТОП цена",I346,ROUND(I346*(1-VLOOKUP(L346,Оглавление!D:G,3,FALSE)),2))</f>
        <v>1681.5</v>
      </c>
      <c r="K346" s="56"/>
      <c r="L346" s="56" t="str">
        <f>IF(ISBLANK(K346)=FALSE,#REF!,L344)</f>
        <v>МАРШАЛЛ (MARSHALL)</v>
      </c>
      <c r="M346" s="50">
        <v>7</v>
      </c>
    </row>
    <row r="347" spans="1:13" s="249" customFormat="1" ht="16.5" customHeight="1">
      <c r="A347" s="370" t="s">
        <v>1620</v>
      </c>
      <c r="B347" s="40">
        <v>5277142</v>
      </c>
      <c r="C347" s="40"/>
      <c r="D347" s="39"/>
      <c r="E347" s="40"/>
      <c r="F347" s="64" t="s">
        <v>892</v>
      </c>
      <c r="G347" s="52">
        <v>1</v>
      </c>
      <c r="H347" s="64" t="s">
        <v>574</v>
      </c>
      <c r="I347" s="52">
        <v>1300.3599999999999</v>
      </c>
      <c r="J347" s="65" t="e">
        <f>IF(C347="СТОП цена",I347,ROUND(I347*(1-VLOOKUP(L347,Оглавление!D:G,3,FALSE)),2))</f>
        <v>#REF!</v>
      </c>
      <c r="K347" s="56"/>
      <c r="L347" s="56" t="e">
        <f>IF(ISBLANK(K347)=FALSE,#REF!,L345)</f>
        <v>#REF!</v>
      </c>
      <c r="M347" s="50">
        <v>7</v>
      </c>
    </row>
    <row r="348" spans="1:13" s="1" customFormat="1" ht="25.5" customHeight="1">
      <c r="A348" s="484" t="s">
        <v>930</v>
      </c>
      <c r="B348" s="484"/>
      <c r="C348" s="484"/>
      <c r="D348" s="484"/>
      <c r="E348" s="484"/>
      <c r="F348" s="484"/>
      <c r="G348" s="484"/>
      <c r="H348" s="484"/>
      <c r="I348" s="484"/>
      <c r="J348" s="484"/>
      <c r="K348" s="56"/>
      <c r="L348" s="56" t="str">
        <f>IF(ISBLANK(K348)=FALSE,A348,L340)</f>
        <v>МАРШАЛЛ (MARSHALL)</v>
      </c>
      <c r="M348" s="50">
        <v>7</v>
      </c>
    </row>
    <row r="349" spans="1:13" s="14" customFormat="1" ht="15.75" customHeight="1">
      <c r="A349" s="460" t="s">
        <v>712</v>
      </c>
      <c r="B349" s="224">
        <v>5235325</v>
      </c>
      <c r="C349" s="39"/>
      <c r="D349" s="52">
        <v>0.5</v>
      </c>
      <c r="E349" s="64" t="s">
        <v>290</v>
      </c>
      <c r="F349" s="64" t="s">
        <v>690</v>
      </c>
      <c r="G349" s="52">
        <v>1</v>
      </c>
      <c r="H349" s="64" t="s">
        <v>574</v>
      </c>
      <c r="I349" s="52">
        <v>382.32</v>
      </c>
      <c r="J349" s="65" t="e">
        <f>IF(C349="СТОП цена",I349,ROUND(I349*(1-VLOOKUP(L349,Оглавление!D:G,3,FALSE)),2))</f>
        <v>#REF!</v>
      </c>
      <c r="K349" s="115"/>
      <c r="L349" s="56" t="e">
        <f>IF(ISBLANK(K349)=FALSE,A349,#REF!)</f>
        <v>#REF!</v>
      </c>
      <c r="M349" s="50">
        <v>7</v>
      </c>
    </row>
    <row r="350" spans="1:13" s="14" customFormat="1" ht="15.75" customHeight="1">
      <c r="A350" s="474"/>
      <c r="B350" s="224">
        <v>5235326</v>
      </c>
      <c r="C350" s="39"/>
      <c r="D350" s="52">
        <v>0.8</v>
      </c>
      <c r="E350" s="64" t="s">
        <v>290</v>
      </c>
      <c r="F350" s="64" t="s">
        <v>711</v>
      </c>
      <c r="G350" s="52">
        <v>1</v>
      </c>
      <c r="H350" s="64" t="s">
        <v>574</v>
      </c>
      <c r="I350" s="52">
        <v>505.04</v>
      </c>
      <c r="J350" s="65" t="e">
        <f>IF(C350="СТОП цена",I350,ROUND(I350*(1-VLOOKUP(L350,Оглавление!D:G,3,FALSE)),2))</f>
        <v>#REF!</v>
      </c>
      <c r="K350" s="115"/>
      <c r="L350" s="56" t="e">
        <f t="shared" ref="L350:L360" si="18">IF(ISBLANK(K350)=FALSE,A350,L349)</f>
        <v>#REF!</v>
      </c>
      <c r="M350" s="50">
        <v>7</v>
      </c>
    </row>
    <row r="351" spans="1:13" s="14" customFormat="1" ht="15.75" customHeight="1">
      <c r="A351" s="474"/>
      <c r="B351" s="224">
        <v>5235327</v>
      </c>
      <c r="C351" s="39" t="s">
        <v>123</v>
      </c>
      <c r="D351" s="52">
        <v>2.5</v>
      </c>
      <c r="E351" s="64" t="s">
        <v>290</v>
      </c>
      <c r="F351" s="64" t="s">
        <v>639</v>
      </c>
      <c r="G351" s="52">
        <v>1</v>
      </c>
      <c r="H351" s="64" t="s">
        <v>574</v>
      </c>
      <c r="I351" s="52">
        <v>1477.36</v>
      </c>
      <c r="J351" s="65" t="e">
        <f>IF(C351="СТОП цена",I351,ROUND(I351*(1-VLOOKUP(L351,Оглавление!D:G,3,FALSE)),2))</f>
        <v>#REF!</v>
      </c>
      <c r="K351" s="115"/>
      <c r="L351" s="56" t="e">
        <f t="shared" si="18"/>
        <v>#REF!</v>
      </c>
      <c r="M351" s="50">
        <v>7</v>
      </c>
    </row>
    <row r="352" spans="1:13" s="14" customFormat="1" ht="15.75" customHeight="1">
      <c r="A352" s="460" t="s">
        <v>713</v>
      </c>
      <c r="B352" s="224">
        <v>5235328</v>
      </c>
      <c r="C352" s="39"/>
      <c r="D352" s="52">
        <v>0.5</v>
      </c>
      <c r="E352" s="64" t="s">
        <v>290</v>
      </c>
      <c r="F352" s="64" t="s">
        <v>690</v>
      </c>
      <c r="G352" s="52">
        <v>1</v>
      </c>
      <c r="H352" s="64" t="s">
        <v>574</v>
      </c>
      <c r="I352" s="52">
        <v>343.38</v>
      </c>
      <c r="J352" s="65" t="e">
        <f>IF(C352="СТОП цена",I352,ROUND(I352*(1-VLOOKUP(L352,Оглавление!D:G,3,FALSE)),2))</f>
        <v>#REF!</v>
      </c>
      <c r="K352" s="115"/>
      <c r="L352" s="56" t="e">
        <f t="shared" si="18"/>
        <v>#REF!</v>
      </c>
      <c r="M352" s="50">
        <v>7</v>
      </c>
    </row>
    <row r="353" spans="1:13" s="14" customFormat="1" ht="15.75" customHeight="1">
      <c r="A353" s="474"/>
      <c r="B353" s="224">
        <v>5235329</v>
      </c>
      <c r="C353" s="39"/>
      <c r="D353" s="52">
        <v>0.8</v>
      </c>
      <c r="E353" s="64" t="s">
        <v>290</v>
      </c>
      <c r="F353" s="64" t="s">
        <v>711</v>
      </c>
      <c r="G353" s="52">
        <v>1</v>
      </c>
      <c r="H353" s="64" t="s">
        <v>574</v>
      </c>
      <c r="I353" s="52">
        <v>461.38</v>
      </c>
      <c r="J353" s="65" t="e">
        <f>IF(C353="СТОП цена",I353,ROUND(I353*(1-VLOOKUP(L353,Оглавление!D:G,3,FALSE)),2))</f>
        <v>#REF!</v>
      </c>
      <c r="K353" s="115"/>
      <c r="L353" s="56" t="e">
        <f t="shared" si="18"/>
        <v>#REF!</v>
      </c>
      <c r="M353" s="50">
        <v>7</v>
      </c>
    </row>
    <row r="354" spans="1:13" s="14" customFormat="1" ht="15.75" customHeight="1">
      <c r="A354" s="474"/>
      <c r="B354" s="224">
        <v>5235330</v>
      </c>
      <c r="C354" s="39" t="s">
        <v>123</v>
      </c>
      <c r="D354" s="52">
        <v>2.5</v>
      </c>
      <c r="E354" s="64" t="s">
        <v>290</v>
      </c>
      <c r="F354" s="64" t="s">
        <v>639</v>
      </c>
      <c r="G354" s="52">
        <v>1</v>
      </c>
      <c r="H354" s="64" t="s">
        <v>574</v>
      </c>
      <c r="I354" s="52">
        <v>1374.7</v>
      </c>
      <c r="J354" s="65" t="e">
        <f>IF(C354="СТОП цена",I354,ROUND(I354*(1-VLOOKUP(L354,Оглавление!D:G,3,FALSE)),2))</f>
        <v>#REF!</v>
      </c>
      <c r="K354" s="115"/>
      <c r="L354" s="56" t="e">
        <f t="shared" si="18"/>
        <v>#REF!</v>
      </c>
      <c r="M354" s="50">
        <v>7</v>
      </c>
    </row>
    <row r="355" spans="1:13" s="14" customFormat="1" ht="15.75" customHeight="1">
      <c r="A355" s="482" t="s">
        <v>924</v>
      </c>
      <c r="B355" s="52">
        <v>5195022</v>
      </c>
      <c r="C355" s="39"/>
      <c r="D355" s="52"/>
      <c r="E355" s="64"/>
      <c r="F355" s="64" t="s">
        <v>639</v>
      </c>
      <c r="G355" s="52">
        <v>1</v>
      </c>
      <c r="H355" s="64" t="s">
        <v>574</v>
      </c>
      <c r="I355" s="52">
        <v>206.5</v>
      </c>
      <c r="J355" s="65" t="e">
        <f>IF(C355="СТОП цена",I355,ROUND(I355*(1-VLOOKUP(L355,Оглавление!D:G,3,FALSE)),2))</f>
        <v>#REF!</v>
      </c>
      <c r="K355" s="115"/>
      <c r="L355" s="56" t="e">
        <f t="shared" si="18"/>
        <v>#REF!</v>
      </c>
      <c r="M355" s="50">
        <v>7</v>
      </c>
    </row>
    <row r="356" spans="1:13" s="14" customFormat="1" ht="15.75" customHeight="1">
      <c r="A356" s="503"/>
      <c r="B356" s="52">
        <v>5195021</v>
      </c>
      <c r="C356" s="39"/>
      <c r="D356" s="52"/>
      <c r="E356" s="64"/>
      <c r="F356" s="64" t="s">
        <v>644</v>
      </c>
      <c r="G356" s="52">
        <v>1</v>
      </c>
      <c r="H356" s="64" t="s">
        <v>574</v>
      </c>
      <c r="I356" s="52">
        <v>645.46</v>
      </c>
      <c r="J356" s="65" t="e">
        <f>IF(C356="СТОП цена",I356,ROUND(I356*(1-VLOOKUP(L356,Оглавление!D:G,3,FALSE)),2))</f>
        <v>#REF!</v>
      </c>
      <c r="K356" s="115"/>
      <c r="L356" s="56" t="e">
        <f t="shared" si="18"/>
        <v>#REF!</v>
      </c>
      <c r="M356" s="50">
        <v>7</v>
      </c>
    </row>
    <row r="357" spans="1:13" s="14" customFormat="1" ht="15.75" customHeight="1">
      <c r="A357" s="460" t="s">
        <v>1491</v>
      </c>
      <c r="B357" s="52">
        <v>5255647</v>
      </c>
      <c r="C357" s="39"/>
      <c r="D357" s="52"/>
      <c r="E357" s="64"/>
      <c r="F357" s="64" t="s">
        <v>690</v>
      </c>
      <c r="G357" s="52">
        <v>1</v>
      </c>
      <c r="H357" s="64" t="s">
        <v>574</v>
      </c>
      <c r="I357" s="52">
        <v>296.18</v>
      </c>
      <c r="J357" s="65" t="e">
        <f>IF(C357="СТОП цена",I357,ROUND(I357*(1-VLOOKUP(L357,Оглавление!D:G,3,FALSE)),2))</f>
        <v>#REF!</v>
      </c>
      <c r="K357" s="115"/>
      <c r="L357" s="56" t="e">
        <f t="shared" si="18"/>
        <v>#REF!</v>
      </c>
      <c r="M357" s="50">
        <v>7</v>
      </c>
    </row>
    <row r="358" spans="1:13" s="14" customFormat="1" ht="20.25" customHeight="1">
      <c r="A358" s="460"/>
      <c r="B358" s="52">
        <v>5255648</v>
      </c>
      <c r="C358" s="39"/>
      <c r="D358" s="52"/>
      <c r="E358" s="64"/>
      <c r="F358" s="64" t="s">
        <v>701</v>
      </c>
      <c r="G358" s="52">
        <v>1</v>
      </c>
      <c r="H358" s="64" t="s">
        <v>574</v>
      </c>
      <c r="I358" s="52">
        <v>958.16</v>
      </c>
      <c r="J358" s="65" t="e">
        <f>IF(C358="СТОП цена",I358,ROUND(I358*(1-VLOOKUP(L358,Оглавление!D:G,3,FALSE)),2))</f>
        <v>#REF!</v>
      </c>
      <c r="K358" s="115"/>
      <c r="L358" s="56" t="e">
        <f t="shared" si="18"/>
        <v>#REF!</v>
      </c>
      <c r="M358" s="50">
        <v>7</v>
      </c>
    </row>
    <row r="359" spans="1:13" s="14" customFormat="1" ht="18.75" customHeight="1">
      <c r="A359" s="460" t="s">
        <v>1490</v>
      </c>
      <c r="B359" s="52">
        <v>5255605</v>
      </c>
      <c r="C359" s="39"/>
      <c r="D359" s="52"/>
      <c r="E359" s="64"/>
      <c r="F359" s="64" t="s">
        <v>690</v>
      </c>
      <c r="G359" s="52">
        <v>1</v>
      </c>
      <c r="H359" s="64" t="s">
        <v>574</v>
      </c>
      <c r="I359" s="52">
        <v>322.14</v>
      </c>
      <c r="J359" s="65" t="e">
        <f>IF(C359="СТОП цена",I359,ROUND(I359*(1-VLOOKUP(L359,Оглавление!D:G,3,FALSE)),2))</f>
        <v>#REF!</v>
      </c>
      <c r="K359" s="115"/>
      <c r="L359" s="56" t="e">
        <f t="shared" si="18"/>
        <v>#REF!</v>
      </c>
      <c r="M359" s="50">
        <v>7</v>
      </c>
    </row>
    <row r="360" spans="1:13" s="14" customFormat="1" ht="19.5" customHeight="1">
      <c r="A360" s="460"/>
      <c r="B360" s="52">
        <v>5255646</v>
      </c>
      <c r="C360" s="39"/>
      <c r="D360" s="52"/>
      <c r="E360" s="64"/>
      <c r="F360" s="64" t="s">
        <v>701</v>
      </c>
      <c r="G360" s="52">
        <v>1</v>
      </c>
      <c r="H360" s="64" t="s">
        <v>574</v>
      </c>
      <c r="I360" s="52">
        <v>1044.3</v>
      </c>
      <c r="J360" s="65" t="e">
        <f>IF(C360="СТОП цена",I360,ROUND(I360*(1-VLOOKUP(L360,Оглавление!D:G,3,FALSE)),2))</f>
        <v>#REF!</v>
      </c>
      <c r="K360" s="115"/>
      <c r="L360" s="56" t="e">
        <f t="shared" si="18"/>
        <v>#REF!</v>
      </c>
      <c r="M360" s="50">
        <v>7</v>
      </c>
    </row>
    <row r="361" spans="1:13" s="1" customFormat="1" ht="17.25" customHeight="1">
      <c r="A361" s="449" t="s">
        <v>403</v>
      </c>
      <c r="B361" s="450"/>
      <c r="C361" s="450"/>
      <c r="D361" s="450"/>
      <c r="E361" s="450"/>
      <c r="F361" s="450"/>
      <c r="G361" s="450"/>
      <c r="H361" s="450"/>
      <c r="I361" s="450"/>
      <c r="J361" s="454"/>
      <c r="K361" s="56" t="s">
        <v>590</v>
      </c>
      <c r="L361" s="56" t="str">
        <f>IF(ISBLANK(K361)=FALSE,A361,L354)</f>
        <v>ПИНОТЕКС (PINOTEX)</v>
      </c>
      <c r="M361" s="50">
        <v>7</v>
      </c>
    </row>
    <row r="362" spans="1:13" s="1" customFormat="1" ht="21.75" customHeight="1">
      <c r="A362" s="484" t="s">
        <v>39</v>
      </c>
      <c r="B362" s="484"/>
      <c r="C362" s="484"/>
      <c r="D362" s="484"/>
      <c r="E362" s="484"/>
      <c r="F362" s="484"/>
      <c r="G362" s="484"/>
      <c r="H362" s="484"/>
      <c r="I362" s="484"/>
      <c r="J362" s="484"/>
      <c r="K362" s="56"/>
      <c r="L362" s="56" t="str">
        <f t="shared" ref="L362:L422" si="19">IF(ISBLANK(K362)=FALSE,A362,L361)</f>
        <v>ПИНОТЕКС (PINOTEX)</v>
      </c>
      <c r="M362" s="50">
        <v>7</v>
      </c>
    </row>
    <row r="363" spans="1:13" ht="12.75">
      <c r="A363" s="444" t="s">
        <v>164</v>
      </c>
      <c r="B363" s="39">
        <v>5195600</v>
      </c>
      <c r="C363" s="39"/>
      <c r="D363" s="39">
        <v>1</v>
      </c>
      <c r="E363" s="40" t="s">
        <v>290</v>
      </c>
      <c r="F363" s="40" t="str">
        <f t="shared" ref="F363:F399" si="20">CONCATENATE(D363," ",E363)</f>
        <v>1 л</v>
      </c>
      <c r="G363" s="40">
        <v>6</v>
      </c>
      <c r="H363" s="40" t="s">
        <v>574</v>
      </c>
      <c r="I363" s="63">
        <v>348.1</v>
      </c>
      <c r="J363" s="53">
        <f>IF(C363="СТОП цена",I363,ROUND(I363*(1-VLOOKUP(L363,Оглавление!D:G,3,FALSE)),2))</f>
        <v>348.1</v>
      </c>
      <c r="K363" s="56"/>
      <c r="L363" s="56" t="str">
        <f t="shared" si="19"/>
        <v>ПИНОТЕКС (PINOTEX)</v>
      </c>
      <c r="M363" s="50">
        <v>7</v>
      </c>
    </row>
    <row r="364" spans="1:13" ht="12.75">
      <c r="A364" s="448"/>
      <c r="B364" s="39">
        <v>5195506</v>
      </c>
      <c r="C364" s="39"/>
      <c r="D364" s="39">
        <v>2.7</v>
      </c>
      <c r="E364" s="40" t="s">
        <v>290</v>
      </c>
      <c r="F364" s="40" t="str">
        <f t="shared" si="20"/>
        <v>2,7 л</v>
      </c>
      <c r="G364" s="40">
        <v>1</v>
      </c>
      <c r="H364" s="40" t="s">
        <v>574</v>
      </c>
      <c r="I364" s="63">
        <v>889.72</v>
      </c>
      <c r="J364" s="53">
        <f>IF(C364="СТОП цена",I364,ROUND(I364*(1-VLOOKUP(L364,Оглавление!D:G,3,FALSE)),2))</f>
        <v>889.72</v>
      </c>
      <c r="K364" s="56"/>
      <c r="L364" s="56" t="str">
        <f t="shared" si="19"/>
        <v>ПИНОТЕКС (PINOTEX)</v>
      </c>
      <c r="M364" s="50">
        <v>7</v>
      </c>
    </row>
    <row r="365" spans="1:13" s="249" customFormat="1" ht="12.75">
      <c r="A365" s="448"/>
      <c r="B365" s="39">
        <v>5270881</v>
      </c>
      <c r="C365" s="39"/>
      <c r="D365" s="39"/>
      <c r="E365" s="40"/>
      <c r="F365" s="40" t="s">
        <v>716</v>
      </c>
      <c r="G365" s="40">
        <v>1</v>
      </c>
      <c r="H365" s="40" t="s">
        <v>574</v>
      </c>
      <c r="I365" s="63">
        <v>2842.62</v>
      </c>
      <c r="J365" s="53">
        <f>IF(C365="СТОП цена",I365,ROUND(I365*(1-VLOOKUP(L365,Оглавление!D:G,3,FALSE)),2))</f>
        <v>2842.62</v>
      </c>
      <c r="K365" s="56"/>
      <c r="L365" s="56" t="str">
        <f t="shared" ref="L365" si="21">IF(ISBLANK(K365)=FALSE,A365,L364)</f>
        <v>ПИНОТЕКС (PINOTEX)</v>
      </c>
      <c r="M365" s="50">
        <v>7</v>
      </c>
    </row>
    <row r="366" spans="1:13" ht="12.75">
      <c r="A366" s="445"/>
      <c r="B366" s="39">
        <v>5195610</v>
      </c>
      <c r="C366" s="39" t="s">
        <v>937</v>
      </c>
      <c r="D366" s="39">
        <v>10</v>
      </c>
      <c r="E366" s="40" t="s">
        <v>290</v>
      </c>
      <c r="F366" s="40" t="str">
        <f t="shared" si="20"/>
        <v>10 л</v>
      </c>
      <c r="G366" s="40">
        <v>1</v>
      </c>
      <c r="H366" s="40" t="s">
        <v>574</v>
      </c>
      <c r="I366" s="63">
        <v>3169.48</v>
      </c>
      <c r="J366" s="53">
        <f>IF(C366="СТОП цена",I366,ROUND(I366*(1-VLOOKUP(L366,Оглавление!D:G,3,FALSE)),2))</f>
        <v>3169.48</v>
      </c>
      <c r="K366" s="56"/>
      <c r="L366" s="56" t="str">
        <f>IF(ISBLANK(K366)=FALSE,A366,L364)</f>
        <v>ПИНОТЕКС (PINOTEX)</v>
      </c>
      <c r="M366" s="50">
        <v>7</v>
      </c>
    </row>
    <row r="367" spans="1:13" ht="12.75" customHeight="1">
      <c r="A367" s="444" t="s">
        <v>1567</v>
      </c>
      <c r="B367" s="40"/>
      <c r="C367" s="40"/>
      <c r="D367" s="39">
        <v>1</v>
      </c>
      <c r="E367" s="40" t="s">
        <v>290</v>
      </c>
      <c r="F367" s="40" t="str">
        <f t="shared" si="20"/>
        <v>1 л</v>
      </c>
      <c r="G367" s="39">
        <v>6</v>
      </c>
      <c r="H367" s="40" t="s">
        <v>574</v>
      </c>
      <c r="I367" s="63">
        <v>421.26</v>
      </c>
      <c r="J367" s="53">
        <f>IF(C367="СТОП цена",I367,ROUND(I367*(1-VLOOKUP(L367,Оглавление!D:G,3,FALSE)),2))</f>
        <v>421.26</v>
      </c>
      <c r="K367" s="56"/>
      <c r="L367" s="56" t="str">
        <f t="shared" si="19"/>
        <v>ПИНОТЕКС (PINOTEX)</v>
      </c>
      <c r="M367" s="50">
        <v>7</v>
      </c>
    </row>
    <row r="368" spans="1:13" ht="12.75" customHeight="1">
      <c r="A368" s="448"/>
      <c r="B368" s="40"/>
      <c r="C368" s="40"/>
      <c r="D368" s="39">
        <v>2.7</v>
      </c>
      <c r="E368" s="40" t="s">
        <v>290</v>
      </c>
      <c r="F368" s="40" t="str">
        <f t="shared" si="20"/>
        <v>2,7 л</v>
      </c>
      <c r="G368" s="39">
        <v>1</v>
      </c>
      <c r="H368" s="40" t="s">
        <v>574</v>
      </c>
      <c r="I368" s="63">
        <v>1084.42</v>
      </c>
      <c r="J368" s="53">
        <f>IF(C368="СТОП цена",I368,ROUND(I368*(1-VLOOKUP(L368,Оглавление!D:G,3,FALSE)),2))</f>
        <v>1084.42</v>
      </c>
      <c r="K368" s="56"/>
      <c r="L368" s="56" t="str">
        <f t="shared" si="19"/>
        <v>ПИНОТЕКС (PINOTEX)</v>
      </c>
      <c r="M368" s="50">
        <v>7</v>
      </c>
    </row>
    <row r="369" spans="1:13" s="216" customFormat="1" ht="12.75" customHeight="1">
      <c r="A369" s="448"/>
      <c r="B369" s="40"/>
      <c r="C369" s="40" t="s">
        <v>96</v>
      </c>
      <c r="D369" s="39"/>
      <c r="E369" s="40"/>
      <c r="F369" s="40" t="s">
        <v>819</v>
      </c>
      <c r="G369" s="39">
        <v>1</v>
      </c>
      <c r="H369" s="40" t="s">
        <v>574</v>
      </c>
      <c r="I369" s="63">
        <v>864.59</v>
      </c>
      <c r="J369" s="53">
        <f>IF(C369="СТОП цена",I369,ROUND(I369*(1-VLOOKUP(L369,Оглавление!D:G,3,FALSE)),2))</f>
        <v>864.59</v>
      </c>
      <c r="K369" s="56"/>
      <c r="L369" s="56" t="str">
        <f t="shared" si="19"/>
        <v>ПИНОТЕКС (PINOTEX)</v>
      </c>
      <c r="M369" s="50">
        <v>7</v>
      </c>
    </row>
    <row r="370" spans="1:13" s="249" customFormat="1" ht="12.75" customHeight="1">
      <c r="A370" s="448"/>
      <c r="B370" s="40"/>
      <c r="C370" s="40"/>
      <c r="D370" s="39"/>
      <c r="E370" s="40"/>
      <c r="F370" s="40" t="s">
        <v>1568</v>
      </c>
      <c r="G370" s="39">
        <v>1</v>
      </c>
      <c r="H370" s="40" t="s">
        <v>574</v>
      </c>
      <c r="I370" s="63">
        <v>3379.52</v>
      </c>
      <c r="J370" s="53">
        <f>IF(C370="СТОП цена",I370,ROUND(I370*(1-VLOOKUP(L370,Оглавление!D:G,3,FALSE)),2))</f>
        <v>3379.52</v>
      </c>
      <c r="K370" s="56"/>
      <c r="L370" s="56" t="str">
        <f t="shared" si="19"/>
        <v>ПИНОТЕКС (PINOTEX)</v>
      </c>
      <c r="M370" s="50">
        <v>7</v>
      </c>
    </row>
    <row r="371" spans="1:13" ht="18.75" customHeight="1">
      <c r="A371" s="445"/>
      <c r="B371" s="40"/>
      <c r="C371" s="40" t="s">
        <v>937</v>
      </c>
      <c r="D371" s="39">
        <v>10</v>
      </c>
      <c r="E371" s="40" t="s">
        <v>290</v>
      </c>
      <c r="F371" s="40" t="str">
        <f t="shared" si="20"/>
        <v>10 л</v>
      </c>
      <c r="G371" s="40">
        <v>1</v>
      </c>
      <c r="H371" s="40" t="s">
        <v>574</v>
      </c>
      <c r="I371" s="63">
        <v>3484.54</v>
      </c>
      <c r="J371" s="53">
        <f>IF(C371="СТОП цена",I371,ROUND(I371*(1-VLOOKUP(L371,Оглавление!D:G,3,FALSE)),2))</f>
        <v>3484.54</v>
      </c>
      <c r="K371" s="56"/>
      <c r="L371" s="56" t="str">
        <f t="shared" si="19"/>
        <v>ПИНОТЕКС (PINOTEX)</v>
      </c>
      <c r="M371" s="50">
        <v>7</v>
      </c>
    </row>
    <row r="372" spans="1:13" ht="14.25" customHeight="1">
      <c r="A372" s="444" t="s">
        <v>732</v>
      </c>
      <c r="B372" s="38"/>
      <c r="C372" s="39" t="s">
        <v>937</v>
      </c>
      <c r="D372" s="38">
        <v>1</v>
      </c>
      <c r="E372" s="40" t="s">
        <v>290</v>
      </c>
      <c r="F372" s="40" t="str">
        <f t="shared" si="20"/>
        <v>1 л</v>
      </c>
      <c r="G372" s="38">
        <v>6</v>
      </c>
      <c r="H372" s="40" t="s">
        <v>574</v>
      </c>
      <c r="I372" s="63">
        <v>651.36</v>
      </c>
      <c r="J372" s="53">
        <f>IF(C372="СТОП цена",I372,ROUND(I372*(1-VLOOKUP(L372,Оглавление!D:G,3,FALSE)),2))</f>
        <v>651.36</v>
      </c>
      <c r="K372" s="56"/>
      <c r="L372" s="56" t="str">
        <f t="shared" si="19"/>
        <v>ПИНОТЕКС (PINOTEX)</v>
      </c>
      <c r="M372" s="50">
        <v>7</v>
      </c>
    </row>
    <row r="373" spans="1:13" s="160" customFormat="1" ht="14.25" customHeight="1">
      <c r="A373" s="448"/>
      <c r="B373" s="39"/>
      <c r="C373" s="39" t="s">
        <v>937</v>
      </c>
      <c r="D373" s="38"/>
      <c r="E373" s="40"/>
      <c r="F373" s="40" t="s">
        <v>707</v>
      </c>
      <c r="G373" s="38">
        <v>1</v>
      </c>
      <c r="H373" s="40" t="s">
        <v>574</v>
      </c>
      <c r="I373" s="63">
        <v>1718.08</v>
      </c>
      <c r="J373" s="53">
        <f>IF(C373="СТОП цена",I373,ROUND(I373*(1-VLOOKUP(L373,Оглавление!D:G,3,FALSE)),2))</f>
        <v>1718.08</v>
      </c>
      <c r="K373" s="56"/>
      <c r="L373" s="56" t="str">
        <f t="shared" si="19"/>
        <v>ПИНОТЕКС (PINOTEX)</v>
      </c>
      <c r="M373" s="50">
        <v>7</v>
      </c>
    </row>
    <row r="374" spans="1:13" s="216" customFormat="1" ht="21.75" customHeight="1">
      <c r="A374" s="445"/>
      <c r="B374" s="39"/>
      <c r="C374" s="39" t="s">
        <v>123</v>
      </c>
      <c r="D374" s="38"/>
      <c r="E374" s="40"/>
      <c r="F374" s="40" t="s">
        <v>644</v>
      </c>
      <c r="G374" s="38">
        <v>1</v>
      </c>
      <c r="H374" s="40" t="s">
        <v>574</v>
      </c>
      <c r="I374" s="63">
        <v>5829.2</v>
      </c>
      <c r="J374" s="53">
        <f>IF(C374="СТОП цена",I374,ROUND(I374*(1-VLOOKUP(L374,Оглавление!D:G,3,FALSE)),2))</f>
        <v>5829.2</v>
      </c>
      <c r="K374" s="56"/>
      <c r="L374" s="56" t="str">
        <f t="shared" si="19"/>
        <v>ПИНОТЕКС (PINOTEX)</v>
      </c>
      <c r="M374" s="50">
        <v>7</v>
      </c>
    </row>
    <row r="375" spans="1:13" ht="12.75" customHeight="1">
      <c r="A375" s="444" t="s">
        <v>1194</v>
      </c>
      <c r="B375" s="38"/>
      <c r="C375" s="38"/>
      <c r="D375" s="38">
        <v>1</v>
      </c>
      <c r="E375" s="40" t="s">
        <v>290</v>
      </c>
      <c r="F375" s="40" t="str">
        <f t="shared" si="20"/>
        <v>1 л</v>
      </c>
      <c r="G375" s="38">
        <v>6</v>
      </c>
      <c r="H375" s="40" t="s">
        <v>574</v>
      </c>
      <c r="I375" s="63">
        <v>369.34</v>
      </c>
      <c r="J375" s="53">
        <f>IF(C375="СТОП цена",I375,ROUND(I375*(1-VLOOKUP(L375,Оглавление!D:G,3,FALSE)),2))</f>
        <v>369.34</v>
      </c>
      <c r="K375" s="56"/>
      <c r="L375" s="56" t="str">
        <f t="shared" si="19"/>
        <v>ПИНОТЕКС (PINOTEX)</v>
      </c>
      <c r="M375" s="50">
        <v>7</v>
      </c>
    </row>
    <row r="376" spans="1:13" ht="12.75" customHeight="1">
      <c r="A376" s="448"/>
      <c r="B376" s="38"/>
      <c r="C376" s="38"/>
      <c r="D376" s="38">
        <v>2.7</v>
      </c>
      <c r="E376" s="40" t="s">
        <v>290</v>
      </c>
      <c r="F376" s="40" t="str">
        <f t="shared" si="20"/>
        <v>2,7 л</v>
      </c>
      <c r="G376" s="38">
        <v>1</v>
      </c>
      <c r="H376" s="40" t="s">
        <v>574</v>
      </c>
      <c r="I376" s="63">
        <v>965.24</v>
      </c>
      <c r="J376" s="53">
        <f>IF(C376="СТОП цена",I376,ROUND(I376*(1-VLOOKUP(L376,Оглавление!D:G,3,FALSE)),2))</f>
        <v>965.24</v>
      </c>
      <c r="K376" s="56"/>
      <c r="L376" s="56" t="str">
        <f t="shared" si="19"/>
        <v>ПИНОТЕКС (PINOTEX)</v>
      </c>
      <c r="M376" s="50">
        <v>7</v>
      </c>
    </row>
    <row r="377" spans="1:13" ht="21.75" customHeight="1">
      <c r="A377" s="445"/>
      <c r="B377" s="38"/>
      <c r="C377" s="39" t="s">
        <v>123</v>
      </c>
      <c r="D377" s="38">
        <v>10</v>
      </c>
      <c r="E377" s="40" t="s">
        <v>290</v>
      </c>
      <c r="F377" s="40" t="str">
        <f t="shared" si="20"/>
        <v>10 л</v>
      </c>
      <c r="G377" s="40">
        <v>1</v>
      </c>
      <c r="H377" s="40" t="s">
        <v>574</v>
      </c>
      <c r="I377" s="63">
        <v>3014.9</v>
      </c>
      <c r="J377" s="53">
        <f>IF(C377="СТОП цена",I377,ROUND(I377*(1-VLOOKUP(L377,Оглавление!D:G,3,FALSE)),2))</f>
        <v>3014.9</v>
      </c>
      <c r="K377" s="56"/>
      <c r="L377" s="56" t="str">
        <f>IF(ISBLANK(K377)=FALSE,A377,L376)</f>
        <v>ПИНОТЕКС (PINOTEX)</v>
      </c>
      <c r="M377" s="50">
        <v>7</v>
      </c>
    </row>
    <row r="378" spans="1:13" ht="12.75" customHeight="1">
      <c r="A378" s="444" t="s">
        <v>165</v>
      </c>
      <c r="B378" s="39"/>
      <c r="C378" s="39"/>
      <c r="D378" s="38">
        <v>1</v>
      </c>
      <c r="E378" s="40" t="s">
        <v>290</v>
      </c>
      <c r="F378" s="40" t="str">
        <f t="shared" si="20"/>
        <v>1 л</v>
      </c>
      <c r="G378" s="38">
        <v>6</v>
      </c>
      <c r="H378" s="40" t="s">
        <v>574</v>
      </c>
      <c r="I378" s="63">
        <v>632.48</v>
      </c>
      <c r="J378" s="53">
        <f>IF(C378="СТОП цена",I378,ROUND(I378*(1-VLOOKUP(L378,Оглавление!D:G,3,FALSE)),2))</f>
        <v>632.48</v>
      </c>
      <c r="K378" s="56"/>
      <c r="L378" s="56" t="str">
        <f t="shared" si="19"/>
        <v>ПИНОТЕКС (PINOTEX)</v>
      </c>
      <c r="M378" s="50">
        <v>7</v>
      </c>
    </row>
    <row r="379" spans="1:13" ht="12.75" customHeight="1">
      <c r="A379" s="448"/>
      <c r="B379" s="39"/>
      <c r="C379" s="39"/>
      <c r="D379" s="38">
        <v>2.7</v>
      </c>
      <c r="E379" s="40" t="s">
        <v>290</v>
      </c>
      <c r="F379" s="64" t="str">
        <f t="shared" si="20"/>
        <v>2,7 л</v>
      </c>
      <c r="G379" s="38">
        <v>1</v>
      </c>
      <c r="H379" s="40" t="s">
        <v>574</v>
      </c>
      <c r="I379" s="63">
        <v>1648.46</v>
      </c>
      <c r="J379" s="53">
        <f>IF(C379="СТОП цена",I379,ROUND(I379*(1-VLOOKUP(L379,Оглавление!D:G,3,FALSE)),2))</f>
        <v>1648.46</v>
      </c>
      <c r="K379" s="56"/>
      <c r="L379" s="56" t="str">
        <f t="shared" si="19"/>
        <v>ПИНОТЕКС (PINOTEX)</v>
      </c>
      <c r="M379" s="50">
        <v>7</v>
      </c>
    </row>
    <row r="380" spans="1:13" s="249" customFormat="1" ht="12.75" customHeight="1">
      <c r="A380" s="448"/>
      <c r="B380" s="39"/>
      <c r="C380" s="39"/>
      <c r="D380" s="38"/>
      <c r="E380" s="40"/>
      <c r="F380" s="64" t="s">
        <v>716</v>
      </c>
      <c r="G380" s="72">
        <v>1</v>
      </c>
      <c r="H380" s="64" t="s">
        <v>574</v>
      </c>
      <c r="I380" s="247">
        <v>5423.28</v>
      </c>
      <c r="J380" s="65">
        <f>IF(C380="СТОП цена",I380,ROUND(I380*(1-VLOOKUP(L380,Оглавление!D:G,3,FALSE)),2))</f>
        <v>5423.28</v>
      </c>
      <c r="K380" s="56"/>
      <c r="L380" s="56" t="str">
        <f t="shared" si="19"/>
        <v>ПИНОТЕКС (PINOTEX)</v>
      </c>
      <c r="M380" s="50">
        <v>7</v>
      </c>
    </row>
    <row r="381" spans="1:13" ht="12.75" customHeight="1">
      <c r="A381" s="445"/>
      <c r="B381" s="39"/>
      <c r="C381" s="39"/>
      <c r="D381" s="39">
        <v>10</v>
      </c>
      <c r="E381" s="40" t="s">
        <v>290</v>
      </c>
      <c r="F381" s="40" t="str">
        <f t="shared" si="20"/>
        <v>10 л</v>
      </c>
      <c r="G381" s="40">
        <v>1</v>
      </c>
      <c r="H381" s="40" t="s">
        <v>574</v>
      </c>
      <c r="I381" s="63">
        <v>5550.72</v>
      </c>
      <c r="J381" s="53">
        <f>IF(C381="СТОП цена",I381,ROUND(I381*(1-VLOOKUP(L381,Оглавление!D:G,3,FALSE)),2))</f>
        <v>5550.72</v>
      </c>
      <c r="K381" s="56"/>
      <c r="L381" s="56" t="str">
        <f>IF(ISBLANK(K381)=FALSE,A381,L379)</f>
        <v>ПИНОТЕКС (PINOTEX)</v>
      </c>
      <c r="M381" s="50">
        <v>7</v>
      </c>
    </row>
    <row r="382" spans="1:13" ht="16.5" customHeight="1">
      <c r="A382" s="506" t="s">
        <v>134</v>
      </c>
      <c r="B382" s="40"/>
      <c r="C382" s="39" t="s">
        <v>123</v>
      </c>
      <c r="D382" s="39">
        <v>0.73</v>
      </c>
      <c r="E382" s="40" t="s">
        <v>290</v>
      </c>
      <c r="F382" s="40" t="str">
        <f t="shared" si="20"/>
        <v>0,73 л</v>
      </c>
      <c r="G382" s="117">
        <v>1</v>
      </c>
      <c r="H382" s="40" t="s">
        <v>574</v>
      </c>
      <c r="I382" s="119">
        <v>834.26</v>
      </c>
      <c r="J382" s="53">
        <f>IF(C382="СТОП цена",I382,ROUND(I382*(1-VLOOKUP(L382,Оглавление!D:G,3,FALSE)),2))</f>
        <v>834.26</v>
      </c>
      <c r="K382" s="116"/>
      <c r="L382" s="56" t="str">
        <f t="shared" si="19"/>
        <v>ПИНОТЕКС (PINOTEX)</v>
      </c>
      <c r="M382" s="50">
        <v>7</v>
      </c>
    </row>
    <row r="383" spans="1:13" ht="12.75">
      <c r="A383" s="506"/>
      <c r="B383" s="40"/>
      <c r="C383" s="40"/>
      <c r="D383" s="39">
        <v>2.4300000000000002</v>
      </c>
      <c r="E383" s="40" t="s">
        <v>290</v>
      </c>
      <c r="F383" s="40" t="str">
        <f t="shared" si="20"/>
        <v>2,43 л</v>
      </c>
      <c r="G383" s="117">
        <v>1</v>
      </c>
      <c r="H383" s="40" t="s">
        <v>574</v>
      </c>
      <c r="I383" s="119">
        <v>2292.7399999999998</v>
      </c>
      <c r="J383" s="53">
        <f>IF(C383="СТОП цена",I383,ROUND(I383*(1-VLOOKUP(L383,Оглавление!D:G,3,FALSE)),2))</f>
        <v>2292.7399999999998</v>
      </c>
      <c r="K383" s="116"/>
      <c r="L383" s="56" t="str">
        <f t="shared" si="19"/>
        <v>ПИНОТЕКС (PINOTEX)</v>
      </c>
      <c r="M383" s="50">
        <v>7</v>
      </c>
    </row>
    <row r="384" spans="1:13" ht="12.75">
      <c r="A384" s="506"/>
      <c r="B384" s="40"/>
      <c r="C384" s="39" t="s">
        <v>123</v>
      </c>
      <c r="D384" s="39">
        <v>4.8499999999999996</v>
      </c>
      <c r="E384" s="40" t="s">
        <v>290</v>
      </c>
      <c r="F384" s="40" t="str">
        <f t="shared" si="20"/>
        <v>4,85 л</v>
      </c>
      <c r="G384" s="117">
        <v>1</v>
      </c>
      <c r="H384" s="40" t="s">
        <v>574</v>
      </c>
      <c r="I384" s="119">
        <v>4197.26</v>
      </c>
      <c r="J384" s="53">
        <f>IF(C384="СТОП цена",I384,ROUND(I384*(1-VLOOKUP(L384,Оглавление!D:G,3,FALSE)),2))</f>
        <v>4197.26</v>
      </c>
      <c r="K384" s="116"/>
      <c r="L384" s="56" t="str">
        <f t="shared" si="19"/>
        <v>ПИНОТЕКС (PINOTEX)</v>
      </c>
      <c r="M384" s="50">
        <v>7</v>
      </c>
    </row>
    <row r="385" spans="1:13" ht="12.75" customHeight="1">
      <c r="A385" s="444" t="s">
        <v>61</v>
      </c>
      <c r="B385" s="39"/>
      <c r="C385" s="39"/>
      <c r="D385" s="39">
        <v>0.75</v>
      </c>
      <c r="E385" s="40" t="s">
        <v>290</v>
      </c>
      <c r="F385" s="40" t="str">
        <f t="shared" si="20"/>
        <v>0,75 л</v>
      </c>
      <c r="G385" s="40">
        <v>1</v>
      </c>
      <c r="H385" s="40" t="s">
        <v>574</v>
      </c>
      <c r="I385" s="63">
        <v>834.26</v>
      </c>
      <c r="J385" s="53">
        <f>IF(C385="СТОП цена",I385,ROUND(I385*(1-VLOOKUP(L385,Оглавление!D:G,3,FALSE)),2))</f>
        <v>834.26</v>
      </c>
      <c r="K385" s="56"/>
      <c r="L385" s="56" t="str">
        <f>IF(ISBLANK(K385)=FALSE,A385,L381)</f>
        <v>ПИНОТЕКС (PINOTEX)</v>
      </c>
      <c r="M385" s="50">
        <v>7</v>
      </c>
    </row>
    <row r="386" spans="1:13" ht="16.5" customHeight="1">
      <c r="A386" s="448"/>
      <c r="B386" s="39"/>
      <c r="C386" s="39" t="s">
        <v>123</v>
      </c>
      <c r="D386" s="39">
        <v>2.5</v>
      </c>
      <c r="E386" s="40" t="s">
        <v>290</v>
      </c>
      <c r="F386" s="40" t="str">
        <f t="shared" si="20"/>
        <v>2,5 л</v>
      </c>
      <c r="G386" s="40">
        <v>1</v>
      </c>
      <c r="H386" s="40" t="s">
        <v>574</v>
      </c>
      <c r="I386" s="63">
        <v>2292.7399999999998</v>
      </c>
      <c r="J386" s="53">
        <f>IF(C386="СТОП цена",I386,ROUND(I386*(1-VLOOKUP(L386,Оглавление!D:G,3,FALSE)),2))</f>
        <v>2292.7399999999998</v>
      </c>
      <c r="K386" s="56"/>
      <c r="L386" s="56" t="str">
        <f t="shared" si="19"/>
        <v>ПИНОТЕКС (PINOTEX)</v>
      </c>
      <c r="M386" s="50">
        <v>7</v>
      </c>
    </row>
    <row r="387" spans="1:13" s="215" customFormat="1" ht="16.5" customHeight="1">
      <c r="A387" s="445"/>
      <c r="B387" s="39"/>
      <c r="C387" s="39" t="s">
        <v>96</v>
      </c>
      <c r="D387" s="39"/>
      <c r="E387" s="40"/>
      <c r="F387" s="40" t="s">
        <v>643</v>
      </c>
      <c r="G387" s="40">
        <v>1</v>
      </c>
      <c r="H387" s="40" t="s">
        <v>574</v>
      </c>
      <c r="I387" s="63">
        <v>4197.26</v>
      </c>
      <c r="J387" s="53">
        <f>IF(C387="СТОП цена",I387,ROUND(I387*(1-VLOOKUP(L387,Оглавление!D:G,3,FALSE)),2))</f>
        <v>4197.26</v>
      </c>
      <c r="K387" s="56"/>
      <c r="L387" s="56" t="str">
        <f t="shared" si="19"/>
        <v>ПИНОТЕКС (PINOTEX)</v>
      </c>
      <c r="M387" s="50">
        <v>7</v>
      </c>
    </row>
    <row r="388" spans="1:13" ht="18.75" customHeight="1">
      <c r="A388" s="444" t="s">
        <v>1569</v>
      </c>
      <c r="B388" s="40"/>
      <c r="C388" s="40"/>
      <c r="D388" s="39">
        <v>1</v>
      </c>
      <c r="E388" s="40" t="s">
        <v>290</v>
      </c>
      <c r="F388" s="40" t="str">
        <f t="shared" si="20"/>
        <v>1 л</v>
      </c>
      <c r="G388" s="39">
        <v>6</v>
      </c>
      <c r="H388" s="40" t="s">
        <v>574</v>
      </c>
      <c r="I388" s="63">
        <v>532.17999999999995</v>
      </c>
      <c r="J388" s="53">
        <f>IF(C388="СТОП цена",I388,ROUND(I388*(1-VLOOKUP(L388,Оглавление!D:G,3,FALSE)),2))</f>
        <v>532.17999999999995</v>
      </c>
      <c r="K388" s="56"/>
      <c r="L388" s="56" t="str">
        <f>IF(ISBLANK(K388)=FALSE,A388,L386)</f>
        <v>ПИНОТЕКС (PINOTEX)</v>
      </c>
      <c r="M388" s="50">
        <v>7</v>
      </c>
    </row>
    <row r="389" spans="1:13" ht="17.25" customHeight="1">
      <c r="A389" s="448"/>
      <c r="B389" s="40"/>
      <c r="C389" s="40"/>
      <c r="D389" s="39">
        <v>2.7</v>
      </c>
      <c r="E389" s="40" t="s">
        <v>290</v>
      </c>
      <c r="F389" s="40" t="str">
        <f t="shared" si="20"/>
        <v>2,7 л</v>
      </c>
      <c r="G389" s="39">
        <v>1</v>
      </c>
      <c r="H389" s="40" t="s">
        <v>574</v>
      </c>
      <c r="I389" s="63">
        <v>1381.78</v>
      </c>
      <c r="J389" s="53">
        <f>IF(C389="СТОП цена",I389,ROUND(I389*(1-VLOOKUP(L389,Оглавление!D:G,3,FALSE)),2))</f>
        <v>1381.78</v>
      </c>
      <c r="K389" s="56"/>
      <c r="L389" s="56" t="str">
        <f t="shared" si="19"/>
        <v>ПИНОТЕКС (PINOTEX)</v>
      </c>
      <c r="M389" s="50">
        <v>7</v>
      </c>
    </row>
    <row r="390" spans="1:13" s="249" customFormat="1" ht="15.75" customHeight="1">
      <c r="A390" s="448"/>
      <c r="B390" s="40"/>
      <c r="C390" s="40"/>
      <c r="D390" s="39"/>
      <c r="E390" s="40"/>
      <c r="F390" s="40" t="s">
        <v>716</v>
      </c>
      <c r="G390" s="39">
        <v>1</v>
      </c>
      <c r="H390" s="40" t="s">
        <v>574</v>
      </c>
      <c r="I390" s="63">
        <v>4459.22</v>
      </c>
      <c r="J390" s="53">
        <f>IF(C390="СТОП цена",I390,ROUND(I390*(1-VLOOKUP(L390,Оглавление!D:G,3,FALSE)),2))</f>
        <v>4459.22</v>
      </c>
      <c r="K390" s="56"/>
      <c r="L390" s="56" t="str">
        <f t="shared" si="19"/>
        <v>ПИНОТЕКС (PINOTEX)</v>
      </c>
      <c r="M390" s="50">
        <v>7</v>
      </c>
    </row>
    <row r="391" spans="1:13" ht="15.75" customHeight="1">
      <c r="A391" s="445"/>
      <c r="B391" s="40"/>
      <c r="C391" s="40" t="s">
        <v>937</v>
      </c>
      <c r="D391" s="39">
        <v>10</v>
      </c>
      <c r="E391" s="40" t="s">
        <v>290</v>
      </c>
      <c r="F391" s="40" t="str">
        <f t="shared" si="20"/>
        <v>10 л</v>
      </c>
      <c r="G391" s="40">
        <v>1</v>
      </c>
      <c r="H391" s="40" t="s">
        <v>574</v>
      </c>
      <c r="I391" s="63">
        <v>4625.6000000000004</v>
      </c>
      <c r="J391" s="53">
        <f>IF(C391="СТОП цена",I391,ROUND(I391*(1-VLOOKUP(L391,Оглавление!D:G,3,FALSE)),2))</f>
        <v>4625.6000000000004</v>
      </c>
      <c r="K391" s="56"/>
      <c r="L391" s="56" t="str">
        <f t="shared" si="19"/>
        <v>ПИНОТЕКС (PINOTEX)</v>
      </c>
      <c r="M391" s="50">
        <v>7</v>
      </c>
    </row>
    <row r="392" spans="1:13" s="134" customFormat="1" ht="18" customHeight="1">
      <c r="A392" s="444" t="s">
        <v>680</v>
      </c>
      <c r="B392" s="40"/>
      <c r="C392" s="40"/>
      <c r="D392" s="38"/>
      <c r="E392" s="40"/>
      <c r="F392" s="40" t="s">
        <v>191</v>
      </c>
      <c r="G392" s="38">
        <v>6</v>
      </c>
      <c r="H392" s="39" t="s">
        <v>574</v>
      </c>
      <c r="I392" s="63">
        <v>534.54</v>
      </c>
      <c r="J392" s="53">
        <f>IF(C392="СТОП цена",I392,ROUND(I392*(1-VLOOKUP(L392,Оглавление!D:G,3,FALSE)),2))</f>
        <v>534.54</v>
      </c>
      <c r="K392" s="56"/>
      <c r="L392" s="56" t="str">
        <f t="shared" si="19"/>
        <v>ПИНОТЕКС (PINOTEX)</v>
      </c>
      <c r="M392" s="50">
        <v>7</v>
      </c>
    </row>
    <row r="393" spans="1:13" s="134" customFormat="1" ht="18" customHeight="1">
      <c r="A393" s="448"/>
      <c r="B393" s="40"/>
      <c r="C393" s="40"/>
      <c r="D393" s="38"/>
      <c r="E393" s="40"/>
      <c r="F393" s="40" t="s">
        <v>621</v>
      </c>
      <c r="G393" s="38">
        <v>1</v>
      </c>
      <c r="H393" s="39" t="s">
        <v>574</v>
      </c>
      <c r="I393" s="63">
        <v>1385.32</v>
      </c>
      <c r="J393" s="53">
        <f>IF(C393="СТОП цена",I393,ROUND(I393*(1-VLOOKUP(L393,Оглавление!D:G,3,FALSE)),2))</f>
        <v>1385.32</v>
      </c>
      <c r="K393" s="56"/>
      <c r="L393" s="56" t="str">
        <f t="shared" si="19"/>
        <v>ПИНОТЕКС (PINOTEX)</v>
      </c>
      <c r="M393" s="50">
        <v>7</v>
      </c>
    </row>
    <row r="394" spans="1:13" s="231" customFormat="1" ht="18" customHeight="1">
      <c r="A394" s="444" t="s">
        <v>321</v>
      </c>
      <c r="B394" s="40"/>
      <c r="C394" s="40"/>
      <c r="D394" s="38"/>
      <c r="E394" s="40"/>
      <c r="F394" s="40" t="s">
        <v>725</v>
      </c>
      <c r="G394" s="38">
        <v>1</v>
      </c>
      <c r="H394" s="39" t="s">
        <v>574</v>
      </c>
      <c r="I394" s="63">
        <v>279.66000000000003</v>
      </c>
      <c r="J394" s="53">
        <f>IF(C394="СТОП цена",I394,ROUND(I394*(1-VLOOKUP(L394,Оглавление!D:G,3,FALSE)),2))</f>
        <v>279.66000000000003</v>
      </c>
      <c r="K394" s="56"/>
      <c r="L394" s="56" t="str">
        <f t="shared" si="19"/>
        <v>ПИНОТЕКС (PINOTEX)</v>
      </c>
      <c r="M394" s="50">
        <v>8</v>
      </c>
    </row>
    <row r="395" spans="1:13" s="231" customFormat="1" ht="18" customHeight="1">
      <c r="A395" s="448"/>
      <c r="B395" s="40"/>
      <c r="C395" s="39" t="s">
        <v>123</v>
      </c>
      <c r="D395" s="38"/>
      <c r="E395" s="40"/>
      <c r="F395" s="40" t="s">
        <v>639</v>
      </c>
      <c r="G395" s="38">
        <v>1</v>
      </c>
      <c r="H395" s="39" t="s">
        <v>574</v>
      </c>
      <c r="I395" s="63">
        <v>789.42</v>
      </c>
      <c r="J395" s="53">
        <f>IF(C395="СТОП цена",I395,ROUND(I395*(1-VLOOKUP(L395,Оглавление!D:G,3,FALSE)),2))</f>
        <v>789.42</v>
      </c>
      <c r="K395" s="56"/>
      <c r="L395" s="56" t="str">
        <f t="shared" si="19"/>
        <v>ПИНОТЕКС (PINOTEX)</v>
      </c>
      <c r="M395" s="50">
        <v>8</v>
      </c>
    </row>
    <row r="396" spans="1:13" ht="16.5" customHeight="1">
      <c r="A396" s="448"/>
      <c r="B396" s="40"/>
      <c r="C396" s="40"/>
      <c r="D396" s="38">
        <v>5</v>
      </c>
      <c r="E396" s="40" t="s">
        <v>290</v>
      </c>
      <c r="F396" s="40" t="str">
        <f t="shared" si="20"/>
        <v>5 л</v>
      </c>
      <c r="G396" s="38">
        <v>1</v>
      </c>
      <c r="H396" s="40" t="s">
        <v>574</v>
      </c>
      <c r="I396" s="63">
        <v>1224.8399999999999</v>
      </c>
      <c r="J396" s="53">
        <f>IF(C396="СТОП цена",I396,ROUND(I396*(1-VLOOKUP(L396,Оглавление!D:G,3,FALSE)),2))</f>
        <v>1224.8399999999999</v>
      </c>
      <c r="K396" s="56"/>
      <c r="L396" s="56" t="str">
        <f t="shared" si="19"/>
        <v>ПИНОТЕКС (PINOTEX)</v>
      </c>
      <c r="M396" s="50">
        <v>8</v>
      </c>
    </row>
    <row r="397" spans="1:13" s="249" customFormat="1" ht="16.5" customHeight="1">
      <c r="A397" s="448"/>
      <c r="B397" s="40"/>
      <c r="C397" s="40"/>
      <c r="D397" s="38"/>
      <c r="E397" s="40"/>
      <c r="F397" s="40" t="s">
        <v>716</v>
      </c>
      <c r="G397" s="38">
        <v>1</v>
      </c>
      <c r="H397" s="40" t="s">
        <v>574</v>
      </c>
      <c r="I397" s="63">
        <v>2105.12</v>
      </c>
      <c r="J397" s="53">
        <f>IF(C397="СТОП цена",I397,ROUND(I397*(1-VLOOKUP(L397,Оглавление!D:G,3,FALSE)),2))</f>
        <v>2105.12</v>
      </c>
      <c r="K397" s="56"/>
      <c r="L397" s="56" t="str">
        <f t="shared" si="19"/>
        <v>ПИНОТЕКС (PINOTEX)</v>
      </c>
      <c r="M397" s="50">
        <v>8</v>
      </c>
    </row>
    <row r="398" spans="1:13" ht="17.25" customHeight="1">
      <c r="A398" s="445"/>
      <c r="B398" s="40"/>
      <c r="C398" s="40" t="s">
        <v>937</v>
      </c>
      <c r="D398" s="38">
        <v>10</v>
      </c>
      <c r="E398" s="40" t="s">
        <v>290</v>
      </c>
      <c r="F398" s="40" t="str">
        <f t="shared" si="20"/>
        <v>10 л</v>
      </c>
      <c r="G398" s="38">
        <v>1</v>
      </c>
      <c r="H398" s="40" t="s">
        <v>574</v>
      </c>
      <c r="I398" s="63">
        <v>2174.7399999999998</v>
      </c>
      <c r="J398" s="53">
        <f>IF(C398="СТОП цена",I398,ROUND(I398*(1-VLOOKUP(L398,Оглавление!D:G,3,FALSE)),2))</f>
        <v>2174.7399999999998</v>
      </c>
      <c r="K398" s="56"/>
      <c r="L398" s="56" t="str">
        <f>IF(ISBLANK(K398)=FALSE,A398,L396)</f>
        <v>ПИНОТЕКС (PINOTEX)</v>
      </c>
      <c r="M398" s="50">
        <v>8</v>
      </c>
    </row>
    <row r="399" spans="1:13" ht="22.5" customHeight="1">
      <c r="A399" s="444" t="s">
        <v>679</v>
      </c>
      <c r="B399" s="40">
        <v>5195668</v>
      </c>
      <c r="C399" s="39" t="s">
        <v>123</v>
      </c>
      <c r="D399" s="38">
        <v>2.7</v>
      </c>
      <c r="E399" s="40" t="s">
        <v>290</v>
      </c>
      <c r="F399" s="64" t="str">
        <f t="shared" si="20"/>
        <v>2,7 л</v>
      </c>
      <c r="G399" s="38">
        <v>1</v>
      </c>
      <c r="H399" s="40" t="s">
        <v>574</v>
      </c>
      <c r="I399" s="63">
        <v>1539.9</v>
      </c>
      <c r="J399" s="53">
        <f>IF(C399="СТОП цена",I399,ROUND(I399*(1-VLOOKUP(L399,Оглавление!D:G,3,FALSE)),2))</f>
        <v>1539.9</v>
      </c>
      <c r="K399" s="56"/>
      <c r="L399" s="56" t="str">
        <f t="shared" si="19"/>
        <v>ПИНОТЕКС (PINOTEX)</v>
      </c>
      <c r="M399" s="50">
        <v>8</v>
      </c>
    </row>
    <row r="400" spans="1:13" s="249" customFormat="1" ht="22.5" customHeight="1">
      <c r="A400" s="448"/>
      <c r="B400" s="40">
        <v>5270903</v>
      </c>
      <c r="C400" s="39" t="s">
        <v>123</v>
      </c>
      <c r="D400" s="38"/>
      <c r="E400" s="40"/>
      <c r="F400" s="64" t="s">
        <v>716</v>
      </c>
      <c r="G400" s="72">
        <v>1</v>
      </c>
      <c r="H400" s="64" t="s">
        <v>574</v>
      </c>
      <c r="I400" s="247">
        <v>5094.0600000000004</v>
      </c>
      <c r="J400" s="53">
        <f>IF(C400="СТОП цена",I400,ROUND(I400*(1-VLOOKUP(L400,Оглавление!D:G,3,FALSE)),2))</f>
        <v>5094.0600000000004</v>
      </c>
      <c r="K400" s="56"/>
      <c r="L400" s="56" t="str">
        <f t="shared" si="19"/>
        <v>ПИНОТЕКС (PINOTEX)</v>
      </c>
      <c r="M400" s="50">
        <v>8</v>
      </c>
    </row>
    <row r="401" spans="1:13" s="216" customFormat="1" ht="21" customHeight="1">
      <c r="A401" s="445"/>
      <c r="B401" s="40">
        <v>5195667</v>
      </c>
      <c r="C401" s="39" t="s">
        <v>123</v>
      </c>
      <c r="D401" s="38"/>
      <c r="E401" s="40"/>
      <c r="F401" s="64" t="s">
        <v>644</v>
      </c>
      <c r="G401" s="38">
        <v>1</v>
      </c>
      <c r="H401" s="40" t="s">
        <v>574</v>
      </c>
      <c r="I401" s="63">
        <v>5170.76</v>
      </c>
      <c r="J401" s="53">
        <f>IF(C401="СТОП цена",I401,ROUND(I401*(1-VLOOKUP(L401,Оглавление!D:G,3,FALSE)),2))</f>
        <v>5170.76</v>
      </c>
      <c r="K401" s="56"/>
      <c r="L401" s="56" t="str">
        <f t="shared" si="19"/>
        <v>ПИНОТЕКС (PINOTEX)</v>
      </c>
      <c r="M401" s="50">
        <v>8</v>
      </c>
    </row>
    <row r="402" spans="1:13" s="221" customFormat="1" ht="15.75" customHeight="1">
      <c r="A402" s="460" t="s">
        <v>829</v>
      </c>
      <c r="B402" s="40">
        <v>5235646</v>
      </c>
      <c r="C402" s="40"/>
      <c r="D402" s="38"/>
      <c r="E402" s="40"/>
      <c r="F402" s="40" t="s">
        <v>707</v>
      </c>
      <c r="G402" s="38">
        <v>1</v>
      </c>
      <c r="H402" s="40" t="s">
        <v>574</v>
      </c>
      <c r="I402" s="63">
        <v>1109.2</v>
      </c>
      <c r="J402" s="53">
        <f>IF(C402="СТОП цена",I402,ROUND(I402*(1-VLOOKUP(L402,Оглавление!D:G,3,FALSE)),2))</f>
        <v>1109.2</v>
      </c>
      <c r="K402" s="56"/>
      <c r="L402" s="56" t="str">
        <f t="shared" si="19"/>
        <v>ПИНОТЕКС (PINOTEX)</v>
      </c>
      <c r="M402" s="50">
        <v>8</v>
      </c>
    </row>
    <row r="403" spans="1:13" s="221" customFormat="1" ht="15.75" customHeight="1">
      <c r="A403" s="460"/>
      <c r="B403" s="40">
        <v>5235648</v>
      </c>
      <c r="C403" s="40"/>
      <c r="D403" s="38"/>
      <c r="E403" s="40"/>
      <c r="F403" s="40" t="s">
        <v>716</v>
      </c>
      <c r="G403" s="38">
        <v>1</v>
      </c>
      <c r="H403" s="40" t="s">
        <v>574</v>
      </c>
      <c r="I403" s="63">
        <v>3675.7</v>
      </c>
      <c r="J403" s="53">
        <f>IF(C403="СТОП цена",I403,ROUND(I403*(1-VLOOKUP(L403,Оглавление!D:G,3,FALSE)),2))</f>
        <v>3675.7</v>
      </c>
      <c r="K403" s="56"/>
      <c r="L403" s="56" t="str">
        <f t="shared" si="19"/>
        <v>ПИНОТЕКС (PINOTEX)</v>
      </c>
      <c r="M403" s="50">
        <v>8</v>
      </c>
    </row>
    <row r="404" spans="1:13" s="249" customFormat="1" ht="15.75" customHeight="1">
      <c r="A404" s="444" t="s">
        <v>1525</v>
      </c>
      <c r="B404" s="40">
        <v>5270610</v>
      </c>
      <c r="C404" s="40"/>
      <c r="D404" s="38"/>
      <c r="E404" s="40"/>
      <c r="F404" s="40" t="s">
        <v>696</v>
      </c>
      <c r="G404" s="38">
        <v>6</v>
      </c>
      <c r="H404" s="40" t="s">
        <v>574</v>
      </c>
      <c r="I404" s="63">
        <v>342.2</v>
      </c>
      <c r="J404" s="53">
        <f>IF(C404="СТОП цена",I404,ROUND(I404*(1-VLOOKUP(L404,Оглавление!D:G,3,FALSE)),2))</f>
        <v>342.2</v>
      </c>
      <c r="K404" s="56"/>
      <c r="L404" s="56" t="str">
        <f t="shared" si="19"/>
        <v>ПИНОТЕКС (PINOTEX)</v>
      </c>
      <c r="M404" s="50">
        <v>8</v>
      </c>
    </row>
    <row r="405" spans="1:13" s="249" customFormat="1" ht="15.75" customHeight="1">
      <c r="A405" s="448"/>
      <c r="B405" s="40">
        <v>5270611</v>
      </c>
      <c r="C405" s="40"/>
      <c r="D405" s="38"/>
      <c r="E405" s="40"/>
      <c r="F405" s="40" t="s">
        <v>707</v>
      </c>
      <c r="G405" s="38">
        <v>1</v>
      </c>
      <c r="H405" s="40" t="s">
        <v>574</v>
      </c>
      <c r="I405" s="63">
        <v>875.56</v>
      </c>
      <c r="J405" s="53">
        <f>IF(C405="СТОП цена",I405,ROUND(I405*(1-VLOOKUP(L405,Оглавление!D:G,3,FALSE)),2))</f>
        <v>875.56</v>
      </c>
      <c r="K405" s="56"/>
      <c r="L405" s="56" t="str">
        <f t="shared" si="19"/>
        <v>ПИНОТЕКС (PINOTEX)</v>
      </c>
      <c r="M405" s="50">
        <v>8</v>
      </c>
    </row>
    <row r="406" spans="1:13" s="249" customFormat="1" ht="15.75" customHeight="1">
      <c r="A406" s="445"/>
      <c r="B406" s="40">
        <v>5270612</v>
      </c>
      <c r="C406" s="40"/>
      <c r="D406" s="38"/>
      <c r="E406" s="40"/>
      <c r="F406" s="40" t="s">
        <v>716</v>
      </c>
      <c r="G406" s="38">
        <v>1</v>
      </c>
      <c r="H406" s="40" t="s">
        <v>574</v>
      </c>
      <c r="I406" s="63">
        <v>2626.68</v>
      </c>
      <c r="J406" s="53">
        <f>IF(C406="СТОП цена",I406,ROUND(I406*(1-VLOOKUP(L406,Оглавление!D:G,3,FALSE)),2))</f>
        <v>2626.68</v>
      </c>
      <c r="K406" s="56"/>
      <c r="L406" s="56" t="str">
        <f t="shared" si="19"/>
        <v>ПИНОТЕКС (PINOTEX)</v>
      </c>
      <c r="M406" s="50">
        <v>8</v>
      </c>
    </row>
    <row r="407" spans="1:13" s="249" customFormat="1" ht="21.75" customHeight="1">
      <c r="A407" s="339" t="s">
        <v>1526</v>
      </c>
      <c r="B407" s="40">
        <v>5270904</v>
      </c>
      <c r="C407" s="40"/>
      <c r="D407" s="38"/>
      <c r="E407" s="40"/>
      <c r="F407" s="40" t="s">
        <v>716</v>
      </c>
      <c r="G407" s="38">
        <v>1</v>
      </c>
      <c r="H407" s="40" t="s">
        <v>574</v>
      </c>
      <c r="I407" s="63">
        <v>2919.32</v>
      </c>
      <c r="J407" s="53">
        <f>IF(C407="СТОП цена",I407,ROUND(I407*(1-VLOOKUP(L407,Оглавление!D:G,3,FALSE)),2))</f>
        <v>2919.32</v>
      </c>
      <c r="K407" s="56"/>
      <c r="L407" s="56" t="str">
        <f t="shared" si="19"/>
        <v>ПИНОТЕКС (PINOTEX)</v>
      </c>
      <c r="M407" s="50">
        <v>8</v>
      </c>
    </row>
    <row r="408" spans="1:13" s="235" customFormat="1" ht="24.75" hidden="1" customHeight="1">
      <c r="A408" s="484" t="s">
        <v>222</v>
      </c>
      <c r="B408" s="484"/>
      <c r="C408" s="484"/>
      <c r="D408" s="484"/>
      <c r="E408" s="484"/>
      <c r="F408" s="484"/>
      <c r="G408" s="484"/>
      <c r="H408" s="484"/>
      <c r="I408" s="484"/>
      <c r="J408" s="484"/>
      <c r="K408" s="56"/>
      <c r="L408" s="56" t="str">
        <f t="shared" si="19"/>
        <v>ПИНОТЕКС (PINOTEX)</v>
      </c>
      <c r="M408" s="50">
        <v>8</v>
      </c>
    </row>
    <row r="409" spans="1:13" s="235" customFormat="1" ht="15.75" hidden="1" customHeight="1">
      <c r="A409" s="463" t="s">
        <v>881</v>
      </c>
      <c r="B409" s="40">
        <v>5254084</v>
      </c>
      <c r="C409" s="40"/>
      <c r="D409" s="38"/>
      <c r="E409" s="40"/>
      <c r="F409" s="40" t="s">
        <v>638</v>
      </c>
      <c r="G409" s="38">
        <v>1</v>
      </c>
      <c r="H409" s="40" t="s">
        <v>574</v>
      </c>
      <c r="I409" s="63">
        <v>566.4</v>
      </c>
      <c r="J409" s="53">
        <f>IF(C409="СТОП цена",I409,ROUND(I409*(1-VLOOKUP(L409,Оглавление!D:G,3,FALSE)),2))</f>
        <v>566.4</v>
      </c>
      <c r="K409" s="56"/>
      <c r="L409" s="56" t="str">
        <f t="shared" si="19"/>
        <v>ПИНОТЕКС (PINOTEX)</v>
      </c>
      <c r="M409" s="50">
        <v>8</v>
      </c>
    </row>
    <row r="410" spans="1:13" s="235" customFormat="1" ht="15.75" hidden="1" customHeight="1">
      <c r="A410" s="478"/>
      <c r="B410" s="40">
        <v>5254103</v>
      </c>
      <c r="C410" s="40"/>
      <c r="D410" s="38"/>
      <c r="E410" s="40"/>
      <c r="F410" s="40" t="s">
        <v>707</v>
      </c>
      <c r="G410" s="38">
        <v>1</v>
      </c>
      <c r="H410" s="40" t="s">
        <v>574</v>
      </c>
      <c r="I410" s="63">
        <v>1456.12</v>
      </c>
      <c r="J410" s="53">
        <f>IF(C410="СТОП цена",I410,ROUND(I410*(1-VLOOKUP(L410,Оглавление!D:G,3,FALSE)),2))</f>
        <v>1456.12</v>
      </c>
      <c r="K410" s="56"/>
      <c r="L410" s="56" t="str">
        <f t="shared" si="19"/>
        <v>ПИНОТЕКС (PINOTEX)</v>
      </c>
      <c r="M410" s="50">
        <v>8</v>
      </c>
    </row>
    <row r="411" spans="1:13" s="235" customFormat="1" ht="15.75" hidden="1" customHeight="1">
      <c r="A411" s="463" t="s">
        <v>882</v>
      </c>
      <c r="B411" s="40">
        <v>5254104</v>
      </c>
      <c r="C411" s="40"/>
      <c r="D411" s="38"/>
      <c r="E411" s="40"/>
      <c r="F411" s="40" t="s">
        <v>638</v>
      </c>
      <c r="G411" s="38">
        <v>1</v>
      </c>
      <c r="H411" s="40" t="s">
        <v>574</v>
      </c>
      <c r="I411" s="63">
        <v>611.24</v>
      </c>
      <c r="J411" s="53">
        <f>IF(C411="СТОП цена",I411,ROUND(I411*(1-VLOOKUP(L411,Оглавление!D:G,3,FALSE)),2))</f>
        <v>611.24</v>
      </c>
      <c r="K411" s="56"/>
      <c r="L411" s="56" t="str">
        <f t="shared" si="19"/>
        <v>ПИНОТЕКС (PINOTEX)</v>
      </c>
      <c r="M411" s="50">
        <v>8</v>
      </c>
    </row>
    <row r="412" spans="1:13" s="235" customFormat="1" ht="15.75" hidden="1" customHeight="1">
      <c r="A412" s="478"/>
      <c r="B412" s="40">
        <v>5254106</v>
      </c>
      <c r="C412" s="40"/>
      <c r="D412" s="38"/>
      <c r="E412" s="40"/>
      <c r="F412" s="40" t="s">
        <v>707</v>
      </c>
      <c r="G412" s="38">
        <v>1</v>
      </c>
      <c r="H412" s="40" t="s">
        <v>574</v>
      </c>
      <c r="I412" s="63">
        <v>1571.76</v>
      </c>
      <c r="J412" s="53">
        <f>IF(C412="СТОП цена",I412,ROUND(I412*(1-VLOOKUP(L412,Оглавление!D:G,3,FALSE)),2))</f>
        <v>1571.76</v>
      </c>
      <c r="K412" s="56"/>
      <c r="L412" s="56" t="str">
        <f t="shared" si="19"/>
        <v>ПИНОТЕКС (PINOTEX)</v>
      </c>
      <c r="M412" s="50">
        <v>8</v>
      </c>
    </row>
    <row r="413" spans="1:13" s="235" customFormat="1" ht="15.75" hidden="1" customHeight="1">
      <c r="A413" s="463" t="s">
        <v>883</v>
      </c>
      <c r="B413" s="40">
        <v>5254107</v>
      </c>
      <c r="C413" s="40"/>
      <c r="D413" s="38"/>
      <c r="E413" s="40"/>
      <c r="F413" s="40" t="s">
        <v>638</v>
      </c>
      <c r="G413" s="38">
        <v>1</v>
      </c>
      <c r="H413" s="40" t="s">
        <v>574</v>
      </c>
      <c r="I413" s="63">
        <v>407.1</v>
      </c>
      <c r="J413" s="53">
        <f>IF(C413="СТОП цена",I413,ROUND(I413*(1-VLOOKUP(L413,Оглавление!D:G,3,FALSE)),2))</f>
        <v>407.1</v>
      </c>
      <c r="K413" s="56"/>
      <c r="L413" s="56" t="str">
        <f t="shared" si="19"/>
        <v>ПИНОТЕКС (PINOTEX)</v>
      </c>
      <c r="M413" s="50">
        <v>8</v>
      </c>
    </row>
    <row r="414" spans="1:13" s="235" customFormat="1" ht="15.75" hidden="1" customHeight="1">
      <c r="A414" s="478"/>
      <c r="B414" s="40">
        <v>5254108</v>
      </c>
      <c r="C414" s="40"/>
      <c r="D414" s="38"/>
      <c r="E414" s="40"/>
      <c r="F414" s="40" t="s">
        <v>707</v>
      </c>
      <c r="G414" s="38">
        <v>1</v>
      </c>
      <c r="H414" s="40" t="s">
        <v>574</v>
      </c>
      <c r="I414" s="63">
        <v>1046.83</v>
      </c>
      <c r="J414" s="53">
        <f>IF(C414="СТОП цена",I414,ROUND(I414*(1-VLOOKUP(L414,Оглавление!D:G,3,FALSE)),2))</f>
        <v>1046.83</v>
      </c>
      <c r="K414" s="56"/>
      <c r="L414" s="56" t="str">
        <f t="shared" si="19"/>
        <v>ПИНОТЕКС (PINOTEX)</v>
      </c>
      <c r="M414" s="50">
        <v>8</v>
      </c>
    </row>
    <row r="415" spans="1:13" s="221" customFormat="1" ht="15.75" hidden="1" customHeight="1">
      <c r="A415" s="444" t="s">
        <v>828</v>
      </c>
      <c r="B415" s="40">
        <v>5255403</v>
      </c>
      <c r="C415" s="39" t="s">
        <v>123</v>
      </c>
      <c r="D415" s="38"/>
      <c r="E415" s="40"/>
      <c r="F415" s="40" t="s">
        <v>638</v>
      </c>
      <c r="G415" s="38">
        <v>1</v>
      </c>
      <c r="H415" s="40" t="s">
        <v>574</v>
      </c>
      <c r="I415" s="63">
        <v>675</v>
      </c>
      <c r="J415" s="53">
        <f>IF(C415="СТОП цена",I415,ROUND(I415*(1-VLOOKUP(L415,Оглавление!D:G,3,FALSE)),2))</f>
        <v>675</v>
      </c>
      <c r="K415" s="56"/>
      <c r="L415" s="56" t="str">
        <f>IF(ISBLANK(K415)=FALSE,A415,L403)</f>
        <v>ПИНОТЕКС (PINOTEX)</v>
      </c>
      <c r="M415" s="50">
        <v>8</v>
      </c>
    </row>
    <row r="416" spans="1:13" s="221" customFormat="1" ht="15.75" hidden="1" customHeight="1">
      <c r="A416" s="448"/>
      <c r="B416" s="40">
        <v>5255404</v>
      </c>
      <c r="C416" s="40"/>
      <c r="D416" s="38"/>
      <c r="E416" s="40"/>
      <c r="F416" s="40" t="s">
        <v>707</v>
      </c>
      <c r="G416" s="38">
        <v>1</v>
      </c>
      <c r="H416" s="40" t="s">
        <v>574</v>
      </c>
      <c r="I416" s="63">
        <v>1736</v>
      </c>
      <c r="J416" s="53">
        <f>IF(C416="СТОП цена",I416,ROUND(I416*(1-VLOOKUP(L416,Оглавление!D:G,3,FALSE)),2))</f>
        <v>1736</v>
      </c>
      <c r="K416" s="56"/>
      <c r="L416" s="56" t="str">
        <f t="shared" si="19"/>
        <v>ПИНОТЕКС (PINOTEX)</v>
      </c>
      <c r="M416" s="50">
        <v>8</v>
      </c>
    </row>
    <row r="417" spans="1:13" s="221" customFormat="1" ht="15.75" hidden="1" customHeight="1">
      <c r="A417" s="445"/>
      <c r="B417" s="40">
        <v>5255405</v>
      </c>
      <c r="C417" s="39" t="s">
        <v>123</v>
      </c>
      <c r="D417" s="38"/>
      <c r="E417" s="40"/>
      <c r="F417" s="40" t="s">
        <v>716</v>
      </c>
      <c r="G417" s="38">
        <v>1</v>
      </c>
      <c r="H417" s="40" t="s">
        <v>574</v>
      </c>
      <c r="I417" s="63">
        <v>5283</v>
      </c>
      <c r="J417" s="53">
        <f>IF(C417="СТОП цена",I417,ROUND(I417*(1-VLOOKUP(L417,Оглавление!D:G,3,FALSE)),2))</f>
        <v>5283</v>
      </c>
      <c r="K417" s="56"/>
      <c r="L417" s="56" t="str">
        <f t="shared" si="19"/>
        <v>ПИНОТЕКС (PINOTEX)</v>
      </c>
      <c r="M417" s="50">
        <v>8</v>
      </c>
    </row>
    <row r="418" spans="1:13" s="221" customFormat="1" ht="15.75" hidden="1" customHeight="1">
      <c r="A418" s="444" t="s">
        <v>827</v>
      </c>
      <c r="B418" s="40">
        <v>5255269</v>
      </c>
      <c r="C418" s="39" t="s">
        <v>123</v>
      </c>
      <c r="D418" s="38"/>
      <c r="E418" s="40"/>
      <c r="F418" s="40" t="s">
        <v>638</v>
      </c>
      <c r="G418" s="38">
        <v>1</v>
      </c>
      <c r="H418" s="40" t="s">
        <v>574</v>
      </c>
      <c r="I418" s="63">
        <v>620</v>
      </c>
      <c r="J418" s="53">
        <f>IF(C418="СТОП цена",I418,ROUND(I418*(1-VLOOKUP(L418,Оглавление!D:G,3,FALSE)),2))</f>
        <v>620</v>
      </c>
      <c r="K418" s="56"/>
      <c r="L418" s="56" t="str">
        <f t="shared" si="19"/>
        <v>ПИНОТЕКС (PINOTEX)</v>
      </c>
      <c r="M418" s="50">
        <v>8</v>
      </c>
    </row>
    <row r="419" spans="1:13" s="221" customFormat="1" ht="15.75" hidden="1" customHeight="1">
      <c r="A419" s="448"/>
      <c r="B419" s="40">
        <v>5255270</v>
      </c>
      <c r="C419" s="40"/>
      <c r="D419" s="38"/>
      <c r="E419" s="40"/>
      <c r="F419" s="40" t="s">
        <v>707</v>
      </c>
      <c r="G419" s="38">
        <v>1</v>
      </c>
      <c r="H419" s="40" t="s">
        <v>574</v>
      </c>
      <c r="I419" s="63">
        <v>1593</v>
      </c>
      <c r="J419" s="53">
        <f>IF(C419="СТОП цена",I419,ROUND(I419*(1-VLOOKUP(L419,Оглавление!D:G,3,FALSE)),2))</f>
        <v>1593</v>
      </c>
      <c r="K419" s="56"/>
      <c r="L419" s="56" t="str">
        <f t="shared" si="19"/>
        <v>ПИНОТЕКС (PINOTEX)</v>
      </c>
      <c r="M419" s="50">
        <v>8</v>
      </c>
    </row>
    <row r="420" spans="1:13" s="221" customFormat="1" ht="15.75" hidden="1" customHeight="1">
      <c r="A420" s="445"/>
      <c r="B420" s="40">
        <v>5255401</v>
      </c>
      <c r="C420" s="39" t="s">
        <v>123</v>
      </c>
      <c r="D420" s="38"/>
      <c r="E420" s="40"/>
      <c r="F420" s="40" t="s">
        <v>716</v>
      </c>
      <c r="G420" s="38">
        <v>1</v>
      </c>
      <c r="H420" s="40" t="s">
        <v>574</v>
      </c>
      <c r="I420" s="63">
        <v>4849</v>
      </c>
      <c r="J420" s="53">
        <f>IF(C420="СТОП цена",I420,ROUND(I420*(1-VLOOKUP(L420,Оглавление!D:G,3,FALSE)),2))</f>
        <v>4849</v>
      </c>
      <c r="K420" s="56"/>
      <c r="L420" s="56" t="str">
        <f t="shared" si="19"/>
        <v>ПИНОТЕКС (PINOTEX)</v>
      </c>
      <c r="M420" s="50">
        <v>8</v>
      </c>
    </row>
    <row r="421" spans="1:13" ht="38.25" customHeight="1">
      <c r="A421" s="457" t="s">
        <v>405</v>
      </c>
      <c r="B421" s="508"/>
      <c r="C421" s="508"/>
      <c r="D421" s="508"/>
      <c r="E421" s="508"/>
      <c r="F421" s="508"/>
      <c r="G421" s="508"/>
      <c r="H421" s="508"/>
      <c r="I421" s="508"/>
      <c r="J421" s="509"/>
      <c r="K421" s="56"/>
      <c r="L421" s="56" t="str">
        <f t="shared" si="19"/>
        <v>ПИНОТЕКС (PINOTEX)</v>
      </c>
      <c r="M421" s="50">
        <v>8</v>
      </c>
    </row>
    <row r="422" spans="1:13" s="1" customFormat="1" ht="17.25" customHeight="1">
      <c r="A422" s="449" t="s">
        <v>303</v>
      </c>
      <c r="B422" s="450"/>
      <c r="C422" s="450"/>
      <c r="D422" s="450"/>
      <c r="E422" s="450"/>
      <c r="F422" s="450"/>
      <c r="G422" s="450"/>
      <c r="H422" s="450"/>
      <c r="I422" s="450"/>
      <c r="J422" s="454"/>
      <c r="K422" s="56" t="s">
        <v>460</v>
      </c>
      <c r="L422" s="56" t="str">
        <f t="shared" si="19"/>
        <v>ТИККУРИЛА (TIKKURILA)</v>
      </c>
      <c r="M422" s="50">
        <v>8</v>
      </c>
    </row>
    <row r="423" spans="1:13" s="1" customFormat="1" ht="23.25" customHeight="1">
      <c r="A423" s="484" t="s">
        <v>39</v>
      </c>
      <c r="B423" s="484"/>
      <c r="C423" s="484"/>
      <c r="D423" s="484"/>
      <c r="E423" s="484"/>
      <c r="F423" s="484"/>
      <c r="G423" s="484"/>
      <c r="H423" s="484"/>
      <c r="I423" s="484"/>
      <c r="J423" s="484"/>
      <c r="K423" s="56"/>
      <c r="L423" s="56" t="str">
        <f>IF(ISBLANK(K423)=FALSE,A423,L422)</f>
        <v>ТИККУРИЛА (TIKKURILA)</v>
      </c>
      <c r="M423" s="50">
        <v>8</v>
      </c>
    </row>
    <row r="424" spans="1:13" s="1" customFormat="1" ht="14.25" customHeight="1">
      <c r="A424" s="444" t="s">
        <v>530</v>
      </c>
      <c r="B424" s="40">
        <v>700002720</v>
      </c>
      <c r="C424" s="40"/>
      <c r="D424" s="40">
        <v>0.9</v>
      </c>
      <c r="E424" s="40" t="s">
        <v>290</v>
      </c>
      <c r="F424" s="40" t="str">
        <f t="shared" ref="F424:F492" si="22">CONCATENATE(D424," ",E424)</f>
        <v>0,9 л</v>
      </c>
      <c r="G424" s="40">
        <v>3</v>
      </c>
      <c r="H424" s="40" t="s">
        <v>574</v>
      </c>
      <c r="I424" s="40">
        <v>566</v>
      </c>
      <c r="J424" s="53">
        <f>IF(C424="СТОП цена",I424,ROUND(I424*(1-VLOOKUP(L424,Оглавление!D:G,3,FALSE)),2))</f>
        <v>566</v>
      </c>
      <c r="K424" s="56"/>
      <c r="L424" s="56" t="str">
        <f>IF(ISBLANK(K424)=FALSE,A424,L423)</f>
        <v>ТИККУРИЛА (TIKKURILA)</v>
      </c>
      <c r="M424" s="50">
        <v>8</v>
      </c>
    </row>
    <row r="425" spans="1:13" s="1" customFormat="1" ht="13.5" customHeight="1">
      <c r="A425" s="448"/>
      <c r="B425" s="40">
        <v>700002721</v>
      </c>
      <c r="C425" s="39" t="s">
        <v>123</v>
      </c>
      <c r="D425" s="40">
        <v>2.7</v>
      </c>
      <c r="E425" s="40" t="s">
        <v>290</v>
      </c>
      <c r="F425" s="40" t="str">
        <f t="shared" si="22"/>
        <v>2,7 л</v>
      </c>
      <c r="G425" s="40">
        <v>1</v>
      </c>
      <c r="H425" s="40" t="s">
        <v>574</v>
      </c>
      <c r="I425" s="40">
        <v>1613</v>
      </c>
      <c r="J425" s="53">
        <f>IF(C425="СТОП цена",I425,ROUND(I425*(1-VLOOKUP(L425,Оглавление!D:G,3,FALSE)),2))</f>
        <v>1613</v>
      </c>
      <c r="K425" s="56"/>
      <c r="L425" s="56" t="str">
        <f>IF(ISBLANK(K425)=FALSE,A425,L424)</f>
        <v>ТИККУРИЛА (TIKKURILA)</v>
      </c>
      <c r="M425" s="50">
        <v>8</v>
      </c>
    </row>
    <row r="426" spans="1:13" ht="13.5" customHeight="1">
      <c r="A426" s="445"/>
      <c r="B426" s="40">
        <v>700002722</v>
      </c>
      <c r="C426" s="40"/>
      <c r="D426" s="40">
        <v>9</v>
      </c>
      <c r="E426" s="40" t="s">
        <v>290</v>
      </c>
      <c r="F426" s="40" t="str">
        <f t="shared" si="22"/>
        <v>9 л</v>
      </c>
      <c r="G426" s="40">
        <v>1</v>
      </c>
      <c r="H426" s="40" t="s">
        <v>574</v>
      </c>
      <c r="I426" s="40">
        <v>4759</v>
      </c>
      <c r="J426" s="53">
        <f>IF(C426="СТОП цена",I426,ROUND(I426*(1-VLOOKUP(L426,Оглавление!D:G,3,FALSE)),2))</f>
        <v>4759</v>
      </c>
      <c r="K426" s="56"/>
      <c r="L426" s="56" t="str">
        <f>IF(ISBLANK(K426)=FALSE,A424,L423)</f>
        <v>ТИККУРИЛА (TIKKURILA)</v>
      </c>
      <c r="M426" s="50">
        <v>8</v>
      </c>
    </row>
    <row r="427" spans="1:13" ht="12.75">
      <c r="A427" s="444" t="s">
        <v>266</v>
      </c>
      <c r="B427" s="38">
        <v>700002695</v>
      </c>
      <c r="C427" s="39" t="s">
        <v>123</v>
      </c>
      <c r="D427" s="38">
        <v>0.9</v>
      </c>
      <c r="E427" s="38" t="s">
        <v>290</v>
      </c>
      <c r="F427" s="40" t="str">
        <f t="shared" si="22"/>
        <v>0,9 л</v>
      </c>
      <c r="G427" s="38">
        <v>3</v>
      </c>
      <c r="H427" s="39" t="s">
        <v>574</v>
      </c>
      <c r="I427" s="39">
        <v>711</v>
      </c>
      <c r="J427" s="53">
        <f>IF(C427="СТОП цена",I427,ROUND(I427*(1-VLOOKUP(L427,Оглавление!D:G,3,FALSE)),2))</f>
        <v>711</v>
      </c>
      <c r="K427" s="56"/>
      <c r="L427" s="56" t="str">
        <f t="shared" ref="L427:L490" si="23">IF(ISBLANK(K427)=FALSE,A427,L426)</f>
        <v>ТИККУРИЛА (TIKKURILA)</v>
      </c>
      <c r="M427" s="50">
        <v>8</v>
      </c>
    </row>
    <row r="428" spans="1:13" ht="12.75">
      <c r="A428" s="448"/>
      <c r="B428" s="38">
        <v>700002696</v>
      </c>
      <c r="C428" s="38"/>
      <c r="D428" s="38">
        <v>2.7</v>
      </c>
      <c r="E428" s="40" t="s">
        <v>290</v>
      </c>
      <c r="F428" s="40" t="str">
        <f t="shared" si="22"/>
        <v>2,7 л</v>
      </c>
      <c r="G428" s="38">
        <v>3</v>
      </c>
      <c r="H428" s="40" t="s">
        <v>574</v>
      </c>
      <c r="I428" s="39">
        <v>2022</v>
      </c>
      <c r="J428" s="53">
        <f>IF(C428="СТОП цена",I428,ROUND(I428*(1-VLOOKUP(L428,Оглавление!D:G,3,FALSE)),2))</f>
        <v>2022</v>
      </c>
      <c r="K428" s="56"/>
      <c r="L428" s="56" t="str">
        <f t="shared" si="23"/>
        <v>ТИККУРИЛА (TIKKURILA)</v>
      </c>
      <c r="M428" s="50">
        <v>8</v>
      </c>
    </row>
    <row r="429" spans="1:13" ht="12.75">
      <c r="A429" s="445"/>
      <c r="B429" s="38">
        <v>700002697</v>
      </c>
      <c r="C429" s="38"/>
      <c r="D429" s="38">
        <v>9</v>
      </c>
      <c r="E429" s="40" t="s">
        <v>290</v>
      </c>
      <c r="F429" s="40" t="str">
        <f t="shared" si="22"/>
        <v>9 л</v>
      </c>
      <c r="G429" s="38">
        <v>1</v>
      </c>
      <c r="H429" s="40" t="s">
        <v>574</v>
      </c>
      <c r="I429" s="39">
        <v>5971</v>
      </c>
      <c r="J429" s="53">
        <f>IF(C429="СТОП цена",I429,ROUND(I429*(1-VLOOKUP(L429,Оглавление!D:G,3,FALSE)),2))</f>
        <v>5971</v>
      </c>
      <c r="K429" s="56"/>
      <c r="L429" s="56" t="str">
        <f t="shared" si="23"/>
        <v>ТИККУРИЛА (TIKKURILA)</v>
      </c>
      <c r="M429" s="50">
        <v>8</v>
      </c>
    </row>
    <row r="430" spans="1:13" ht="12.75">
      <c r="A430" s="444" t="s">
        <v>267</v>
      </c>
      <c r="B430" s="38">
        <v>700002701</v>
      </c>
      <c r="C430" s="38"/>
      <c r="D430" s="38">
        <v>0.9</v>
      </c>
      <c r="E430" s="39" t="s">
        <v>290</v>
      </c>
      <c r="F430" s="40" t="str">
        <f t="shared" si="22"/>
        <v>0,9 л</v>
      </c>
      <c r="G430" s="38">
        <v>3</v>
      </c>
      <c r="H430" s="40" t="s">
        <v>574</v>
      </c>
      <c r="I430" s="39">
        <v>478</v>
      </c>
      <c r="J430" s="53">
        <f>IF(C430="СТОП цена",I430,ROUND(I430*(1-VLOOKUP(L430,Оглавление!D:G,3,FALSE)),2))</f>
        <v>478</v>
      </c>
      <c r="K430" s="56"/>
      <c r="L430" s="56" t="str">
        <f t="shared" si="23"/>
        <v>ТИККУРИЛА (TIKKURILA)</v>
      </c>
      <c r="M430" s="50">
        <v>8</v>
      </c>
    </row>
    <row r="431" spans="1:13" ht="12.75">
      <c r="A431" s="448"/>
      <c r="B431" s="38">
        <v>700002703</v>
      </c>
      <c r="C431" s="38"/>
      <c r="D431" s="38">
        <v>2.7</v>
      </c>
      <c r="E431" s="40" t="s">
        <v>290</v>
      </c>
      <c r="F431" s="40" t="str">
        <f t="shared" si="22"/>
        <v>2,7 л</v>
      </c>
      <c r="G431" s="38">
        <v>3</v>
      </c>
      <c r="H431" s="40" t="s">
        <v>574</v>
      </c>
      <c r="I431" s="39">
        <v>1358</v>
      </c>
      <c r="J431" s="53">
        <f>IF(C431="СТОП цена",I431,ROUND(I431*(1-VLOOKUP(L431,Оглавление!D:G,3,FALSE)),2))</f>
        <v>1358</v>
      </c>
      <c r="K431" s="56"/>
      <c r="L431" s="56" t="str">
        <f t="shared" si="23"/>
        <v>ТИККУРИЛА (TIKKURILA)</v>
      </c>
      <c r="M431" s="50">
        <v>8</v>
      </c>
    </row>
    <row r="432" spans="1:13" ht="12.75">
      <c r="A432" s="445"/>
      <c r="B432" s="38">
        <v>700002704</v>
      </c>
      <c r="C432" s="38"/>
      <c r="D432" s="38">
        <v>9</v>
      </c>
      <c r="E432" s="40" t="s">
        <v>290</v>
      </c>
      <c r="F432" s="40" t="str">
        <f t="shared" si="22"/>
        <v>9 л</v>
      </c>
      <c r="G432" s="38">
        <v>1</v>
      </c>
      <c r="H432" s="40" t="s">
        <v>574</v>
      </c>
      <c r="I432" s="39">
        <v>4099</v>
      </c>
      <c r="J432" s="53">
        <f>IF(C432="СТОП цена",I432,ROUND(I432*(1-VLOOKUP(L432,Оглавление!D:G,3,FALSE)),2))</f>
        <v>4099</v>
      </c>
      <c r="K432" s="56"/>
      <c r="L432" s="56" t="str">
        <f t="shared" si="23"/>
        <v>ТИККУРИЛА (TIKKURILA)</v>
      </c>
      <c r="M432" s="50">
        <v>8</v>
      </c>
    </row>
    <row r="433" spans="1:13" ht="12.75" customHeight="1">
      <c r="A433" s="444" t="s">
        <v>268</v>
      </c>
      <c r="B433" s="40">
        <v>700002708</v>
      </c>
      <c r="C433" s="40"/>
      <c r="D433" s="38">
        <v>0.9</v>
      </c>
      <c r="E433" s="40" t="s">
        <v>290</v>
      </c>
      <c r="F433" s="40" t="str">
        <f t="shared" si="22"/>
        <v>0,9 л</v>
      </c>
      <c r="G433" s="38">
        <v>3</v>
      </c>
      <c r="H433" s="40" t="s">
        <v>574</v>
      </c>
      <c r="I433" s="39">
        <v>518</v>
      </c>
      <c r="J433" s="53">
        <f>IF(C433="СТОП цена",I433,ROUND(I433*(1-VLOOKUP(L433,Оглавление!D:G,3,FALSE)),2))</f>
        <v>518</v>
      </c>
      <c r="K433" s="56"/>
      <c r="L433" s="56" t="str">
        <f t="shared" si="23"/>
        <v>ТИККУРИЛА (TIKKURILA)</v>
      </c>
      <c r="M433" s="50">
        <v>8</v>
      </c>
    </row>
    <row r="434" spans="1:13" ht="12.75">
      <c r="A434" s="448"/>
      <c r="B434" s="40">
        <v>700002710</v>
      </c>
      <c r="C434" s="40"/>
      <c r="D434" s="38">
        <v>2.7</v>
      </c>
      <c r="E434" s="40" t="s">
        <v>290</v>
      </c>
      <c r="F434" s="40" t="str">
        <f t="shared" si="22"/>
        <v>2,7 л</v>
      </c>
      <c r="G434" s="38">
        <v>3</v>
      </c>
      <c r="H434" s="40" t="s">
        <v>574</v>
      </c>
      <c r="I434" s="39">
        <v>1507</v>
      </c>
      <c r="J434" s="53">
        <f>IF(C434="СТОП цена",I434,ROUND(I434*(1-VLOOKUP(L434,Оглавление!D:G,3,FALSE)),2))</f>
        <v>1507</v>
      </c>
      <c r="K434" s="56"/>
      <c r="L434" s="56" t="str">
        <f t="shared" si="23"/>
        <v>ТИККУРИЛА (TIKKURILA)</v>
      </c>
      <c r="M434" s="50">
        <v>8</v>
      </c>
    </row>
    <row r="435" spans="1:13" ht="12.75">
      <c r="A435" s="445"/>
      <c r="B435" s="40">
        <v>700002711</v>
      </c>
      <c r="C435" s="40"/>
      <c r="D435" s="38">
        <v>9</v>
      </c>
      <c r="E435" s="40" t="s">
        <v>290</v>
      </c>
      <c r="F435" s="40" t="str">
        <f t="shared" si="22"/>
        <v>9 л</v>
      </c>
      <c r="G435" s="38">
        <v>1</v>
      </c>
      <c r="H435" s="40" t="s">
        <v>574</v>
      </c>
      <c r="I435" s="39">
        <v>4506</v>
      </c>
      <c r="J435" s="53">
        <f>IF(C435="СТОП цена",I435,ROUND(I435*(1-VLOOKUP(L435,Оглавление!D:G,3,FALSE)),2))</f>
        <v>4506</v>
      </c>
      <c r="K435" s="56"/>
      <c r="L435" s="56" t="str">
        <f>IF(ISBLANK(K435)=FALSE,A435,L434)</f>
        <v>ТИККУРИЛА (TIKKURILA)</v>
      </c>
      <c r="M435" s="50">
        <v>8</v>
      </c>
    </row>
    <row r="436" spans="1:13" ht="12.75">
      <c r="A436" s="444" t="s">
        <v>269</v>
      </c>
      <c r="B436" s="40">
        <v>700002714</v>
      </c>
      <c r="C436" s="40"/>
      <c r="D436" s="38"/>
      <c r="E436" s="40"/>
      <c r="F436" s="40" t="s">
        <v>132</v>
      </c>
      <c r="G436" s="38">
        <v>3</v>
      </c>
      <c r="H436" s="40" t="s">
        <v>574</v>
      </c>
      <c r="I436" s="39">
        <v>541</v>
      </c>
      <c r="J436" s="53">
        <f>IF(C436="СТОП цена",I436,ROUND(I436*(1-VLOOKUP(L436,Оглавление!D:G,3,FALSE)),2))</f>
        <v>541</v>
      </c>
      <c r="K436" s="56"/>
      <c r="L436" s="56" t="str">
        <f>IF(ISBLANK(K436)=FALSE,A436,L435)</f>
        <v>ТИККУРИЛА (TIKKURILA)</v>
      </c>
      <c r="M436" s="50">
        <v>8</v>
      </c>
    </row>
    <row r="437" spans="1:13" ht="12.75">
      <c r="A437" s="448"/>
      <c r="B437" s="40">
        <v>700002716</v>
      </c>
      <c r="C437" s="40"/>
      <c r="D437" s="38">
        <v>2.7</v>
      </c>
      <c r="E437" s="40" t="s">
        <v>290</v>
      </c>
      <c r="F437" s="40" t="str">
        <f t="shared" si="22"/>
        <v>2,7 л</v>
      </c>
      <c r="G437" s="38">
        <v>3</v>
      </c>
      <c r="H437" s="40" t="s">
        <v>574</v>
      </c>
      <c r="I437" s="39">
        <v>1622</v>
      </c>
      <c r="J437" s="53">
        <f>IF(C437="СТОП цена",I437,ROUND(I437*(1-VLOOKUP(L437,Оглавление!D:G,3,FALSE)),2))</f>
        <v>1622</v>
      </c>
      <c r="K437" s="56"/>
      <c r="L437" s="56" t="str">
        <f>IF(ISBLANK(K437)=FALSE,A437,L436)</f>
        <v>ТИККУРИЛА (TIKKURILA)</v>
      </c>
      <c r="M437" s="50">
        <v>8</v>
      </c>
    </row>
    <row r="438" spans="1:13" ht="12.75">
      <c r="A438" s="448"/>
      <c r="B438" s="40">
        <v>700002717</v>
      </c>
      <c r="C438" s="40"/>
      <c r="D438" s="38"/>
      <c r="E438" s="40"/>
      <c r="F438" s="40" t="s">
        <v>133</v>
      </c>
      <c r="G438" s="38">
        <v>1</v>
      </c>
      <c r="H438" s="40" t="s">
        <v>574</v>
      </c>
      <c r="I438" s="39">
        <v>4811</v>
      </c>
      <c r="J438" s="53">
        <f>IF(C438="СТОП цена",I438,ROUND(I438*(1-VLOOKUP(L438,Оглавление!D:G,3,FALSE)),2))</f>
        <v>4811</v>
      </c>
      <c r="K438" s="56"/>
      <c r="L438" s="56" t="str">
        <f>IF(ISBLANK(K438)=FALSE,A438,L437)</f>
        <v>ТИККУРИЛА (TIKKURILA)</v>
      </c>
      <c r="M438" s="50">
        <v>8</v>
      </c>
    </row>
    <row r="439" spans="1:13" s="249" customFormat="1" ht="12.75">
      <c r="A439" s="460" t="s">
        <v>1538</v>
      </c>
      <c r="B439" s="345">
        <v>700010345</v>
      </c>
      <c r="C439" s="64" t="s">
        <v>123</v>
      </c>
      <c r="D439" s="72"/>
      <c r="E439" s="64"/>
      <c r="F439" s="64" t="s">
        <v>696</v>
      </c>
      <c r="G439" s="72">
        <v>6</v>
      </c>
      <c r="H439" s="64" t="s">
        <v>574</v>
      </c>
      <c r="I439" s="52">
        <v>295</v>
      </c>
      <c r="J439" s="65">
        <f>IF(C439="СТОП цена",I439,ROUND(I439*(1-VLOOKUP(L439,Оглавление!D:G,3,FALSE)),2))</f>
        <v>295</v>
      </c>
      <c r="K439" s="130"/>
      <c r="L439" s="56" t="str">
        <f t="shared" ref="L439:L454" si="24">IF(ISBLANK(K439)=FALSE,A439,L438)</f>
        <v>ТИККУРИЛА (TIKKURILA)</v>
      </c>
      <c r="M439" s="50">
        <v>8</v>
      </c>
    </row>
    <row r="440" spans="1:13" s="249" customFormat="1" ht="12.75">
      <c r="A440" s="460"/>
      <c r="B440" s="345">
        <v>700010346</v>
      </c>
      <c r="C440" s="64" t="s">
        <v>123</v>
      </c>
      <c r="D440" s="72"/>
      <c r="E440" s="64"/>
      <c r="F440" s="64" t="s">
        <v>707</v>
      </c>
      <c r="G440" s="72">
        <v>6</v>
      </c>
      <c r="H440" s="64" t="s">
        <v>574</v>
      </c>
      <c r="I440" s="52">
        <v>839</v>
      </c>
      <c r="J440" s="65">
        <f>IF(C440="СТОП цена",I440,ROUND(I440*(1-VLOOKUP(L440,Оглавление!D:G,3,FALSE)),2))</f>
        <v>839</v>
      </c>
      <c r="K440" s="130"/>
      <c r="L440" s="56" t="str">
        <f t="shared" si="24"/>
        <v>ТИККУРИЛА (TIKKURILA)</v>
      </c>
      <c r="M440" s="50">
        <v>8</v>
      </c>
    </row>
    <row r="441" spans="1:13" s="249" customFormat="1" ht="12.75">
      <c r="A441" s="460"/>
      <c r="B441" s="345">
        <v>700010347</v>
      </c>
      <c r="C441" s="64" t="s">
        <v>123</v>
      </c>
      <c r="D441" s="72"/>
      <c r="E441" s="64"/>
      <c r="F441" s="64" t="s">
        <v>716</v>
      </c>
      <c r="G441" s="72">
        <v>1</v>
      </c>
      <c r="H441" s="64" t="s">
        <v>574</v>
      </c>
      <c r="I441" s="52">
        <v>2504</v>
      </c>
      <c r="J441" s="65">
        <f>IF(C441="СТОП цена",I441,ROUND(I441*(1-VLOOKUP(L441,Оглавление!D:G,3,FALSE)),2))</f>
        <v>2504</v>
      </c>
      <c r="K441" s="130"/>
      <c r="L441" s="56" t="str">
        <f t="shared" si="24"/>
        <v>ТИККУРИЛА (TIKKURILA)</v>
      </c>
      <c r="M441" s="50">
        <v>8</v>
      </c>
    </row>
    <row r="442" spans="1:13" s="249" customFormat="1" ht="18.75" customHeight="1">
      <c r="A442" s="460" t="s">
        <v>1539</v>
      </c>
      <c r="B442" s="345"/>
      <c r="C442" s="64" t="s">
        <v>123</v>
      </c>
      <c r="D442" s="72"/>
      <c r="E442" s="64"/>
      <c r="F442" s="64" t="s">
        <v>696</v>
      </c>
      <c r="G442" s="72">
        <v>6</v>
      </c>
      <c r="H442" s="64" t="s">
        <v>574</v>
      </c>
      <c r="I442" s="52">
        <v>295</v>
      </c>
      <c r="J442" s="65">
        <f>IF(C442="СТОП цена",I442,ROUND(I442*(1-VLOOKUP(L442,Оглавление!D:G,3,FALSE)),2))</f>
        <v>295</v>
      </c>
      <c r="K442" s="130"/>
      <c r="L442" s="56" t="str">
        <f t="shared" si="24"/>
        <v>ТИККУРИЛА (TIKKURILA)</v>
      </c>
      <c r="M442" s="50">
        <v>8</v>
      </c>
    </row>
    <row r="443" spans="1:13" s="249" customFormat="1" ht="21.75" customHeight="1">
      <c r="A443" s="460"/>
      <c r="B443" s="345"/>
      <c r="C443" s="64" t="s">
        <v>123</v>
      </c>
      <c r="D443" s="72"/>
      <c r="E443" s="64"/>
      <c r="F443" s="64" t="s">
        <v>707</v>
      </c>
      <c r="G443" s="72">
        <v>6</v>
      </c>
      <c r="H443" s="64" t="s">
        <v>574</v>
      </c>
      <c r="I443" s="52">
        <v>839</v>
      </c>
      <c r="J443" s="65">
        <f>IF(C443="СТОП цена",I443,ROUND(I443*(1-VLOOKUP(L443,Оглавление!D:G,3,FALSE)),2))</f>
        <v>839</v>
      </c>
      <c r="K443" s="130"/>
      <c r="L443" s="56" t="str">
        <f t="shared" si="24"/>
        <v>ТИККУРИЛА (TIKKURILA)</v>
      </c>
      <c r="M443" s="50">
        <v>8</v>
      </c>
    </row>
    <row r="444" spans="1:13" s="249" customFormat="1" ht="18.75" customHeight="1">
      <c r="A444" s="460"/>
      <c r="B444" s="345"/>
      <c r="C444" s="64" t="s">
        <v>123</v>
      </c>
      <c r="D444" s="72"/>
      <c r="E444" s="64"/>
      <c r="F444" s="64" t="s">
        <v>716</v>
      </c>
      <c r="G444" s="72">
        <v>1</v>
      </c>
      <c r="H444" s="64" t="s">
        <v>574</v>
      </c>
      <c r="I444" s="52">
        <v>2504</v>
      </c>
      <c r="J444" s="65">
        <f>IF(C444="СТОП цена",I444,ROUND(I444*(1-VLOOKUP(L444,Оглавление!D:G,3,FALSE)),2))</f>
        <v>2504</v>
      </c>
      <c r="K444" s="130"/>
      <c r="L444" s="56" t="str">
        <f t="shared" si="24"/>
        <v>ТИККУРИЛА (TIKKURILA)</v>
      </c>
      <c r="M444" s="50">
        <v>8</v>
      </c>
    </row>
    <row r="445" spans="1:13" s="249" customFormat="1" ht="12.75">
      <c r="A445" s="460" t="s">
        <v>1540</v>
      </c>
      <c r="B445" s="345">
        <v>700010327</v>
      </c>
      <c r="C445" s="64" t="s">
        <v>123</v>
      </c>
      <c r="D445" s="72"/>
      <c r="E445" s="64"/>
      <c r="F445" s="64" t="s">
        <v>696</v>
      </c>
      <c r="G445" s="72">
        <v>6</v>
      </c>
      <c r="H445" s="64" t="s">
        <v>574</v>
      </c>
      <c r="I445" s="52">
        <v>354</v>
      </c>
      <c r="J445" s="65">
        <f>IF(C445="СТОП цена",I445,ROUND(I445*(1-VLOOKUP(L445,Оглавление!D:G,3,FALSE)),2))</f>
        <v>354</v>
      </c>
      <c r="K445" s="130"/>
      <c r="L445" s="56" t="str">
        <f t="shared" si="24"/>
        <v>ТИККУРИЛА (TIKKURILA)</v>
      </c>
      <c r="M445" s="50">
        <v>8</v>
      </c>
    </row>
    <row r="446" spans="1:13" s="249" customFormat="1" ht="12.75">
      <c r="A446" s="460"/>
      <c r="B446" s="345">
        <v>700010328</v>
      </c>
      <c r="C446" s="64" t="s">
        <v>123</v>
      </c>
      <c r="D446" s="72"/>
      <c r="E446" s="64"/>
      <c r="F446" s="64" t="s">
        <v>707</v>
      </c>
      <c r="G446" s="72">
        <v>6</v>
      </c>
      <c r="H446" s="64" t="s">
        <v>574</v>
      </c>
      <c r="I446" s="52">
        <v>1010</v>
      </c>
      <c r="J446" s="65">
        <f>IF(C446="СТОП цена",I446,ROUND(I446*(1-VLOOKUP(L446,Оглавление!D:G,3,FALSE)),2))</f>
        <v>1010</v>
      </c>
      <c r="K446" s="130"/>
      <c r="L446" s="56" t="str">
        <f t="shared" si="24"/>
        <v>ТИККУРИЛА (TIKKURILA)</v>
      </c>
      <c r="M446" s="50">
        <v>8</v>
      </c>
    </row>
    <row r="447" spans="1:13" s="249" customFormat="1" ht="12.75">
      <c r="A447" s="460"/>
      <c r="B447" s="345">
        <v>700010329</v>
      </c>
      <c r="C447" s="64" t="s">
        <v>123</v>
      </c>
      <c r="D447" s="72"/>
      <c r="E447" s="64"/>
      <c r="F447" s="64" t="s">
        <v>716</v>
      </c>
      <c r="G447" s="72">
        <v>1</v>
      </c>
      <c r="H447" s="64" t="s">
        <v>574</v>
      </c>
      <c r="I447" s="52">
        <v>3011</v>
      </c>
      <c r="J447" s="65">
        <f>IF(C447="СТОП цена",I447,ROUND(I447*(1-VLOOKUP(L447,Оглавление!D:G,3,FALSE)),2))</f>
        <v>3011</v>
      </c>
      <c r="K447" s="130"/>
      <c r="L447" s="56" t="str">
        <f t="shared" si="24"/>
        <v>ТИККУРИЛА (TIKKURILA)</v>
      </c>
      <c r="M447" s="50">
        <v>8</v>
      </c>
    </row>
    <row r="448" spans="1:13" s="249" customFormat="1" ht="12.75">
      <c r="A448" s="460" t="s">
        <v>1541</v>
      </c>
      <c r="B448" s="345"/>
      <c r="C448" s="64" t="s">
        <v>123</v>
      </c>
      <c r="D448" s="72"/>
      <c r="E448" s="64"/>
      <c r="F448" s="64" t="s">
        <v>696</v>
      </c>
      <c r="G448" s="72">
        <v>6</v>
      </c>
      <c r="H448" s="64" t="s">
        <v>574</v>
      </c>
      <c r="I448" s="52">
        <v>354</v>
      </c>
      <c r="J448" s="65">
        <f>IF(C448="СТОП цена",I448,ROUND(I448*(1-VLOOKUP(L448,Оглавление!D:G,3,FALSE)),2))</f>
        <v>354</v>
      </c>
      <c r="K448" s="130"/>
      <c r="L448" s="56" t="str">
        <f t="shared" si="24"/>
        <v>ТИККУРИЛА (TIKKURILA)</v>
      </c>
      <c r="M448" s="50">
        <v>8</v>
      </c>
    </row>
    <row r="449" spans="1:13" s="249" customFormat="1" ht="12.75">
      <c r="A449" s="460"/>
      <c r="B449" s="345"/>
      <c r="C449" s="64" t="s">
        <v>123</v>
      </c>
      <c r="D449" s="72"/>
      <c r="E449" s="64"/>
      <c r="F449" s="64" t="s">
        <v>707</v>
      </c>
      <c r="G449" s="72">
        <v>6</v>
      </c>
      <c r="H449" s="64" t="s">
        <v>574</v>
      </c>
      <c r="I449" s="52">
        <v>1010</v>
      </c>
      <c r="J449" s="65">
        <f>IF(C449="СТОП цена",I449,ROUND(I449*(1-VLOOKUP(L449,Оглавление!D:G,3,FALSE)),2))</f>
        <v>1010</v>
      </c>
      <c r="K449" s="130"/>
      <c r="L449" s="56" t="str">
        <f t="shared" si="24"/>
        <v>ТИККУРИЛА (TIKKURILA)</v>
      </c>
      <c r="M449" s="50">
        <v>8</v>
      </c>
    </row>
    <row r="450" spans="1:13" s="249" customFormat="1" ht="30" customHeight="1">
      <c r="A450" s="460"/>
      <c r="B450" s="345"/>
      <c r="C450" s="64" t="s">
        <v>123</v>
      </c>
      <c r="D450" s="72"/>
      <c r="E450" s="64"/>
      <c r="F450" s="64" t="s">
        <v>716</v>
      </c>
      <c r="G450" s="72">
        <v>1</v>
      </c>
      <c r="H450" s="64" t="s">
        <v>574</v>
      </c>
      <c r="I450" s="52">
        <v>3011</v>
      </c>
      <c r="J450" s="65">
        <f>IF(C450="СТОП цена",I450,ROUND(I450*(1-VLOOKUP(L450,Оглавление!D:G,3,FALSE)),2))</f>
        <v>3011</v>
      </c>
      <c r="K450" s="130"/>
      <c r="L450" s="56" t="str">
        <f t="shared" si="24"/>
        <v>ТИККУРИЛА (TIKKURILA)</v>
      </c>
      <c r="M450" s="50">
        <v>8</v>
      </c>
    </row>
    <row r="451" spans="1:13" s="249" customFormat="1" ht="24.75" customHeight="1">
      <c r="A451" s="460" t="s">
        <v>1545</v>
      </c>
      <c r="B451" s="345">
        <v>700010363</v>
      </c>
      <c r="C451" s="64" t="s">
        <v>123</v>
      </c>
      <c r="D451" s="72"/>
      <c r="E451" s="64"/>
      <c r="F451" s="64" t="s">
        <v>696</v>
      </c>
      <c r="G451" s="72">
        <v>6</v>
      </c>
      <c r="H451" s="64" t="s">
        <v>574</v>
      </c>
      <c r="I451" s="52">
        <v>342</v>
      </c>
      <c r="J451" s="65">
        <f>IF(C451="СТОП цена",I451,ROUND(I451*(1-VLOOKUP(L451,Оглавление!D:G,3,FALSE)),2))</f>
        <v>342</v>
      </c>
      <c r="K451" s="130"/>
      <c r="L451" s="56" t="str">
        <f t="shared" si="24"/>
        <v>ТИККУРИЛА (TIKKURILA)</v>
      </c>
      <c r="M451" s="50">
        <v>8</v>
      </c>
    </row>
    <row r="452" spans="1:13" s="249" customFormat="1" ht="22.5" customHeight="1">
      <c r="A452" s="460"/>
      <c r="B452" s="345">
        <v>700010364</v>
      </c>
      <c r="C452" s="64" t="s">
        <v>123</v>
      </c>
      <c r="D452" s="72"/>
      <c r="E452" s="64"/>
      <c r="F452" s="64" t="s">
        <v>707</v>
      </c>
      <c r="G452" s="72">
        <v>6</v>
      </c>
      <c r="H452" s="64" t="s">
        <v>574</v>
      </c>
      <c r="I452" s="52">
        <v>976</v>
      </c>
      <c r="J452" s="65">
        <f>IF(C452="СТОП цена",I452,ROUND(I452*(1-VLOOKUP(L452,Оглавление!D:G,3,FALSE)),2))</f>
        <v>976</v>
      </c>
      <c r="K452" s="130"/>
      <c r="L452" s="56" t="str">
        <f t="shared" si="24"/>
        <v>ТИККУРИЛА (TIKKURILA)</v>
      </c>
      <c r="M452" s="50">
        <v>8</v>
      </c>
    </row>
    <row r="453" spans="1:13" s="249" customFormat="1" ht="22.5" customHeight="1">
      <c r="A453" s="460"/>
      <c r="B453" s="345">
        <v>700010365</v>
      </c>
      <c r="C453" s="64" t="s">
        <v>123</v>
      </c>
      <c r="D453" s="72"/>
      <c r="E453" s="64"/>
      <c r="F453" s="64" t="s">
        <v>716</v>
      </c>
      <c r="G453" s="72">
        <v>1</v>
      </c>
      <c r="H453" s="64" t="s">
        <v>574</v>
      </c>
      <c r="I453" s="52">
        <v>2910</v>
      </c>
      <c r="J453" s="65">
        <f>IF(C453="СТОП цена",I453,ROUND(I453*(1-VLOOKUP(L453,Оглавление!D:G,3,FALSE)),2))</f>
        <v>2910</v>
      </c>
      <c r="K453" s="130"/>
      <c r="L453" s="56" t="str">
        <f t="shared" si="24"/>
        <v>ТИККУРИЛА (TIKKURILA)</v>
      </c>
      <c r="M453" s="50">
        <v>8</v>
      </c>
    </row>
    <row r="454" spans="1:13" s="228" customFormat="1" ht="12.75">
      <c r="A454" s="448" t="s">
        <v>1542</v>
      </c>
      <c r="B454" s="40">
        <v>700009611</v>
      </c>
      <c r="C454" s="40"/>
      <c r="D454" s="38"/>
      <c r="E454" s="40"/>
      <c r="F454" s="40" t="s">
        <v>696</v>
      </c>
      <c r="G454" s="38">
        <v>6</v>
      </c>
      <c r="H454" s="40" t="s">
        <v>574</v>
      </c>
      <c r="I454" s="39">
        <v>309</v>
      </c>
      <c r="J454" s="53">
        <f>IF(C454="СТОП цена",I454,ROUND(I454*(1-VLOOKUP(L454,Оглавление!D:G,3,FALSE)),2))</f>
        <v>309</v>
      </c>
      <c r="K454" s="56"/>
      <c r="L454" s="56" t="str">
        <f t="shared" si="24"/>
        <v>ТИККУРИЛА (TIKKURILA)</v>
      </c>
      <c r="M454" s="50">
        <v>9</v>
      </c>
    </row>
    <row r="455" spans="1:13" s="228" customFormat="1" ht="12.75">
      <c r="A455" s="448"/>
      <c r="B455" s="40">
        <v>700009613</v>
      </c>
      <c r="C455" s="40" t="s">
        <v>1686</v>
      </c>
      <c r="D455" s="38"/>
      <c r="E455" s="40"/>
      <c r="F455" s="40" t="s">
        <v>707</v>
      </c>
      <c r="G455" s="38">
        <v>1</v>
      </c>
      <c r="H455" s="40" t="s">
        <v>574</v>
      </c>
      <c r="I455" s="39">
        <v>880</v>
      </c>
      <c r="J455" s="53">
        <f>IF(C455="СТОП цена",I455,ROUND(I455*(1-VLOOKUP(L455,Оглавление!D:G,3,FALSE)),2))</f>
        <v>880</v>
      </c>
      <c r="K455" s="56"/>
      <c r="L455" s="56" t="str">
        <f t="shared" ref="L455:L462" si="25">IF(ISBLANK(K455)=FALSE,A455,L454)</f>
        <v>ТИККУРИЛА (TIKKURILA)</v>
      </c>
      <c r="M455" s="50">
        <v>9</v>
      </c>
    </row>
    <row r="456" spans="1:13" s="228" customFormat="1" ht="12.75">
      <c r="A456" s="445"/>
      <c r="B456" s="40">
        <v>700009615</v>
      </c>
      <c r="C456" s="40" t="s">
        <v>123</v>
      </c>
      <c r="D456" s="38"/>
      <c r="E456" s="40"/>
      <c r="F456" s="40" t="s">
        <v>716</v>
      </c>
      <c r="G456" s="38">
        <v>1</v>
      </c>
      <c r="H456" s="40" t="s">
        <v>574</v>
      </c>
      <c r="I456" s="39">
        <v>2639</v>
      </c>
      <c r="J456" s="53">
        <f>IF(C456="СТОП цена",I456,ROUND(I456*(1-VLOOKUP(L456,Оглавление!D:G,3,FALSE)),2))</f>
        <v>2639</v>
      </c>
      <c r="K456" s="56"/>
      <c r="L456" s="56" t="str">
        <f t="shared" si="25"/>
        <v>ТИККУРИЛА (TIKKURILA)</v>
      </c>
      <c r="M456" s="50">
        <v>9</v>
      </c>
    </row>
    <row r="457" spans="1:13" s="231" customFormat="1" ht="12.75">
      <c r="A457" s="444" t="s">
        <v>1543</v>
      </c>
      <c r="B457" s="40">
        <v>700009578</v>
      </c>
      <c r="C457" s="40"/>
      <c r="D457" s="38"/>
      <c r="E457" s="40"/>
      <c r="F457" s="40" t="s">
        <v>696</v>
      </c>
      <c r="G457" s="38">
        <v>6</v>
      </c>
      <c r="H457" s="40" t="s">
        <v>574</v>
      </c>
      <c r="I457" s="39">
        <v>269</v>
      </c>
      <c r="J457" s="53">
        <f>IF(C457="СТОП цена",I457,ROUND(I457*(1-VLOOKUP(L457,Оглавление!D:G,3,FALSE)),2))</f>
        <v>269</v>
      </c>
      <c r="K457" s="56"/>
      <c r="L457" s="56" t="str">
        <f>IF(ISBLANK(K457)=FALSE,A457,L456)</f>
        <v>ТИККУРИЛА (TIKKURILA)</v>
      </c>
      <c r="M457" s="50">
        <v>9</v>
      </c>
    </row>
    <row r="458" spans="1:13" s="231" customFormat="1" ht="12.75">
      <c r="A458" s="448"/>
      <c r="B458" s="40">
        <v>700009579</v>
      </c>
      <c r="C458" s="40"/>
      <c r="D458" s="38"/>
      <c r="E458" s="40"/>
      <c r="F458" s="40" t="s">
        <v>707</v>
      </c>
      <c r="G458" s="38">
        <v>1</v>
      </c>
      <c r="H458" s="40" t="s">
        <v>574</v>
      </c>
      <c r="I458" s="39">
        <v>767</v>
      </c>
      <c r="J458" s="53">
        <f>IF(C458="СТОП цена",I458,ROUND(I458*(1-VLOOKUP(L458,Оглавление!D:G,3,FALSE)),2))</f>
        <v>767</v>
      </c>
      <c r="K458" s="56"/>
      <c r="L458" s="56" t="str">
        <f t="shared" si="25"/>
        <v>ТИККУРИЛА (TIKKURILA)</v>
      </c>
      <c r="M458" s="50">
        <v>9</v>
      </c>
    </row>
    <row r="459" spans="1:13" s="231" customFormat="1" ht="12.75">
      <c r="A459" s="445"/>
      <c r="B459" s="40">
        <v>700009580</v>
      </c>
      <c r="C459" s="40"/>
      <c r="D459" s="38"/>
      <c r="E459" s="40"/>
      <c r="F459" s="40" t="s">
        <v>716</v>
      </c>
      <c r="G459" s="38">
        <v>1</v>
      </c>
      <c r="H459" s="40" t="s">
        <v>574</v>
      </c>
      <c r="I459" s="39">
        <v>2281</v>
      </c>
      <c r="J459" s="53">
        <f>IF(C459="СТОП цена",I459,ROUND(I459*(1-VLOOKUP(L459,Оглавление!D:G,3,FALSE)),2))</f>
        <v>2281</v>
      </c>
      <c r="K459" s="56"/>
      <c r="L459" s="56" t="str">
        <f t="shared" si="25"/>
        <v>ТИККУРИЛА (TIKKURILA)</v>
      </c>
      <c r="M459" s="50">
        <v>9</v>
      </c>
    </row>
    <row r="460" spans="1:13" s="231" customFormat="1" ht="12.75">
      <c r="A460" s="444" t="s">
        <v>1544</v>
      </c>
      <c r="B460" s="40">
        <v>700009709</v>
      </c>
      <c r="C460" s="40"/>
      <c r="D460" s="38"/>
      <c r="E460" s="40"/>
      <c r="F460" s="40" t="s">
        <v>696</v>
      </c>
      <c r="G460" s="38">
        <v>6</v>
      </c>
      <c r="H460" s="40" t="s">
        <v>574</v>
      </c>
      <c r="I460" s="39">
        <v>475</v>
      </c>
      <c r="J460" s="53">
        <f>IF(C460="СТОП цена",I460,ROUND(I460*(1-VLOOKUP(L460,Оглавление!D:G,3,FALSE)),2))</f>
        <v>475</v>
      </c>
      <c r="K460" s="56"/>
      <c r="L460" s="56" t="str">
        <f t="shared" si="25"/>
        <v>ТИККУРИЛА (TIKKURILA)</v>
      </c>
      <c r="M460" s="50">
        <v>9</v>
      </c>
    </row>
    <row r="461" spans="1:13" s="231" customFormat="1" ht="12.75">
      <c r="A461" s="448"/>
      <c r="B461" s="40">
        <v>700009710</v>
      </c>
      <c r="C461" s="40"/>
      <c r="D461" s="38"/>
      <c r="E461" s="40"/>
      <c r="F461" s="40" t="s">
        <v>707</v>
      </c>
      <c r="G461" s="38">
        <v>1</v>
      </c>
      <c r="H461" s="40" t="s">
        <v>574</v>
      </c>
      <c r="I461" s="39">
        <v>1361</v>
      </c>
      <c r="J461" s="53">
        <f>IF(C461="СТОП цена",I461,ROUND(I461*(1-VLOOKUP(L461,Оглавление!D:G,3,FALSE)),2))</f>
        <v>1361</v>
      </c>
      <c r="K461" s="56"/>
      <c r="L461" s="56" t="str">
        <f t="shared" si="25"/>
        <v>ТИККУРИЛА (TIKKURILA)</v>
      </c>
      <c r="M461" s="50">
        <v>9</v>
      </c>
    </row>
    <row r="462" spans="1:13" s="231" customFormat="1" ht="12.75">
      <c r="A462" s="445"/>
      <c r="B462" s="40">
        <v>700009711</v>
      </c>
      <c r="C462" s="40"/>
      <c r="D462" s="38"/>
      <c r="E462" s="40"/>
      <c r="F462" s="40" t="s">
        <v>133</v>
      </c>
      <c r="G462" s="38">
        <v>1</v>
      </c>
      <c r="H462" s="40" t="s">
        <v>574</v>
      </c>
      <c r="I462" s="39">
        <v>3870</v>
      </c>
      <c r="J462" s="53">
        <f>IF(C462="СТОП цена",I462,ROUND(I462*(1-VLOOKUP(L462,Оглавление!D:G,3,FALSE)),2))</f>
        <v>3870</v>
      </c>
      <c r="K462" s="56"/>
      <c r="L462" s="56" t="str">
        <f t="shared" si="25"/>
        <v>ТИККУРИЛА (TIKKURILA)</v>
      </c>
      <c r="M462" s="50">
        <v>9</v>
      </c>
    </row>
    <row r="463" spans="1:13" ht="12.75">
      <c r="A463" s="444" t="s">
        <v>270</v>
      </c>
      <c r="B463" s="39">
        <v>700002705</v>
      </c>
      <c r="C463" s="39"/>
      <c r="D463" s="39">
        <v>0.9</v>
      </c>
      <c r="E463" s="40" t="s">
        <v>290</v>
      </c>
      <c r="F463" s="40" t="str">
        <f t="shared" si="22"/>
        <v>0,9 л</v>
      </c>
      <c r="G463" s="39">
        <v>3</v>
      </c>
      <c r="H463" s="40" t="s">
        <v>574</v>
      </c>
      <c r="I463" s="39">
        <v>508</v>
      </c>
      <c r="J463" s="53">
        <f>IF(C463="СТОП цена",I463,ROUND(I463*(1-VLOOKUP(L463,Оглавление!D:G,3,FALSE)),2))</f>
        <v>508</v>
      </c>
      <c r="K463" s="56"/>
      <c r="L463" s="56" t="str">
        <f>IF(ISBLANK(K463)=FALSE,A463,L456)</f>
        <v>ТИККУРИЛА (TIKKURILA)</v>
      </c>
      <c r="M463" s="50">
        <v>9</v>
      </c>
    </row>
    <row r="464" spans="1:13" ht="12.75">
      <c r="A464" s="448"/>
      <c r="B464" s="39">
        <v>700002706</v>
      </c>
      <c r="C464" s="39"/>
      <c r="D464" s="39">
        <v>2.7</v>
      </c>
      <c r="E464" s="40" t="s">
        <v>290</v>
      </c>
      <c r="F464" s="40" t="str">
        <f t="shared" si="22"/>
        <v>2,7 л</v>
      </c>
      <c r="G464" s="39">
        <v>3</v>
      </c>
      <c r="H464" s="40" t="s">
        <v>574</v>
      </c>
      <c r="I464" s="39">
        <v>1365</v>
      </c>
      <c r="J464" s="53">
        <f>IF(C464="СТОП цена",I464,ROUND(I464*(1-VLOOKUP(L464,Оглавление!D:G,3,FALSE)),2))</f>
        <v>1365</v>
      </c>
      <c r="K464" s="56"/>
      <c r="L464" s="56" t="str">
        <f t="shared" si="23"/>
        <v>ТИККУРИЛА (TIKKURILA)</v>
      </c>
      <c r="M464" s="50">
        <v>9</v>
      </c>
    </row>
    <row r="465" spans="1:13" ht="12.75">
      <c r="A465" s="445"/>
      <c r="B465" s="39">
        <v>700002707</v>
      </c>
      <c r="C465" s="39"/>
      <c r="D465" s="39">
        <v>9</v>
      </c>
      <c r="E465" s="40" t="s">
        <v>290</v>
      </c>
      <c r="F465" s="40" t="str">
        <f t="shared" si="22"/>
        <v>9 л</v>
      </c>
      <c r="G465" s="39">
        <v>1</v>
      </c>
      <c r="H465" s="40" t="s">
        <v>574</v>
      </c>
      <c r="I465" s="39">
        <v>3914</v>
      </c>
      <c r="J465" s="53">
        <f>IF(C465="СТОП цена",I465,ROUND(I465*(1-VLOOKUP(L465,Оглавление!D:G,3,FALSE)),2))</f>
        <v>3914</v>
      </c>
      <c r="K465" s="56"/>
      <c r="L465" s="56" t="str">
        <f t="shared" si="23"/>
        <v>ТИККУРИЛА (TIKKURILA)</v>
      </c>
      <c r="M465" s="50">
        <v>9</v>
      </c>
    </row>
    <row r="466" spans="1:13" s="249" customFormat="1" ht="15" customHeight="1">
      <c r="A466" s="381" t="s">
        <v>1648</v>
      </c>
      <c r="B466" s="356">
        <v>700002692</v>
      </c>
      <c r="C466" s="356" t="s">
        <v>123</v>
      </c>
      <c r="D466" s="356"/>
      <c r="E466" s="366"/>
      <c r="F466" s="366" t="s">
        <v>696</v>
      </c>
      <c r="G466" s="356">
        <v>3</v>
      </c>
      <c r="H466" s="366" t="s">
        <v>574</v>
      </c>
      <c r="I466" s="356">
        <v>602</v>
      </c>
      <c r="J466" s="53">
        <f>IF(C466="СТОП цена",I466,ROUND(I466*(1-VLOOKUP(L466,Оглавление!D:G,3,FALSE)),2))</f>
        <v>602</v>
      </c>
      <c r="K466" s="56"/>
      <c r="L466" s="56" t="str">
        <f t="shared" si="23"/>
        <v>ТИККУРИЛА (TIKKURILA)</v>
      </c>
      <c r="M466" s="50">
        <v>9</v>
      </c>
    </row>
    <row r="467" spans="1:13" ht="15">
      <c r="A467" s="285" t="s">
        <v>550</v>
      </c>
      <c r="B467" s="39">
        <v>700002719</v>
      </c>
      <c r="C467" s="39"/>
      <c r="D467" s="39">
        <v>2.7</v>
      </c>
      <c r="E467" s="40" t="s">
        <v>290</v>
      </c>
      <c r="F467" s="40" t="str">
        <f t="shared" si="22"/>
        <v>2,7 л</v>
      </c>
      <c r="G467" s="39">
        <v>1</v>
      </c>
      <c r="H467" s="40" t="s">
        <v>574</v>
      </c>
      <c r="I467" s="39">
        <v>1873</v>
      </c>
      <c r="J467" s="53">
        <f>IF(C467="СТОП цена",I467,ROUND(I467*(1-VLOOKUP(L467,Оглавление!D:G,3,FALSE)),2))</f>
        <v>1873</v>
      </c>
      <c r="K467" s="56"/>
      <c r="L467" s="56" t="str">
        <f>IF(ISBLANK(K467)=FALSE,A467,L465)</f>
        <v>ТИККУРИЛА (TIKKURILA)</v>
      </c>
      <c r="M467" s="50">
        <v>9</v>
      </c>
    </row>
    <row r="468" spans="1:13" ht="12.75">
      <c r="A468" s="460" t="s">
        <v>271</v>
      </c>
      <c r="B468" s="39">
        <v>700002698</v>
      </c>
      <c r="C468" s="39" t="s">
        <v>96</v>
      </c>
      <c r="D468" s="38">
        <v>0.9</v>
      </c>
      <c r="E468" s="40" t="s">
        <v>290</v>
      </c>
      <c r="F468" s="40" t="str">
        <f t="shared" si="22"/>
        <v>0,9 л</v>
      </c>
      <c r="G468" s="38">
        <v>3</v>
      </c>
      <c r="H468" s="40" t="s">
        <v>574</v>
      </c>
      <c r="I468" s="39">
        <v>475</v>
      </c>
      <c r="J468" s="53">
        <f>IF(C468="СТОП цена",I468,ROUND(I468*(1-VLOOKUP(L468,Оглавление!D:G,3,FALSE)),2))</f>
        <v>475</v>
      </c>
      <c r="K468" s="56"/>
      <c r="L468" s="56" t="str">
        <f t="shared" si="23"/>
        <v>ТИККУРИЛА (TIKKURILA)</v>
      </c>
      <c r="M468" s="50">
        <v>9</v>
      </c>
    </row>
    <row r="469" spans="1:13" ht="12.75">
      <c r="A469" s="460"/>
      <c r="B469" s="39">
        <v>700002699</v>
      </c>
      <c r="C469" s="39" t="s">
        <v>96</v>
      </c>
      <c r="D469" s="38">
        <v>2.7</v>
      </c>
      <c r="E469" s="40" t="s">
        <v>290</v>
      </c>
      <c r="F469" s="40" t="str">
        <f t="shared" si="22"/>
        <v>2,7 л</v>
      </c>
      <c r="G469" s="38">
        <v>3</v>
      </c>
      <c r="H469" s="40" t="s">
        <v>574</v>
      </c>
      <c r="I469" s="39">
        <v>1361</v>
      </c>
      <c r="J469" s="53">
        <f>IF(C469="СТОП цена",I469,ROUND(I469*(1-VLOOKUP(L469,Оглавление!D:G,3,FALSE)),2))</f>
        <v>1361</v>
      </c>
      <c r="K469" s="56"/>
      <c r="L469" s="56" t="str">
        <f t="shared" si="23"/>
        <v>ТИККУРИЛА (TIKKURILA)</v>
      </c>
      <c r="M469" s="50">
        <v>9</v>
      </c>
    </row>
    <row r="470" spans="1:13" ht="12.75">
      <c r="A470" s="444" t="s">
        <v>272</v>
      </c>
      <c r="B470" s="40">
        <v>700002647</v>
      </c>
      <c r="C470" s="40"/>
      <c r="D470" s="38">
        <v>0.9</v>
      </c>
      <c r="E470" s="40" t="s">
        <v>290</v>
      </c>
      <c r="F470" s="40" t="str">
        <f t="shared" si="22"/>
        <v>0,9 л</v>
      </c>
      <c r="G470" s="38">
        <v>3</v>
      </c>
      <c r="H470" s="40" t="s">
        <v>574</v>
      </c>
      <c r="I470" s="39">
        <v>489</v>
      </c>
      <c r="J470" s="53">
        <f>IF(C470="СТОП цена",I470,ROUND(I470*(1-VLOOKUP(L470,Оглавление!D:G,3,FALSE)),2))</f>
        <v>489</v>
      </c>
      <c r="K470" s="56"/>
      <c r="L470" s="56" t="str">
        <f t="shared" si="23"/>
        <v>ТИККУРИЛА (TIKKURILA)</v>
      </c>
      <c r="M470" s="50">
        <v>9</v>
      </c>
    </row>
    <row r="471" spans="1:13" ht="12.75">
      <c r="A471" s="448"/>
      <c r="B471" s="40">
        <v>700002649</v>
      </c>
      <c r="C471" s="40"/>
      <c r="D471" s="38">
        <v>2.7</v>
      </c>
      <c r="E471" s="40" t="s">
        <v>290</v>
      </c>
      <c r="F471" s="40" t="str">
        <f t="shared" si="22"/>
        <v>2,7 л</v>
      </c>
      <c r="G471" s="38">
        <v>3</v>
      </c>
      <c r="H471" s="40" t="s">
        <v>574</v>
      </c>
      <c r="I471" s="39">
        <v>1388</v>
      </c>
      <c r="J471" s="53">
        <f>IF(C471="СТОП цена",I471,ROUND(I471*(1-VLOOKUP(L471,Оглавление!D:G,3,FALSE)),2))</f>
        <v>1388</v>
      </c>
      <c r="K471" s="56"/>
      <c r="L471" s="56" t="str">
        <f t="shared" si="23"/>
        <v>ТИККУРИЛА (TIKKURILA)</v>
      </c>
      <c r="M471" s="50">
        <v>9</v>
      </c>
    </row>
    <row r="472" spans="1:13" ht="12.75">
      <c r="A472" s="445"/>
      <c r="B472" s="40">
        <v>700002650</v>
      </c>
      <c r="C472" s="40"/>
      <c r="D472" s="38">
        <v>9</v>
      </c>
      <c r="E472" s="40" t="s">
        <v>290</v>
      </c>
      <c r="F472" s="40" t="str">
        <f t="shared" si="22"/>
        <v>9 л</v>
      </c>
      <c r="G472" s="38">
        <v>1</v>
      </c>
      <c r="H472" s="40" t="s">
        <v>574</v>
      </c>
      <c r="I472" s="39">
        <v>3991</v>
      </c>
      <c r="J472" s="53">
        <f>IF(C472="СТОП цена",I472,ROUND(I472*(1-VLOOKUP(L472,Оглавление!D:G,3,FALSE)),2))</f>
        <v>3991</v>
      </c>
      <c r="K472" s="56"/>
      <c r="L472" s="56" t="str">
        <f t="shared" si="23"/>
        <v>ТИККУРИЛА (TIKKURILA)</v>
      </c>
      <c r="M472" s="50">
        <v>9</v>
      </c>
    </row>
    <row r="473" spans="1:13" ht="12.75">
      <c r="A473" s="444" t="s">
        <v>273</v>
      </c>
      <c r="B473" s="40">
        <v>700002643</v>
      </c>
      <c r="C473" s="40"/>
      <c r="D473" s="38">
        <v>0.9</v>
      </c>
      <c r="E473" s="40" t="s">
        <v>290</v>
      </c>
      <c r="F473" s="40" t="str">
        <f t="shared" si="22"/>
        <v>0,9 л</v>
      </c>
      <c r="G473" s="38">
        <v>3</v>
      </c>
      <c r="H473" s="40" t="s">
        <v>574</v>
      </c>
      <c r="I473" s="39">
        <v>608</v>
      </c>
      <c r="J473" s="53">
        <f>IF(C473="СТОП цена",I473,ROUND(I473*(1-VLOOKUP(L473,Оглавление!D:G,3,FALSE)),2))</f>
        <v>608</v>
      </c>
      <c r="K473" s="56"/>
      <c r="L473" s="56" t="str">
        <f t="shared" si="23"/>
        <v>ТИККУРИЛА (TIKKURILA)</v>
      </c>
      <c r="M473" s="50">
        <v>9</v>
      </c>
    </row>
    <row r="474" spans="1:13" ht="12.75">
      <c r="A474" s="448"/>
      <c r="B474" s="40">
        <v>700002645</v>
      </c>
      <c r="C474" s="40"/>
      <c r="D474" s="38">
        <v>2.7</v>
      </c>
      <c r="E474" s="40" t="s">
        <v>290</v>
      </c>
      <c r="F474" s="40" t="str">
        <f t="shared" si="22"/>
        <v>2,7 л</v>
      </c>
      <c r="G474" s="38">
        <v>3</v>
      </c>
      <c r="H474" s="40" t="s">
        <v>574</v>
      </c>
      <c r="I474" s="39">
        <v>1768</v>
      </c>
      <c r="J474" s="53">
        <f>IF(C474="СТОП цена",I474,ROUND(I474*(1-VLOOKUP(L474,Оглавление!D:G,3,FALSE)),2))</f>
        <v>1768</v>
      </c>
      <c r="K474" s="56"/>
      <c r="L474" s="56" t="str">
        <f t="shared" si="23"/>
        <v>ТИККУРИЛА (TIKKURILA)</v>
      </c>
      <c r="M474" s="50">
        <v>9</v>
      </c>
    </row>
    <row r="475" spans="1:13" ht="12.75">
      <c r="A475" s="445"/>
      <c r="B475" s="40">
        <v>700002646</v>
      </c>
      <c r="C475" s="40"/>
      <c r="D475" s="38">
        <v>9</v>
      </c>
      <c r="E475" s="40" t="s">
        <v>290</v>
      </c>
      <c r="F475" s="40" t="str">
        <f t="shared" si="22"/>
        <v>9 л</v>
      </c>
      <c r="G475" s="38">
        <v>1</v>
      </c>
      <c r="H475" s="40" t="s">
        <v>574</v>
      </c>
      <c r="I475" s="39">
        <v>5225</v>
      </c>
      <c r="J475" s="53">
        <f>IF(C475="СТОП цена",I475,ROUND(I475*(1-VLOOKUP(L475,Оглавление!D:G,3,FALSE)),2))</f>
        <v>5225</v>
      </c>
      <c r="K475" s="56"/>
      <c r="L475" s="56" t="str">
        <f t="shared" si="23"/>
        <v>ТИККУРИЛА (TIKKURILA)</v>
      </c>
      <c r="M475" s="50">
        <v>9</v>
      </c>
    </row>
    <row r="476" spans="1:13" ht="17.25" customHeight="1">
      <c r="A476" s="444" t="s">
        <v>274</v>
      </c>
      <c r="B476" s="39">
        <v>700002724</v>
      </c>
      <c r="C476" s="39"/>
      <c r="D476" s="38">
        <v>0.9</v>
      </c>
      <c r="E476" s="40" t="s">
        <v>290</v>
      </c>
      <c r="F476" s="40" t="str">
        <f t="shared" si="22"/>
        <v>0,9 л</v>
      </c>
      <c r="G476" s="38">
        <v>3</v>
      </c>
      <c r="H476" s="40" t="s">
        <v>574</v>
      </c>
      <c r="I476" s="39">
        <v>426</v>
      </c>
      <c r="J476" s="53">
        <f>IF(C476="СТОП цена",I476,ROUND(I476*(1-VLOOKUP(L476,Оглавление!D:G,3,FALSE)),2))</f>
        <v>426</v>
      </c>
      <c r="K476" s="56"/>
      <c r="L476" s="56" t="str">
        <f t="shared" si="23"/>
        <v>ТИККУРИЛА (TIKKURILA)</v>
      </c>
      <c r="M476" s="50">
        <v>9</v>
      </c>
    </row>
    <row r="477" spans="1:13" ht="21.75" customHeight="1">
      <c r="A477" s="448"/>
      <c r="B477" s="39">
        <v>700002725</v>
      </c>
      <c r="C477" s="39"/>
      <c r="D477" s="38">
        <v>2.7</v>
      </c>
      <c r="E477" s="40" t="s">
        <v>290</v>
      </c>
      <c r="F477" s="40" t="str">
        <f t="shared" si="22"/>
        <v>2,7 л</v>
      </c>
      <c r="G477" s="38">
        <v>3</v>
      </c>
      <c r="H477" s="40" t="s">
        <v>574</v>
      </c>
      <c r="I477" s="39">
        <v>1151</v>
      </c>
      <c r="J477" s="53">
        <f>IF(C477="СТОП цена",I477,ROUND(I477*(1-VLOOKUP(L477,Оглавление!D:G,3,FALSE)),2))</f>
        <v>1151</v>
      </c>
      <c r="K477" s="56"/>
      <c r="L477" s="56" t="str">
        <f t="shared" si="23"/>
        <v>ТИККУРИЛА (TIKKURILA)</v>
      </c>
      <c r="M477" s="50">
        <v>9</v>
      </c>
    </row>
    <row r="478" spans="1:13" ht="26.25" customHeight="1">
      <c r="A478" s="445"/>
      <c r="B478" s="39">
        <v>700002726</v>
      </c>
      <c r="C478" s="39"/>
      <c r="D478" s="38">
        <v>9</v>
      </c>
      <c r="E478" s="40" t="s">
        <v>290</v>
      </c>
      <c r="F478" s="40" t="str">
        <f t="shared" si="22"/>
        <v>9 л</v>
      </c>
      <c r="G478" s="38">
        <v>1</v>
      </c>
      <c r="H478" s="40" t="s">
        <v>574</v>
      </c>
      <c r="I478" s="39">
        <v>3079</v>
      </c>
      <c r="J478" s="53">
        <f>IF(C478="СТОП цена",I478,ROUND(I478*(1-VLOOKUP(L478,Оглавление!D:G,3,FALSE)),2))</f>
        <v>3079</v>
      </c>
      <c r="K478" s="56"/>
      <c r="L478" s="56" t="str">
        <f t="shared" si="23"/>
        <v>ТИККУРИЛА (TIKKURILA)</v>
      </c>
      <c r="M478" s="50">
        <v>9</v>
      </c>
    </row>
    <row r="479" spans="1:13" s="249" customFormat="1" ht="26.25" customHeight="1">
      <c r="A479" s="335" t="s">
        <v>1518</v>
      </c>
      <c r="B479" s="39">
        <v>700002989</v>
      </c>
      <c r="C479" s="39" t="s">
        <v>123</v>
      </c>
      <c r="D479" s="38"/>
      <c r="E479" s="40"/>
      <c r="F479" s="40" t="s">
        <v>707</v>
      </c>
      <c r="G479" s="38">
        <v>3</v>
      </c>
      <c r="H479" s="40" t="s">
        <v>574</v>
      </c>
      <c r="I479" s="39">
        <v>1684</v>
      </c>
      <c r="J479" s="53">
        <f>IF(C479="СТОП цена",I479,ROUND(I479*(1-VLOOKUP(L479,Оглавление!D:G,3,FALSE)),2))</f>
        <v>1684</v>
      </c>
      <c r="K479" s="56"/>
      <c r="L479" s="56" t="str">
        <f t="shared" si="23"/>
        <v>ТИККУРИЛА (TIKKURILA)</v>
      </c>
      <c r="M479" s="50">
        <v>9</v>
      </c>
    </row>
    <row r="480" spans="1:13" ht="12.75">
      <c r="A480" s="444" t="s">
        <v>275</v>
      </c>
      <c r="B480" s="38">
        <v>700003005</v>
      </c>
      <c r="C480" s="38"/>
      <c r="D480" s="39">
        <v>0.9</v>
      </c>
      <c r="E480" s="40" t="s">
        <v>290</v>
      </c>
      <c r="F480" s="40" t="str">
        <f t="shared" si="22"/>
        <v>0,9 л</v>
      </c>
      <c r="G480" s="39">
        <v>3</v>
      </c>
      <c r="H480" s="40" t="s">
        <v>574</v>
      </c>
      <c r="I480" s="39">
        <v>391</v>
      </c>
      <c r="J480" s="53">
        <f>IF(C480="СТОП цена",I480,ROUND(I480*(1-VLOOKUP(L480,Оглавление!D:G,3,FALSE)),2))</f>
        <v>391</v>
      </c>
      <c r="K480" s="56"/>
      <c r="L480" s="56" t="str">
        <f>IF(ISBLANK(K480)=FALSE,A480,L478)</f>
        <v>ТИККУРИЛА (TIKKURILA)</v>
      </c>
      <c r="M480" s="50">
        <v>9</v>
      </c>
    </row>
    <row r="481" spans="1:13" ht="12.75">
      <c r="A481" s="448"/>
      <c r="B481" s="38">
        <v>700003006</v>
      </c>
      <c r="C481" s="38"/>
      <c r="D481" s="39">
        <v>2.7</v>
      </c>
      <c r="E481" s="40" t="s">
        <v>290</v>
      </c>
      <c r="F481" s="40" t="str">
        <f t="shared" si="22"/>
        <v>2,7 л</v>
      </c>
      <c r="G481" s="38">
        <v>3</v>
      </c>
      <c r="H481" s="40" t="s">
        <v>574</v>
      </c>
      <c r="I481" s="39">
        <v>1145</v>
      </c>
      <c r="J481" s="53">
        <f>IF(C481="СТОП цена",I481,ROUND(I481*(1-VLOOKUP(L481,Оглавление!D:G,3,FALSE)),2))</f>
        <v>1145</v>
      </c>
      <c r="K481" s="56"/>
      <c r="L481" s="56" t="str">
        <f t="shared" si="23"/>
        <v>ТИККУРИЛА (TIKKURILA)</v>
      </c>
      <c r="M481" s="50">
        <v>9</v>
      </c>
    </row>
    <row r="482" spans="1:13" ht="12.75">
      <c r="A482" s="445"/>
      <c r="B482" s="38">
        <v>700003007</v>
      </c>
      <c r="C482" s="40" t="s">
        <v>123</v>
      </c>
      <c r="D482" s="40">
        <v>9</v>
      </c>
      <c r="E482" s="40" t="s">
        <v>290</v>
      </c>
      <c r="F482" s="40" t="str">
        <f t="shared" si="22"/>
        <v>9 л</v>
      </c>
      <c r="G482" s="39">
        <v>1</v>
      </c>
      <c r="H482" s="40" t="s">
        <v>574</v>
      </c>
      <c r="I482" s="39">
        <v>3094</v>
      </c>
      <c r="J482" s="53">
        <f>IF(C482="СТОП цена",I482,ROUND(I482*(1-VLOOKUP(L482,Оглавление!D:G,3,FALSE)),2))</f>
        <v>3094</v>
      </c>
      <c r="K482" s="56"/>
      <c r="L482" s="56" t="str">
        <f t="shared" si="23"/>
        <v>ТИККУРИЛА (TIKKURILA)</v>
      </c>
      <c r="M482" s="50">
        <v>9</v>
      </c>
    </row>
    <row r="483" spans="1:13" ht="21" customHeight="1">
      <c r="A483" s="286" t="s">
        <v>129</v>
      </c>
      <c r="B483" s="38">
        <v>700005974</v>
      </c>
      <c r="C483" s="38"/>
      <c r="D483" s="40">
        <v>0.9</v>
      </c>
      <c r="E483" s="40" t="s">
        <v>290</v>
      </c>
      <c r="F483" s="40" t="str">
        <f t="shared" si="22"/>
        <v>0,9 л</v>
      </c>
      <c r="G483" s="39">
        <v>3</v>
      </c>
      <c r="H483" s="40" t="s">
        <v>574</v>
      </c>
      <c r="I483" s="39">
        <v>549</v>
      </c>
      <c r="J483" s="53">
        <f>IF(C483="СТОП цена",I483,ROUND(I483*(1-VLOOKUP(L483,Оглавление!D:G,3,FALSE)),2))</f>
        <v>549</v>
      </c>
      <c r="K483" s="56"/>
      <c r="L483" s="56" t="str">
        <f t="shared" si="23"/>
        <v>ТИККУРИЛА (TIKKURILA)</v>
      </c>
      <c r="M483" s="50">
        <v>9</v>
      </c>
    </row>
    <row r="484" spans="1:13" ht="12.75">
      <c r="A484" s="444" t="s">
        <v>276</v>
      </c>
      <c r="B484" s="39">
        <v>700002734</v>
      </c>
      <c r="C484" s="39"/>
      <c r="D484" s="38">
        <v>0.25</v>
      </c>
      <c r="E484" s="40" t="s">
        <v>290</v>
      </c>
      <c r="F484" s="40" t="str">
        <f t="shared" si="22"/>
        <v>0,25 л</v>
      </c>
      <c r="G484" s="38">
        <v>3</v>
      </c>
      <c r="H484" s="40" t="s">
        <v>574</v>
      </c>
      <c r="I484" s="39">
        <v>400</v>
      </c>
      <c r="J484" s="53">
        <f>IF(C484="СТОП цена",I484,ROUND(I484*(1-VLOOKUP(L484,Оглавление!D:G,3,FALSE)),2))</f>
        <v>400</v>
      </c>
      <c r="K484" s="56"/>
      <c r="L484" s="56" t="str">
        <f t="shared" si="23"/>
        <v>ТИККУРИЛА (TIKKURILA)</v>
      </c>
      <c r="M484" s="50">
        <v>9</v>
      </c>
    </row>
    <row r="485" spans="1:13" ht="27" customHeight="1">
      <c r="A485" s="445"/>
      <c r="B485" s="39">
        <v>700002735</v>
      </c>
      <c r="C485" s="39"/>
      <c r="D485" s="38">
        <v>1</v>
      </c>
      <c r="E485" s="40" t="s">
        <v>290</v>
      </c>
      <c r="F485" s="40" t="str">
        <f t="shared" si="22"/>
        <v>1 л</v>
      </c>
      <c r="G485" s="40">
        <v>3</v>
      </c>
      <c r="H485" s="40" t="s">
        <v>574</v>
      </c>
      <c r="I485" s="39">
        <v>729</v>
      </c>
      <c r="J485" s="53">
        <f>IF(C485="СТОП цена",I485,ROUND(I485*(1-VLOOKUP(L485,Оглавление!D:G,3,FALSE)),2))</f>
        <v>729</v>
      </c>
      <c r="K485" s="56"/>
      <c r="L485" s="56" t="str">
        <f t="shared" si="23"/>
        <v>ТИККУРИЛА (TIKKURILA)</v>
      </c>
      <c r="M485" s="50">
        <v>9</v>
      </c>
    </row>
    <row r="486" spans="1:13" ht="12.75" customHeight="1">
      <c r="A486" s="444" t="s">
        <v>277</v>
      </c>
      <c r="B486" s="40">
        <v>700002736</v>
      </c>
      <c r="C486" s="40"/>
      <c r="D486" s="38">
        <v>0.9</v>
      </c>
      <c r="E486" s="40" t="s">
        <v>290</v>
      </c>
      <c r="F486" s="40" t="str">
        <f t="shared" si="22"/>
        <v>0,9 л</v>
      </c>
      <c r="G486" s="40">
        <v>3</v>
      </c>
      <c r="H486" s="40" t="s">
        <v>574</v>
      </c>
      <c r="I486" s="39">
        <v>359</v>
      </c>
      <c r="J486" s="53">
        <f>IF(C486="СТОП цена",I486,ROUND(I486*(1-VLOOKUP(L486,Оглавление!D:G,3,FALSE)),2))</f>
        <v>359</v>
      </c>
      <c r="K486" s="56"/>
      <c r="L486" s="56" t="str">
        <f t="shared" si="23"/>
        <v>ТИККУРИЛА (TIKKURILA)</v>
      </c>
      <c r="M486" s="50">
        <v>9</v>
      </c>
    </row>
    <row r="487" spans="1:13" ht="12.75">
      <c r="A487" s="448"/>
      <c r="B487" s="40">
        <v>700002737</v>
      </c>
      <c r="C487" s="40"/>
      <c r="D487" s="38">
        <v>2.7</v>
      </c>
      <c r="E487" s="40" t="s">
        <v>290</v>
      </c>
      <c r="F487" s="40" t="str">
        <f t="shared" si="22"/>
        <v>2,7 л</v>
      </c>
      <c r="G487" s="38">
        <v>3</v>
      </c>
      <c r="H487" s="40" t="s">
        <v>574</v>
      </c>
      <c r="I487" s="39">
        <v>1067</v>
      </c>
      <c r="J487" s="53">
        <f>IF(C487="СТОП цена",I487,ROUND(I487*(1-VLOOKUP(L487,Оглавление!D:G,3,FALSE)),2))</f>
        <v>1067</v>
      </c>
      <c r="K487" s="56"/>
      <c r="L487" s="56" t="str">
        <f t="shared" si="23"/>
        <v>ТИККУРИЛА (TIKKURILA)</v>
      </c>
      <c r="M487" s="50">
        <v>9</v>
      </c>
    </row>
    <row r="488" spans="1:13" ht="12.75">
      <c r="A488" s="445"/>
      <c r="B488" s="40">
        <v>700002738</v>
      </c>
      <c r="C488" s="40"/>
      <c r="D488" s="38">
        <v>9</v>
      </c>
      <c r="E488" s="40" t="s">
        <v>290</v>
      </c>
      <c r="F488" s="40" t="str">
        <f t="shared" si="22"/>
        <v>9 л</v>
      </c>
      <c r="G488" s="38">
        <v>1</v>
      </c>
      <c r="H488" s="40" t="s">
        <v>574</v>
      </c>
      <c r="I488" s="39">
        <v>2843</v>
      </c>
      <c r="J488" s="53">
        <f>IF(C488="СТОП цена",I488,ROUND(I488*(1-VLOOKUP(L488,Оглавление!D:G,3,FALSE)),2))</f>
        <v>2843</v>
      </c>
      <c r="K488" s="56"/>
      <c r="L488" s="56" t="str">
        <f t="shared" si="23"/>
        <v>ТИККУРИЛА (TIKKURILA)</v>
      </c>
      <c r="M488" s="50">
        <v>9</v>
      </c>
    </row>
    <row r="489" spans="1:13" ht="30">
      <c r="A489" s="286" t="s">
        <v>389</v>
      </c>
      <c r="B489" s="40">
        <v>700003056</v>
      </c>
      <c r="C489" s="39" t="s">
        <v>123</v>
      </c>
      <c r="D489" s="38">
        <v>1</v>
      </c>
      <c r="E489" s="40" t="s">
        <v>290</v>
      </c>
      <c r="F489" s="40" t="str">
        <f t="shared" si="22"/>
        <v>1 л</v>
      </c>
      <c r="G489" s="38">
        <v>12</v>
      </c>
      <c r="H489" s="40" t="s">
        <v>574</v>
      </c>
      <c r="I489" s="39">
        <v>351</v>
      </c>
      <c r="J489" s="53">
        <f>IF(C489="СТОП цена",I489,ROUND(I489*(1-VLOOKUP(L489,Оглавление!D:G,3,FALSE)),2))</f>
        <v>351</v>
      </c>
      <c r="K489" s="56"/>
      <c r="L489" s="56" t="str">
        <f t="shared" si="23"/>
        <v>ТИККУРИЛА (TIKKURILA)</v>
      </c>
      <c r="M489" s="50">
        <v>9</v>
      </c>
    </row>
    <row r="490" spans="1:13" ht="12.75" customHeight="1">
      <c r="A490" s="444" t="s">
        <v>1512</v>
      </c>
      <c r="B490" s="64">
        <v>700000228</v>
      </c>
      <c r="C490" s="64" t="s">
        <v>1528</v>
      </c>
      <c r="D490" s="72">
        <v>0.9</v>
      </c>
      <c r="E490" s="64" t="s">
        <v>290</v>
      </c>
      <c r="F490" s="64" t="str">
        <f t="shared" si="22"/>
        <v>0,9 л</v>
      </c>
      <c r="G490" s="72">
        <v>6</v>
      </c>
      <c r="H490" s="64" t="s">
        <v>574</v>
      </c>
      <c r="I490" s="52">
        <v>137.5</v>
      </c>
      <c r="J490" s="65">
        <f>IF(C490="СТОП цена",I490,ROUND(I490*(1-VLOOKUP(L490,Оглавление!D:G,3,FALSE)),2))</f>
        <v>137.5</v>
      </c>
      <c r="K490" s="56"/>
      <c r="L490" s="56" t="str">
        <f t="shared" si="23"/>
        <v>ТИККУРИЛА (TIKKURILA)</v>
      </c>
      <c r="M490" s="50">
        <v>9</v>
      </c>
    </row>
    <row r="491" spans="1:13" ht="12.75" customHeight="1">
      <c r="A491" s="448"/>
      <c r="B491" s="64">
        <v>700000230</v>
      </c>
      <c r="C491" s="64" t="s">
        <v>1528</v>
      </c>
      <c r="D491" s="72">
        <v>2.7</v>
      </c>
      <c r="E491" s="64" t="s">
        <v>290</v>
      </c>
      <c r="F491" s="64" t="str">
        <f t="shared" si="22"/>
        <v>2,7 л</v>
      </c>
      <c r="G491" s="72">
        <v>3</v>
      </c>
      <c r="H491" s="64" t="s">
        <v>574</v>
      </c>
      <c r="I491" s="52">
        <v>367.5</v>
      </c>
      <c r="J491" s="65">
        <f>IF(C491="СТОП цена",I491,ROUND(I491*(1-VLOOKUP(L491,Оглавление!D:G,3,FALSE)),2))</f>
        <v>367.5</v>
      </c>
      <c r="K491" s="56"/>
      <c r="L491" s="56" t="str">
        <f t="shared" ref="L491:L504" si="26">IF(ISBLANK(K491)=FALSE,A491,L490)</f>
        <v>ТИККУРИЛА (TIKKURILA)</v>
      </c>
      <c r="M491" s="50">
        <v>9</v>
      </c>
    </row>
    <row r="492" spans="1:13" ht="12.75" customHeight="1">
      <c r="A492" s="445"/>
      <c r="B492" s="64">
        <v>700000231</v>
      </c>
      <c r="C492" s="64" t="s">
        <v>1528</v>
      </c>
      <c r="D492" s="72">
        <v>9</v>
      </c>
      <c r="E492" s="64" t="s">
        <v>290</v>
      </c>
      <c r="F492" s="64" t="str">
        <f t="shared" si="22"/>
        <v>9 л</v>
      </c>
      <c r="G492" s="72">
        <v>1</v>
      </c>
      <c r="H492" s="64" t="s">
        <v>574</v>
      </c>
      <c r="I492" s="52">
        <v>1183.75</v>
      </c>
      <c r="J492" s="65">
        <f>IF(C492="СТОП цена",I492,ROUND(I492*(1-VLOOKUP(L492,Оглавление!D:G,3,FALSE)),2))</f>
        <v>1183.75</v>
      </c>
      <c r="K492" s="56"/>
      <c r="L492" s="56" t="str">
        <f t="shared" si="26"/>
        <v>ТИККУРИЛА (TIKKURILA)</v>
      </c>
      <c r="M492" s="50">
        <v>9</v>
      </c>
    </row>
    <row r="493" spans="1:13" s="249" customFormat="1" ht="12.75">
      <c r="A493" s="444" t="s">
        <v>1513</v>
      </c>
      <c r="B493" s="64">
        <v>700000232</v>
      </c>
      <c r="C493" s="64" t="s">
        <v>1528</v>
      </c>
      <c r="D493" s="72"/>
      <c r="E493" s="64"/>
      <c r="F493" s="64" t="s">
        <v>696</v>
      </c>
      <c r="G493" s="72">
        <v>6</v>
      </c>
      <c r="H493" s="64" t="s">
        <v>574</v>
      </c>
      <c r="I493" s="52">
        <v>153.75</v>
      </c>
      <c r="J493" s="65">
        <f>IF(C493="СТОП цена",I493,ROUND(I493*(1-VLOOKUP(L493,Оглавление!D:G,3,FALSE)),2))</f>
        <v>153.75</v>
      </c>
      <c r="K493" s="56"/>
      <c r="L493" s="56" t="str">
        <f t="shared" si="26"/>
        <v>ТИККУРИЛА (TIKKURILA)</v>
      </c>
      <c r="M493" s="50">
        <v>9</v>
      </c>
    </row>
    <row r="494" spans="1:13" s="249" customFormat="1" ht="12.75">
      <c r="A494" s="448"/>
      <c r="B494" s="64">
        <v>700000236</v>
      </c>
      <c r="C494" s="64" t="s">
        <v>96</v>
      </c>
      <c r="D494" s="72"/>
      <c r="E494" s="64"/>
      <c r="F494" s="64" t="s">
        <v>707</v>
      </c>
      <c r="G494" s="72">
        <v>3</v>
      </c>
      <c r="H494" s="64" t="s">
        <v>574</v>
      </c>
      <c r="I494" s="52">
        <v>919.22</v>
      </c>
      <c r="J494" s="65">
        <f>IF(C494="СТОП цена",I494,ROUND(I494*(1-VLOOKUP(L494,Оглавление!D:G,3,FALSE)),2))</f>
        <v>919.22</v>
      </c>
      <c r="K494" s="56"/>
      <c r="L494" s="56" t="str">
        <f t="shared" si="26"/>
        <v>ТИККУРИЛА (TIKKURILA)</v>
      </c>
      <c r="M494" s="50">
        <v>9</v>
      </c>
    </row>
    <row r="495" spans="1:13" s="249" customFormat="1" ht="12.75">
      <c r="A495" s="445"/>
      <c r="B495" s="64">
        <v>700000234</v>
      </c>
      <c r="C495" s="64" t="s">
        <v>96</v>
      </c>
      <c r="D495" s="72"/>
      <c r="E495" s="64"/>
      <c r="F495" s="64" t="s">
        <v>716</v>
      </c>
      <c r="G495" s="72">
        <v>1</v>
      </c>
      <c r="H495" s="64" t="s">
        <v>574</v>
      </c>
      <c r="I495" s="52">
        <v>2627.69</v>
      </c>
      <c r="J495" s="65">
        <f>IF(C495="СТОП цена",I495,ROUND(I495*(1-VLOOKUP(L495,Оглавление!D:G,3,FALSE)),2))</f>
        <v>2627.69</v>
      </c>
      <c r="K495" s="56"/>
      <c r="L495" s="56" t="str">
        <f t="shared" si="26"/>
        <v>ТИККУРИЛА (TIKKURILA)</v>
      </c>
      <c r="M495" s="50">
        <v>9</v>
      </c>
    </row>
    <row r="496" spans="1:13" s="249" customFormat="1" ht="19.5" customHeight="1">
      <c r="A496" s="333" t="s">
        <v>1514</v>
      </c>
      <c r="B496" s="64">
        <v>700000241</v>
      </c>
      <c r="C496" s="64" t="s">
        <v>1528</v>
      </c>
      <c r="D496" s="72"/>
      <c r="E496" s="64"/>
      <c r="F496" s="64" t="s">
        <v>696</v>
      </c>
      <c r="G496" s="72">
        <v>6</v>
      </c>
      <c r="H496" s="64" t="s">
        <v>574</v>
      </c>
      <c r="I496" s="52">
        <v>166.25</v>
      </c>
      <c r="J496" s="65">
        <f>IF(C496="СТОП цена",I496,ROUND(I496*(1-VLOOKUP(L496,Оглавление!D:G,3,FALSE)),2))</f>
        <v>166.25</v>
      </c>
      <c r="K496" s="56"/>
      <c r="L496" s="56" t="str">
        <f t="shared" si="26"/>
        <v>ТИККУРИЛА (TIKKURILA)</v>
      </c>
      <c r="M496" s="50">
        <v>9</v>
      </c>
    </row>
    <row r="497" spans="1:13" s="249" customFormat="1" ht="18" customHeight="1">
      <c r="A497" s="444" t="s">
        <v>1515</v>
      </c>
      <c r="B497" s="64">
        <v>700000245</v>
      </c>
      <c r="C497" s="64" t="s">
        <v>96</v>
      </c>
      <c r="D497" s="72"/>
      <c r="E497" s="64"/>
      <c r="F497" s="64" t="s">
        <v>707</v>
      </c>
      <c r="G497" s="72">
        <v>3</v>
      </c>
      <c r="H497" s="64" t="s">
        <v>574</v>
      </c>
      <c r="I497" s="52">
        <v>919.22</v>
      </c>
      <c r="J497" s="65">
        <f>IF(C497="СТОП цена",I497,ROUND(I497*(1-VLOOKUP(L497,Оглавление!D:G,3,FALSE)),2))</f>
        <v>919.22</v>
      </c>
      <c r="K497" s="56"/>
      <c r="L497" s="56" t="str">
        <f t="shared" si="26"/>
        <v>ТИККУРИЛА (TIKKURILA)</v>
      </c>
      <c r="M497" s="50">
        <v>9</v>
      </c>
    </row>
    <row r="498" spans="1:13" s="249" customFormat="1" ht="18" customHeight="1">
      <c r="A498" s="455"/>
      <c r="B498" s="64">
        <v>700000246</v>
      </c>
      <c r="C498" s="64" t="s">
        <v>1528</v>
      </c>
      <c r="D498" s="72"/>
      <c r="E498" s="64"/>
      <c r="F498" s="64" t="s">
        <v>716</v>
      </c>
      <c r="G498" s="72">
        <v>1</v>
      </c>
      <c r="H498" s="64" t="s">
        <v>574</v>
      </c>
      <c r="I498" s="52">
        <v>1252.5</v>
      </c>
      <c r="J498" s="65">
        <f>IF(C498="СТОП цена",I498,ROUND(I498*(1-VLOOKUP(L498,Оглавление!D:G,3,FALSE)),2))</f>
        <v>1252.5</v>
      </c>
      <c r="K498" s="56"/>
      <c r="L498" s="56" t="str">
        <f t="shared" si="26"/>
        <v>ТИККУРИЛА (TIKKURILA)</v>
      </c>
      <c r="M498" s="50">
        <v>9</v>
      </c>
    </row>
    <row r="499" spans="1:13" s="1" customFormat="1" ht="25.5" customHeight="1">
      <c r="A499" s="446" t="s">
        <v>474</v>
      </c>
      <c r="B499" s="447"/>
      <c r="C499" s="447"/>
      <c r="D499" s="447"/>
      <c r="E499" s="447"/>
      <c r="F499" s="447"/>
      <c r="G499" s="447"/>
      <c r="H499" s="447"/>
      <c r="I499" s="447"/>
      <c r="J499" s="475"/>
      <c r="K499" s="56"/>
      <c r="L499" s="56" t="str">
        <f t="shared" si="26"/>
        <v>ТИККУРИЛА (TIKKURILA)</v>
      </c>
      <c r="M499" s="50">
        <v>9</v>
      </c>
    </row>
    <row r="500" spans="1:13" ht="15" customHeight="1">
      <c r="A500" s="463" t="s">
        <v>1680</v>
      </c>
      <c r="B500" s="39">
        <v>700002750</v>
      </c>
      <c r="C500" s="39" t="s">
        <v>123</v>
      </c>
      <c r="D500" s="38">
        <v>2.7</v>
      </c>
      <c r="E500" s="40" t="s">
        <v>290</v>
      </c>
      <c r="F500" s="40" t="s">
        <v>819</v>
      </c>
      <c r="G500" s="39">
        <v>3</v>
      </c>
      <c r="H500" s="40" t="s">
        <v>574</v>
      </c>
      <c r="I500" s="39">
        <v>3861</v>
      </c>
      <c r="J500" s="53">
        <f>IF(C500="СТОП цена",I500,ROUND(I500*(1-VLOOKUP(L500,Оглавление!D:G,3,FALSE)),2))</f>
        <v>3861</v>
      </c>
      <c r="K500" s="56"/>
      <c r="L500" s="56" t="str">
        <f t="shared" si="26"/>
        <v>ТИККУРИЛА (TIKKURILA)</v>
      </c>
      <c r="M500" s="50">
        <v>9</v>
      </c>
    </row>
    <row r="501" spans="1:13" s="249" customFormat="1" ht="15" customHeight="1">
      <c r="A501" s="478"/>
      <c r="B501" s="39">
        <v>700002749</v>
      </c>
      <c r="C501" s="39" t="s">
        <v>123</v>
      </c>
      <c r="D501" s="38"/>
      <c r="E501" s="40"/>
      <c r="F501" s="40" t="s">
        <v>644</v>
      </c>
      <c r="G501" s="39">
        <v>1</v>
      </c>
      <c r="H501" s="40" t="s">
        <v>574</v>
      </c>
      <c r="I501" s="39">
        <v>11789</v>
      </c>
      <c r="J501" s="53">
        <f>IF(C501="СТОП цена",I501,ROUND(I501*(1-VLOOKUP(L501,Оглавление!D:G,3,FALSE)),2))</f>
        <v>11789</v>
      </c>
      <c r="K501" s="56"/>
      <c r="L501" s="56" t="str">
        <f t="shared" si="26"/>
        <v>ТИККУРИЛА (TIKKURILA)</v>
      </c>
      <c r="M501" s="50">
        <v>9</v>
      </c>
    </row>
    <row r="502" spans="1:13" s="249" customFormat="1" ht="15" customHeight="1">
      <c r="A502" s="384" t="s">
        <v>1679</v>
      </c>
      <c r="B502" s="39">
        <v>700002747</v>
      </c>
      <c r="C502" s="39" t="s">
        <v>123</v>
      </c>
      <c r="D502" s="38"/>
      <c r="E502" s="40"/>
      <c r="F502" s="40" t="s">
        <v>819</v>
      </c>
      <c r="G502" s="39">
        <v>3</v>
      </c>
      <c r="H502" s="40" t="s">
        <v>574</v>
      </c>
      <c r="I502" s="39">
        <v>1508</v>
      </c>
      <c r="J502" s="53">
        <f>IF(C502="СТОП цена",I502,ROUND(I502*(1-VLOOKUP(L502,Оглавление!D:G,3,FALSE)),2))</f>
        <v>1508</v>
      </c>
      <c r="K502" s="56"/>
      <c r="L502" s="56" t="str">
        <f t="shared" si="26"/>
        <v>ТИККУРИЛА (TIKKURILA)</v>
      </c>
      <c r="M502" s="50">
        <v>9</v>
      </c>
    </row>
    <row r="503" spans="1:13" ht="12.75">
      <c r="A503" s="444" t="s">
        <v>28</v>
      </c>
      <c r="B503" s="38">
        <v>700002756</v>
      </c>
      <c r="C503" s="38"/>
      <c r="D503" s="39">
        <v>0.9</v>
      </c>
      <c r="E503" s="40" t="s">
        <v>290</v>
      </c>
      <c r="F503" s="40" t="str">
        <f t="shared" ref="F503:F517" si="27">CONCATENATE(D503," ",E503)</f>
        <v>0,9 л</v>
      </c>
      <c r="G503" s="39">
        <v>3</v>
      </c>
      <c r="H503" s="40" t="s">
        <v>574</v>
      </c>
      <c r="I503" s="39">
        <v>707</v>
      </c>
      <c r="J503" s="53">
        <f>IF(C503="СТОП цена",I503,ROUND(I503*(1-VLOOKUP(L503,Оглавление!D:G,3,FALSE)),2))</f>
        <v>707</v>
      </c>
      <c r="K503" s="56"/>
      <c r="L503" s="56" t="str">
        <f t="shared" si="26"/>
        <v>ТИККУРИЛА (TIKKURILA)</v>
      </c>
      <c r="M503" s="50">
        <v>9</v>
      </c>
    </row>
    <row r="504" spans="1:13" ht="12.75">
      <c r="A504" s="448"/>
      <c r="B504" s="38">
        <v>700002758</v>
      </c>
      <c r="C504" s="38"/>
      <c r="D504" s="39">
        <v>2.7</v>
      </c>
      <c r="E504" s="40" t="s">
        <v>290</v>
      </c>
      <c r="F504" s="40" t="str">
        <f t="shared" si="27"/>
        <v>2,7 л</v>
      </c>
      <c r="G504" s="38">
        <v>3</v>
      </c>
      <c r="H504" s="40" t="s">
        <v>574</v>
      </c>
      <c r="I504" s="39">
        <v>1968</v>
      </c>
      <c r="J504" s="53">
        <f>IF(C504="СТОП цена",I504,ROUND(I504*(1-VLOOKUP(L504,Оглавление!D:G,3,FALSE)),2))</f>
        <v>1968</v>
      </c>
      <c r="K504" s="56"/>
      <c r="L504" s="56" t="str">
        <f t="shared" si="26"/>
        <v>ТИККУРИЛА (TIKKURILA)</v>
      </c>
      <c r="M504" s="50">
        <v>9</v>
      </c>
    </row>
    <row r="505" spans="1:13" ht="12.75">
      <c r="A505" s="445"/>
      <c r="B505" s="38">
        <v>700002759</v>
      </c>
      <c r="C505" s="38"/>
      <c r="D505" s="39">
        <v>9</v>
      </c>
      <c r="E505" s="40" t="s">
        <v>290</v>
      </c>
      <c r="F505" s="40" t="str">
        <f t="shared" si="27"/>
        <v>9 л</v>
      </c>
      <c r="G505" s="38">
        <v>1</v>
      </c>
      <c r="H505" s="40" t="s">
        <v>574</v>
      </c>
      <c r="I505" s="39">
        <v>6025</v>
      </c>
      <c r="J505" s="53">
        <f>IF(C505="СТОП цена",I505,ROUND(I505*(1-VLOOKUP(L505,Оглавление!D:G,3,FALSE)),2))</f>
        <v>6025</v>
      </c>
      <c r="K505" s="56"/>
      <c r="L505" s="56" t="str">
        <f t="shared" ref="L505:L517" si="28">IF(ISBLANK(K505)=FALSE,A505,L504)</f>
        <v>ТИККУРИЛА (TIKKURILA)</v>
      </c>
      <c r="M505" s="50">
        <v>9</v>
      </c>
    </row>
    <row r="506" spans="1:13" ht="12.75">
      <c r="A506" s="444" t="s">
        <v>29</v>
      </c>
      <c r="B506" s="40">
        <v>700002761</v>
      </c>
      <c r="C506" s="40"/>
      <c r="D506" s="38">
        <v>0.9</v>
      </c>
      <c r="E506" s="40" t="s">
        <v>290</v>
      </c>
      <c r="F506" s="40" t="str">
        <f t="shared" si="27"/>
        <v>0,9 л</v>
      </c>
      <c r="G506" s="38">
        <v>3</v>
      </c>
      <c r="H506" s="40" t="s">
        <v>574</v>
      </c>
      <c r="I506" s="39">
        <v>647</v>
      </c>
      <c r="J506" s="53">
        <f>IF(C506="СТОП цена",I506,ROUND(I506*(1-VLOOKUP(L506,Оглавление!D:G,3,FALSE)),2))</f>
        <v>647</v>
      </c>
      <c r="K506" s="56"/>
      <c r="L506" s="56" t="str">
        <f t="shared" si="28"/>
        <v>ТИККУРИЛА (TIKKURILA)</v>
      </c>
      <c r="M506" s="50">
        <v>9</v>
      </c>
    </row>
    <row r="507" spans="1:13" ht="12.75">
      <c r="A507" s="448"/>
      <c r="B507" s="40">
        <v>700002762</v>
      </c>
      <c r="C507" s="40"/>
      <c r="D507" s="38">
        <v>2.7</v>
      </c>
      <c r="E507" s="40" t="s">
        <v>290</v>
      </c>
      <c r="F507" s="40" t="str">
        <f t="shared" si="27"/>
        <v>2,7 л</v>
      </c>
      <c r="G507" s="38">
        <v>3</v>
      </c>
      <c r="H507" s="40" t="s">
        <v>574</v>
      </c>
      <c r="I507" s="39">
        <v>1864</v>
      </c>
      <c r="J507" s="53">
        <f>IF(C507="СТОП цена",I507,ROUND(I507*(1-VLOOKUP(L507,Оглавление!D:G,3,FALSE)),2))</f>
        <v>1864</v>
      </c>
      <c r="K507" s="56"/>
      <c r="L507" s="56" t="str">
        <f t="shared" si="28"/>
        <v>ТИККУРИЛА (TIKKURILA)</v>
      </c>
      <c r="M507" s="50">
        <v>9</v>
      </c>
    </row>
    <row r="508" spans="1:13" ht="12.75">
      <c r="A508" s="445"/>
      <c r="B508" s="40">
        <v>700002763</v>
      </c>
      <c r="C508" s="40"/>
      <c r="D508" s="38">
        <v>9</v>
      </c>
      <c r="E508" s="40" t="s">
        <v>290</v>
      </c>
      <c r="F508" s="40" t="str">
        <f t="shared" si="27"/>
        <v>9 л</v>
      </c>
      <c r="G508" s="38">
        <v>1</v>
      </c>
      <c r="H508" s="40" t="s">
        <v>574</v>
      </c>
      <c r="I508" s="39">
        <v>5568</v>
      </c>
      <c r="J508" s="53">
        <f>IF(C508="СТОП цена",I508,ROUND(I508*(1-VLOOKUP(L508,Оглавление!D:G,3,FALSE)),2))</f>
        <v>5568</v>
      </c>
      <c r="K508" s="56"/>
      <c r="L508" s="56" t="str">
        <f t="shared" si="28"/>
        <v>ТИККУРИЛА (TIKKURILA)</v>
      </c>
      <c r="M508" s="50">
        <v>9</v>
      </c>
    </row>
    <row r="509" spans="1:13" s="249" customFormat="1" ht="15">
      <c r="A509" s="335" t="s">
        <v>1522</v>
      </c>
      <c r="B509" s="40">
        <v>700008579</v>
      </c>
      <c r="C509" s="40" t="s">
        <v>123</v>
      </c>
      <c r="D509" s="38"/>
      <c r="E509" s="40"/>
      <c r="F509" s="40" t="s">
        <v>696</v>
      </c>
      <c r="G509" s="38">
        <v>1</v>
      </c>
      <c r="H509" s="40" t="s">
        <v>574</v>
      </c>
      <c r="I509" s="39">
        <v>845</v>
      </c>
      <c r="J509" s="53">
        <f>IF(C509="СТОП цена",I509,ROUND(I509*(1-VLOOKUP(L509,Оглавление!D:G,3,FALSE)),2))</f>
        <v>845</v>
      </c>
      <c r="K509" s="56"/>
      <c r="L509" s="56" t="str">
        <f t="shared" si="28"/>
        <v>ТИККУРИЛА (TIKKURILA)</v>
      </c>
      <c r="M509" s="50">
        <v>9</v>
      </c>
    </row>
    <row r="510" spans="1:13" ht="12" customHeight="1">
      <c r="A510" s="444" t="s">
        <v>30</v>
      </c>
      <c r="B510" s="40">
        <v>700002782</v>
      </c>
      <c r="C510" s="40"/>
      <c r="D510" s="39">
        <v>1</v>
      </c>
      <c r="E510" s="40" t="s">
        <v>290</v>
      </c>
      <c r="F510" s="40" t="str">
        <f t="shared" si="27"/>
        <v>1 л</v>
      </c>
      <c r="G510" s="39">
        <v>3</v>
      </c>
      <c r="H510" s="40" t="s">
        <v>574</v>
      </c>
      <c r="I510" s="39">
        <v>761</v>
      </c>
      <c r="J510" s="53">
        <f>IF(C510="СТОП цена",I510,ROUND(I510*(1-VLOOKUP(L510,Оглавление!D:G,3,FALSE)),2))</f>
        <v>761</v>
      </c>
      <c r="K510" s="56"/>
      <c r="L510" s="56" t="str">
        <f t="shared" si="28"/>
        <v>ТИККУРИЛА (TIKKURILA)</v>
      </c>
      <c r="M510" s="50">
        <v>9</v>
      </c>
    </row>
    <row r="511" spans="1:13" ht="12.75">
      <c r="A511" s="448"/>
      <c r="B511" s="40">
        <v>700002783</v>
      </c>
      <c r="C511" s="40"/>
      <c r="D511" s="39">
        <v>3</v>
      </c>
      <c r="E511" s="40" t="s">
        <v>290</v>
      </c>
      <c r="F511" s="40" t="str">
        <f t="shared" si="27"/>
        <v>3 л</v>
      </c>
      <c r="G511" s="39">
        <v>3</v>
      </c>
      <c r="H511" s="40" t="s">
        <v>574</v>
      </c>
      <c r="I511" s="39">
        <v>2142</v>
      </c>
      <c r="J511" s="53">
        <f>IF(C511="СТОП цена",I511,ROUND(I511*(1-VLOOKUP(L511,Оглавление!D:G,3,FALSE)),2))</f>
        <v>2142</v>
      </c>
      <c r="K511" s="56"/>
      <c r="L511" s="56" t="str">
        <f t="shared" si="28"/>
        <v>ТИККУРИЛА (TIKKURILA)</v>
      </c>
      <c r="M511" s="50">
        <v>9</v>
      </c>
    </row>
    <row r="512" spans="1:13" ht="12.75">
      <c r="A512" s="445"/>
      <c r="B512" s="40">
        <v>700002781</v>
      </c>
      <c r="C512" s="39" t="s">
        <v>123</v>
      </c>
      <c r="D512" s="39">
        <v>10</v>
      </c>
      <c r="E512" s="40" t="s">
        <v>290</v>
      </c>
      <c r="F512" s="40" t="str">
        <f t="shared" si="27"/>
        <v>10 л</v>
      </c>
      <c r="G512" s="39">
        <v>1</v>
      </c>
      <c r="H512" s="40" t="s">
        <v>574</v>
      </c>
      <c r="I512" s="39">
        <v>6504</v>
      </c>
      <c r="J512" s="53">
        <f>IF(C512="СТОП цена",I512,ROUND(I512*(1-VLOOKUP(L512,Оглавление!D:G,3,FALSE)),2))</f>
        <v>6504</v>
      </c>
      <c r="K512" s="56"/>
      <c r="L512" s="56" t="str">
        <f t="shared" si="28"/>
        <v>ТИККУРИЛА (TIKKURILA)</v>
      </c>
      <c r="M512" s="50">
        <v>9</v>
      </c>
    </row>
    <row r="513" spans="1:13" ht="12.75" customHeight="1">
      <c r="A513" s="463" t="s">
        <v>31</v>
      </c>
      <c r="B513" s="39">
        <v>700002785</v>
      </c>
      <c r="C513" s="39"/>
      <c r="D513" s="38">
        <v>1</v>
      </c>
      <c r="E513" s="40" t="s">
        <v>290</v>
      </c>
      <c r="F513" s="40" t="str">
        <f t="shared" si="27"/>
        <v>1 л</v>
      </c>
      <c r="G513" s="38">
        <v>3</v>
      </c>
      <c r="H513" s="40" t="s">
        <v>574</v>
      </c>
      <c r="I513" s="39">
        <v>877</v>
      </c>
      <c r="J513" s="53">
        <f>IF(C513="СТОП цена",I513,ROUND(I513*(1-VLOOKUP(L513,Оглавление!D:G,3,FALSE)),2))</f>
        <v>877</v>
      </c>
      <c r="K513" s="56"/>
      <c r="L513" s="56" t="str">
        <f t="shared" si="28"/>
        <v>ТИККУРИЛА (TIKKURILA)</v>
      </c>
      <c r="M513" s="50">
        <v>9</v>
      </c>
    </row>
    <row r="514" spans="1:13" ht="12.75" customHeight="1">
      <c r="A514" s="479"/>
      <c r="B514" s="39">
        <v>700002786</v>
      </c>
      <c r="C514" s="39"/>
      <c r="D514" s="38">
        <v>3</v>
      </c>
      <c r="E514" s="40" t="s">
        <v>290</v>
      </c>
      <c r="F514" s="40" t="str">
        <f t="shared" si="27"/>
        <v>3 л</v>
      </c>
      <c r="G514" s="38">
        <v>3</v>
      </c>
      <c r="H514" s="40" t="s">
        <v>574</v>
      </c>
      <c r="I514" s="39">
        <v>2448</v>
      </c>
      <c r="J514" s="53">
        <f>IF(C514="СТОП цена",I514,ROUND(I514*(1-VLOOKUP(L514,Оглавление!D:G,3,FALSE)),2))</f>
        <v>2448</v>
      </c>
      <c r="K514" s="56"/>
      <c r="L514" s="56" t="str">
        <f t="shared" si="28"/>
        <v>ТИККУРИЛА (TIKKURILA)</v>
      </c>
      <c r="M514" s="50">
        <v>9</v>
      </c>
    </row>
    <row r="515" spans="1:13" ht="12.75" customHeight="1">
      <c r="A515" s="478"/>
      <c r="B515" s="39">
        <v>700002784</v>
      </c>
      <c r="C515" s="39"/>
      <c r="D515" s="38">
        <v>10</v>
      </c>
      <c r="E515" s="40" t="s">
        <v>290</v>
      </c>
      <c r="F515" s="40" t="str">
        <f t="shared" si="27"/>
        <v>10 л</v>
      </c>
      <c r="G515" s="38">
        <v>1</v>
      </c>
      <c r="H515" s="40" t="s">
        <v>574</v>
      </c>
      <c r="I515" s="39">
        <v>7499</v>
      </c>
      <c r="J515" s="53">
        <f>IF(C515="СТОП цена",I515,ROUND(I515*(1-VLOOKUP(L515,Оглавление!D:G,3,FALSE)),2))</f>
        <v>7499</v>
      </c>
      <c r="K515" s="56"/>
      <c r="L515" s="56" t="str">
        <f t="shared" si="28"/>
        <v>ТИККУРИЛА (TIKKURILA)</v>
      </c>
      <c r="M515" s="50">
        <v>9</v>
      </c>
    </row>
    <row r="516" spans="1:13" ht="17.25" customHeight="1">
      <c r="A516" s="444" t="s">
        <v>32</v>
      </c>
      <c r="B516" s="38">
        <v>700002788</v>
      </c>
      <c r="C516" s="39"/>
      <c r="D516" s="40">
        <v>1</v>
      </c>
      <c r="E516" s="40" t="s">
        <v>290</v>
      </c>
      <c r="F516" s="40" t="str">
        <f t="shared" si="27"/>
        <v>1 л</v>
      </c>
      <c r="G516" s="40">
        <v>3</v>
      </c>
      <c r="H516" s="40" t="s">
        <v>574</v>
      </c>
      <c r="I516" s="39">
        <v>711</v>
      </c>
      <c r="J516" s="53">
        <f>IF(C516="СТОП цена",I516,ROUND(I516*(1-VLOOKUP(L516,Оглавление!D:G,3,FALSE)),2))</f>
        <v>711</v>
      </c>
      <c r="K516" s="56"/>
      <c r="L516" s="56" t="str">
        <f t="shared" si="28"/>
        <v>ТИККУРИЛА (TIKKURILA)</v>
      </c>
      <c r="M516" s="50">
        <v>9</v>
      </c>
    </row>
    <row r="517" spans="1:13" ht="19.5" customHeight="1">
      <c r="A517" s="445"/>
      <c r="B517" s="39">
        <v>700002787</v>
      </c>
      <c r="C517" s="39" t="s">
        <v>123</v>
      </c>
      <c r="D517" s="40">
        <v>10</v>
      </c>
      <c r="E517" s="40" t="s">
        <v>290</v>
      </c>
      <c r="F517" s="40" t="str">
        <f t="shared" si="27"/>
        <v>10 л</v>
      </c>
      <c r="G517" s="38">
        <v>1</v>
      </c>
      <c r="H517" s="40" t="s">
        <v>574</v>
      </c>
      <c r="I517" s="120">
        <v>6076</v>
      </c>
      <c r="J517" s="53">
        <f>IF(C517="СТОП цена",I517,ROUND(I517*(1-VLOOKUP(L517,Оглавление!D:G,3,FALSE)),2))</f>
        <v>6076</v>
      </c>
      <c r="K517" s="56"/>
      <c r="L517" s="56" t="str">
        <f t="shared" si="28"/>
        <v>ТИККУРИЛА (TIKKURILA)</v>
      </c>
      <c r="M517" s="50">
        <v>9</v>
      </c>
    </row>
    <row r="518" spans="1:13" s="1" customFormat="1" ht="25.5" customHeight="1">
      <c r="A518" s="446" t="s">
        <v>289</v>
      </c>
      <c r="B518" s="447"/>
      <c r="C518" s="447"/>
      <c r="D518" s="447"/>
      <c r="E518" s="447"/>
      <c r="F518" s="447"/>
      <c r="G518" s="447"/>
      <c r="H518" s="447"/>
      <c r="I518" s="447"/>
      <c r="J518" s="476"/>
      <c r="K518" s="85" t="s">
        <v>546</v>
      </c>
      <c r="L518" s="85" t="s">
        <v>546</v>
      </c>
      <c r="M518" s="50">
        <v>9</v>
      </c>
    </row>
    <row r="519" spans="1:13">
      <c r="A519" s="279" t="s">
        <v>1144</v>
      </c>
      <c r="B519" s="38">
        <v>700002907</v>
      </c>
      <c r="C519" s="38"/>
      <c r="D519" s="38">
        <v>1</v>
      </c>
      <c r="E519" s="40" t="s">
        <v>290</v>
      </c>
      <c r="F519" s="40" t="str">
        <f t="shared" ref="F519:F535" si="29">CONCATENATE(D519," ",E519)</f>
        <v>1 л</v>
      </c>
      <c r="G519" s="38">
        <v>3</v>
      </c>
      <c r="H519" s="40" t="s">
        <v>574</v>
      </c>
      <c r="I519" s="40">
        <v>2404</v>
      </c>
      <c r="J519" s="53">
        <f>IF(C519="СТОП цена",I519,ROUND(I519*(1-VLOOKUP(L519,Оглавление!D:G,3,FALSE)),2))</f>
        <v>2404</v>
      </c>
      <c r="K519" s="56"/>
      <c r="L519" s="56" t="str">
        <f t="shared" ref="L519:L535" si="30">IF(ISBLANK(K519)=FALSE,A519,L518)</f>
        <v>ТИККУРИЛА (TIKKURILA)колера</v>
      </c>
      <c r="M519" s="50">
        <v>9</v>
      </c>
    </row>
    <row r="520" spans="1:13">
      <c r="A520" s="279" t="s">
        <v>1145</v>
      </c>
      <c r="B520" s="40">
        <v>700002908</v>
      </c>
      <c r="C520" s="40"/>
      <c r="D520" s="40">
        <v>1</v>
      </c>
      <c r="E520" s="40" t="s">
        <v>290</v>
      </c>
      <c r="F520" s="40" t="str">
        <f t="shared" si="29"/>
        <v>1 л</v>
      </c>
      <c r="G520" s="40">
        <v>3</v>
      </c>
      <c r="H520" s="40" t="s">
        <v>574</v>
      </c>
      <c r="I520" s="40">
        <v>904</v>
      </c>
      <c r="J520" s="53">
        <f>IF(C520="СТОП цена",I520,ROUND(I520*(1-VLOOKUP(L520,Оглавление!D:G,3,FALSE)),2))</f>
        <v>904</v>
      </c>
      <c r="K520" s="56"/>
      <c r="L520" s="56" t="str">
        <f t="shared" si="30"/>
        <v>ТИККУРИЛА (TIKKURILA)колера</v>
      </c>
      <c r="M520" s="50">
        <v>9</v>
      </c>
    </row>
    <row r="521" spans="1:13">
      <c r="A521" s="279" t="s">
        <v>1146</v>
      </c>
      <c r="B521" s="38">
        <v>700002952</v>
      </c>
      <c r="C521" s="38"/>
      <c r="D521" s="40">
        <v>1</v>
      </c>
      <c r="E521" s="40" t="s">
        <v>290</v>
      </c>
      <c r="F521" s="40" t="str">
        <f t="shared" si="29"/>
        <v>1 л</v>
      </c>
      <c r="G521" s="40">
        <v>3</v>
      </c>
      <c r="H521" s="40" t="s">
        <v>574</v>
      </c>
      <c r="I521" s="40">
        <v>1123</v>
      </c>
      <c r="J521" s="53">
        <f>IF(C521="СТОП цена",I521,ROUND(I521*(1-VLOOKUP(L521,Оглавление!D:G,3,FALSE)),2))</f>
        <v>1123</v>
      </c>
      <c r="K521" s="56"/>
      <c r="L521" s="56" t="str">
        <f t="shared" si="30"/>
        <v>ТИККУРИЛА (TIKKURILA)колера</v>
      </c>
      <c r="M521" s="50">
        <v>9</v>
      </c>
    </row>
    <row r="522" spans="1:13">
      <c r="A522" s="279" t="s">
        <v>1147</v>
      </c>
      <c r="B522" s="40">
        <v>700002909</v>
      </c>
      <c r="C522" s="40"/>
      <c r="D522" s="40">
        <v>1</v>
      </c>
      <c r="E522" s="40" t="s">
        <v>290</v>
      </c>
      <c r="F522" s="40" t="str">
        <f t="shared" si="29"/>
        <v>1 л</v>
      </c>
      <c r="G522" s="40">
        <v>3</v>
      </c>
      <c r="H522" s="40" t="s">
        <v>574</v>
      </c>
      <c r="I522" s="40">
        <v>743</v>
      </c>
      <c r="J522" s="53">
        <f>IF(C522="СТОП цена",I522,ROUND(I522*(1-VLOOKUP(L522,Оглавление!D:G,3,FALSE)),2))</f>
        <v>743</v>
      </c>
      <c r="K522" s="56"/>
      <c r="L522" s="56" t="str">
        <f t="shared" si="30"/>
        <v>ТИККУРИЛА (TIKKURILA)колера</v>
      </c>
      <c r="M522" s="50">
        <v>9</v>
      </c>
    </row>
    <row r="523" spans="1:13">
      <c r="A523" s="279" t="s">
        <v>1148</v>
      </c>
      <c r="B523" s="40">
        <v>700002925</v>
      </c>
      <c r="C523" s="40"/>
      <c r="D523" s="40">
        <v>1</v>
      </c>
      <c r="E523" s="40" t="s">
        <v>290</v>
      </c>
      <c r="F523" s="40" t="str">
        <f t="shared" si="29"/>
        <v>1 л</v>
      </c>
      <c r="G523" s="40">
        <v>3</v>
      </c>
      <c r="H523" s="40" t="s">
        <v>574</v>
      </c>
      <c r="I523" s="40">
        <v>2970</v>
      </c>
      <c r="J523" s="53">
        <f>IF(C523="СТОП цена",I523,ROUND(I523*(1-VLOOKUP(L523,Оглавление!D:G,3,FALSE)),2))</f>
        <v>2970</v>
      </c>
      <c r="K523" s="56"/>
      <c r="L523" s="56" t="str">
        <f t="shared" si="30"/>
        <v>ТИККУРИЛА (TIKKURILA)колера</v>
      </c>
      <c r="M523" s="50">
        <v>10</v>
      </c>
    </row>
    <row r="524" spans="1:13">
      <c r="A524" s="279" t="s">
        <v>1149</v>
      </c>
      <c r="B524" s="40">
        <v>700002926</v>
      </c>
      <c r="C524" s="40"/>
      <c r="D524" s="40">
        <v>1</v>
      </c>
      <c r="E524" s="40" t="s">
        <v>290</v>
      </c>
      <c r="F524" s="40" t="str">
        <f t="shared" si="29"/>
        <v>1 л</v>
      </c>
      <c r="G524" s="40">
        <v>3</v>
      </c>
      <c r="H524" s="40" t="s">
        <v>574</v>
      </c>
      <c r="I524" s="40">
        <v>2390</v>
      </c>
      <c r="J524" s="53">
        <f>IF(C524="СТОП цена",I524,ROUND(I524*(1-VLOOKUP(L524,Оглавление!D:G,3,FALSE)),2))</f>
        <v>2390</v>
      </c>
      <c r="K524" s="56"/>
      <c r="L524" s="56" t="str">
        <f t="shared" si="30"/>
        <v>ТИККУРИЛА (TIKKURILA)колера</v>
      </c>
      <c r="M524" s="50">
        <v>10</v>
      </c>
    </row>
    <row r="525" spans="1:13">
      <c r="A525" s="279" t="s">
        <v>1150</v>
      </c>
      <c r="B525" s="40">
        <v>700002930</v>
      </c>
      <c r="C525" s="40"/>
      <c r="D525" s="40">
        <v>1</v>
      </c>
      <c r="E525" s="40" t="s">
        <v>290</v>
      </c>
      <c r="F525" s="40" t="str">
        <f t="shared" si="29"/>
        <v>1 л</v>
      </c>
      <c r="G525" s="40">
        <v>3</v>
      </c>
      <c r="H525" s="40" t="s">
        <v>574</v>
      </c>
      <c r="I525" s="40">
        <v>5475</v>
      </c>
      <c r="J525" s="53">
        <f>IF(C525="СТОП цена",I525,ROUND(I525*(1-VLOOKUP(L525,Оглавление!D:G,3,FALSE)),2))</f>
        <v>5475</v>
      </c>
      <c r="K525" s="56"/>
      <c r="L525" s="56" t="str">
        <f t="shared" si="30"/>
        <v>ТИККУРИЛА (TIKKURILA)колера</v>
      </c>
      <c r="M525" s="50">
        <v>10</v>
      </c>
    </row>
    <row r="526" spans="1:13">
      <c r="A526" s="279" t="s">
        <v>1151</v>
      </c>
      <c r="B526" s="38">
        <v>700002934</v>
      </c>
      <c r="C526" s="38"/>
      <c r="D526" s="40">
        <v>1</v>
      </c>
      <c r="E526" s="40" t="s">
        <v>290</v>
      </c>
      <c r="F526" s="40" t="str">
        <f t="shared" si="29"/>
        <v>1 л</v>
      </c>
      <c r="G526" s="40">
        <v>3</v>
      </c>
      <c r="H526" s="40" t="s">
        <v>574</v>
      </c>
      <c r="I526" s="40">
        <v>3540</v>
      </c>
      <c r="J526" s="53">
        <f>IF(C526="СТОП цена",I526,ROUND(I526*(1-VLOOKUP(L526,Оглавление!D:G,3,FALSE)),2))</f>
        <v>3540</v>
      </c>
      <c r="K526" s="56"/>
      <c r="L526" s="56" t="str">
        <f t="shared" si="30"/>
        <v>ТИККУРИЛА (TIKKURILA)колера</v>
      </c>
      <c r="M526" s="50">
        <v>10</v>
      </c>
    </row>
    <row r="527" spans="1:13">
      <c r="A527" s="279" t="s">
        <v>1152</v>
      </c>
      <c r="B527" s="40">
        <v>700002935</v>
      </c>
      <c r="C527" s="40"/>
      <c r="D527" s="40">
        <v>1</v>
      </c>
      <c r="E527" s="40" t="s">
        <v>290</v>
      </c>
      <c r="F527" s="40" t="str">
        <f t="shared" si="29"/>
        <v>1 л</v>
      </c>
      <c r="G527" s="40">
        <v>3</v>
      </c>
      <c r="H527" s="40" t="s">
        <v>574</v>
      </c>
      <c r="I527" s="40">
        <v>1605</v>
      </c>
      <c r="J527" s="53">
        <f>IF(C527="СТОП цена",I527,ROUND(I527*(1-VLOOKUP(L527,Оглавление!D:G,3,FALSE)),2))</f>
        <v>1605</v>
      </c>
      <c r="K527" s="56"/>
      <c r="L527" s="56" t="str">
        <f t="shared" si="30"/>
        <v>ТИККУРИЛА (TIKKURILA)колера</v>
      </c>
      <c r="M527" s="50">
        <v>10</v>
      </c>
    </row>
    <row r="528" spans="1:13">
      <c r="A528" s="279" t="s">
        <v>1153</v>
      </c>
      <c r="B528" s="38">
        <v>700002938</v>
      </c>
      <c r="C528" s="38" t="s">
        <v>1528</v>
      </c>
      <c r="D528" s="40">
        <v>1</v>
      </c>
      <c r="E528" s="40" t="s">
        <v>290</v>
      </c>
      <c r="F528" s="40" t="str">
        <f t="shared" si="29"/>
        <v>1 л</v>
      </c>
      <c r="G528" s="40">
        <v>3</v>
      </c>
      <c r="H528" s="40" t="s">
        <v>574</v>
      </c>
      <c r="I528" s="40">
        <v>4451.2</v>
      </c>
      <c r="J528" s="53">
        <f>IF(C528="СТОП цена",I528,ROUND(I528*(1-VLOOKUP(L528,Оглавление!D:G,3,FALSE)),2))</f>
        <v>4451.2</v>
      </c>
      <c r="K528" s="56"/>
      <c r="L528" s="56" t="str">
        <f>IF(ISBLANK(K528)=FALSE,A528,L527)</f>
        <v>ТИККУРИЛА (TIKKURILA)колера</v>
      </c>
      <c r="M528" s="50">
        <v>10</v>
      </c>
    </row>
    <row r="529" spans="1:13">
      <c r="A529" s="279" t="s">
        <v>1154</v>
      </c>
      <c r="B529" s="40">
        <v>700002939</v>
      </c>
      <c r="C529" s="40"/>
      <c r="D529" s="40">
        <v>1</v>
      </c>
      <c r="E529" s="40" t="s">
        <v>290</v>
      </c>
      <c r="F529" s="40" t="str">
        <f t="shared" si="29"/>
        <v>1 л</v>
      </c>
      <c r="G529" s="40">
        <v>3</v>
      </c>
      <c r="H529" s="40" t="s">
        <v>574</v>
      </c>
      <c r="I529" s="40">
        <v>1286</v>
      </c>
      <c r="J529" s="53">
        <f>IF(C529="СТОП цена",I529,ROUND(I529*(1-VLOOKUP(L529,Оглавление!D:G,3,FALSE)),2))</f>
        <v>1286</v>
      </c>
      <c r="K529" s="56"/>
      <c r="L529" s="56" t="str">
        <f t="shared" si="30"/>
        <v>ТИККУРИЛА (TIKKURILA)колера</v>
      </c>
      <c r="M529" s="50">
        <v>10</v>
      </c>
    </row>
    <row r="530" spans="1:13">
      <c r="A530" s="279" t="s">
        <v>1155</v>
      </c>
      <c r="B530" s="40">
        <v>700002945</v>
      </c>
      <c r="C530" s="40"/>
      <c r="D530" s="40">
        <v>1</v>
      </c>
      <c r="E530" s="40" t="s">
        <v>290</v>
      </c>
      <c r="F530" s="40" t="str">
        <f t="shared" si="29"/>
        <v>1 л</v>
      </c>
      <c r="G530" s="40">
        <v>3</v>
      </c>
      <c r="H530" s="40" t="s">
        <v>574</v>
      </c>
      <c r="I530" s="40">
        <v>2404</v>
      </c>
      <c r="J530" s="53">
        <f>IF(C530="СТОП цена",I530,ROUND(I530*(1-VLOOKUP(L530,Оглавление!D:G,3,FALSE)),2))</f>
        <v>2404</v>
      </c>
      <c r="K530" s="56"/>
      <c r="L530" s="56" t="str">
        <f t="shared" si="30"/>
        <v>ТИККУРИЛА (TIKKURILA)колера</v>
      </c>
      <c r="M530" s="50">
        <v>10</v>
      </c>
    </row>
    <row r="531" spans="1:13">
      <c r="A531" s="279" t="s">
        <v>1156</v>
      </c>
      <c r="B531" s="40">
        <v>700002947</v>
      </c>
      <c r="C531" s="40"/>
      <c r="D531" s="40">
        <v>1</v>
      </c>
      <c r="E531" s="40" t="s">
        <v>290</v>
      </c>
      <c r="F531" s="40" t="str">
        <f t="shared" si="29"/>
        <v>1 л</v>
      </c>
      <c r="G531" s="40">
        <v>3</v>
      </c>
      <c r="H531" s="40" t="s">
        <v>574</v>
      </c>
      <c r="I531" s="40">
        <v>1301</v>
      </c>
      <c r="J531" s="53">
        <f>IF(C531="СТОП цена",I531,ROUND(I531*(1-VLOOKUP(L531,Оглавление!D:G,3,FALSE)),2))</f>
        <v>1301</v>
      </c>
      <c r="K531" s="56"/>
      <c r="L531" s="56" t="str">
        <f t="shared" si="30"/>
        <v>ТИККУРИЛА (TIKKURILA)колера</v>
      </c>
      <c r="M531" s="50">
        <v>10</v>
      </c>
    </row>
    <row r="532" spans="1:13">
      <c r="A532" s="279" t="s">
        <v>1157</v>
      </c>
      <c r="B532" s="38">
        <v>700002948</v>
      </c>
      <c r="C532" s="38"/>
      <c r="D532" s="40">
        <v>1</v>
      </c>
      <c r="E532" s="40" t="s">
        <v>290</v>
      </c>
      <c r="F532" s="40" t="str">
        <f t="shared" si="29"/>
        <v>1 л</v>
      </c>
      <c r="G532" s="40">
        <v>3</v>
      </c>
      <c r="H532" s="40" t="s">
        <v>574</v>
      </c>
      <c r="I532" s="40">
        <v>4613</v>
      </c>
      <c r="J532" s="53">
        <f>IF(C532="СТОП цена",I532,ROUND(I532*(1-VLOOKUP(L532,Оглавление!D:G,3,FALSE)),2))</f>
        <v>4613</v>
      </c>
      <c r="K532" s="56"/>
      <c r="L532" s="56" t="str">
        <f t="shared" si="30"/>
        <v>ТИККУРИЛА (TIKKURILA)колера</v>
      </c>
      <c r="M532" s="50">
        <v>10</v>
      </c>
    </row>
    <row r="533" spans="1:13">
      <c r="A533" s="279" t="s">
        <v>1158</v>
      </c>
      <c r="B533" s="40">
        <v>700002949</v>
      </c>
      <c r="C533" s="40"/>
      <c r="D533" s="40">
        <v>1</v>
      </c>
      <c r="E533" s="40" t="s">
        <v>290</v>
      </c>
      <c r="F533" s="40" t="str">
        <f t="shared" si="29"/>
        <v>1 л</v>
      </c>
      <c r="G533" s="40">
        <v>3</v>
      </c>
      <c r="H533" s="40" t="s">
        <v>574</v>
      </c>
      <c r="I533" s="40">
        <v>3295</v>
      </c>
      <c r="J533" s="53">
        <f>IF(C533="СТОП цена",I533,ROUND(I533*(1-VLOOKUP(L533,Оглавление!D:G,3,FALSE)),2))</f>
        <v>3295</v>
      </c>
      <c r="K533" s="56"/>
      <c r="L533" s="56" t="str">
        <f t="shared" si="30"/>
        <v>ТИККУРИЛА (TIKKURILA)колера</v>
      </c>
      <c r="M533" s="50">
        <v>10</v>
      </c>
    </row>
    <row r="534" spans="1:13">
      <c r="A534" s="279" t="s">
        <v>1159</v>
      </c>
      <c r="B534" s="40">
        <v>700002950</v>
      </c>
      <c r="C534" s="40"/>
      <c r="D534" s="40">
        <v>1</v>
      </c>
      <c r="E534" s="40" t="s">
        <v>290</v>
      </c>
      <c r="F534" s="40" t="str">
        <f t="shared" si="29"/>
        <v>1 л</v>
      </c>
      <c r="G534" s="40">
        <v>3</v>
      </c>
      <c r="H534" s="40" t="s">
        <v>574</v>
      </c>
      <c r="I534" s="40">
        <v>1197</v>
      </c>
      <c r="J534" s="53">
        <f>IF(C534="СТОП цена",I534,ROUND(I534*(1-VLOOKUP(L534,Оглавление!D:G,3,FALSE)),2))</f>
        <v>1197</v>
      </c>
      <c r="K534" s="56"/>
      <c r="L534" s="56" t="str">
        <f t="shared" si="30"/>
        <v>ТИККУРИЛА (TIKKURILA)колера</v>
      </c>
      <c r="M534" s="50">
        <v>10</v>
      </c>
    </row>
    <row r="535" spans="1:13">
      <c r="A535" s="281" t="s">
        <v>1191</v>
      </c>
      <c r="B535" s="40">
        <v>700002916</v>
      </c>
      <c r="C535" s="39" t="s">
        <v>123</v>
      </c>
      <c r="D535" s="40">
        <v>1</v>
      </c>
      <c r="E535" s="40" t="s">
        <v>290</v>
      </c>
      <c r="F535" s="40" t="str">
        <f t="shared" si="29"/>
        <v>1 л</v>
      </c>
      <c r="G535" s="40">
        <v>3</v>
      </c>
      <c r="H535" s="40" t="s">
        <v>574</v>
      </c>
      <c r="I535" s="123">
        <v>1574</v>
      </c>
      <c r="J535" s="53">
        <f>IF(C535="СТОП цена",I535,ROUND(I535*(1-VLOOKUP(L535,Оглавление!D:G,3,FALSE)),2))</f>
        <v>1574</v>
      </c>
      <c r="K535" s="56"/>
      <c r="L535" s="56" t="str">
        <f t="shared" si="30"/>
        <v>ТИККУРИЛА (TIKKURILA)колера</v>
      </c>
      <c r="M535" s="50">
        <v>10</v>
      </c>
    </row>
    <row r="536" spans="1:13" s="1" customFormat="1" ht="28.5" hidden="1" customHeight="1">
      <c r="A536" s="446" t="s">
        <v>575</v>
      </c>
      <c r="B536" s="447"/>
      <c r="C536" s="447"/>
      <c r="D536" s="447"/>
      <c r="E536" s="447"/>
      <c r="F536" s="447"/>
      <c r="G536" s="447"/>
      <c r="H536" s="447"/>
      <c r="I536" s="447"/>
      <c r="J536" s="475"/>
      <c r="K536" s="56"/>
      <c r="L536" s="85" t="s">
        <v>303</v>
      </c>
      <c r="M536" s="50">
        <v>10</v>
      </c>
    </row>
    <row r="537" spans="1:13" ht="12.75" hidden="1" customHeight="1">
      <c r="A537" s="444" t="s">
        <v>595</v>
      </c>
      <c r="B537" s="40">
        <v>700002806</v>
      </c>
      <c r="C537" s="40"/>
      <c r="D537" s="38">
        <v>0.9</v>
      </c>
      <c r="E537" s="40" t="s">
        <v>290</v>
      </c>
      <c r="F537" s="40" t="str">
        <f t="shared" ref="F537:F590" si="31">CONCATENATE(D537," ",E537)</f>
        <v>0,9 л</v>
      </c>
      <c r="G537" s="38">
        <v>3</v>
      </c>
      <c r="H537" s="40" t="s">
        <v>574</v>
      </c>
      <c r="I537" s="39">
        <v>603</v>
      </c>
      <c r="J537" s="53">
        <f>IF(C537="СТОП цена",I537,ROUND(I537*(1-VLOOKUP(L537,Оглавление!D:G,3,FALSE)),2))</f>
        <v>603</v>
      </c>
      <c r="K537" s="56"/>
      <c r="L537" s="56" t="str">
        <f>IF(ISBLANK(K537)=FALSE,A537,L536)</f>
        <v>ТИККУРИЛА (TIKKURILA)</v>
      </c>
      <c r="M537" s="50">
        <v>10</v>
      </c>
    </row>
    <row r="538" spans="1:13" ht="12.75" hidden="1" customHeight="1">
      <c r="A538" s="448"/>
      <c r="B538" s="40">
        <v>700002808</v>
      </c>
      <c r="C538" s="40"/>
      <c r="D538" s="38">
        <v>2.7</v>
      </c>
      <c r="E538" s="40" t="s">
        <v>290</v>
      </c>
      <c r="F538" s="40" t="str">
        <f t="shared" si="31"/>
        <v>2,7 л</v>
      </c>
      <c r="G538" s="38">
        <v>3</v>
      </c>
      <c r="H538" s="40" t="s">
        <v>574</v>
      </c>
      <c r="I538" s="39">
        <v>1718</v>
      </c>
      <c r="J538" s="53">
        <f>IF(C538="СТОП цена",I538,ROUND(I538*(1-VLOOKUP(L538,Оглавление!D:G,3,FALSE)),2))</f>
        <v>1718</v>
      </c>
      <c r="K538" s="56"/>
      <c r="L538" s="56" t="str">
        <f t="shared" ref="L538:L556" si="32">IF(ISBLANK(K538)=FALSE,A538,L537)</f>
        <v>ТИККУРИЛА (TIKKURILA)</v>
      </c>
      <c r="M538" s="50">
        <v>10</v>
      </c>
    </row>
    <row r="539" spans="1:13" ht="12.75" hidden="1" customHeight="1">
      <c r="A539" s="445"/>
      <c r="B539" s="40">
        <v>700002809</v>
      </c>
      <c r="C539" s="40"/>
      <c r="D539" s="38">
        <v>9</v>
      </c>
      <c r="E539" s="40" t="s">
        <v>290</v>
      </c>
      <c r="F539" s="40" t="str">
        <f t="shared" si="31"/>
        <v>9 л</v>
      </c>
      <c r="G539" s="38">
        <v>1</v>
      </c>
      <c r="H539" s="40" t="s">
        <v>574</v>
      </c>
      <c r="I539" s="39">
        <v>5432</v>
      </c>
      <c r="J539" s="53">
        <f>IF(C539="СТОП цена",I539,ROUND(I539*(1-VLOOKUP(L539,Оглавление!D:G,3,FALSE)),2))</f>
        <v>5432</v>
      </c>
      <c r="K539" s="56"/>
      <c r="L539" s="56" t="str">
        <f t="shared" si="32"/>
        <v>ТИККУРИЛА (TIKKURILA)</v>
      </c>
      <c r="M539" s="50">
        <v>10</v>
      </c>
    </row>
    <row r="540" spans="1:13" ht="12.75" hidden="1" customHeight="1">
      <c r="A540" s="444" t="s">
        <v>596</v>
      </c>
      <c r="B540" s="40">
        <v>700002811</v>
      </c>
      <c r="C540" s="40"/>
      <c r="D540" s="38">
        <v>0.9</v>
      </c>
      <c r="E540" s="40" t="s">
        <v>290</v>
      </c>
      <c r="F540" s="40" t="str">
        <f t="shared" si="31"/>
        <v>0,9 л</v>
      </c>
      <c r="G540" s="38">
        <v>3</v>
      </c>
      <c r="H540" s="40" t="s">
        <v>574</v>
      </c>
      <c r="I540" s="39">
        <v>490</v>
      </c>
      <c r="J540" s="53">
        <f>IF(C540="СТОП цена",I540,ROUND(I540*(1-VLOOKUP(L540,Оглавление!D:G,3,FALSE)),2))</f>
        <v>490</v>
      </c>
      <c r="K540" s="56"/>
      <c r="L540" s="56" t="str">
        <f t="shared" si="32"/>
        <v>ТИККУРИЛА (TIKKURILA)</v>
      </c>
      <c r="M540" s="50">
        <v>10</v>
      </c>
    </row>
    <row r="541" spans="1:13" ht="12.75" hidden="1" customHeight="1">
      <c r="A541" s="448"/>
      <c r="B541" s="40">
        <v>700002813</v>
      </c>
      <c r="C541" s="40"/>
      <c r="D541" s="38">
        <v>2.7</v>
      </c>
      <c r="E541" s="40" t="s">
        <v>290</v>
      </c>
      <c r="F541" s="40" t="str">
        <f t="shared" si="31"/>
        <v>2,7 л</v>
      </c>
      <c r="G541" s="38">
        <v>3</v>
      </c>
      <c r="H541" s="40" t="s">
        <v>574</v>
      </c>
      <c r="I541" s="39">
        <v>1398</v>
      </c>
      <c r="J541" s="53">
        <f>IF(C541="СТОП цена",I541,ROUND(I541*(1-VLOOKUP(L541,Оглавление!D:G,3,FALSE)),2))</f>
        <v>1398</v>
      </c>
      <c r="K541" s="56"/>
      <c r="L541" s="56" t="str">
        <f t="shared" si="32"/>
        <v>ТИККУРИЛА (TIKKURILA)</v>
      </c>
      <c r="M541" s="50">
        <v>10</v>
      </c>
    </row>
    <row r="542" spans="1:13" ht="12.75" hidden="1" customHeight="1">
      <c r="A542" s="445"/>
      <c r="B542" s="40">
        <v>700002814</v>
      </c>
      <c r="C542" s="40"/>
      <c r="D542" s="38">
        <v>9</v>
      </c>
      <c r="E542" s="40" t="s">
        <v>290</v>
      </c>
      <c r="F542" s="40" t="str">
        <f t="shared" si="31"/>
        <v>9 л</v>
      </c>
      <c r="G542" s="38">
        <v>1</v>
      </c>
      <c r="H542" s="40" t="s">
        <v>574</v>
      </c>
      <c r="I542" s="39">
        <v>4407</v>
      </c>
      <c r="J542" s="53">
        <f>IF(C542="СТОП цена",I542,ROUND(I542*(1-VLOOKUP(L542,Оглавление!D:G,3,FALSE)),2))</f>
        <v>4407</v>
      </c>
      <c r="K542" s="56"/>
      <c r="L542" s="56" t="str">
        <f t="shared" si="32"/>
        <v>ТИККУРИЛА (TIKKURILA)</v>
      </c>
      <c r="M542" s="50">
        <v>10</v>
      </c>
    </row>
    <row r="543" spans="1:13" ht="12.75" hidden="1" customHeight="1">
      <c r="A543" s="444" t="s">
        <v>597</v>
      </c>
      <c r="B543" s="40">
        <v>700002816</v>
      </c>
      <c r="C543" s="40"/>
      <c r="D543" s="38">
        <v>0.22500000000000001</v>
      </c>
      <c r="E543" s="40" t="s">
        <v>290</v>
      </c>
      <c r="F543" s="40" t="str">
        <f t="shared" si="31"/>
        <v>0,225 л</v>
      </c>
      <c r="G543" s="38">
        <v>5</v>
      </c>
      <c r="H543" s="40" t="s">
        <v>574</v>
      </c>
      <c r="I543" s="39">
        <v>326</v>
      </c>
      <c r="J543" s="53">
        <f>IF(C543="СТОП цена",I543,ROUND(I543*(1-VLOOKUP(L543,Оглавление!D:G,3,FALSE)),2))</f>
        <v>326</v>
      </c>
      <c r="K543" s="56"/>
      <c r="L543" s="56" t="str">
        <f t="shared" si="32"/>
        <v>ТИККУРИЛА (TIKKURILA)</v>
      </c>
      <c r="M543" s="50">
        <v>10</v>
      </c>
    </row>
    <row r="544" spans="1:13" ht="12.75" hidden="1" customHeight="1">
      <c r="A544" s="448"/>
      <c r="B544" s="40">
        <v>700002817</v>
      </c>
      <c r="C544" s="40"/>
      <c r="D544" s="38">
        <v>0.9</v>
      </c>
      <c r="E544" s="40" t="s">
        <v>290</v>
      </c>
      <c r="F544" s="40" t="str">
        <f t="shared" si="31"/>
        <v>0,9 л</v>
      </c>
      <c r="G544" s="38">
        <v>3</v>
      </c>
      <c r="H544" s="40" t="s">
        <v>574</v>
      </c>
      <c r="I544" s="39">
        <v>512</v>
      </c>
      <c r="J544" s="53">
        <f>IF(C544="СТОП цена",I544,ROUND(I544*(1-VLOOKUP(L544,Оглавление!D:G,3,FALSE)),2))</f>
        <v>512</v>
      </c>
      <c r="K544" s="56"/>
      <c r="L544" s="56" t="str">
        <f t="shared" si="32"/>
        <v>ТИККУРИЛА (TIKKURILA)</v>
      </c>
      <c r="M544" s="50">
        <v>10</v>
      </c>
    </row>
    <row r="545" spans="1:13" ht="12.75" hidden="1" customHeight="1">
      <c r="A545" s="448"/>
      <c r="B545" s="40">
        <v>700002819</v>
      </c>
      <c r="C545" s="40"/>
      <c r="D545" s="38">
        <v>2.7</v>
      </c>
      <c r="E545" s="40" t="s">
        <v>290</v>
      </c>
      <c r="F545" s="40" t="str">
        <f t="shared" si="31"/>
        <v>2,7 л</v>
      </c>
      <c r="G545" s="38">
        <v>3</v>
      </c>
      <c r="H545" s="40" t="s">
        <v>574</v>
      </c>
      <c r="I545" s="39">
        <v>1462</v>
      </c>
      <c r="J545" s="53">
        <f>IF(C545="СТОП цена",I545,ROUND(I545*(1-VLOOKUP(L545,Оглавление!D:G,3,FALSE)),2))</f>
        <v>1462</v>
      </c>
      <c r="K545" s="56"/>
      <c r="L545" s="56" t="str">
        <f t="shared" si="32"/>
        <v>ТИККУРИЛА (TIKKURILA)</v>
      </c>
      <c r="M545" s="50">
        <v>10</v>
      </c>
    </row>
    <row r="546" spans="1:13" ht="12.75" hidden="1" customHeight="1">
      <c r="A546" s="445"/>
      <c r="B546" s="40">
        <v>700002820</v>
      </c>
      <c r="C546" s="40"/>
      <c r="D546" s="38">
        <v>9</v>
      </c>
      <c r="E546" s="40" t="s">
        <v>290</v>
      </c>
      <c r="F546" s="40" t="str">
        <f t="shared" si="31"/>
        <v>9 л</v>
      </c>
      <c r="G546" s="38">
        <v>1</v>
      </c>
      <c r="H546" s="40" t="s">
        <v>574</v>
      </c>
      <c r="I546" s="39">
        <v>4561</v>
      </c>
      <c r="J546" s="53">
        <f>IF(C546="СТОП цена",I546,ROUND(I546*(1-VLOOKUP(L546,Оглавление!D:G,3,FALSE)),2))</f>
        <v>4561</v>
      </c>
      <c r="K546" s="56"/>
      <c r="L546" s="56" t="str">
        <f t="shared" si="32"/>
        <v>ТИККУРИЛА (TIKKURILA)</v>
      </c>
      <c r="M546" s="50">
        <v>10</v>
      </c>
    </row>
    <row r="547" spans="1:13" ht="12.75" hidden="1" customHeight="1">
      <c r="A547" s="444" t="s">
        <v>598</v>
      </c>
      <c r="B547" s="40">
        <v>700002821</v>
      </c>
      <c r="C547" s="40"/>
      <c r="D547" s="38">
        <v>0.22500000000000001</v>
      </c>
      <c r="E547" s="40" t="s">
        <v>290</v>
      </c>
      <c r="F547" s="40" t="str">
        <f t="shared" si="31"/>
        <v>0,225 л</v>
      </c>
      <c r="G547" s="38">
        <v>5</v>
      </c>
      <c r="H547" s="40" t="s">
        <v>574</v>
      </c>
      <c r="I547" s="39">
        <v>280</v>
      </c>
      <c r="J547" s="53">
        <f>IF(C547="СТОП цена",I547,ROUND(I547*(1-VLOOKUP(L547,Оглавление!D:G,3,FALSE)),2))</f>
        <v>280</v>
      </c>
      <c r="K547" s="56"/>
      <c r="L547" s="56" t="str">
        <f t="shared" si="32"/>
        <v>ТИККУРИЛА (TIKKURILA)</v>
      </c>
      <c r="M547" s="50">
        <v>10</v>
      </c>
    </row>
    <row r="548" spans="1:13" ht="12.75" hidden="1">
      <c r="A548" s="448"/>
      <c r="B548" s="40">
        <v>700002822</v>
      </c>
      <c r="C548" s="40"/>
      <c r="D548" s="38">
        <v>0.9</v>
      </c>
      <c r="E548" s="40" t="s">
        <v>290</v>
      </c>
      <c r="F548" s="40" t="str">
        <f t="shared" si="31"/>
        <v>0,9 л</v>
      </c>
      <c r="G548" s="38">
        <v>3</v>
      </c>
      <c r="H548" s="40" t="s">
        <v>574</v>
      </c>
      <c r="I548" s="39">
        <v>438</v>
      </c>
      <c r="J548" s="53">
        <f>IF(C548="СТОП цена",I548,ROUND(I548*(1-VLOOKUP(L548,Оглавление!D:G,3,FALSE)),2))</f>
        <v>438</v>
      </c>
      <c r="K548" s="56"/>
      <c r="L548" s="56" t="str">
        <f t="shared" si="32"/>
        <v>ТИККУРИЛА (TIKKURILA)</v>
      </c>
      <c r="M548" s="50">
        <v>10</v>
      </c>
    </row>
    <row r="549" spans="1:13" ht="12.75" hidden="1">
      <c r="A549" s="448"/>
      <c r="B549" s="40">
        <v>700002823</v>
      </c>
      <c r="C549" s="40"/>
      <c r="D549" s="38">
        <v>2.7</v>
      </c>
      <c r="E549" s="40" t="s">
        <v>290</v>
      </c>
      <c r="F549" s="40" t="str">
        <f t="shared" si="31"/>
        <v>2,7 л</v>
      </c>
      <c r="G549" s="38">
        <v>3</v>
      </c>
      <c r="H549" s="40" t="s">
        <v>574</v>
      </c>
      <c r="I549" s="39">
        <v>1243</v>
      </c>
      <c r="J549" s="53">
        <f>IF(C549="СТОП цена",I549,ROUND(I549*(1-VLOOKUP(L549,Оглавление!D:G,3,FALSE)),2))</f>
        <v>1243</v>
      </c>
      <c r="K549" s="56"/>
      <c r="L549" s="56" t="str">
        <f t="shared" si="32"/>
        <v>ТИККУРИЛА (TIKKURILA)</v>
      </c>
      <c r="M549" s="50">
        <v>10</v>
      </c>
    </row>
    <row r="550" spans="1:13" ht="12.75" hidden="1">
      <c r="A550" s="445"/>
      <c r="B550" s="40">
        <v>700002824</v>
      </c>
      <c r="C550" s="40"/>
      <c r="D550" s="38">
        <v>9</v>
      </c>
      <c r="E550" s="40" t="s">
        <v>290</v>
      </c>
      <c r="F550" s="40" t="str">
        <f t="shared" si="31"/>
        <v>9 л</v>
      </c>
      <c r="G550" s="38">
        <v>1</v>
      </c>
      <c r="H550" s="40" t="s">
        <v>574</v>
      </c>
      <c r="I550" s="39">
        <v>3859</v>
      </c>
      <c r="J550" s="53">
        <f>IF(C550="СТОП цена",I550,ROUND(I550*(1-VLOOKUP(L550,Оглавление!D:G,3,FALSE)),2))</f>
        <v>3859</v>
      </c>
      <c r="K550" s="56"/>
      <c r="L550" s="56" t="str">
        <f t="shared" si="32"/>
        <v>ТИККУРИЛА (TIKKURILA)</v>
      </c>
      <c r="M550" s="50">
        <v>10</v>
      </c>
    </row>
    <row r="551" spans="1:13" ht="12.75" hidden="1" customHeight="1">
      <c r="A551" s="444" t="s">
        <v>566</v>
      </c>
      <c r="B551" s="39">
        <v>700002832</v>
      </c>
      <c r="C551" s="39" t="s">
        <v>123</v>
      </c>
      <c r="D551" s="39">
        <v>2.7</v>
      </c>
      <c r="E551" s="40" t="s">
        <v>290</v>
      </c>
      <c r="F551" s="40" t="str">
        <f t="shared" si="31"/>
        <v>2,7 л</v>
      </c>
      <c r="G551" s="39">
        <v>3</v>
      </c>
      <c r="H551" s="40" t="s">
        <v>574</v>
      </c>
      <c r="I551" s="39">
        <v>2100</v>
      </c>
      <c r="J551" s="53">
        <f>IF(C551="СТОП цена",I551,ROUND(I551*(1-VLOOKUP(L551,Оглавление!D:G,3,FALSE)),2))</f>
        <v>2100</v>
      </c>
      <c r="K551" s="56"/>
      <c r="L551" s="56" t="str">
        <f t="shared" si="32"/>
        <v>ТИККУРИЛА (TIKKURILA)</v>
      </c>
      <c r="M551" s="50">
        <v>10</v>
      </c>
    </row>
    <row r="552" spans="1:13" ht="23.25" hidden="1" customHeight="1">
      <c r="A552" s="445"/>
      <c r="B552" s="39">
        <v>700002833</v>
      </c>
      <c r="C552" s="39" t="s">
        <v>123</v>
      </c>
      <c r="D552" s="39">
        <v>9</v>
      </c>
      <c r="E552" s="40" t="s">
        <v>290</v>
      </c>
      <c r="F552" s="40" t="str">
        <f t="shared" si="31"/>
        <v>9 л</v>
      </c>
      <c r="G552" s="39">
        <v>1</v>
      </c>
      <c r="H552" s="40" t="s">
        <v>574</v>
      </c>
      <c r="I552" s="39">
        <v>6643</v>
      </c>
      <c r="J552" s="53">
        <f>IF(C552="СТОП цена",I552,ROUND(I552*(1-VLOOKUP(L552,Оглавление!D:G,3,FALSE)),2))</f>
        <v>6643</v>
      </c>
      <c r="K552" s="56"/>
      <c r="L552" s="56" t="str">
        <f t="shared" si="32"/>
        <v>ТИККУРИЛА (TIKKURILA)</v>
      </c>
      <c r="M552" s="50">
        <v>10</v>
      </c>
    </row>
    <row r="553" spans="1:13" ht="12.75" hidden="1" customHeight="1">
      <c r="A553" s="444" t="s">
        <v>442</v>
      </c>
      <c r="B553" s="39">
        <v>700002834</v>
      </c>
      <c r="C553" s="39"/>
      <c r="D553" s="38">
        <v>0.9</v>
      </c>
      <c r="E553" s="40" t="s">
        <v>290</v>
      </c>
      <c r="F553" s="40" t="str">
        <f t="shared" si="31"/>
        <v>0,9 л</v>
      </c>
      <c r="G553" s="38">
        <v>3</v>
      </c>
      <c r="H553" s="40" t="s">
        <v>574</v>
      </c>
      <c r="I553" s="39">
        <v>694</v>
      </c>
      <c r="J553" s="53">
        <f>IF(C553="СТОП цена",I553,ROUND(I553*(1-VLOOKUP(L553,Оглавление!D:G,3,FALSE)),2))</f>
        <v>694</v>
      </c>
      <c r="K553" s="56"/>
      <c r="L553" s="56" t="str">
        <f t="shared" si="32"/>
        <v>ТИККУРИЛА (TIKKURILA)</v>
      </c>
      <c r="M553" s="50">
        <v>10</v>
      </c>
    </row>
    <row r="554" spans="1:13" ht="12.75" hidden="1" customHeight="1">
      <c r="A554" s="448"/>
      <c r="B554" s="39">
        <v>700002836</v>
      </c>
      <c r="C554" s="39"/>
      <c r="D554" s="38">
        <v>2.7</v>
      </c>
      <c r="E554" s="40" t="s">
        <v>290</v>
      </c>
      <c r="F554" s="40" t="str">
        <f t="shared" si="31"/>
        <v>2,7 л</v>
      </c>
      <c r="G554" s="38">
        <v>3</v>
      </c>
      <c r="H554" s="40" t="s">
        <v>574</v>
      </c>
      <c r="I554" s="39">
        <v>1954</v>
      </c>
      <c r="J554" s="53">
        <f>IF(C554="СТОП цена",I554,ROUND(I554*(1-VLOOKUP(L554,Оглавление!D:G,3,FALSE)),2))</f>
        <v>1954</v>
      </c>
      <c r="K554" s="56"/>
      <c r="L554" s="56" t="str">
        <f t="shared" si="32"/>
        <v>ТИККУРИЛА (TIKKURILA)</v>
      </c>
      <c r="M554" s="50">
        <v>10</v>
      </c>
    </row>
    <row r="555" spans="1:13" ht="12.75" hidden="1" customHeight="1">
      <c r="A555" s="448"/>
      <c r="B555" s="39">
        <v>700002837</v>
      </c>
      <c r="C555" s="39"/>
      <c r="D555" s="38">
        <v>9</v>
      </c>
      <c r="E555" s="40" t="s">
        <v>290</v>
      </c>
      <c r="F555" s="40" t="str">
        <f t="shared" si="31"/>
        <v>9 л</v>
      </c>
      <c r="G555" s="38">
        <v>1</v>
      </c>
      <c r="H555" s="40" t="s">
        <v>574</v>
      </c>
      <c r="I555" s="39">
        <v>5959</v>
      </c>
      <c r="J555" s="53">
        <f>IF(C555="СТОП цена",I555,ROUND(I555*(1-VLOOKUP(L555,Оглавление!D:G,3,FALSE)),2))</f>
        <v>5959</v>
      </c>
      <c r="K555" s="56"/>
      <c r="L555" s="56" t="str">
        <f t="shared" si="32"/>
        <v>ТИККУРИЛА (TIKKURILA)</v>
      </c>
      <c r="M555" s="50">
        <v>10</v>
      </c>
    </row>
    <row r="556" spans="1:13" ht="12.75" hidden="1" customHeight="1">
      <c r="A556" s="445"/>
      <c r="B556" s="266">
        <v>700002835</v>
      </c>
      <c r="C556" s="266" t="s">
        <v>1528</v>
      </c>
      <c r="D556" s="38">
        <v>18</v>
      </c>
      <c r="E556" s="40" t="s">
        <v>290</v>
      </c>
      <c r="F556" s="40" t="str">
        <f t="shared" si="31"/>
        <v>18 л</v>
      </c>
      <c r="G556" s="38">
        <v>1</v>
      </c>
      <c r="H556" s="40" t="s">
        <v>574</v>
      </c>
      <c r="I556" s="39">
        <v>6766.38</v>
      </c>
      <c r="J556" s="53">
        <f>IF(C556="СТОП цена",I556,ROUND(I556*(1-VLOOKUP(L556,Оглавление!D:G,3,FALSE)),2))</f>
        <v>6766.38</v>
      </c>
      <c r="K556" s="56"/>
      <c r="L556" s="56" t="str">
        <f t="shared" si="32"/>
        <v>ТИККУРИЛА (TIKKURILA)</v>
      </c>
      <c r="M556" s="50">
        <v>10</v>
      </c>
    </row>
    <row r="557" spans="1:13" ht="12.75" hidden="1" customHeight="1">
      <c r="A557" s="444" t="s">
        <v>443</v>
      </c>
      <c r="B557" s="39">
        <v>700002849</v>
      </c>
      <c r="C557" s="39"/>
      <c r="D557" s="39">
        <v>0.9</v>
      </c>
      <c r="E557" s="40" t="s">
        <v>290</v>
      </c>
      <c r="F557" s="40" t="str">
        <f t="shared" si="31"/>
        <v>0,9 л</v>
      </c>
      <c r="G557" s="39">
        <v>3</v>
      </c>
      <c r="H557" s="40" t="s">
        <v>574</v>
      </c>
      <c r="I557" s="39">
        <v>598</v>
      </c>
      <c r="J557" s="53">
        <f>IF(C557="СТОП цена",I557,ROUND(I557*(1-VLOOKUP(L557,Оглавление!D:G,3,FALSE)),2))</f>
        <v>598</v>
      </c>
      <c r="K557" s="56"/>
      <c r="L557" s="56" t="str">
        <f>IF(ISBLANK(K557)=FALSE,A557,L555)</f>
        <v>ТИККУРИЛА (TIKKURILA)</v>
      </c>
      <c r="M557" s="50">
        <v>10</v>
      </c>
    </row>
    <row r="558" spans="1:13" ht="18.75" hidden="1" customHeight="1">
      <c r="A558" s="448"/>
      <c r="B558" s="39">
        <v>700002850</v>
      </c>
      <c r="C558" s="39" t="s">
        <v>123</v>
      </c>
      <c r="D558" s="39">
        <v>2.7</v>
      </c>
      <c r="E558" s="40" t="s">
        <v>290</v>
      </c>
      <c r="F558" s="40" t="str">
        <f t="shared" si="31"/>
        <v>2,7 л</v>
      </c>
      <c r="G558" s="39">
        <v>3</v>
      </c>
      <c r="H558" s="40" t="s">
        <v>574</v>
      </c>
      <c r="I558" s="39">
        <v>1730</v>
      </c>
      <c r="J558" s="53">
        <f>IF(C558="СТОП цена",I558,ROUND(I558*(1-VLOOKUP(L558,Оглавление!D:G,3,FALSE)),2))</f>
        <v>1730</v>
      </c>
      <c r="K558" s="56"/>
      <c r="L558" s="56" t="str">
        <f t="shared" ref="L558:L613" si="33">IF(ISBLANK(K558)=FALSE,A558,L557)</f>
        <v>ТИККУРИЛА (TIKKURILA)</v>
      </c>
      <c r="M558" s="50">
        <v>10</v>
      </c>
    </row>
    <row r="559" spans="1:13" ht="12.75" hidden="1" customHeight="1">
      <c r="A559" s="444" t="s">
        <v>444</v>
      </c>
      <c r="B559" s="39">
        <v>700002838</v>
      </c>
      <c r="C559" s="39"/>
      <c r="D559" s="38">
        <v>0.9</v>
      </c>
      <c r="E559" s="40" t="s">
        <v>290</v>
      </c>
      <c r="F559" s="40" t="str">
        <f t="shared" si="31"/>
        <v>0,9 л</v>
      </c>
      <c r="G559" s="38">
        <v>3</v>
      </c>
      <c r="H559" s="40" t="s">
        <v>574</v>
      </c>
      <c r="I559" s="39">
        <v>620</v>
      </c>
      <c r="J559" s="53">
        <f>IF(C559="СТОП цена",I559,ROUND(I559*(1-VLOOKUP(L559,Оглавление!D:G,3,FALSE)),2))</f>
        <v>620</v>
      </c>
      <c r="K559" s="56"/>
      <c r="L559" s="56" t="str">
        <f t="shared" si="33"/>
        <v>ТИККУРИЛА (TIKKURILA)</v>
      </c>
      <c r="M559" s="50">
        <v>10</v>
      </c>
    </row>
    <row r="560" spans="1:13" ht="12.75" hidden="1" customHeight="1">
      <c r="A560" s="448"/>
      <c r="B560" s="39">
        <v>700002840</v>
      </c>
      <c r="C560" s="39"/>
      <c r="D560" s="38">
        <v>2.7</v>
      </c>
      <c r="E560" s="40" t="s">
        <v>290</v>
      </c>
      <c r="F560" s="40" t="str">
        <f t="shared" si="31"/>
        <v>2,7 л</v>
      </c>
      <c r="G560" s="38">
        <v>3</v>
      </c>
      <c r="H560" s="40" t="s">
        <v>574</v>
      </c>
      <c r="I560" s="39">
        <v>1775</v>
      </c>
      <c r="J560" s="53">
        <f>IF(C560="СТОП цена",I560,ROUND(I560*(1-VLOOKUP(L560,Оглавление!D:G,3,FALSE)),2))</f>
        <v>1775</v>
      </c>
      <c r="K560" s="56"/>
      <c r="L560" s="56" t="str">
        <f t="shared" si="33"/>
        <v>ТИККУРИЛА (TIKKURILA)</v>
      </c>
      <c r="M560" s="50">
        <v>10</v>
      </c>
    </row>
    <row r="561" spans="1:13" ht="12.75" hidden="1" customHeight="1">
      <c r="A561" s="448"/>
      <c r="B561" s="39">
        <v>700002841</v>
      </c>
      <c r="C561" s="39"/>
      <c r="D561" s="38">
        <v>9</v>
      </c>
      <c r="E561" s="40" t="s">
        <v>290</v>
      </c>
      <c r="F561" s="40" t="str">
        <f t="shared" si="31"/>
        <v>9 л</v>
      </c>
      <c r="G561" s="38">
        <v>1</v>
      </c>
      <c r="H561" s="40" t="s">
        <v>574</v>
      </c>
      <c r="I561" s="39">
        <v>5397</v>
      </c>
      <c r="J561" s="53">
        <f>IF(C561="СТОП цена",I561,ROUND(I561*(1-VLOOKUP(L561,Оглавление!D:G,3,FALSE)),2))</f>
        <v>5397</v>
      </c>
      <c r="K561" s="56"/>
      <c r="L561" s="56" t="str">
        <f t="shared" si="33"/>
        <v>ТИККУРИЛА (TIKKURILA)</v>
      </c>
      <c r="M561" s="50">
        <v>10</v>
      </c>
    </row>
    <row r="562" spans="1:13" ht="12.75" hidden="1" customHeight="1">
      <c r="A562" s="460" t="s">
        <v>445</v>
      </c>
      <c r="B562" s="270">
        <v>700002852</v>
      </c>
      <c r="C562" s="259"/>
      <c r="D562" s="39">
        <v>0.9</v>
      </c>
      <c r="E562" s="40" t="s">
        <v>290</v>
      </c>
      <c r="F562" s="40" t="str">
        <f t="shared" si="31"/>
        <v>0,9 л</v>
      </c>
      <c r="G562" s="39">
        <v>3</v>
      </c>
      <c r="H562" s="40" t="s">
        <v>574</v>
      </c>
      <c r="I562" s="39">
        <v>585</v>
      </c>
      <c r="J562" s="53">
        <f>IF(C562="СТОП цена",I562,ROUND(I562*(1-VLOOKUP(L562,Оглавление!D:G,3,FALSE)),2))</f>
        <v>585</v>
      </c>
      <c r="K562" s="56"/>
      <c r="L562" s="56" t="str">
        <f>IF(ISBLANK(K562)=FALSE,A562,L561)</f>
        <v>ТИККУРИЛА (TIKKURILA)</v>
      </c>
      <c r="M562" s="50">
        <v>10</v>
      </c>
    </row>
    <row r="563" spans="1:13" ht="12.75" hidden="1" customHeight="1">
      <c r="A563" s="460"/>
      <c r="B563" s="270">
        <v>700002853</v>
      </c>
      <c r="C563" s="39"/>
      <c r="D563" s="39">
        <v>2.7</v>
      </c>
      <c r="E563" s="40" t="s">
        <v>290</v>
      </c>
      <c r="F563" s="40" t="str">
        <f t="shared" si="31"/>
        <v>2,7 л</v>
      </c>
      <c r="G563" s="39">
        <v>3</v>
      </c>
      <c r="H563" s="40" t="s">
        <v>574</v>
      </c>
      <c r="I563" s="39">
        <v>1643</v>
      </c>
      <c r="J563" s="53">
        <f>IF(C563="СТОП цена",I563,ROUND(I563*(1-VLOOKUP(L563,Оглавление!D:G,3,FALSE)),2))</f>
        <v>1643</v>
      </c>
      <c r="K563" s="56"/>
      <c r="L563" s="56" t="str">
        <f t="shared" si="33"/>
        <v>ТИККУРИЛА (TIKKURILA)</v>
      </c>
      <c r="M563" s="50">
        <v>10</v>
      </c>
    </row>
    <row r="564" spans="1:13" ht="14.25" hidden="1" customHeight="1">
      <c r="A564" s="460"/>
      <c r="B564" s="270">
        <v>700002854</v>
      </c>
      <c r="C564" s="39" t="s">
        <v>123</v>
      </c>
      <c r="D564" s="39">
        <v>9</v>
      </c>
      <c r="E564" s="40" t="s">
        <v>290</v>
      </c>
      <c r="F564" s="40" t="str">
        <f t="shared" ref="F564:F569" si="34">CONCATENATE(D564," ",E564)</f>
        <v>9 л</v>
      </c>
      <c r="G564" s="39">
        <v>1</v>
      </c>
      <c r="H564" s="40" t="s">
        <v>574</v>
      </c>
      <c r="I564" s="39">
        <v>4822</v>
      </c>
      <c r="J564" s="53">
        <f>IF(C564="СТОП цена",I564,ROUND(I564*(1-VLOOKUP(L564,Оглавление!D:G,3,FALSE)),2))</f>
        <v>4822</v>
      </c>
      <c r="K564" s="56"/>
      <c r="L564" s="56" t="str">
        <f>IF(ISBLANK(K564)=FALSE,A564,L563)</f>
        <v>ТИККУРИЛА (TIKKURILA)</v>
      </c>
      <c r="M564" s="50">
        <v>10</v>
      </c>
    </row>
    <row r="565" spans="1:13" ht="12.75" hidden="1" customHeight="1">
      <c r="A565" s="460" t="s">
        <v>627</v>
      </c>
      <c r="B565" s="270">
        <v>700002842</v>
      </c>
      <c r="C565" s="259"/>
      <c r="D565" s="39">
        <v>0.9</v>
      </c>
      <c r="E565" s="40" t="s">
        <v>290</v>
      </c>
      <c r="F565" s="40" t="str">
        <f t="shared" si="34"/>
        <v>0,9 л</v>
      </c>
      <c r="G565" s="39">
        <v>3</v>
      </c>
      <c r="H565" s="40" t="s">
        <v>574</v>
      </c>
      <c r="I565" s="39">
        <v>628</v>
      </c>
      <c r="J565" s="53">
        <f>IF(C565="СТОП цена",I565,ROUND(I565*(1-VLOOKUP(L565,Оглавление!D:G,3,FALSE)),2))</f>
        <v>628</v>
      </c>
      <c r="K565" s="56"/>
      <c r="L565" s="56" t="str">
        <f t="shared" ref="L565:L580" si="35">IF(ISBLANK(K565)=FALSE,A565,L564)</f>
        <v>ТИККУРИЛА (TIKKURILA)</v>
      </c>
      <c r="M565" s="50">
        <v>10</v>
      </c>
    </row>
    <row r="566" spans="1:13" ht="12.75" hidden="1" customHeight="1">
      <c r="A566" s="460"/>
      <c r="B566" s="270">
        <v>700002844</v>
      </c>
      <c r="C566" s="259"/>
      <c r="D566" s="39">
        <v>2.7</v>
      </c>
      <c r="E566" s="40" t="s">
        <v>290</v>
      </c>
      <c r="F566" s="40" t="str">
        <f t="shared" si="34"/>
        <v>2,7 л</v>
      </c>
      <c r="G566" s="39">
        <v>3</v>
      </c>
      <c r="H566" s="40" t="s">
        <v>574</v>
      </c>
      <c r="I566" s="39">
        <v>1797</v>
      </c>
      <c r="J566" s="53">
        <f>IF(C566="СТОП цена",I566,ROUND(I566*(1-VLOOKUP(L566,Оглавление!D:G,3,FALSE)),2))</f>
        <v>1797</v>
      </c>
      <c r="K566" s="56"/>
      <c r="L566" s="56" t="str">
        <f t="shared" si="35"/>
        <v>ТИККУРИЛА (TIKKURILA)</v>
      </c>
      <c r="M566" s="50">
        <v>10</v>
      </c>
    </row>
    <row r="567" spans="1:13" ht="12.75" hidden="1" customHeight="1">
      <c r="A567" s="460"/>
      <c r="B567" s="270">
        <v>700002845</v>
      </c>
      <c r="C567" s="259"/>
      <c r="D567" s="39">
        <v>9</v>
      </c>
      <c r="E567" s="40" t="s">
        <v>290</v>
      </c>
      <c r="F567" s="40" t="str">
        <f t="shared" si="34"/>
        <v>9 л</v>
      </c>
      <c r="G567" s="39">
        <v>1</v>
      </c>
      <c r="H567" s="40" t="s">
        <v>574</v>
      </c>
      <c r="I567" s="39">
        <v>5466</v>
      </c>
      <c r="J567" s="53">
        <f>IF(C567="СТОП цена",I567,ROUND(I567*(1-VLOOKUP(L567,Оглавление!D:G,3,FALSE)),2))</f>
        <v>5466</v>
      </c>
      <c r="K567" s="56"/>
      <c r="L567" s="56" t="str">
        <f t="shared" si="35"/>
        <v>ТИККУРИЛА (TIKKURILA)</v>
      </c>
      <c r="M567" s="50">
        <v>10</v>
      </c>
    </row>
    <row r="568" spans="1:13" ht="18.75" hidden="1" customHeight="1">
      <c r="A568" s="460" t="s">
        <v>628</v>
      </c>
      <c r="B568" s="270">
        <v>700002846</v>
      </c>
      <c r="C568" s="39"/>
      <c r="D568" s="39">
        <v>0.9</v>
      </c>
      <c r="E568" s="40" t="s">
        <v>290</v>
      </c>
      <c r="F568" s="40" t="str">
        <f t="shared" si="34"/>
        <v>0,9 л</v>
      </c>
      <c r="G568" s="39">
        <v>3</v>
      </c>
      <c r="H568" s="40" t="s">
        <v>574</v>
      </c>
      <c r="I568" s="39">
        <v>592</v>
      </c>
      <c r="J568" s="53">
        <f>IF(C568="СТОП цена",I568,ROUND(I568*(1-VLOOKUP(L568,Оглавление!D:G,3,FALSE)),2))</f>
        <v>592</v>
      </c>
      <c r="K568" s="56"/>
      <c r="L568" s="56" t="str">
        <f t="shared" si="35"/>
        <v>ТИККУРИЛА (TIKKURILA)</v>
      </c>
      <c r="M568" s="50">
        <v>10</v>
      </c>
    </row>
    <row r="569" spans="1:13" ht="18" hidden="1" customHeight="1">
      <c r="A569" s="460"/>
      <c r="B569" s="270">
        <v>700002847</v>
      </c>
      <c r="C569" s="39"/>
      <c r="D569" s="39">
        <v>2.7</v>
      </c>
      <c r="E569" s="40" t="s">
        <v>290</v>
      </c>
      <c r="F569" s="40" t="str">
        <f t="shared" si="34"/>
        <v>2,7 л</v>
      </c>
      <c r="G569" s="39">
        <v>3</v>
      </c>
      <c r="H569" s="40" t="s">
        <v>574</v>
      </c>
      <c r="I569" s="39">
        <v>1664</v>
      </c>
      <c r="J569" s="53">
        <f>IF(C569="СТОП цена",I569,ROUND(I569*(1-VLOOKUP(L569,Оглавление!D:G,3,FALSE)),2))</f>
        <v>1664</v>
      </c>
      <c r="K569" s="56"/>
      <c r="L569" s="56" t="str">
        <f t="shared" si="35"/>
        <v>ТИККУРИЛА (TIKKURILA)</v>
      </c>
      <c r="M569" s="50">
        <v>10</v>
      </c>
    </row>
    <row r="570" spans="1:13" s="136" customFormat="1" ht="18.75" hidden="1" customHeight="1">
      <c r="A570" s="255" t="s">
        <v>697</v>
      </c>
      <c r="B570" s="270">
        <v>700002638</v>
      </c>
      <c r="C570" s="39" t="s">
        <v>123</v>
      </c>
      <c r="D570" s="39"/>
      <c r="E570" s="40"/>
      <c r="F570" s="40" t="s">
        <v>690</v>
      </c>
      <c r="G570" s="39">
        <v>3</v>
      </c>
      <c r="H570" s="40" t="s">
        <v>574</v>
      </c>
      <c r="I570" s="39">
        <v>1473</v>
      </c>
      <c r="J570" s="53">
        <f>IF(C570="СТОП цена",I570,ROUND(I570*(1-VLOOKUP(L570,Оглавление!D:G,3,FALSE)),2))</f>
        <v>1473</v>
      </c>
      <c r="K570" s="56"/>
      <c r="L570" s="56" t="str">
        <f t="shared" si="35"/>
        <v>ТИККУРИЛА (TIKKURILA)</v>
      </c>
      <c r="M570" s="50">
        <v>10</v>
      </c>
    </row>
    <row r="571" spans="1:13" s="249" customFormat="1" ht="14.25" hidden="1" customHeight="1">
      <c r="A571" s="444" t="s">
        <v>1530</v>
      </c>
      <c r="B571" s="344">
        <v>700010598</v>
      </c>
      <c r="C571" s="52" t="s">
        <v>123</v>
      </c>
      <c r="D571" s="52"/>
      <c r="E571" s="64"/>
      <c r="F571" s="64" t="s">
        <v>696</v>
      </c>
      <c r="G571" s="52">
        <v>6</v>
      </c>
      <c r="H571" s="64" t="s">
        <v>574</v>
      </c>
      <c r="I571" s="52">
        <v>400</v>
      </c>
      <c r="J571" s="53">
        <f>IF(C571="СТОП цена",I571,ROUND(I571*(1-VLOOKUP(L571,Оглавление!D:G,3,FALSE)),2))</f>
        <v>400</v>
      </c>
      <c r="K571" s="56"/>
      <c r="L571" s="56" t="str">
        <f t="shared" si="35"/>
        <v>ТИККУРИЛА (TIKKURILA)</v>
      </c>
      <c r="M571" s="50">
        <v>10</v>
      </c>
    </row>
    <row r="572" spans="1:13" s="249" customFormat="1" ht="14.25" hidden="1" customHeight="1">
      <c r="A572" s="448"/>
      <c r="B572" s="344">
        <v>700010599</v>
      </c>
      <c r="C572" s="52" t="s">
        <v>123</v>
      </c>
      <c r="D572" s="52"/>
      <c r="E572" s="64"/>
      <c r="F572" s="64" t="s">
        <v>707</v>
      </c>
      <c r="G572" s="52">
        <v>1</v>
      </c>
      <c r="H572" s="64" t="s">
        <v>574</v>
      </c>
      <c r="I572" s="52">
        <v>1100</v>
      </c>
      <c r="J572" s="53">
        <f>IF(C572="СТОП цена",I572,ROUND(I572*(1-VLOOKUP(L572,Оглавление!D:G,3,FALSE)),2))</f>
        <v>1100</v>
      </c>
      <c r="K572" s="56"/>
      <c r="L572" s="56" t="str">
        <f t="shared" si="35"/>
        <v>ТИККУРИЛА (TIKKURILA)</v>
      </c>
      <c r="M572" s="50">
        <v>10</v>
      </c>
    </row>
    <row r="573" spans="1:13" s="249" customFormat="1" ht="14.25" hidden="1" customHeight="1">
      <c r="A573" s="445"/>
      <c r="B573" s="344">
        <v>700010600</v>
      </c>
      <c r="C573" s="52" t="s">
        <v>123</v>
      </c>
      <c r="D573" s="52"/>
      <c r="E573" s="64"/>
      <c r="F573" s="64" t="s">
        <v>716</v>
      </c>
      <c r="G573" s="52">
        <v>1</v>
      </c>
      <c r="H573" s="64" t="s">
        <v>574</v>
      </c>
      <c r="I573" s="52">
        <v>3535</v>
      </c>
      <c r="J573" s="53">
        <f>IF(C573="СТОП цена",I573,ROUND(I573*(1-VLOOKUP(L573,Оглавление!D:G,3,FALSE)),2))</f>
        <v>3535</v>
      </c>
      <c r="K573" s="56"/>
      <c r="L573" s="56" t="str">
        <f t="shared" si="35"/>
        <v>ТИККУРИЛА (TIKKURILA)</v>
      </c>
      <c r="M573" s="50">
        <v>10</v>
      </c>
    </row>
    <row r="574" spans="1:13" s="249" customFormat="1" ht="14.25" hidden="1" customHeight="1">
      <c r="A574" s="444" t="s">
        <v>1531</v>
      </c>
      <c r="B574" s="344">
        <v>700010601</v>
      </c>
      <c r="C574" s="52" t="s">
        <v>123</v>
      </c>
      <c r="D574" s="52"/>
      <c r="E574" s="64"/>
      <c r="F574" s="64" t="s">
        <v>696</v>
      </c>
      <c r="G574" s="52">
        <v>6</v>
      </c>
      <c r="H574" s="64" t="s">
        <v>574</v>
      </c>
      <c r="I574" s="52">
        <v>345</v>
      </c>
      <c r="J574" s="53">
        <f>IF(C574="СТОП цена",I574,ROUND(I574*(1-VLOOKUP(L574,Оглавление!D:G,3,FALSE)),2))</f>
        <v>345</v>
      </c>
      <c r="K574" s="56"/>
      <c r="L574" s="56" t="str">
        <f t="shared" si="35"/>
        <v>ТИККУРИЛА (TIKKURILA)</v>
      </c>
      <c r="M574" s="50">
        <v>10</v>
      </c>
    </row>
    <row r="575" spans="1:13" s="249" customFormat="1" ht="13.5" hidden="1" customHeight="1">
      <c r="A575" s="448"/>
      <c r="B575" s="344">
        <v>700010602</v>
      </c>
      <c r="C575" s="52" t="s">
        <v>123</v>
      </c>
      <c r="D575" s="52"/>
      <c r="E575" s="64"/>
      <c r="F575" s="64" t="s">
        <v>707</v>
      </c>
      <c r="G575" s="52">
        <v>1</v>
      </c>
      <c r="H575" s="64" t="s">
        <v>574</v>
      </c>
      <c r="I575" s="52">
        <v>943</v>
      </c>
      <c r="J575" s="53">
        <f>IF(C575="СТОП цена",I575,ROUND(I575*(1-VLOOKUP(L575,Оглавление!D:G,3,FALSE)),2))</f>
        <v>943</v>
      </c>
      <c r="K575" s="56"/>
      <c r="L575" s="56" t="str">
        <f t="shared" si="35"/>
        <v>ТИККУРИЛА (TIKKURILA)</v>
      </c>
      <c r="M575" s="50">
        <v>10</v>
      </c>
    </row>
    <row r="576" spans="1:13" s="249" customFormat="1" ht="15" hidden="1" customHeight="1">
      <c r="A576" s="445"/>
      <c r="B576" s="344">
        <v>700010603</v>
      </c>
      <c r="C576" s="52" t="s">
        <v>123</v>
      </c>
      <c r="D576" s="52"/>
      <c r="E576" s="64"/>
      <c r="F576" s="64" t="s">
        <v>716</v>
      </c>
      <c r="G576" s="52">
        <v>1</v>
      </c>
      <c r="H576" s="64" t="s">
        <v>574</v>
      </c>
      <c r="I576" s="52">
        <v>3045</v>
      </c>
      <c r="J576" s="53">
        <f>IF(C576="СТОП цена",I576,ROUND(I576*(1-VLOOKUP(L576,Оглавление!D:G,3,FALSE)),2))</f>
        <v>3045</v>
      </c>
      <c r="K576" s="56"/>
      <c r="L576" s="56" t="str">
        <f t="shared" si="35"/>
        <v>ТИККУРИЛА (TIKKURILA)</v>
      </c>
      <c r="M576" s="50">
        <v>10</v>
      </c>
    </row>
    <row r="577" spans="1:13" ht="12.75" hidden="1" customHeight="1">
      <c r="A577" s="444" t="s">
        <v>446</v>
      </c>
      <c r="B577" s="40">
        <v>700002858</v>
      </c>
      <c r="C577" s="40"/>
      <c r="D577" s="38">
        <v>0.9</v>
      </c>
      <c r="E577" s="40" t="s">
        <v>290</v>
      </c>
      <c r="F577" s="40" t="str">
        <f t="shared" si="31"/>
        <v>0,9 л</v>
      </c>
      <c r="G577" s="38">
        <v>3</v>
      </c>
      <c r="H577" s="40" t="s">
        <v>574</v>
      </c>
      <c r="I577" s="39">
        <v>620</v>
      </c>
      <c r="J577" s="53">
        <f>IF(C577="СТОП цена",I577,ROUND(I577*(1-VLOOKUP(L577,Оглавление!D:G,3,FALSE)),2))</f>
        <v>620</v>
      </c>
      <c r="K577" s="56"/>
      <c r="L577" s="56" t="str">
        <f t="shared" si="35"/>
        <v>ТИККУРИЛА (TIKKURILA)</v>
      </c>
      <c r="M577" s="50">
        <v>10</v>
      </c>
    </row>
    <row r="578" spans="1:13" ht="12.75" hidden="1" customHeight="1">
      <c r="A578" s="448"/>
      <c r="B578" s="40">
        <v>700002860</v>
      </c>
      <c r="C578" s="40"/>
      <c r="D578" s="38">
        <v>2.7</v>
      </c>
      <c r="E578" s="40" t="s">
        <v>290</v>
      </c>
      <c r="F578" s="40" t="str">
        <f t="shared" si="31"/>
        <v>2,7 л</v>
      </c>
      <c r="G578" s="38">
        <v>3</v>
      </c>
      <c r="H578" s="40" t="s">
        <v>574</v>
      </c>
      <c r="I578" s="39">
        <v>1777</v>
      </c>
      <c r="J578" s="53">
        <f>IF(C578="СТОП цена",I578,ROUND(I578*(1-VLOOKUP(L578,Оглавление!D:G,3,FALSE)),2))</f>
        <v>1777</v>
      </c>
      <c r="K578" s="56"/>
      <c r="L578" s="56" t="str">
        <f t="shared" si="35"/>
        <v>ТИККУРИЛА (TIKKURILA)</v>
      </c>
      <c r="M578" s="50">
        <v>10</v>
      </c>
    </row>
    <row r="579" spans="1:13" ht="12.75" hidden="1" customHeight="1">
      <c r="A579" s="445"/>
      <c r="B579" s="40">
        <v>700002861</v>
      </c>
      <c r="C579" s="40"/>
      <c r="D579" s="38">
        <v>9</v>
      </c>
      <c r="E579" s="40" t="s">
        <v>290</v>
      </c>
      <c r="F579" s="40" t="str">
        <f t="shared" si="31"/>
        <v>9 л</v>
      </c>
      <c r="G579" s="38">
        <v>1</v>
      </c>
      <c r="H579" s="40" t="s">
        <v>574</v>
      </c>
      <c r="I579" s="39">
        <v>5596</v>
      </c>
      <c r="J579" s="53">
        <f>IF(C579="СТОП цена",I579,ROUND(I579*(1-VLOOKUP(L579,Оглавление!D:G,3,FALSE)),2))</f>
        <v>5596</v>
      </c>
      <c r="K579" s="56"/>
      <c r="L579" s="56" t="str">
        <f t="shared" si="35"/>
        <v>ТИККУРИЛА (TIKKURILA)</v>
      </c>
      <c r="M579" s="50">
        <v>10</v>
      </c>
    </row>
    <row r="580" spans="1:13" ht="12.75" hidden="1" customHeight="1">
      <c r="A580" s="444" t="s">
        <v>447</v>
      </c>
      <c r="B580" s="40">
        <v>700002862</v>
      </c>
      <c r="C580" s="40"/>
      <c r="D580" s="38">
        <v>0.9</v>
      </c>
      <c r="E580" s="40" t="s">
        <v>290</v>
      </c>
      <c r="F580" s="40" t="str">
        <f t="shared" si="31"/>
        <v>0,9 л</v>
      </c>
      <c r="G580" s="38">
        <v>3</v>
      </c>
      <c r="H580" s="40" t="s">
        <v>574</v>
      </c>
      <c r="I580" s="39">
        <v>527</v>
      </c>
      <c r="J580" s="53">
        <f>IF(C580="СТОП цена",I580,ROUND(I580*(1-VLOOKUP(L580,Оглавление!D:G,3,FALSE)),2))</f>
        <v>527</v>
      </c>
      <c r="K580" s="56"/>
      <c r="L580" s="56" t="str">
        <f t="shared" si="35"/>
        <v>ТИККУРИЛА (TIKKURILA)</v>
      </c>
      <c r="M580" s="50">
        <v>10</v>
      </c>
    </row>
    <row r="581" spans="1:13" ht="12.75" hidden="1" customHeight="1">
      <c r="A581" s="448"/>
      <c r="B581" s="40">
        <v>700002863</v>
      </c>
      <c r="C581" s="52" t="s">
        <v>123</v>
      </c>
      <c r="D581" s="38">
        <v>2.7</v>
      </c>
      <c r="E581" s="40" t="s">
        <v>290</v>
      </c>
      <c r="F581" s="40" t="str">
        <f t="shared" si="31"/>
        <v>2,7 л</v>
      </c>
      <c r="G581" s="38">
        <v>3</v>
      </c>
      <c r="H581" s="40" t="s">
        <v>574</v>
      </c>
      <c r="I581" s="39">
        <v>1504</v>
      </c>
      <c r="J581" s="53">
        <f>IF(C581="СТОП цена",I581,ROUND(I581*(1-VLOOKUP(L581,Оглавление!D:G,3,FALSE)),2))</f>
        <v>1504</v>
      </c>
      <c r="K581" s="56"/>
      <c r="L581" s="56" t="str">
        <f t="shared" si="33"/>
        <v>ТИККУРИЛА (TIKKURILA)</v>
      </c>
      <c r="M581" s="50">
        <v>10</v>
      </c>
    </row>
    <row r="582" spans="1:13" ht="12.75" hidden="1" customHeight="1">
      <c r="A582" s="445"/>
      <c r="B582" s="40">
        <v>700002864</v>
      </c>
      <c r="C582" s="52" t="s">
        <v>123</v>
      </c>
      <c r="D582" s="38">
        <v>9</v>
      </c>
      <c r="E582" s="40" t="s">
        <v>290</v>
      </c>
      <c r="F582" s="40" t="str">
        <f t="shared" si="31"/>
        <v>9 л</v>
      </c>
      <c r="G582" s="38">
        <v>1</v>
      </c>
      <c r="H582" s="40" t="s">
        <v>574</v>
      </c>
      <c r="I582" s="39">
        <v>4626</v>
      </c>
      <c r="J582" s="53">
        <f>IF(C582="СТОП цена",I582,ROUND(I582*(1-VLOOKUP(L582,Оглавление!D:G,3,FALSE)),2))</f>
        <v>4626</v>
      </c>
      <c r="K582" s="56"/>
      <c r="L582" s="56" t="str">
        <f t="shared" si="33"/>
        <v>ТИККУРИЛА (TIKKURILA)</v>
      </c>
      <c r="M582" s="50">
        <v>10</v>
      </c>
    </row>
    <row r="583" spans="1:13" ht="12.75" hidden="1" customHeight="1">
      <c r="A583" s="487" t="s">
        <v>258</v>
      </c>
      <c r="B583" s="39">
        <v>700002865</v>
      </c>
      <c r="C583" s="39"/>
      <c r="D583" s="38">
        <v>0.9</v>
      </c>
      <c r="E583" s="40" t="s">
        <v>290</v>
      </c>
      <c r="F583" s="40" t="str">
        <f t="shared" si="31"/>
        <v>0,9 л</v>
      </c>
      <c r="G583" s="38">
        <v>3</v>
      </c>
      <c r="H583" s="40" t="s">
        <v>574</v>
      </c>
      <c r="I583" s="39">
        <v>490</v>
      </c>
      <c r="J583" s="53">
        <f>IF(C583="СТОП цена",I583,ROUND(I583*(1-VLOOKUP(L583,Оглавление!D:G,3,FALSE)),2))</f>
        <v>490</v>
      </c>
      <c r="K583" s="56"/>
      <c r="L583" s="56" t="str">
        <f t="shared" si="33"/>
        <v>ТИККУРИЛА (TIKKURILA)</v>
      </c>
      <c r="M583" s="50">
        <v>10</v>
      </c>
    </row>
    <row r="584" spans="1:13" ht="12.75" hidden="1" customHeight="1">
      <c r="A584" s="500"/>
      <c r="B584" s="39">
        <v>700002867</v>
      </c>
      <c r="C584" s="39"/>
      <c r="D584" s="38">
        <v>2.7</v>
      </c>
      <c r="E584" s="40" t="s">
        <v>290</v>
      </c>
      <c r="F584" s="40" t="str">
        <f t="shared" si="31"/>
        <v>2,7 л</v>
      </c>
      <c r="G584" s="38">
        <v>3</v>
      </c>
      <c r="H584" s="40" t="s">
        <v>574</v>
      </c>
      <c r="I584" s="39">
        <v>1404</v>
      </c>
      <c r="J584" s="53">
        <f>IF(C584="СТОП цена",I584,ROUND(I584*(1-VLOOKUP(L584,Оглавление!D:G,3,FALSE)),2))</f>
        <v>1404</v>
      </c>
      <c r="K584" s="56"/>
      <c r="L584" s="56" t="str">
        <f t="shared" si="33"/>
        <v>ТИККУРИЛА (TIKKURILA)</v>
      </c>
      <c r="M584" s="50">
        <v>10</v>
      </c>
    </row>
    <row r="585" spans="1:13" ht="12.75" hidden="1" customHeight="1">
      <c r="A585" s="488"/>
      <c r="B585" s="39">
        <v>700002868</v>
      </c>
      <c r="C585" s="39"/>
      <c r="D585" s="38">
        <v>9</v>
      </c>
      <c r="E585" s="40" t="s">
        <v>290</v>
      </c>
      <c r="F585" s="40" t="str">
        <f t="shared" si="31"/>
        <v>9 л</v>
      </c>
      <c r="G585" s="38">
        <v>1</v>
      </c>
      <c r="H585" s="40" t="s">
        <v>574</v>
      </c>
      <c r="I585" s="39">
        <v>4228</v>
      </c>
      <c r="J585" s="53">
        <f>IF(C585="СТОП цена",I585,ROUND(I585*(1-VLOOKUP(L585,Оглавление!D:G,3,FALSE)),2))</f>
        <v>4228</v>
      </c>
      <c r="K585" s="56"/>
      <c r="L585" s="56" t="str">
        <f t="shared" si="33"/>
        <v>ТИККУРИЛА (TIKKURILA)</v>
      </c>
      <c r="M585" s="50">
        <v>10</v>
      </c>
    </row>
    <row r="586" spans="1:13" ht="27.75" hidden="1" customHeight="1">
      <c r="A586" s="286" t="s">
        <v>259</v>
      </c>
      <c r="B586" s="40">
        <v>700002903</v>
      </c>
      <c r="C586" s="40" t="s">
        <v>96</v>
      </c>
      <c r="D586" s="39">
        <v>2.7</v>
      </c>
      <c r="E586" s="40" t="s">
        <v>290</v>
      </c>
      <c r="F586" s="40" t="str">
        <f t="shared" si="31"/>
        <v>2,7 л</v>
      </c>
      <c r="G586" s="39">
        <v>1</v>
      </c>
      <c r="H586" s="40" t="s">
        <v>574</v>
      </c>
      <c r="I586" s="39">
        <v>2105.67</v>
      </c>
      <c r="J586" s="53">
        <f>IF(C586="СТОП цена",I586,ROUND(I586*(1-VLOOKUP(L586,Оглавление!D:G,3,FALSE)),2))</f>
        <v>2105.67</v>
      </c>
      <c r="K586" s="56"/>
      <c r="L586" s="56" t="str">
        <f t="shared" si="33"/>
        <v>ТИККУРИЛА (TIKKURILA)</v>
      </c>
      <c r="M586" s="50">
        <v>10</v>
      </c>
    </row>
    <row r="587" spans="1:13" s="208" customFormat="1" ht="27.75" hidden="1" customHeight="1">
      <c r="A587" s="498" t="s">
        <v>567</v>
      </c>
      <c r="B587" s="270">
        <v>700002899</v>
      </c>
      <c r="C587" s="52" t="s">
        <v>123</v>
      </c>
      <c r="D587" s="39"/>
      <c r="E587" s="40"/>
      <c r="F587" s="40" t="s">
        <v>696</v>
      </c>
      <c r="G587" s="39">
        <v>3</v>
      </c>
      <c r="H587" s="40" t="s">
        <v>574</v>
      </c>
      <c r="I587" s="39">
        <v>1071</v>
      </c>
      <c r="J587" s="53">
        <f>IF(C587="СТОП цена",I587,ROUND(I587*(1-VLOOKUP(L587,Оглавление!D:G,3,FALSE)),2))</f>
        <v>1071</v>
      </c>
      <c r="K587" s="56"/>
      <c r="L587" s="56" t="str">
        <f t="shared" si="33"/>
        <v>ТИККУРИЛА (TIKKURILA)</v>
      </c>
      <c r="M587" s="50">
        <v>10</v>
      </c>
    </row>
    <row r="588" spans="1:13" ht="23.25" hidden="1" customHeight="1">
      <c r="A588" s="460"/>
      <c r="B588" s="270">
        <v>700002900</v>
      </c>
      <c r="C588" s="52" t="s">
        <v>123</v>
      </c>
      <c r="D588" s="39">
        <v>2.7</v>
      </c>
      <c r="E588" s="40" t="s">
        <v>290</v>
      </c>
      <c r="F588" s="40" t="str">
        <f t="shared" si="31"/>
        <v>2,7 л</v>
      </c>
      <c r="G588" s="39">
        <v>1</v>
      </c>
      <c r="H588" s="40" t="s">
        <v>574</v>
      </c>
      <c r="I588" s="39">
        <v>3187</v>
      </c>
      <c r="J588" s="53">
        <f>IF(C588="СТОП цена",I588,ROUND(I588*(1-VLOOKUP(L588,Оглавление!D:G,3,FALSE)),2))</f>
        <v>3187</v>
      </c>
      <c r="K588" s="56"/>
      <c r="L588" s="56" t="str">
        <f t="shared" si="33"/>
        <v>ТИККУРИЛА (TIKKURILA)</v>
      </c>
      <c r="M588" s="50">
        <v>10</v>
      </c>
    </row>
    <row r="589" spans="1:13" s="208" customFormat="1" ht="23.25" hidden="1" customHeight="1">
      <c r="A589" s="448" t="s">
        <v>260</v>
      </c>
      <c r="B589" s="40">
        <v>700002905</v>
      </c>
      <c r="C589" s="52" t="s">
        <v>123</v>
      </c>
      <c r="D589" s="39"/>
      <c r="E589" s="40"/>
      <c r="F589" s="40" t="s">
        <v>696</v>
      </c>
      <c r="G589" s="39">
        <v>3</v>
      </c>
      <c r="H589" s="40" t="s">
        <v>574</v>
      </c>
      <c r="I589" s="39">
        <v>842</v>
      </c>
      <c r="J589" s="53">
        <f>IF(C589="СТОП цена",I589,ROUND(I589*(1-VLOOKUP(L589,Оглавление!D:G,3,FALSE)),2))</f>
        <v>842</v>
      </c>
      <c r="K589" s="56"/>
      <c r="L589" s="56" t="str">
        <f t="shared" si="33"/>
        <v>ТИККУРИЛА (TIKKURILA)</v>
      </c>
      <c r="M589" s="50">
        <v>10</v>
      </c>
    </row>
    <row r="590" spans="1:13" ht="24.75" hidden="1" customHeight="1">
      <c r="A590" s="445"/>
      <c r="B590" s="40">
        <v>700002906</v>
      </c>
      <c r="C590" s="52" t="s">
        <v>123</v>
      </c>
      <c r="D590" s="39">
        <v>2.7</v>
      </c>
      <c r="E590" s="40" t="s">
        <v>290</v>
      </c>
      <c r="F590" s="40" t="str">
        <f t="shared" si="31"/>
        <v>2,7 л</v>
      </c>
      <c r="G590" s="39">
        <v>1</v>
      </c>
      <c r="H590" s="40" t="s">
        <v>574</v>
      </c>
      <c r="I590" s="39">
        <v>2484</v>
      </c>
      <c r="J590" s="53">
        <f>IF(C590="СТОП цена",I590,ROUND(I590*(1-VLOOKUP(L590,Оглавление!D:G,3,FALSE)),2))</f>
        <v>2484</v>
      </c>
      <c r="K590" s="56"/>
      <c r="L590" s="56" t="str">
        <f t="shared" si="33"/>
        <v>ТИККУРИЛА (TIKKURILA)</v>
      </c>
      <c r="M590" s="50">
        <v>10</v>
      </c>
    </row>
    <row r="591" spans="1:13" s="1" customFormat="1" ht="19.5" customHeight="1">
      <c r="A591" s="446" t="s">
        <v>37</v>
      </c>
      <c r="B591" s="447"/>
      <c r="C591" s="447"/>
      <c r="D591" s="447"/>
      <c r="E591" s="447"/>
      <c r="F591" s="447"/>
      <c r="G591" s="447"/>
      <c r="H591" s="447"/>
      <c r="I591" s="447"/>
      <c r="J591" s="475"/>
      <c r="K591" s="122"/>
      <c r="L591" s="56" t="str">
        <f t="shared" si="33"/>
        <v>ТИККУРИЛА (TIKKURILA)</v>
      </c>
      <c r="M591" s="50">
        <v>11</v>
      </c>
    </row>
    <row r="592" spans="1:13" s="1" customFormat="1" ht="21" customHeight="1">
      <c r="A592" s="444" t="s">
        <v>381</v>
      </c>
      <c r="B592" s="39">
        <v>700003108</v>
      </c>
      <c r="C592" s="52" t="s">
        <v>123</v>
      </c>
      <c r="D592" s="39">
        <v>0.9</v>
      </c>
      <c r="E592" s="40" t="s">
        <v>290</v>
      </c>
      <c r="F592" s="40" t="str">
        <f t="shared" ref="F592:F601" si="36">CONCATENATE(D592," ",E592)</f>
        <v>0,9 л</v>
      </c>
      <c r="G592" s="38">
        <v>3</v>
      </c>
      <c r="H592" s="40" t="s">
        <v>574</v>
      </c>
      <c r="I592" s="39">
        <v>805</v>
      </c>
      <c r="J592" s="53">
        <f>IF(C592="СТОП цена",I592,ROUND(I592*(1-VLOOKUP(L592,Оглавление!D:G,3,FALSE)),2))</f>
        <v>805</v>
      </c>
      <c r="K592" s="56"/>
      <c r="L592" s="56" t="str">
        <f t="shared" si="33"/>
        <v>ТИККУРИЛА (TIKKURILA)</v>
      </c>
      <c r="M592" s="50">
        <v>11</v>
      </c>
    </row>
    <row r="593" spans="1:13" s="1" customFormat="1" ht="24" customHeight="1">
      <c r="A593" s="448"/>
      <c r="B593" s="39">
        <v>700003110</v>
      </c>
      <c r="C593" s="52" t="s">
        <v>123</v>
      </c>
      <c r="D593" s="39">
        <v>2.7</v>
      </c>
      <c r="E593" s="40" t="s">
        <v>290</v>
      </c>
      <c r="F593" s="40" t="str">
        <f t="shared" si="36"/>
        <v>2,7 л</v>
      </c>
      <c r="G593" s="38">
        <v>3</v>
      </c>
      <c r="H593" s="40" t="s">
        <v>574</v>
      </c>
      <c r="I593" s="39">
        <v>2331</v>
      </c>
      <c r="J593" s="53">
        <f>IF(C593="СТОП цена",I593,ROUND(I593*(1-VLOOKUP(L593,Оглавление!D:G,3,FALSE)),2))</f>
        <v>2331</v>
      </c>
      <c r="K593" s="56"/>
      <c r="L593" s="56" t="str">
        <f t="shared" si="33"/>
        <v>ТИККУРИЛА (TIKKURILA)</v>
      </c>
      <c r="M593" s="50">
        <v>11</v>
      </c>
    </row>
    <row r="594" spans="1:13" s="1" customFormat="1" ht="53.25" customHeight="1">
      <c r="A594" s="285" t="s">
        <v>382</v>
      </c>
      <c r="B594" s="39">
        <v>700003112</v>
      </c>
      <c r="C594" s="52" t="s">
        <v>123</v>
      </c>
      <c r="D594" s="39">
        <v>0.9</v>
      </c>
      <c r="E594" s="40" t="s">
        <v>290</v>
      </c>
      <c r="F594" s="40" t="str">
        <f t="shared" si="36"/>
        <v>0,9 л</v>
      </c>
      <c r="G594" s="38">
        <v>3</v>
      </c>
      <c r="H594" s="40" t="s">
        <v>574</v>
      </c>
      <c r="I594" s="39">
        <v>649</v>
      </c>
      <c r="J594" s="53">
        <f>IF(C594="СТОП цена",I594,ROUND(I594*(1-VLOOKUP(L594,Оглавление!D:G,3,FALSE)),2))</f>
        <v>649</v>
      </c>
      <c r="K594" s="56"/>
      <c r="L594" s="56" t="str">
        <f t="shared" si="33"/>
        <v>ТИККУРИЛА (TIKKURILA)</v>
      </c>
      <c r="M594" s="50">
        <v>11</v>
      </c>
    </row>
    <row r="595" spans="1:13" ht="19.5" customHeight="1">
      <c r="A595" s="444" t="s">
        <v>448</v>
      </c>
      <c r="B595" s="38">
        <v>700003116</v>
      </c>
      <c r="C595" s="38"/>
      <c r="D595" s="39">
        <v>0.9</v>
      </c>
      <c r="E595" s="40" t="s">
        <v>290</v>
      </c>
      <c r="F595" s="40" t="str">
        <f t="shared" si="36"/>
        <v>0,9 л</v>
      </c>
      <c r="G595" s="39">
        <v>3</v>
      </c>
      <c r="H595" s="40" t="s">
        <v>574</v>
      </c>
      <c r="I595" s="39">
        <v>641</v>
      </c>
      <c r="J595" s="53">
        <f>IF(C595="СТОП цена",I595,ROUND(I595*(1-VLOOKUP(L595,Оглавление!D:G,3,FALSE)),2))</f>
        <v>641</v>
      </c>
      <c r="K595" s="56"/>
      <c r="L595" s="56" t="str">
        <f t="shared" si="33"/>
        <v>ТИККУРИЛА (TIKKURILA)</v>
      </c>
      <c r="M595" s="50">
        <v>11</v>
      </c>
    </row>
    <row r="596" spans="1:13" ht="18" customHeight="1">
      <c r="A596" s="448"/>
      <c r="B596" s="38">
        <v>700003118</v>
      </c>
      <c r="C596" s="38"/>
      <c r="D596" s="39">
        <v>2.7</v>
      </c>
      <c r="E596" s="40" t="s">
        <v>290</v>
      </c>
      <c r="F596" s="40" t="str">
        <f t="shared" si="36"/>
        <v>2,7 л</v>
      </c>
      <c r="G596" s="38">
        <v>3</v>
      </c>
      <c r="H596" s="40" t="s">
        <v>574</v>
      </c>
      <c r="I596" s="39">
        <v>1854</v>
      </c>
      <c r="J596" s="53">
        <f>IF(C596="СТОП цена",I596,ROUND(I596*(1-VLOOKUP(L596,Оглавление!D:G,3,FALSE)),2))</f>
        <v>1854</v>
      </c>
      <c r="K596" s="56"/>
      <c r="L596" s="56" t="str">
        <f t="shared" si="33"/>
        <v>ТИККУРИЛА (TIKKURILA)</v>
      </c>
      <c r="M596" s="50">
        <v>11</v>
      </c>
    </row>
    <row r="597" spans="1:13" ht="30.75" customHeight="1">
      <c r="A597" s="445"/>
      <c r="B597" s="38">
        <v>700003119</v>
      </c>
      <c r="C597" s="38"/>
      <c r="D597" s="39">
        <v>9</v>
      </c>
      <c r="E597" s="40" t="s">
        <v>290</v>
      </c>
      <c r="F597" s="40" t="str">
        <f t="shared" si="36"/>
        <v>9 л</v>
      </c>
      <c r="G597" s="38">
        <v>1</v>
      </c>
      <c r="H597" s="40" t="s">
        <v>574</v>
      </c>
      <c r="I597" s="39">
        <v>5621</v>
      </c>
      <c r="J597" s="53">
        <f>IF(C597="СТОП цена",I597,ROUND(I597*(1-VLOOKUP(L597,Оглавление!D:G,3,FALSE)),2))</f>
        <v>5621</v>
      </c>
      <c r="K597" s="56"/>
      <c r="L597" s="56" t="str">
        <f t="shared" si="33"/>
        <v>ТИККУРИЛА (TIKKURILA)</v>
      </c>
      <c r="M597" s="50">
        <v>11</v>
      </c>
    </row>
    <row r="598" spans="1:13" ht="17.25" customHeight="1">
      <c r="A598" s="444" t="s">
        <v>449</v>
      </c>
      <c r="B598" s="40">
        <v>700003120</v>
      </c>
      <c r="C598" s="40"/>
      <c r="D598" s="38">
        <v>0.9</v>
      </c>
      <c r="E598" s="40" t="s">
        <v>290</v>
      </c>
      <c r="F598" s="40" t="str">
        <f t="shared" si="36"/>
        <v>0,9 л</v>
      </c>
      <c r="G598" s="38">
        <v>3</v>
      </c>
      <c r="H598" s="40" t="s">
        <v>574</v>
      </c>
      <c r="I598" s="39">
        <v>515</v>
      </c>
      <c r="J598" s="53">
        <f>IF(C598="СТОП цена",I598,ROUND(I598*(1-VLOOKUP(L598,Оглавление!D:G,3,FALSE)),2))</f>
        <v>515</v>
      </c>
      <c r="K598" s="56"/>
      <c r="L598" s="56" t="str">
        <f t="shared" si="33"/>
        <v>ТИККУРИЛА (TIKKURILA)</v>
      </c>
      <c r="M598" s="50">
        <v>11</v>
      </c>
    </row>
    <row r="599" spans="1:13" ht="12.75">
      <c r="A599" s="448"/>
      <c r="B599" s="40">
        <v>700003122</v>
      </c>
      <c r="C599" s="40"/>
      <c r="D599" s="38">
        <v>2.7</v>
      </c>
      <c r="E599" s="40" t="s">
        <v>290</v>
      </c>
      <c r="F599" s="40" t="str">
        <f t="shared" si="36"/>
        <v>2,7 л</v>
      </c>
      <c r="G599" s="38">
        <v>3</v>
      </c>
      <c r="H599" s="40" t="s">
        <v>574</v>
      </c>
      <c r="I599" s="39">
        <v>1488</v>
      </c>
      <c r="J599" s="53">
        <f>IF(C599="СТОП цена",I599,ROUND(I599*(1-VLOOKUP(L599,Оглавление!D:G,3,FALSE)),2))</f>
        <v>1488</v>
      </c>
      <c r="K599" s="56"/>
      <c r="L599" s="56" t="str">
        <f t="shared" si="33"/>
        <v>ТИККУРИЛА (TIKKURILA)</v>
      </c>
      <c r="M599" s="50">
        <v>11</v>
      </c>
    </row>
    <row r="600" spans="1:13" ht="31.5" customHeight="1">
      <c r="A600" s="445"/>
      <c r="B600" s="40">
        <v>700003123</v>
      </c>
      <c r="C600" s="40"/>
      <c r="D600" s="38">
        <v>9</v>
      </c>
      <c r="E600" s="40" t="s">
        <v>290</v>
      </c>
      <c r="F600" s="40" t="str">
        <f t="shared" si="36"/>
        <v>9 л</v>
      </c>
      <c r="G600" s="38">
        <v>1</v>
      </c>
      <c r="H600" s="40" t="s">
        <v>574</v>
      </c>
      <c r="I600" s="39">
        <v>4261</v>
      </c>
      <c r="J600" s="53">
        <f>IF(C600="СТОП цена",I600,ROUND(I600*(1-VLOOKUP(L600,Оглавление!D:G,3,FALSE)),2))</f>
        <v>4261</v>
      </c>
      <c r="K600" s="56"/>
      <c r="L600" s="56" t="str">
        <f t="shared" si="33"/>
        <v>ТИККУРИЛА (TIKKURILA)</v>
      </c>
      <c r="M600" s="50">
        <v>11</v>
      </c>
    </row>
    <row r="601" spans="1:13" ht="38.25" customHeight="1">
      <c r="A601" s="255" t="s">
        <v>450</v>
      </c>
      <c r="B601" s="40">
        <v>700003134</v>
      </c>
      <c r="C601" s="40"/>
      <c r="D601" s="38">
        <v>0.3</v>
      </c>
      <c r="E601" s="40" t="s">
        <v>290</v>
      </c>
      <c r="F601" s="40" t="str">
        <f t="shared" si="36"/>
        <v>0,3 л</v>
      </c>
      <c r="G601" s="38">
        <v>5</v>
      </c>
      <c r="H601" s="40" t="s">
        <v>574</v>
      </c>
      <c r="I601" s="39">
        <v>529</v>
      </c>
      <c r="J601" s="53">
        <f>IF(C601="СТОП цена",I601,ROUND(I601*(1-VLOOKUP(L601,Оглавление!D:G,3,FALSE)),2))</f>
        <v>529</v>
      </c>
      <c r="K601" s="56"/>
      <c r="L601" s="56" t="str">
        <f t="shared" si="33"/>
        <v>ТИККУРИЛА (TIKKURILA)</v>
      </c>
      <c r="M601" s="50">
        <v>11</v>
      </c>
    </row>
    <row r="602" spans="1:13" s="1" customFormat="1" ht="30" hidden="1" customHeight="1">
      <c r="A602" s="446" t="s">
        <v>435</v>
      </c>
      <c r="B602" s="447"/>
      <c r="C602" s="447"/>
      <c r="D602" s="447"/>
      <c r="E602" s="447"/>
      <c r="F602" s="447"/>
      <c r="G602" s="447"/>
      <c r="H602" s="447"/>
      <c r="I602" s="447"/>
      <c r="J602" s="475"/>
      <c r="K602" s="56"/>
      <c r="L602" s="56" t="str">
        <f t="shared" si="33"/>
        <v>ТИККУРИЛА (TIKKURILA)</v>
      </c>
      <c r="M602" s="50">
        <v>11</v>
      </c>
    </row>
    <row r="603" spans="1:13" s="1" customFormat="1" ht="20.25" hidden="1" customHeight="1">
      <c r="A603" s="255" t="s">
        <v>694</v>
      </c>
      <c r="B603" s="39">
        <v>700008101</v>
      </c>
      <c r="C603" s="257"/>
      <c r="D603" s="137"/>
      <c r="E603" s="137"/>
      <c r="F603" s="40" t="s">
        <v>696</v>
      </c>
      <c r="G603" s="40">
        <v>3</v>
      </c>
      <c r="H603" s="40" t="s">
        <v>574</v>
      </c>
      <c r="I603" s="39">
        <v>1162</v>
      </c>
      <c r="J603" s="53">
        <f>IF(C603="СТОП цена",I603,ROUND(I603*(1-VLOOKUP(L603,Оглавление!D:G,3,FALSE)),2))</f>
        <v>1162</v>
      </c>
      <c r="K603" s="56"/>
      <c r="L603" s="56" t="str">
        <f t="shared" si="33"/>
        <v>ТИККУРИЛА (TIKKURILA)</v>
      </c>
      <c r="M603" s="50">
        <v>11</v>
      </c>
    </row>
    <row r="604" spans="1:13" s="1" customFormat="1" ht="21" hidden="1" customHeight="1">
      <c r="A604" s="255" t="s">
        <v>695</v>
      </c>
      <c r="B604" s="39">
        <v>700008483</v>
      </c>
      <c r="C604" s="257"/>
      <c r="D604" s="137"/>
      <c r="E604" s="137"/>
      <c r="F604" s="40" t="s">
        <v>132</v>
      </c>
      <c r="G604" s="40">
        <v>3</v>
      </c>
      <c r="H604" s="40" t="s">
        <v>574</v>
      </c>
      <c r="I604" s="39">
        <v>1070</v>
      </c>
      <c r="J604" s="53">
        <f>IF(C604="СТОП цена",I604,ROUND(I604*(1-VLOOKUP(L604,Оглавление!D:G,3,FALSE)),2))</f>
        <v>1070</v>
      </c>
      <c r="K604" s="56"/>
      <c r="L604" s="56" t="str">
        <f t="shared" si="33"/>
        <v>ТИККУРИЛА (TIKKURILA)</v>
      </c>
      <c r="M604" s="50">
        <v>11</v>
      </c>
    </row>
    <row r="605" spans="1:13" ht="18" hidden="1" customHeight="1">
      <c r="A605" s="255" t="s">
        <v>693</v>
      </c>
      <c r="B605" s="39">
        <v>700008560</v>
      </c>
      <c r="C605" s="39"/>
      <c r="D605" s="39">
        <v>1</v>
      </c>
      <c r="E605" s="40" t="s">
        <v>290</v>
      </c>
      <c r="F605" s="40" t="str">
        <f>CONCATENATE(D605," ",E605)</f>
        <v>1 л</v>
      </c>
      <c r="G605" s="40">
        <v>3</v>
      </c>
      <c r="H605" s="40" t="s">
        <v>574</v>
      </c>
      <c r="I605" s="39">
        <v>961</v>
      </c>
      <c r="J605" s="53">
        <f>IF(C605="СТОП цена",I605,ROUND(I605*(1-VLOOKUP(L605,Оглавление!D:G,3,FALSE)),2))</f>
        <v>961</v>
      </c>
      <c r="K605" s="56"/>
      <c r="L605" s="56" t="str">
        <f>IF(ISBLANK(K605)=FALSE,A605,L602)</f>
        <v>ТИККУРИЛА (TIKKURILA)</v>
      </c>
      <c r="M605" s="50">
        <v>11</v>
      </c>
    </row>
    <row r="606" spans="1:13" s="1" customFormat="1" ht="30.75" customHeight="1">
      <c r="A606" s="446" t="s">
        <v>34</v>
      </c>
      <c r="B606" s="447"/>
      <c r="C606" s="447"/>
      <c r="D606" s="447"/>
      <c r="E606" s="447"/>
      <c r="F606" s="447"/>
      <c r="G606" s="447"/>
      <c r="H606" s="447"/>
      <c r="I606" s="447"/>
      <c r="J606" s="475"/>
      <c r="K606" s="56"/>
      <c r="L606" s="56" t="str">
        <f t="shared" si="33"/>
        <v>ТИККУРИЛА (TIKKURILA)</v>
      </c>
      <c r="M606" s="50">
        <v>11</v>
      </c>
    </row>
    <row r="607" spans="1:13" ht="12.75">
      <c r="A607" s="444" t="s">
        <v>451</v>
      </c>
      <c r="B607" s="38">
        <v>700003177</v>
      </c>
      <c r="C607" s="38"/>
      <c r="D607" s="38">
        <v>2.7</v>
      </c>
      <c r="E607" s="40" t="s">
        <v>290</v>
      </c>
      <c r="F607" s="40" t="str">
        <f t="shared" ref="F607:F643" si="37">CONCATENATE(D607," ",E607)</f>
        <v>2,7 л</v>
      </c>
      <c r="G607" s="38">
        <v>3</v>
      </c>
      <c r="H607" s="40" t="s">
        <v>574</v>
      </c>
      <c r="I607" s="39">
        <v>1654</v>
      </c>
      <c r="J607" s="53">
        <f>IF(C607="СТОП цена",I607,ROUND(I607*(1-VLOOKUP(L607,Оглавление!D:G,3,FALSE)),2))</f>
        <v>1654</v>
      </c>
      <c r="K607" s="56"/>
      <c r="L607" s="56" t="str">
        <f t="shared" si="33"/>
        <v>ТИККУРИЛА (TIKKURILA)</v>
      </c>
      <c r="M607" s="50">
        <v>11</v>
      </c>
    </row>
    <row r="608" spans="1:13" ht="12.75">
      <c r="A608" s="445"/>
      <c r="B608" s="38">
        <v>700003178</v>
      </c>
      <c r="C608" s="38"/>
      <c r="D608" s="38">
        <v>9</v>
      </c>
      <c r="E608" s="40" t="s">
        <v>290</v>
      </c>
      <c r="F608" s="40" t="str">
        <f t="shared" si="37"/>
        <v>9 л</v>
      </c>
      <c r="G608" s="38">
        <v>1</v>
      </c>
      <c r="H608" s="40" t="s">
        <v>574</v>
      </c>
      <c r="I608" s="39">
        <v>4765</v>
      </c>
      <c r="J608" s="53">
        <f>IF(C608="СТОП цена",I608,ROUND(I608*(1-VLOOKUP(L608,Оглавление!D:G,3,FALSE)),2))</f>
        <v>4765</v>
      </c>
      <c r="K608" s="56"/>
      <c r="L608" s="56" t="str">
        <f t="shared" si="33"/>
        <v>ТИККУРИЛА (TIKKURILA)</v>
      </c>
      <c r="M608" s="50">
        <v>11</v>
      </c>
    </row>
    <row r="609" spans="1:13" ht="12.75">
      <c r="A609" s="444" t="s">
        <v>452</v>
      </c>
      <c r="B609" s="40">
        <v>700003180</v>
      </c>
      <c r="C609" s="40"/>
      <c r="D609" s="38">
        <v>2.7</v>
      </c>
      <c r="E609" s="40" t="s">
        <v>290</v>
      </c>
      <c r="F609" s="40" t="str">
        <f t="shared" si="37"/>
        <v>2,7 л</v>
      </c>
      <c r="G609" s="38">
        <v>3</v>
      </c>
      <c r="H609" s="40" t="s">
        <v>574</v>
      </c>
      <c r="I609" s="39">
        <v>1363</v>
      </c>
      <c r="J609" s="53">
        <f>IF(C609="СТОП цена",I609,ROUND(I609*(1-VLOOKUP(L609,Оглавление!D:G,3,FALSE)),2))</f>
        <v>1363</v>
      </c>
      <c r="K609" s="56"/>
      <c r="L609" s="56" t="str">
        <f t="shared" si="33"/>
        <v>ТИККУРИЛА (TIKKURILA)</v>
      </c>
      <c r="M609" s="50">
        <v>11</v>
      </c>
    </row>
    <row r="610" spans="1:13" ht="12.75">
      <c r="A610" s="445"/>
      <c r="B610" s="40">
        <v>700003181</v>
      </c>
      <c r="C610" s="40"/>
      <c r="D610" s="38">
        <v>9</v>
      </c>
      <c r="E610" s="40" t="s">
        <v>290</v>
      </c>
      <c r="F610" s="40" t="str">
        <f t="shared" si="37"/>
        <v>9 л</v>
      </c>
      <c r="G610" s="38">
        <v>1</v>
      </c>
      <c r="H610" s="40" t="s">
        <v>574</v>
      </c>
      <c r="I610" s="39">
        <v>3837</v>
      </c>
      <c r="J610" s="53">
        <f>IF(C610="СТОП цена",I610,ROUND(I610*(1-VLOOKUP(L610,Оглавление!D:G,3,FALSE)),2))</f>
        <v>3837</v>
      </c>
      <c r="K610" s="56"/>
      <c r="L610" s="56" t="str">
        <f t="shared" si="33"/>
        <v>ТИККУРИЛА (TIKKURILA)</v>
      </c>
      <c r="M610" s="50">
        <v>11</v>
      </c>
    </row>
    <row r="611" spans="1:13" ht="12.75" customHeight="1">
      <c r="A611" s="444" t="s">
        <v>453</v>
      </c>
      <c r="B611" s="40">
        <v>700002651</v>
      </c>
      <c r="C611" s="40"/>
      <c r="D611" s="38">
        <v>0.9</v>
      </c>
      <c r="E611" s="40" t="s">
        <v>290</v>
      </c>
      <c r="F611" s="40" t="str">
        <f t="shared" si="37"/>
        <v>0,9 л</v>
      </c>
      <c r="G611" s="38">
        <v>3</v>
      </c>
      <c r="H611" s="40" t="s">
        <v>574</v>
      </c>
      <c r="I611" s="39">
        <v>629</v>
      </c>
      <c r="J611" s="53">
        <f>IF(C611="СТОП цена",I611,ROUND(I611*(1-VLOOKUP(L611,Оглавление!D:G,3,FALSE)),2))</f>
        <v>629</v>
      </c>
      <c r="K611" s="56"/>
      <c r="L611" s="56" t="str">
        <f t="shared" si="33"/>
        <v>ТИККУРИЛА (TIKKURILA)</v>
      </c>
      <c r="M611" s="50">
        <v>11</v>
      </c>
    </row>
    <row r="612" spans="1:13" ht="12.75" customHeight="1">
      <c r="A612" s="448"/>
      <c r="B612" s="40">
        <v>700002653</v>
      </c>
      <c r="C612" s="40"/>
      <c r="D612" s="38">
        <v>2.7</v>
      </c>
      <c r="E612" s="40" t="s">
        <v>290</v>
      </c>
      <c r="F612" s="40" t="str">
        <f t="shared" si="37"/>
        <v>2,7 л</v>
      </c>
      <c r="G612" s="38">
        <v>3</v>
      </c>
      <c r="H612" s="40" t="s">
        <v>574</v>
      </c>
      <c r="I612" s="39">
        <v>1837</v>
      </c>
      <c r="J612" s="53">
        <f>IF(C612="СТОП цена",I612,ROUND(I612*(1-VLOOKUP(L612,Оглавление!D:G,3,FALSE)),2))</f>
        <v>1837</v>
      </c>
      <c r="K612" s="56"/>
      <c r="L612" s="56" t="str">
        <f t="shared" si="33"/>
        <v>ТИККУРИЛА (TIKKURILA)</v>
      </c>
      <c r="M612" s="50">
        <v>11</v>
      </c>
    </row>
    <row r="613" spans="1:13" ht="12.75" customHeight="1">
      <c r="A613" s="445"/>
      <c r="B613" s="40">
        <v>700002654</v>
      </c>
      <c r="C613" s="40"/>
      <c r="D613" s="38">
        <v>9</v>
      </c>
      <c r="E613" s="40" t="s">
        <v>290</v>
      </c>
      <c r="F613" s="40" t="str">
        <f t="shared" si="37"/>
        <v>9 л</v>
      </c>
      <c r="G613" s="38">
        <v>1</v>
      </c>
      <c r="H613" s="40" t="s">
        <v>574</v>
      </c>
      <c r="I613" s="39">
        <v>5491</v>
      </c>
      <c r="J613" s="53">
        <f>IF(C613="СТОП цена",I613,ROUND(I613*(1-VLOOKUP(L613,Оглавление!D:G,3,FALSE)),2))</f>
        <v>5491</v>
      </c>
      <c r="K613" s="56"/>
      <c r="L613" s="56" t="str">
        <f t="shared" si="33"/>
        <v>ТИККУРИЛА (TIKKURILA)</v>
      </c>
      <c r="M613" s="50">
        <v>11</v>
      </c>
    </row>
    <row r="614" spans="1:13" ht="12.75" customHeight="1">
      <c r="A614" s="444" t="s">
        <v>454</v>
      </c>
      <c r="B614" s="40">
        <v>700002655</v>
      </c>
      <c r="C614" s="40"/>
      <c r="D614" s="38">
        <v>0.9</v>
      </c>
      <c r="E614" s="40" t="s">
        <v>290</v>
      </c>
      <c r="F614" s="40" t="str">
        <f t="shared" si="37"/>
        <v>0,9 л</v>
      </c>
      <c r="G614" s="38">
        <v>3</v>
      </c>
      <c r="H614" s="40" t="s">
        <v>574</v>
      </c>
      <c r="I614" s="39">
        <v>511</v>
      </c>
      <c r="J614" s="53">
        <f>IF(C614="СТОП цена",I614,ROUND(I614*(1-VLOOKUP(L614,Оглавление!D:G,3,FALSE)),2))</f>
        <v>511</v>
      </c>
      <c r="K614" s="56"/>
      <c r="L614" s="56" t="str">
        <f t="shared" ref="L614:L682" si="38">IF(ISBLANK(K614)=FALSE,A614,L613)</f>
        <v>ТИККУРИЛА (TIKKURILA)</v>
      </c>
      <c r="M614" s="50">
        <v>11</v>
      </c>
    </row>
    <row r="615" spans="1:13" ht="12.75" customHeight="1">
      <c r="A615" s="448"/>
      <c r="B615" s="40">
        <v>700002657</v>
      </c>
      <c r="C615" s="40"/>
      <c r="D615" s="38">
        <v>2.7</v>
      </c>
      <c r="E615" s="40" t="s">
        <v>290</v>
      </c>
      <c r="F615" s="40" t="str">
        <f t="shared" si="37"/>
        <v>2,7 л</v>
      </c>
      <c r="G615" s="38">
        <v>3</v>
      </c>
      <c r="H615" s="40" t="s">
        <v>574</v>
      </c>
      <c r="I615" s="39">
        <v>1455</v>
      </c>
      <c r="J615" s="53">
        <f>IF(C615="СТОП цена",I615,ROUND(I615*(1-VLOOKUP(L615,Оглавление!D:G,3,FALSE)),2))</f>
        <v>1455</v>
      </c>
      <c r="K615" s="56"/>
      <c r="L615" s="56" t="str">
        <f t="shared" si="38"/>
        <v>ТИККУРИЛА (TIKKURILA)</v>
      </c>
      <c r="M615" s="50">
        <v>11</v>
      </c>
    </row>
    <row r="616" spans="1:13" ht="12.75" customHeight="1">
      <c r="A616" s="445"/>
      <c r="B616" s="40">
        <v>700002658</v>
      </c>
      <c r="C616" s="40"/>
      <c r="D616" s="38">
        <v>9</v>
      </c>
      <c r="E616" s="40" t="s">
        <v>290</v>
      </c>
      <c r="F616" s="40" t="str">
        <f t="shared" si="37"/>
        <v>9 л</v>
      </c>
      <c r="G616" s="38">
        <v>1</v>
      </c>
      <c r="H616" s="40" t="s">
        <v>574</v>
      </c>
      <c r="I616" s="39">
        <v>4226</v>
      </c>
      <c r="J616" s="53">
        <f>IF(C616="СТОП цена",I616,ROUND(I616*(1-VLOOKUP(L616,Оглавление!D:G,3,FALSE)),2))</f>
        <v>4226</v>
      </c>
      <c r="K616" s="56"/>
      <c r="L616" s="56" t="str">
        <f t="shared" si="38"/>
        <v>ТИККУРИЛА (TIKKURILA)</v>
      </c>
      <c r="M616" s="50">
        <v>11</v>
      </c>
    </row>
    <row r="617" spans="1:13" ht="12.75" customHeight="1">
      <c r="A617" s="444" t="s">
        <v>455</v>
      </c>
      <c r="B617" s="40">
        <v>700002661</v>
      </c>
      <c r="C617" s="40"/>
      <c r="D617" s="38">
        <v>0.9</v>
      </c>
      <c r="E617" s="40" t="s">
        <v>290</v>
      </c>
      <c r="F617" s="40" t="str">
        <f t="shared" si="37"/>
        <v>0,9 л</v>
      </c>
      <c r="G617" s="38">
        <v>3</v>
      </c>
      <c r="H617" s="40" t="s">
        <v>574</v>
      </c>
      <c r="I617" s="39">
        <v>664</v>
      </c>
      <c r="J617" s="53">
        <f>IF(C617="СТОП цена",I617,ROUND(I617*(1-VLOOKUP(L617,Оглавление!D:G,3,FALSE)),2))</f>
        <v>664</v>
      </c>
      <c r="K617" s="56"/>
      <c r="L617" s="56" t="str">
        <f t="shared" si="38"/>
        <v>ТИККУРИЛА (TIKKURILA)</v>
      </c>
      <c r="M617" s="50">
        <v>11</v>
      </c>
    </row>
    <row r="618" spans="1:13" ht="12.75" customHeight="1">
      <c r="A618" s="448"/>
      <c r="B618" s="40">
        <v>700002663</v>
      </c>
      <c r="C618" s="40"/>
      <c r="D618" s="38">
        <v>2.7</v>
      </c>
      <c r="E618" s="40" t="s">
        <v>290</v>
      </c>
      <c r="F618" s="40" t="str">
        <f t="shared" si="37"/>
        <v>2,7 л</v>
      </c>
      <c r="G618" s="38">
        <v>3</v>
      </c>
      <c r="H618" s="40" t="s">
        <v>574</v>
      </c>
      <c r="I618" s="39">
        <v>1955</v>
      </c>
      <c r="J618" s="53">
        <f>IF(C618="СТОП цена",I618,ROUND(I618*(1-VLOOKUP(L618,Оглавление!D:G,3,FALSE)),2))</f>
        <v>1955</v>
      </c>
      <c r="K618" s="56"/>
      <c r="L618" s="56" t="str">
        <f t="shared" si="38"/>
        <v>ТИККУРИЛА (TIKKURILA)</v>
      </c>
      <c r="M618" s="50">
        <v>11</v>
      </c>
    </row>
    <row r="619" spans="1:13" ht="12.75" customHeight="1">
      <c r="A619" s="445"/>
      <c r="B619" s="40">
        <v>700002664</v>
      </c>
      <c r="C619" s="52"/>
      <c r="D619" s="38">
        <v>9</v>
      </c>
      <c r="E619" s="40" t="s">
        <v>290</v>
      </c>
      <c r="F619" s="40" t="str">
        <f t="shared" si="37"/>
        <v>9 л</v>
      </c>
      <c r="G619" s="38">
        <v>1</v>
      </c>
      <c r="H619" s="40" t="s">
        <v>574</v>
      </c>
      <c r="I619" s="39">
        <v>5998</v>
      </c>
      <c r="J619" s="53">
        <f>IF(C619="СТОП цена",I619,ROUND(I619*(1-VLOOKUP(L619,Оглавление!D:G,3,FALSE)),2))</f>
        <v>5998</v>
      </c>
      <c r="K619" s="56"/>
      <c r="L619" s="56" t="str">
        <f t="shared" si="38"/>
        <v>ТИККУРИЛА (TIKKURILA)</v>
      </c>
      <c r="M619" s="50">
        <v>11</v>
      </c>
    </row>
    <row r="620" spans="1:13" ht="12.75" customHeight="1">
      <c r="A620" s="444" t="s">
        <v>456</v>
      </c>
      <c r="B620" s="40">
        <v>700002665</v>
      </c>
      <c r="C620" s="40"/>
      <c r="D620" s="38">
        <v>0.9</v>
      </c>
      <c r="E620" s="40" t="s">
        <v>290</v>
      </c>
      <c r="F620" s="40" t="str">
        <f t="shared" si="37"/>
        <v>0,9 л</v>
      </c>
      <c r="G620" s="38">
        <v>3</v>
      </c>
      <c r="H620" s="40" t="s">
        <v>574</v>
      </c>
      <c r="I620" s="39">
        <v>587</v>
      </c>
      <c r="J620" s="53">
        <f>IF(C620="СТОП цена",I620,ROUND(I620*(1-VLOOKUP(L620,Оглавление!D:G,3,FALSE)),2))</f>
        <v>587</v>
      </c>
      <c r="K620" s="56"/>
      <c r="L620" s="56" t="str">
        <f t="shared" si="38"/>
        <v>ТИККУРИЛА (TIKKURILA)</v>
      </c>
      <c r="M620" s="50">
        <v>11</v>
      </c>
    </row>
    <row r="621" spans="1:13" ht="12.75" customHeight="1">
      <c r="A621" s="448"/>
      <c r="B621" s="40">
        <v>700002667</v>
      </c>
      <c r="C621" s="40"/>
      <c r="D621" s="38">
        <v>2.7</v>
      </c>
      <c r="E621" s="40" t="s">
        <v>290</v>
      </c>
      <c r="F621" s="40" t="str">
        <f t="shared" si="37"/>
        <v>2,7 л</v>
      </c>
      <c r="G621" s="38">
        <v>3</v>
      </c>
      <c r="H621" s="40" t="s">
        <v>574</v>
      </c>
      <c r="I621" s="39">
        <v>1720</v>
      </c>
      <c r="J621" s="53">
        <f>IF(C621="СТОП цена",I621,ROUND(I621*(1-VLOOKUP(L621,Оглавление!D:G,3,FALSE)),2))</f>
        <v>1720</v>
      </c>
      <c r="K621" s="56"/>
      <c r="L621" s="56" t="str">
        <f t="shared" si="38"/>
        <v>ТИККУРИЛА (TIKKURILA)</v>
      </c>
      <c r="M621" s="50">
        <v>11</v>
      </c>
    </row>
    <row r="622" spans="1:13" ht="12.75" customHeight="1">
      <c r="A622" s="445"/>
      <c r="B622" s="40">
        <v>700002668</v>
      </c>
      <c r="C622" s="40"/>
      <c r="D622" s="38">
        <v>9</v>
      </c>
      <c r="E622" s="40" t="s">
        <v>290</v>
      </c>
      <c r="F622" s="40" t="str">
        <f t="shared" si="37"/>
        <v>9 л</v>
      </c>
      <c r="G622" s="38">
        <v>1</v>
      </c>
      <c r="H622" s="40" t="s">
        <v>574</v>
      </c>
      <c r="I622" s="39">
        <v>5173</v>
      </c>
      <c r="J622" s="53">
        <f>IF(C622="СТОП цена",I622,ROUND(I622*(1-VLOOKUP(L622,Оглавление!D:G,3,FALSE)),2))</f>
        <v>5173</v>
      </c>
      <c r="K622" s="56"/>
      <c r="L622" s="56" t="str">
        <f t="shared" si="38"/>
        <v>ТИККУРИЛА (TIKKURILA)</v>
      </c>
      <c r="M622" s="50">
        <v>11</v>
      </c>
    </row>
    <row r="623" spans="1:13" s="209" customFormat="1" ht="12.75" customHeight="1">
      <c r="A623" s="444" t="s">
        <v>806</v>
      </c>
      <c r="B623" s="271">
        <v>700005976</v>
      </c>
      <c r="C623" s="52"/>
      <c r="D623" s="38"/>
      <c r="E623" s="40"/>
      <c r="F623" s="40" t="s">
        <v>696</v>
      </c>
      <c r="G623" s="38">
        <v>1</v>
      </c>
      <c r="H623" s="40" t="s">
        <v>574</v>
      </c>
      <c r="I623" s="39">
        <v>759</v>
      </c>
      <c r="J623" s="53">
        <f>IF(C623="СТОП цена",I623,ROUND(I623*(1-VLOOKUP(L623,Оглавление!D:G,3,FALSE)),2))</f>
        <v>759</v>
      </c>
      <c r="K623" s="56"/>
      <c r="L623" s="56" t="str">
        <f t="shared" si="38"/>
        <v>ТИККУРИЛА (TIKKURILA)</v>
      </c>
      <c r="M623" s="50">
        <v>11</v>
      </c>
    </row>
    <row r="624" spans="1:13" s="209" customFormat="1" ht="12.75" customHeight="1">
      <c r="A624" s="448"/>
      <c r="B624" s="271">
        <v>700006558</v>
      </c>
      <c r="C624" s="52"/>
      <c r="D624" s="38"/>
      <c r="E624" s="40"/>
      <c r="F624" s="40" t="s">
        <v>707</v>
      </c>
      <c r="G624" s="38">
        <v>1</v>
      </c>
      <c r="H624" s="40" t="s">
        <v>574</v>
      </c>
      <c r="I624" s="39">
        <v>2234</v>
      </c>
      <c r="J624" s="53">
        <f>IF(C624="СТОП цена",I624,ROUND(I624*(1-VLOOKUP(L624,Оглавление!D:G,3,FALSE)),2))</f>
        <v>2234</v>
      </c>
      <c r="K624" s="56"/>
      <c r="L624" s="56" t="str">
        <f t="shared" si="38"/>
        <v>ТИККУРИЛА (TIKKURILA)</v>
      </c>
      <c r="M624" s="50">
        <v>11</v>
      </c>
    </row>
    <row r="625" spans="1:13" s="209" customFormat="1" ht="12.75" customHeight="1">
      <c r="A625" s="444" t="s">
        <v>807</v>
      </c>
      <c r="B625" s="271">
        <v>700006557</v>
      </c>
      <c r="C625" s="39" t="s">
        <v>123</v>
      </c>
      <c r="D625" s="38"/>
      <c r="E625" s="40"/>
      <c r="F625" s="40" t="s">
        <v>696</v>
      </c>
      <c r="G625" s="38">
        <v>1</v>
      </c>
      <c r="H625" s="40" t="s">
        <v>574</v>
      </c>
      <c r="I625" s="39">
        <v>691</v>
      </c>
      <c r="J625" s="53">
        <f>IF(C625="СТОП цена",I625,ROUND(I625*(1-VLOOKUP(L625,Оглавление!D:G,3,FALSE)),2))</f>
        <v>691</v>
      </c>
      <c r="K625" s="56"/>
      <c r="L625" s="56" t="str">
        <f t="shared" si="38"/>
        <v>ТИККУРИЛА (TIKKURILA)</v>
      </c>
      <c r="M625" s="50">
        <v>11</v>
      </c>
    </row>
    <row r="626" spans="1:13" s="209" customFormat="1" ht="12.75" customHeight="1">
      <c r="A626" s="448"/>
      <c r="B626" s="271">
        <v>700006559</v>
      </c>
      <c r="C626" s="39" t="s">
        <v>123</v>
      </c>
      <c r="D626" s="38"/>
      <c r="E626" s="40"/>
      <c r="F626" s="40" t="s">
        <v>808</v>
      </c>
      <c r="G626" s="38">
        <v>1</v>
      </c>
      <c r="H626" s="40" t="s">
        <v>574</v>
      </c>
      <c r="I626" s="39">
        <v>1985</v>
      </c>
      <c r="J626" s="53">
        <f>IF(C626="СТОП цена",I626,ROUND(I626*(1-VLOOKUP(L626,Оглавление!D:G,3,FALSE)),2))</f>
        <v>1985</v>
      </c>
      <c r="K626" s="56"/>
      <c r="L626" s="56" t="str">
        <f t="shared" si="38"/>
        <v>ТИККУРИЛА (TIKKURILA)</v>
      </c>
      <c r="M626" s="50">
        <v>11</v>
      </c>
    </row>
    <row r="627" spans="1:13" ht="18.75" customHeight="1">
      <c r="A627" s="444" t="s">
        <v>71</v>
      </c>
      <c r="B627" s="271">
        <v>700003143</v>
      </c>
      <c r="C627" s="39"/>
      <c r="D627" s="38">
        <v>0.9</v>
      </c>
      <c r="E627" s="40" t="s">
        <v>290</v>
      </c>
      <c r="F627" s="40" t="str">
        <f t="shared" si="37"/>
        <v>0,9 л</v>
      </c>
      <c r="G627" s="38">
        <v>3</v>
      </c>
      <c r="H627" s="40" t="s">
        <v>574</v>
      </c>
      <c r="I627" s="39">
        <v>807</v>
      </c>
      <c r="J627" s="53">
        <f>IF(C627="СТОП цена",I627,ROUND(I627*(1-VLOOKUP(L627,Оглавление!D:G,3,FALSE)),2))</f>
        <v>807</v>
      </c>
      <c r="K627" s="56"/>
      <c r="L627" s="56" t="str">
        <f>IF(ISBLANK(K627)=FALSE,A627,L622)</f>
        <v>ТИККУРИЛА (TIKKURILA)</v>
      </c>
      <c r="M627" s="50">
        <v>11</v>
      </c>
    </row>
    <row r="628" spans="1:13" ht="24.75" customHeight="1">
      <c r="A628" s="445"/>
      <c r="B628" s="271">
        <v>700003144</v>
      </c>
      <c r="C628" s="39"/>
      <c r="D628" s="38">
        <v>2.7</v>
      </c>
      <c r="E628" s="40" t="s">
        <v>290</v>
      </c>
      <c r="F628" s="40" t="str">
        <f t="shared" si="37"/>
        <v>2,7 л</v>
      </c>
      <c r="G628" s="38">
        <v>3</v>
      </c>
      <c r="H628" s="40" t="s">
        <v>574</v>
      </c>
      <c r="I628" s="39">
        <v>2323</v>
      </c>
      <c r="J628" s="53">
        <f>IF(C628="СТОП цена",I628,ROUND(I628*(1-VLOOKUP(L628,Оглавление!D:G,3,FALSE)),2))</f>
        <v>2323</v>
      </c>
      <c r="K628" s="56"/>
      <c r="L628" s="56" t="str">
        <f t="shared" si="38"/>
        <v>ТИККУРИЛА (TIKKURILA)</v>
      </c>
      <c r="M628" s="50">
        <v>11</v>
      </c>
    </row>
    <row r="629" spans="1:13" ht="15" customHeight="1">
      <c r="A629" s="448" t="s">
        <v>72</v>
      </c>
      <c r="B629" s="271">
        <v>700003147</v>
      </c>
      <c r="C629" s="39" t="s">
        <v>123</v>
      </c>
      <c r="D629" s="38">
        <v>0.9</v>
      </c>
      <c r="E629" s="40" t="s">
        <v>290</v>
      </c>
      <c r="F629" s="40" t="str">
        <f t="shared" si="37"/>
        <v>0,9 л</v>
      </c>
      <c r="G629" s="38">
        <v>3</v>
      </c>
      <c r="H629" s="40" t="s">
        <v>574</v>
      </c>
      <c r="I629" s="39">
        <v>688</v>
      </c>
      <c r="J629" s="53">
        <f>IF(C629="СТОП цена",I629,ROUND(I629*(1-VLOOKUP(L629,Оглавление!D:G,3,FALSE)),2))</f>
        <v>688</v>
      </c>
      <c r="K629" s="56"/>
      <c r="L629" s="56" t="str">
        <f t="shared" si="38"/>
        <v>ТИККУРИЛА (TIKKURILA)</v>
      </c>
      <c r="M629" s="50">
        <v>11</v>
      </c>
    </row>
    <row r="630" spans="1:13" ht="29.25" customHeight="1">
      <c r="A630" s="445"/>
      <c r="B630" s="271">
        <v>700003148</v>
      </c>
      <c r="C630" s="39" t="s">
        <v>123</v>
      </c>
      <c r="D630" s="38">
        <v>2.7</v>
      </c>
      <c r="E630" s="40" t="s">
        <v>290</v>
      </c>
      <c r="F630" s="40" t="str">
        <f t="shared" si="37"/>
        <v>2,7 л</v>
      </c>
      <c r="G630" s="38">
        <v>3</v>
      </c>
      <c r="H630" s="40" t="s">
        <v>574</v>
      </c>
      <c r="I630" s="39">
        <v>2035</v>
      </c>
      <c r="J630" s="53">
        <f>IF(C630="СТОП цена",I630,ROUND(I630*(1-VLOOKUP(L630,Оглавление!D:G,3,FALSE)),2))</f>
        <v>2035</v>
      </c>
      <c r="K630" s="56"/>
      <c r="L630" s="56" t="str">
        <f t="shared" si="38"/>
        <v>ТИККУРИЛА (TIKKURILA)</v>
      </c>
      <c r="M630" s="50">
        <v>11</v>
      </c>
    </row>
    <row r="631" spans="1:13" ht="14.25" customHeight="1">
      <c r="A631" s="444" t="s">
        <v>50</v>
      </c>
      <c r="B631" s="40">
        <v>700002677</v>
      </c>
      <c r="C631" s="39" t="s">
        <v>123</v>
      </c>
      <c r="D631" s="38">
        <v>0.9</v>
      </c>
      <c r="E631" s="40" t="s">
        <v>290</v>
      </c>
      <c r="F631" s="40" t="str">
        <f t="shared" si="37"/>
        <v>0,9 л</v>
      </c>
      <c r="G631" s="38">
        <v>3</v>
      </c>
      <c r="H631" s="40" t="s">
        <v>574</v>
      </c>
      <c r="I631" s="39">
        <v>713</v>
      </c>
      <c r="J631" s="53">
        <f>IF(C631="СТОП цена",I631,ROUND(I631*(1-VLOOKUP(L631,Оглавление!D:G,3,FALSE)),2))</f>
        <v>713</v>
      </c>
      <c r="K631" s="56"/>
      <c r="L631" s="56" t="str">
        <f t="shared" si="38"/>
        <v>ТИККУРИЛА (TIKKURILA)</v>
      </c>
      <c r="M631" s="50">
        <v>11</v>
      </c>
    </row>
    <row r="632" spans="1:13" ht="12.75" customHeight="1">
      <c r="A632" s="448"/>
      <c r="B632" s="40">
        <v>700002679</v>
      </c>
      <c r="C632" s="39" t="s">
        <v>123</v>
      </c>
      <c r="D632" s="38">
        <v>2.7</v>
      </c>
      <c r="E632" s="40" t="s">
        <v>290</v>
      </c>
      <c r="F632" s="40" t="str">
        <f t="shared" si="37"/>
        <v>2,7 л</v>
      </c>
      <c r="G632" s="38">
        <v>3</v>
      </c>
      <c r="H632" s="40" t="s">
        <v>574</v>
      </c>
      <c r="I632" s="39">
        <v>2033</v>
      </c>
      <c r="J632" s="53">
        <f>IF(C632="СТОП цена",I632,ROUND(I632*(1-VLOOKUP(L632,Оглавление!D:G,3,FALSE)),2))</f>
        <v>2033</v>
      </c>
      <c r="K632" s="56"/>
      <c r="L632" s="56" t="str">
        <f t="shared" si="38"/>
        <v>ТИККУРИЛА (TIKKURILA)</v>
      </c>
      <c r="M632" s="50">
        <v>11</v>
      </c>
    </row>
    <row r="633" spans="1:13" ht="12.75" customHeight="1">
      <c r="A633" s="445"/>
      <c r="B633" s="40">
        <v>700002680</v>
      </c>
      <c r="C633" s="39" t="s">
        <v>123</v>
      </c>
      <c r="D633" s="38">
        <v>9</v>
      </c>
      <c r="E633" s="40" t="s">
        <v>290</v>
      </c>
      <c r="F633" s="40" t="str">
        <f t="shared" si="37"/>
        <v>9 л</v>
      </c>
      <c r="G633" s="38">
        <v>1</v>
      </c>
      <c r="H633" s="40" t="s">
        <v>574</v>
      </c>
      <c r="I633" s="39">
        <v>6144</v>
      </c>
      <c r="J633" s="53">
        <f>IF(C633="СТОП цена",I633,ROUND(I633*(1-VLOOKUP(L633,Оглавление!D:G,3,FALSE)),2))</f>
        <v>6144</v>
      </c>
      <c r="K633" s="56"/>
      <c r="L633" s="56" t="str">
        <f t="shared" si="38"/>
        <v>ТИККУРИЛА (TIKKURILA)</v>
      </c>
      <c r="M633" s="50">
        <v>11</v>
      </c>
    </row>
    <row r="634" spans="1:13" ht="13.5" customHeight="1">
      <c r="A634" s="444" t="s">
        <v>51</v>
      </c>
      <c r="B634" s="38">
        <v>700002681</v>
      </c>
      <c r="C634" s="39" t="s">
        <v>123</v>
      </c>
      <c r="D634" s="38">
        <v>0.9</v>
      </c>
      <c r="E634" s="40" t="s">
        <v>290</v>
      </c>
      <c r="F634" s="40" t="str">
        <f t="shared" si="37"/>
        <v>0,9 л</v>
      </c>
      <c r="G634" s="38">
        <v>3</v>
      </c>
      <c r="H634" s="40" t="s">
        <v>574</v>
      </c>
      <c r="I634" s="39">
        <v>567</v>
      </c>
      <c r="J634" s="53">
        <f>IF(C634="СТОП цена",I634,ROUND(I634*(1-VLOOKUP(L634,Оглавление!D:G,3,FALSE)),2))</f>
        <v>567</v>
      </c>
      <c r="K634" s="56"/>
      <c r="L634" s="56" t="str">
        <f t="shared" si="38"/>
        <v>ТИККУРИЛА (TIKKURILA)</v>
      </c>
      <c r="M634" s="50">
        <v>11</v>
      </c>
    </row>
    <row r="635" spans="1:13" ht="13.5" customHeight="1">
      <c r="A635" s="448"/>
      <c r="B635" s="38">
        <v>700002683</v>
      </c>
      <c r="C635" s="39" t="s">
        <v>123</v>
      </c>
      <c r="D635" s="38">
        <v>2.7</v>
      </c>
      <c r="E635" s="40" t="s">
        <v>290</v>
      </c>
      <c r="F635" s="40" t="str">
        <f t="shared" si="37"/>
        <v>2,7 л</v>
      </c>
      <c r="G635" s="38">
        <v>3</v>
      </c>
      <c r="H635" s="40" t="s">
        <v>574</v>
      </c>
      <c r="I635" s="39">
        <v>1645</v>
      </c>
      <c r="J635" s="53">
        <f>IF(C635="СТОП цена",I635,ROUND(I635*(1-VLOOKUP(L635,Оглавление!D:G,3,FALSE)),2))</f>
        <v>1645</v>
      </c>
      <c r="K635" s="56"/>
      <c r="L635" s="56" t="str">
        <f t="shared" si="38"/>
        <v>ТИККУРИЛА (TIKKURILA)</v>
      </c>
      <c r="M635" s="50">
        <v>11</v>
      </c>
    </row>
    <row r="636" spans="1:13" ht="13.5" customHeight="1">
      <c r="A636" s="445"/>
      <c r="B636" s="38">
        <v>700002684</v>
      </c>
      <c r="C636" s="39" t="s">
        <v>123</v>
      </c>
      <c r="D636" s="38">
        <v>9</v>
      </c>
      <c r="E636" s="40" t="s">
        <v>290</v>
      </c>
      <c r="F636" s="40" t="str">
        <f t="shared" si="37"/>
        <v>9 л</v>
      </c>
      <c r="G636" s="38">
        <v>1</v>
      </c>
      <c r="H636" s="40" t="s">
        <v>574</v>
      </c>
      <c r="I636" s="39">
        <v>4821</v>
      </c>
      <c r="J636" s="53">
        <f>IF(C636="СТОП цена",I636,ROUND(I636*(1-VLOOKUP(L636,Оглавление!D:G,3,FALSE)),2))</f>
        <v>4821</v>
      </c>
      <c r="K636" s="56"/>
      <c r="L636" s="56" t="str">
        <f t="shared" si="38"/>
        <v>ТИККУРИЛА (TIKKURILA)</v>
      </c>
      <c r="M636" s="50">
        <v>11</v>
      </c>
    </row>
    <row r="637" spans="1:13" ht="12.75" customHeight="1">
      <c r="A637" s="444" t="s">
        <v>457</v>
      </c>
      <c r="B637" s="38">
        <v>700003221</v>
      </c>
      <c r="C637" s="38"/>
      <c r="D637" s="38">
        <v>0.9</v>
      </c>
      <c r="E637" s="40" t="s">
        <v>290</v>
      </c>
      <c r="F637" s="40" t="str">
        <f t="shared" si="37"/>
        <v>0,9 л</v>
      </c>
      <c r="G637" s="38">
        <v>3</v>
      </c>
      <c r="H637" s="40" t="s">
        <v>574</v>
      </c>
      <c r="I637" s="39">
        <v>519</v>
      </c>
      <c r="J637" s="53">
        <f>IF(C637="СТОП цена",I637,ROUND(I637*(1-VLOOKUP(L637,Оглавление!D:G,3,FALSE)),2))</f>
        <v>519</v>
      </c>
      <c r="K637" s="56"/>
      <c r="L637" s="56" t="str">
        <f t="shared" si="38"/>
        <v>ТИККУРИЛА (TIKKURILA)</v>
      </c>
      <c r="M637" s="50">
        <v>11</v>
      </c>
    </row>
    <row r="638" spans="1:13" ht="12.75" customHeight="1">
      <c r="A638" s="448"/>
      <c r="B638" s="38">
        <v>700003223</v>
      </c>
      <c r="C638" s="38"/>
      <c r="D638" s="38">
        <v>2.7</v>
      </c>
      <c r="E638" s="40" t="s">
        <v>290</v>
      </c>
      <c r="F638" s="40" t="str">
        <f t="shared" si="37"/>
        <v>2,7 л</v>
      </c>
      <c r="G638" s="38">
        <v>3</v>
      </c>
      <c r="H638" s="40" t="s">
        <v>574</v>
      </c>
      <c r="I638" s="39">
        <v>1475</v>
      </c>
      <c r="J638" s="53">
        <f>IF(C638="СТОП цена",I638,ROUND(I638*(1-VLOOKUP(L638,Оглавление!D:G,3,FALSE)),2))</f>
        <v>1475</v>
      </c>
      <c r="K638" s="56"/>
      <c r="L638" s="56" t="str">
        <f t="shared" si="38"/>
        <v>ТИККУРИЛА (TIKKURILA)</v>
      </c>
      <c r="M638" s="50">
        <v>11</v>
      </c>
    </row>
    <row r="639" spans="1:13" ht="12.75" customHeight="1">
      <c r="A639" s="448"/>
      <c r="B639" s="38">
        <v>700003224</v>
      </c>
      <c r="C639" s="38"/>
      <c r="D639" s="38">
        <v>9</v>
      </c>
      <c r="E639" s="40" t="s">
        <v>290</v>
      </c>
      <c r="F639" s="40" t="str">
        <f t="shared" si="37"/>
        <v>9 л</v>
      </c>
      <c r="G639" s="38">
        <v>1</v>
      </c>
      <c r="H639" s="40" t="s">
        <v>574</v>
      </c>
      <c r="I639" s="39">
        <v>4274</v>
      </c>
      <c r="J639" s="53">
        <f>IF(C639="СТОП цена",I639,ROUND(I639*(1-VLOOKUP(L639,Оглавление!D:G,3,FALSE)),2))</f>
        <v>4274</v>
      </c>
      <c r="K639" s="56"/>
      <c r="L639" s="56" t="str">
        <f t="shared" si="38"/>
        <v>ТИККУРИЛА (TIKKURILA)</v>
      </c>
      <c r="M639" s="50">
        <v>11</v>
      </c>
    </row>
    <row r="640" spans="1:13" s="249" customFormat="1" ht="12.75" customHeight="1">
      <c r="A640" s="455"/>
      <c r="B640" s="38">
        <v>700003222</v>
      </c>
      <c r="C640" s="39" t="s">
        <v>123</v>
      </c>
      <c r="D640" s="38"/>
      <c r="E640" s="40"/>
      <c r="F640" s="64" t="s">
        <v>1529</v>
      </c>
      <c r="G640" s="72">
        <v>1</v>
      </c>
      <c r="H640" s="64" t="s">
        <v>574</v>
      </c>
      <c r="I640" s="52">
        <v>8327</v>
      </c>
      <c r="J640" s="65">
        <f>IF(C640="СТОП цена",I640,ROUND(I640*(1-VLOOKUP(L640,Оглавление!D:G,3,FALSE)),2))</f>
        <v>8327</v>
      </c>
      <c r="K640" s="56"/>
      <c r="L640" s="56" t="str">
        <f t="shared" si="38"/>
        <v>ТИККУРИЛА (TIKKURILA)</v>
      </c>
      <c r="M640" s="50">
        <v>11</v>
      </c>
    </row>
    <row r="641" spans="1:13" ht="12.75" customHeight="1">
      <c r="A641" s="444" t="s">
        <v>458</v>
      </c>
      <c r="B641" s="40">
        <v>700003231</v>
      </c>
      <c r="C641" s="40"/>
      <c r="D641" s="38">
        <v>0.9</v>
      </c>
      <c r="E641" s="40" t="s">
        <v>290</v>
      </c>
      <c r="F641" s="40" t="str">
        <f t="shared" si="37"/>
        <v>0,9 л</v>
      </c>
      <c r="G641" s="38">
        <v>3</v>
      </c>
      <c r="H641" s="40" t="s">
        <v>574</v>
      </c>
      <c r="I641" s="39">
        <v>391</v>
      </c>
      <c r="J641" s="53">
        <f>IF(C641="СТОП цена",I641,ROUND(I641*(1-VLOOKUP(L641,Оглавление!D:G,3,FALSE)),2))</f>
        <v>391</v>
      </c>
      <c r="K641" s="56"/>
      <c r="L641" s="56" t="str">
        <f>IF(ISBLANK(K641)=FALSE,A641,L639)</f>
        <v>ТИККУРИЛА (TIKKURILA)</v>
      </c>
      <c r="M641" s="50">
        <v>11</v>
      </c>
    </row>
    <row r="642" spans="1:13" ht="12.75">
      <c r="A642" s="448"/>
      <c r="B642" s="40">
        <v>700003233</v>
      </c>
      <c r="C642" s="40"/>
      <c r="D642" s="38">
        <v>2.7</v>
      </c>
      <c r="E642" s="40" t="s">
        <v>290</v>
      </c>
      <c r="F642" s="40" t="str">
        <f t="shared" si="37"/>
        <v>2,7 л</v>
      </c>
      <c r="G642" s="38">
        <v>3</v>
      </c>
      <c r="H642" s="40" t="s">
        <v>574</v>
      </c>
      <c r="I642" s="39">
        <v>1124</v>
      </c>
      <c r="J642" s="53">
        <f>IF(C642="СТОП цена",I642,ROUND(I642*(1-VLOOKUP(L642,Оглавление!D:G,3,FALSE)),2))</f>
        <v>1124</v>
      </c>
      <c r="K642" s="56"/>
      <c r="L642" s="56" t="str">
        <f t="shared" si="38"/>
        <v>ТИККУРИЛА (TIKKURILA)</v>
      </c>
      <c r="M642" s="50">
        <v>11</v>
      </c>
    </row>
    <row r="643" spans="1:13" ht="12.75">
      <c r="A643" s="445"/>
      <c r="B643" s="40">
        <v>700003234</v>
      </c>
      <c r="C643" s="40"/>
      <c r="D643" s="38">
        <v>9</v>
      </c>
      <c r="E643" s="40" t="s">
        <v>290</v>
      </c>
      <c r="F643" s="40" t="str">
        <f t="shared" si="37"/>
        <v>9 л</v>
      </c>
      <c r="G643" s="38">
        <v>1</v>
      </c>
      <c r="H643" s="40" t="s">
        <v>574</v>
      </c>
      <c r="I643" s="39">
        <v>3175</v>
      </c>
      <c r="J643" s="53">
        <f>IF(C643="СТОП цена",I643,ROUND(I643*(1-VLOOKUP(L643,Оглавление!D:G,3,FALSE)),2))</f>
        <v>3175</v>
      </c>
      <c r="K643" s="56"/>
      <c r="L643" s="56" t="str">
        <f t="shared" si="38"/>
        <v>ТИККУРИЛА (TIKKURILA)</v>
      </c>
      <c r="M643" s="50">
        <v>11</v>
      </c>
    </row>
    <row r="644" spans="1:13" s="1" customFormat="1" ht="27.75" hidden="1" customHeight="1">
      <c r="A644" s="446" t="s">
        <v>222</v>
      </c>
      <c r="B644" s="447"/>
      <c r="C644" s="447"/>
      <c r="D644" s="447"/>
      <c r="E644" s="447"/>
      <c r="F644" s="447"/>
      <c r="G644" s="447"/>
      <c r="H644" s="447"/>
      <c r="I644" s="447"/>
      <c r="J644" s="475"/>
      <c r="K644" s="56"/>
      <c r="L644" s="56" t="str">
        <f t="shared" si="38"/>
        <v>ТИККУРИЛА (TIKKURILA)</v>
      </c>
      <c r="M644" s="50">
        <v>11</v>
      </c>
    </row>
    <row r="645" spans="1:13" ht="12.75" hidden="1">
      <c r="A645" s="444" t="s">
        <v>102</v>
      </c>
      <c r="B645" s="38">
        <v>700002955</v>
      </c>
      <c r="C645" s="38"/>
      <c r="D645" s="38">
        <v>0.9</v>
      </c>
      <c r="E645" s="40" t="s">
        <v>290</v>
      </c>
      <c r="F645" s="40" t="str">
        <f t="shared" ref="F645:F681" si="39">CONCATENATE(D645," ",E645)</f>
        <v>0,9 л</v>
      </c>
      <c r="G645" s="38">
        <v>3</v>
      </c>
      <c r="H645" s="40" t="s">
        <v>574</v>
      </c>
      <c r="I645" s="39">
        <v>816</v>
      </c>
      <c r="J645" s="53">
        <f>IF(C645="СТОП цена",I645,ROUND(I645*(1-VLOOKUP(L645,Оглавление!D:G,3,FALSE)),2))</f>
        <v>816</v>
      </c>
      <c r="K645" s="56"/>
      <c r="L645" s="56" t="str">
        <f t="shared" si="38"/>
        <v>ТИККУРИЛА (TIKKURILA)</v>
      </c>
      <c r="M645" s="50">
        <v>11</v>
      </c>
    </row>
    <row r="646" spans="1:13" ht="21.75" hidden="1" customHeight="1">
      <c r="A646" s="445"/>
      <c r="B646" s="38">
        <v>700002956</v>
      </c>
      <c r="C646" s="39" t="s">
        <v>123</v>
      </c>
      <c r="D646" s="38">
        <v>2.7</v>
      </c>
      <c r="E646" s="40" t="s">
        <v>290</v>
      </c>
      <c r="F646" s="40" t="str">
        <f t="shared" si="39"/>
        <v>2,7 л</v>
      </c>
      <c r="G646" s="38">
        <v>3</v>
      </c>
      <c r="H646" s="40" t="s">
        <v>574</v>
      </c>
      <c r="I646" s="39">
        <v>2342</v>
      </c>
      <c r="J646" s="53">
        <f>IF(C646="СТОП цена",I646,ROUND(I646*(1-VLOOKUP(L646,Оглавление!D:G,3,FALSE)),2))</f>
        <v>2342</v>
      </c>
      <c r="K646" s="56"/>
      <c r="L646" s="56" t="str">
        <f t="shared" si="38"/>
        <v>ТИККУРИЛА (TIKKURILA)</v>
      </c>
      <c r="M646" s="50">
        <v>11</v>
      </c>
    </row>
    <row r="647" spans="1:13" ht="12.75" hidden="1">
      <c r="A647" s="444" t="s">
        <v>103</v>
      </c>
      <c r="B647" s="38">
        <v>700002961</v>
      </c>
      <c r="C647" s="38"/>
      <c r="D647" s="38">
        <v>0.9</v>
      </c>
      <c r="E647" s="40" t="s">
        <v>290</v>
      </c>
      <c r="F647" s="40" t="str">
        <f t="shared" si="39"/>
        <v>0,9 л</v>
      </c>
      <c r="G647" s="38">
        <v>3</v>
      </c>
      <c r="H647" s="40" t="s">
        <v>574</v>
      </c>
      <c r="I647" s="39">
        <v>816</v>
      </c>
      <c r="J647" s="53">
        <f>IF(C647="СТОП цена",I647,ROUND(I647*(1-VLOOKUP(L647,Оглавление!D:G,3,FALSE)),2))</f>
        <v>816</v>
      </c>
      <c r="K647" s="56"/>
      <c r="L647" s="56" t="str">
        <f t="shared" si="38"/>
        <v>ТИККУРИЛА (TIKKURILA)</v>
      </c>
      <c r="M647" s="50">
        <v>11</v>
      </c>
    </row>
    <row r="648" spans="1:13" ht="18" hidden="1" customHeight="1">
      <c r="A648" s="445"/>
      <c r="B648" s="38">
        <v>700002962</v>
      </c>
      <c r="C648" s="38"/>
      <c r="D648" s="39">
        <v>2.7</v>
      </c>
      <c r="E648" s="40" t="s">
        <v>290</v>
      </c>
      <c r="F648" s="40" t="str">
        <f t="shared" si="39"/>
        <v>2,7 л</v>
      </c>
      <c r="G648" s="39">
        <v>3</v>
      </c>
      <c r="H648" s="40" t="s">
        <v>574</v>
      </c>
      <c r="I648" s="39">
        <v>2342</v>
      </c>
      <c r="J648" s="53">
        <f>IF(C648="СТОП цена",I648,ROUND(I648*(1-VLOOKUP(L648,Оглавление!D:G,3,FALSE)),2))</f>
        <v>2342</v>
      </c>
      <c r="K648" s="56"/>
      <c r="L648" s="56" t="str">
        <f t="shared" si="38"/>
        <v>ТИККУРИЛА (TIKKURILA)</v>
      </c>
      <c r="M648" s="50">
        <v>11</v>
      </c>
    </row>
    <row r="649" spans="1:13" s="249" customFormat="1" ht="18" hidden="1" customHeight="1">
      <c r="A649" s="444" t="s">
        <v>104</v>
      </c>
      <c r="B649" s="38">
        <v>700002964</v>
      </c>
      <c r="C649" s="39" t="s">
        <v>123</v>
      </c>
      <c r="D649" s="39"/>
      <c r="E649" s="40"/>
      <c r="F649" s="40" t="s">
        <v>1517</v>
      </c>
      <c r="G649" s="39">
        <v>3</v>
      </c>
      <c r="H649" s="40" t="s">
        <v>574</v>
      </c>
      <c r="I649" s="39">
        <v>270</v>
      </c>
      <c r="J649" s="53">
        <f>IF(C649="СТОП цена",I649,ROUND(I649*(1-VLOOKUP(L649,Оглавление!D:G,3,FALSE)),2))</f>
        <v>270</v>
      </c>
      <c r="K649" s="56"/>
      <c r="L649" s="56" t="str">
        <f t="shared" si="38"/>
        <v>ТИККУРИЛА (TIKKURILA)</v>
      </c>
      <c r="M649" s="50">
        <v>12</v>
      </c>
    </row>
    <row r="650" spans="1:13" ht="13.5" hidden="1" customHeight="1">
      <c r="A650" s="448"/>
      <c r="B650" s="38">
        <v>700002965</v>
      </c>
      <c r="C650" s="38"/>
      <c r="D650" s="38">
        <v>0.9</v>
      </c>
      <c r="E650" s="40" t="s">
        <v>290</v>
      </c>
      <c r="F650" s="40" t="str">
        <f t="shared" si="39"/>
        <v>0,9 л</v>
      </c>
      <c r="G650" s="38">
        <v>3</v>
      </c>
      <c r="H650" s="40" t="s">
        <v>574</v>
      </c>
      <c r="I650" s="39">
        <v>816</v>
      </c>
      <c r="J650" s="53">
        <f>IF(C650="СТОП цена",I650,ROUND(I650*(1-VLOOKUP(L650,Оглавление!D:G,3,FALSE)),2))</f>
        <v>816</v>
      </c>
      <c r="K650" s="56"/>
      <c r="L650" s="56" t="str">
        <f t="shared" si="38"/>
        <v>ТИККУРИЛА (TIKKURILA)</v>
      </c>
      <c r="M650" s="50">
        <v>12</v>
      </c>
    </row>
    <row r="651" spans="1:13" ht="19.5" hidden="1" customHeight="1">
      <c r="A651" s="445"/>
      <c r="B651" s="38">
        <v>700002966</v>
      </c>
      <c r="C651" s="38"/>
      <c r="D651" s="38">
        <v>2.7</v>
      </c>
      <c r="E651" s="40" t="s">
        <v>290</v>
      </c>
      <c r="F651" s="40" t="str">
        <f t="shared" si="39"/>
        <v>2,7 л</v>
      </c>
      <c r="G651" s="38">
        <v>3</v>
      </c>
      <c r="H651" s="40" t="s">
        <v>574</v>
      </c>
      <c r="I651" s="39">
        <v>2342</v>
      </c>
      <c r="J651" s="53">
        <f>IF(C651="СТОП цена",I651,ROUND(I651*(1-VLOOKUP(L651,Оглавление!D:G,3,FALSE)),2))</f>
        <v>2342</v>
      </c>
      <c r="K651" s="56"/>
      <c r="L651" s="56" t="str">
        <f t="shared" si="38"/>
        <v>ТИККУРИЛА (TIKKURILA)</v>
      </c>
      <c r="M651" s="50">
        <v>12</v>
      </c>
    </row>
    <row r="652" spans="1:13" s="249" customFormat="1" ht="19.5" hidden="1" customHeight="1">
      <c r="A652" s="335" t="s">
        <v>1521</v>
      </c>
      <c r="B652" s="38">
        <v>700002972</v>
      </c>
      <c r="C652" s="39" t="s">
        <v>937</v>
      </c>
      <c r="D652" s="38"/>
      <c r="E652" s="40"/>
      <c r="F652" s="40" t="s">
        <v>1520</v>
      </c>
      <c r="G652" s="38">
        <v>3</v>
      </c>
      <c r="H652" s="40" t="s">
        <v>574</v>
      </c>
      <c r="I652" s="39">
        <v>632</v>
      </c>
      <c r="J652" s="53">
        <f>IF(C652="СТОП цена",I652,ROUND(I652*(1-VLOOKUP(L652,Оглавление!D:G,3,FALSE)),2))</f>
        <v>632</v>
      </c>
      <c r="K652" s="56"/>
      <c r="L652" s="56" t="str">
        <f t="shared" si="38"/>
        <v>ТИККУРИЛА (TIKKURILA)</v>
      </c>
      <c r="M652" s="50">
        <v>12</v>
      </c>
    </row>
    <row r="653" spans="1:13" ht="12.75" hidden="1" customHeight="1">
      <c r="A653" s="444" t="s">
        <v>105</v>
      </c>
      <c r="B653" s="40">
        <v>700002975</v>
      </c>
      <c r="C653" s="40"/>
      <c r="D653" s="38">
        <v>0.9</v>
      </c>
      <c r="E653" s="40" t="s">
        <v>290</v>
      </c>
      <c r="F653" s="40" t="str">
        <f t="shared" si="39"/>
        <v>0,9 л</v>
      </c>
      <c r="G653" s="38">
        <v>3</v>
      </c>
      <c r="H653" s="40" t="s">
        <v>574</v>
      </c>
      <c r="I653" s="39">
        <v>516</v>
      </c>
      <c r="J653" s="53">
        <f>IF(C653="СТОП цена",I653,ROUND(I653*(1-VLOOKUP(L653,Оглавление!D:G,3,FALSE)),2))</f>
        <v>516</v>
      </c>
      <c r="K653" s="56"/>
      <c r="L653" s="56" t="str">
        <f t="shared" si="38"/>
        <v>ТИККУРИЛА (TIKKURILA)</v>
      </c>
      <c r="M653" s="50">
        <v>12</v>
      </c>
    </row>
    <row r="654" spans="1:13" ht="12.75" hidden="1" customHeight="1">
      <c r="A654" s="448"/>
      <c r="B654" s="40">
        <v>700002976</v>
      </c>
      <c r="C654" s="40"/>
      <c r="D654" s="38">
        <v>2.7</v>
      </c>
      <c r="E654" s="40" t="s">
        <v>290</v>
      </c>
      <c r="F654" s="40" t="str">
        <f t="shared" si="39"/>
        <v>2,7 л</v>
      </c>
      <c r="G654" s="38">
        <v>3</v>
      </c>
      <c r="H654" s="40" t="s">
        <v>574</v>
      </c>
      <c r="I654" s="39">
        <v>1407</v>
      </c>
      <c r="J654" s="53">
        <f>IF(C654="СТОП цена",I654,ROUND(I654*(1-VLOOKUP(L654,Оглавление!D:G,3,FALSE)),2))</f>
        <v>1407</v>
      </c>
      <c r="K654" s="56"/>
      <c r="L654" s="56" t="str">
        <f t="shared" si="38"/>
        <v>ТИККУРИЛА (TIKKURILA)</v>
      </c>
      <c r="M654" s="50">
        <v>12</v>
      </c>
    </row>
    <row r="655" spans="1:13" ht="12.75" hidden="1" customHeight="1">
      <c r="A655" s="445"/>
      <c r="B655" s="40">
        <v>700002977</v>
      </c>
      <c r="C655" s="40"/>
      <c r="D655" s="38">
        <v>9</v>
      </c>
      <c r="E655" s="40" t="s">
        <v>290</v>
      </c>
      <c r="F655" s="40" t="str">
        <f t="shared" si="39"/>
        <v>9 л</v>
      </c>
      <c r="G655" s="38">
        <v>1</v>
      </c>
      <c r="H655" s="40" t="s">
        <v>574</v>
      </c>
      <c r="I655" s="39">
        <v>3860</v>
      </c>
      <c r="J655" s="53">
        <f>IF(C655="СТОП цена",I655,ROUND(I655*(1-VLOOKUP(L655,Оглавление!D:G,3,FALSE)),2))</f>
        <v>3860</v>
      </c>
      <c r="K655" s="56"/>
      <c r="L655" s="56" t="str">
        <f t="shared" si="38"/>
        <v>ТИККУРИЛА (TIKKURILA)</v>
      </c>
      <c r="M655" s="50">
        <v>12</v>
      </c>
    </row>
    <row r="656" spans="1:13" ht="12.75" hidden="1" customHeight="1">
      <c r="A656" s="444" t="s">
        <v>106</v>
      </c>
      <c r="B656" s="40">
        <v>700002978</v>
      </c>
      <c r="C656" s="40"/>
      <c r="D656" s="38">
        <v>0.9</v>
      </c>
      <c r="E656" s="40" t="s">
        <v>290</v>
      </c>
      <c r="F656" s="40" t="str">
        <f t="shared" si="39"/>
        <v>0,9 л</v>
      </c>
      <c r="G656" s="38">
        <v>3</v>
      </c>
      <c r="H656" s="40" t="s">
        <v>574</v>
      </c>
      <c r="I656" s="39">
        <v>516</v>
      </c>
      <c r="J656" s="53">
        <f>IF(C656="СТОП цена",I656,ROUND(I656*(1-VLOOKUP(L656,Оглавление!D:G,3,FALSE)),2))</f>
        <v>516</v>
      </c>
      <c r="K656" s="56"/>
      <c r="L656" s="56" t="str">
        <f t="shared" si="38"/>
        <v>ТИККУРИЛА (TIKKURILA)</v>
      </c>
      <c r="M656" s="50">
        <v>12</v>
      </c>
    </row>
    <row r="657" spans="1:13" ht="12.75" hidden="1" customHeight="1">
      <c r="A657" s="448"/>
      <c r="B657" s="40">
        <v>700002979</v>
      </c>
      <c r="C657" s="40"/>
      <c r="D657" s="38">
        <v>2.7</v>
      </c>
      <c r="E657" s="40" t="s">
        <v>290</v>
      </c>
      <c r="F657" s="40" t="str">
        <f t="shared" si="39"/>
        <v>2,7 л</v>
      </c>
      <c r="G657" s="38">
        <v>3</v>
      </c>
      <c r="H657" s="40" t="s">
        <v>574</v>
      </c>
      <c r="I657" s="39">
        <v>1407</v>
      </c>
      <c r="J657" s="53">
        <f>IF(C657="СТОП цена",I657,ROUND(I657*(1-VLOOKUP(L657,Оглавление!D:G,3,FALSE)),2))</f>
        <v>1407</v>
      </c>
      <c r="K657" s="56"/>
      <c r="L657" s="56" t="str">
        <f t="shared" si="38"/>
        <v>ТИККУРИЛА (TIKKURILA)</v>
      </c>
      <c r="M657" s="50">
        <v>12</v>
      </c>
    </row>
    <row r="658" spans="1:13" ht="12.75" hidden="1" customHeight="1">
      <c r="A658" s="445"/>
      <c r="B658" s="40">
        <v>700002980</v>
      </c>
      <c r="C658" s="40"/>
      <c r="D658" s="38">
        <v>9</v>
      </c>
      <c r="E658" s="40" t="s">
        <v>290</v>
      </c>
      <c r="F658" s="40" t="str">
        <f t="shared" si="39"/>
        <v>9 л</v>
      </c>
      <c r="G658" s="38">
        <v>1</v>
      </c>
      <c r="H658" s="40" t="s">
        <v>574</v>
      </c>
      <c r="I658" s="39">
        <v>3802</v>
      </c>
      <c r="J658" s="53">
        <f>IF(C658="СТОП цена",I658,ROUND(I658*(1-VLOOKUP(L658,Оглавление!D:G,3,FALSE)),2))</f>
        <v>3802</v>
      </c>
      <c r="K658" s="56"/>
      <c r="L658" s="56" t="str">
        <f t="shared" si="38"/>
        <v>ТИККУРИЛА (TIKKURILA)</v>
      </c>
      <c r="M658" s="50">
        <v>12</v>
      </c>
    </row>
    <row r="659" spans="1:13" ht="17.25" hidden="1" customHeight="1">
      <c r="A659" s="444" t="s">
        <v>107</v>
      </c>
      <c r="B659" s="40">
        <v>700002983</v>
      </c>
      <c r="C659" s="40"/>
      <c r="D659" s="38"/>
      <c r="E659" s="40"/>
      <c r="F659" s="40" t="s">
        <v>399</v>
      </c>
      <c r="G659" s="38">
        <v>3</v>
      </c>
      <c r="H659" s="40" t="s">
        <v>574</v>
      </c>
      <c r="I659" s="39">
        <v>1787</v>
      </c>
      <c r="J659" s="53">
        <f>IF(C659="СТОП цена",I659,ROUND(I659*(1-VLOOKUP(L659,Оглавление!D:G,3,FALSE)),2))</f>
        <v>1787</v>
      </c>
      <c r="K659" s="56"/>
      <c r="L659" s="56" t="str">
        <f t="shared" si="38"/>
        <v>ТИККУРИЛА (TIKKURILA)</v>
      </c>
      <c r="M659" s="50">
        <v>12</v>
      </c>
    </row>
    <row r="660" spans="1:13" ht="21" hidden="1" customHeight="1">
      <c r="A660" s="445"/>
      <c r="B660" s="38">
        <v>700002981</v>
      </c>
      <c r="C660" s="39" t="s">
        <v>123</v>
      </c>
      <c r="D660" s="40">
        <v>9</v>
      </c>
      <c r="E660" s="40" t="s">
        <v>290</v>
      </c>
      <c r="F660" s="40" t="s">
        <v>188</v>
      </c>
      <c r="G660" s="40">
        <v>1</v>
      </c>
      <c r="H660" s="40" t="s">
        <v>574</v>
      </c>
      <c r="I660" s="39">
        <v>4817</v>
      </c>
      <c r="J660" s="53">
        <f>IF(C660="СТОП цена",I660,ROUND(I660*(1-VLOOKUP(L660,Оглавление!D:G,3,FALSE)),2))</f>
        <v>4817</v>
      </c>
      <c r="K660" s="56"/>
      <c r="L660" s="56" t="str">
        <f t="shared" si="38"/>
        <v>ТИККУРИЛА (TIKKURILA)</v>
      </c>
      <c r="M660" s="50">
        <v>12</v>
      </c>
    </row>
    <row r="661" spans="1:13" ht="14.25" hidden="1" customHeight="1">
      <c r="A661" s="444" t="s">
        <v>108</v>
      </c>
      <c r="B661" s="38">
        <v>700002985</v>
      </c>
      <c r="C661" s="38"/>
      <c r="D661" s="38">
        <v>1</v>
      </c>
      <c r="E661" s="40" t="s">
        <v>290</v>
      </c>
      <c r="F661" s="40" t="str">
        <f t="shared" si="39"/>
        <v>1 л</v>
      </c>
      <c r="G661" s="38">
        <v>3</v>
      </c>
      <c r="H661" s="40" t="s">
        <v>574</v>
      </c>
      <c r="I661" s="39">
        <v>1152</v>
      </c>
      <c r="J661" s="53">
        <f>IF(C661="СТОП цена",I661,ROUND(I661*(1-VLOOKUP(L661,Оглавление!D:G,3,FALSE)),2))</f>
        <v>1152</v>
      </c>
      <c r="K661" s="56"/>
      <c r="L661" s="56" t="str">
        <f t="shared" si="38"/>
        <v>ТИККУРИЛА (TIKKURILA)</v>
      </c>
      <c r="M661" s="50">
        <v>12</v>
      </c>
    </row>
    <row r="662" spans="1:13" ht="14.25" hidden="1" customHeight="1">
      <c r="A662" s="448"/>
      <c r="B662" s="38">
        <v>700002987</v>
      </c>
      <c r="C662" s="39" t="s">
        <v>123</v>
      </c>
      <c r="D662" s="38">
        <v>5</v>
      </c>
      <c r="E662" s="40" t="s">
        <v>290</v>
      </c>
      <c r="F662" s="40" t="str">
        <f t="shared" si="39"/>
        <v>5 л</v>
      </c>
      <c r="G662" s="38">
        <v>1</v>
      </c>
      <c r="H662" s="40" t="s">
        <v>574</v>
      </c>
      <c r="I662" s="39">
        <v>4665</v>
      </c>
      <c r="J662" s="53">
        <f>IF(C662="СТОП цена",I662,ROUND(I662*(1-VLOOKUP(L662,Оглавление!D:G,3,FALSE)),2))</f>
        <v>4665</v>
      </c>
      <c r="K662" s="56"/>
      <c r="L662" s="56" t="str">
        <f t="shared" si="38"/>
        <v>ТИККУРИЛА (TIKKURILA)</v>
      </c>
      <c r="M662" s="50">
        <v>12</v>
      </c>
    </row>
    <row r="663" spans="1:13" ht="14.25" hidden="1" customHeight="1">
      <c r="A663" s="445"/>
      <c r="B663" s="39">
        <v>700002984</v>
      </c>
      <c r="C663" s="39" t="s">
        <v>123</v>
      </c>
      <c r="D663" s="38">
        <v>10</v>
      </c>
      <c r="E663" s="40" t="s">
        <v>290</v>
      </c>
      <c r="F663" s="40" t="str">
        <f t="shared" si="39"/>
        <v>10 л</v>
      </c>
      <c r="G663" s="38">
        <v>1</v>
      </c>
      <c r="H663" s="40" t="s">
        <v>574</v>
      </c>
      <c r="I663" s="39">
        <v>9904</v>
      </c>
      <c r="J663" s="53">
        <f>IF(C663="СТОП цена",I663,ROUND(I663*(1-VLOOKUP(L663,Оглавление!D:G,3,FALSE)),2))</f>
        <v>9904</v>
      </c>
      <c r="K663" s="56"/>
      <c r="L663" s="56" t="str">
        <f>IF(ISBLANK(K663)=FALSE,A663,L661)</f>
        <v>ТИККУРИЛА (TIKKURILA)</v>
      </c>
      <c r="M663" s="50">
        <v>12</v>
      </c>
    </row>
    <row r="664" spans="1:13" ht="12.75" hidden="1">
      <c r="A664" s="444" t="s">
        <v>109</v>
      </c>
      <c r="B664" s="39">
        <v>700002991</v>
      </c>
      <c r="C664" s="39"/>
      <c r="D664" s="38">
        <v>1</v>
      </c>
      <c r="E664" s="40" t="s">
        <v>290</v>
      </c>
      <c r="F664" s="40" t="str">
        <f t="shared" si="39"/>
        <v>1 л</v>
      </c>
      <c r="G664" s="38">
        <v>3</v>
      </c>
      <c r="H664" s="40" t="s">
        <v>574</v>
      </c>
      <c r="I664" s="39">
        <v>1110</v>
      </c>
      <c r="J664" s="53">
        <f>IF(C664="СТОП цена",I664,ROUND(I664*(1-VLOOKUP(L664,Оглавление!D:G,3,FALSE)),2))</f>
        <v>1110</v>
      </c>
      <c r="K664" s="56"/>
      <c r="L664" s="56" t="str">
        <f t="shared" si="38"/>
        <v>ТИККУРИЛА (TIKKURILA)</v>
      </c>
      <c r="M664" s="50">
        <v>12</v>
      </c>
    </row>
    <row r="665" spans="1:13" ht="12.75" hidden="1">
      <c r="A665" s="448"/>
      <c r="B665" s="39">
        <v>700002993</v>
      </c>
      <c r="C665" s="39"/>
      <c r="D665" s="39">
        <v>5</v>
      </c>
      <c r="E665" s="40" t="s">
        <v>290</v>
      </c>
      <c r="F665" s="40" t="str">
        <f t="shared" si="39"/>
        <v>5 л</v>
      </c>
      <c r="G665" s="40">
        <v>1</v>
      </c>
      <c r="H665" s="40" t="s">
        <v>574</v>
      </c>
      <c r="I665" s="39">
        <v>4800</v>
      </c>
      <c r="J665" s="53">
        <f>IF(C665="СТОП цена",I665,ROUND(I665*(1-VLOOKUP(L665,Оглавление!D:G,3,FALSE)),2))</f>
        <v>4800</v>
      </c>
      <c r="K665" s="56"/>
      <c r="L665" s="56" t="str">
        <f t="shared" si="38"/>
        <v>ТИККУРИЛА (TIKKURILA)</v>
      </c>
      <c r="M665" s="50">
        <v>12</v>
      </c>
    </row>
    <row r="666" spans="1:13" ht="12.75" hidden="1">
      <c r="A666" s="445"/>
      <c r="B666" s="40">
        <v>700002990</v>
      </c>
      <c r="C666" s="39" t="s">
        <v>123</v>
      </c>
      <c r="D666" s="38">
        <v>10</v>
      </c>
      <c r="E666" s="40" t="s">
        <v>290</v>
      </c>
      <c r="F666" s="40" t="str">
        <f t="shared" si="39"/>
        <v>10 л</v>
      </c>
      <c r="G666" s="38">
        <v>1</v>
      </c>
      <c r="H666" s="40" t="s">
        <v>574</v>
      </c>
      <c r="I666" s="39">
        <v>9400</v>
      </c>
      <c r="J666" s="53">
        <f>IF(C666="СТОП цена",I666,ROUND(I666*(1-VLOOKUP(L666,Оглавление!D:G,3,FALSE)),2))</f>
        <v>9400</v>
      </c>
      <c r="K666" s="56"/>
      <c r="L666" s="56" t="str">
        <f t="shared" si="38"/>
        <v>ТИККУРИЛА (TIKKURILA)</v>
      </c>
      <c r="M666" s="50">
        <v>12</v>
      </c>
    </row>
    <row r="667" spans="1:13" s="131" customFormat="1" ht="12.75" hidden="1">
      <c r="A667" s="444" t="s">
        <v>568</v>
      </c>
      <c r="B667" s="40">
        <v>700002995</v>
      </c>
      <c r="C667" s="40"/>
      <c r="D667" s="38">
        <v>1</v>
      </c>
      <c r="E667" s="40" t="s">
        <v>290</v>
      </c>
      <c r="F667" s="40" t="str">
        <f t="shared" si="39"/>
        <v>1 л</v>
      </c>
      <c r="G667" s="38">
        <v>3</v>
      </c>
      <c r="H667" s="40" t="s">
        <v>574</v>
      </c>
      <c r="I667" s="39">
        <v>1110</v>
      </c>
      <c r="J667" s="53">
        <f>IF(C667="СТОП цена",I667,ROUND(I667*(1-VLOOKUP(L667,Оглавление!D:G,3,FALSE)),2))</f>
        <v>1110</v>
      </c>
      <c r="K667" s="56"/>
      <c r="L667" s="56" t="str">
        <f t="shared" si="38"/>
        <v>ТИККУРИЛА (TIKKURILA)</v>
      </c>
      <c r="M667" s="50">
        <v>12</v>
      </c>
    </row>
    <row r="668" spans="1:13" ht="12.75" hidden="1">
      <c r="A668" s="448"/>
      <c r="B668" s="39">
        <v>700002996</v>
      </c>
      <c r="C668" s="39"/>
      <c r="D668" s="40">
        <v>5</v>
      </c>
      <c r="E668" s="40" t="s">
        <v>290</v>
      </c>
      <c r="F668" s="40" t="str">
        <f t="shared" si="39"/>
        <v>5 л</v>
      </c>
      <c r="G668" s="40">
        <v>1</v>
      </c>
      <c r="H668" s="40" t="s">
        <v>574</v>
      </c>
      <c r="I668" s="39">
        <v>4800</v>
      </c>
      <c r="J668" s="53">
        <f>IF(C668="СТОП цена",I668,ROUND(I668*(1-VLOOKUP(L668,Оглавление!D:G,3,FALSE)),2))</f>
        <v>4800</v>
      </c>
      <c r="K668" s="56"/>
      <c r="L668" s="56" t="str">
        <f>IF(ISBLANK(K668)=FALSE,A667,L666)</f>
        <v>ТИККУРИЛА (TIKKURILA)</v>
      </c>
      <c r="M668" s="50">
        <v>12</v>
      </c>
    </row>
    <row r="669" spans="1:13" ht="12.75" hidden="1">
      <c r="A669" s="445"/>
      <c r="B669" s="39">
        <v>700002994</v>
      </c>
      <c r="C669" s="39"/>
      <c r="D669" s="40">
        <v>10</v>
      </c>
      <c r="E669" s="40" t="s">
        <v>290</v>
      </c>
      <c r="F669" s="40" t="str">
        <f t="shared" si="39"/>
        <v>10 л</v>
      </c>
      <c r="G669" s="40">
        <v>1</v>
      </c>
      <c r="H669" s="40" t="s">
        <v>574</v>
      </c>
      <c r="I669" s="39">
        <v>9400</v>
      </c>
      <c r="J669" s="53">
        <f>IF(C669="СТОП цена",I669,ROUND(I669*(1-VLOOKUP(L669,Оглавление!D:G,3,FALSE)),2))</f>
        <v>9400</v>
      </c>
      <c r="K669" s="56"/>
      <c r="L669" s="56" t="str">
        <f t="shared" si="38"/>
        <v>ТИККУРИЛА (TIKKURILA)</v>
      </c>
      <c r="M669" s="50">
        <v>12</v>
      </c>
    </row>
    <row r="670" spans="1:13" ht="21" hidden="1" customHeight="1">
      <c r="A670" s="448" t="s">
        <v>1535</v>
      </c>
      <c r="B670" s="40">
        <v>700003009</v>
      </c>
      <c r="C670" s="40"/>
      <c r="D670" s="38">
        <v>0.9</v>
      </c>
      <c r="E670" s="40" t="s">
        <v>290</v>
      </c>
      <c r="F670" s="40" t="str">
        <f t="shared" si="39"/>
        <v>0,9 л</v>
      </c>
      <c r="G670" s="40">
        <v>3</v>
      </c>
      <c r="H670" s="40" t="s">
        <v>574</v>
      </c>
      <c r="I670" s="39">
        <v>606</v>
      </c>
      <c r="J670" s="53">
        <f>IF(C670="СТОП цена",I670,ROUND(I670*(1-VLOOKUP(L670,Оглавление!D:G,3,FALSE)),2))</f>
        <v>606</v>
      </c>
      <c r="K670" s="56"/>
      <c r="L670" s="56" t="str">
        <f t="shared" si="38"/>
        <v>ТИККУРИЛА (TIKKURILA)</v>
      </c>
      <c r="M670" s="50">
        <v>12</v>
      </c>
    </row>
    <row r="671" spans="1:13" ht="18" hidden="1" customHeight="1">
      <c r="A671" s="448"/>
      <c r="B671" s="40">
        <v>700003010</v>
      </c>
      <c r="C671" s="40"/>
      <c r="D671" s="38">
        <v>2.7</v>
      </c>
      <c r="E671" s="40" t="s">
        <v>290</v>
      </c>
      <c r="F671" s="40" t="str">
        <f t="shared" si="39"/>
        <v>2,7 л</v>
      </c>
      <c r="G671" s="38">
        <v>3</v>
      </c>
      <c r="H671" s="40" t="s">
        <v>574</v>
      </c>
      <c r="I671" s="39">
        <v>1730</v>
      </c>
      <c r="J671" s="53">
        <f>IF(C671="СТОП цена",I671,ROUND(I671*(1-VLOOKUP(L671,Оглавление!D:G,3,FALSE)),2))</f>
        <v>1730</v>
      </c>
      <c r="K671" s="56"/>
      <c r="L671" s="56" t="str">
        <f t="shared" si="38"/>
        <v>ТИККУРИЛА (TIKKURILA)</v>
      </c>
      <c r="M671" s="50">
        <v>12</v>
      </c>
    </row>
    <row r="672" spans="1:13" ht="21.75" hidden="1" customHeight="1">
      <c r="A672" s="445"/>
      <c r="B672" s="40">
        <v>700003011</v>
      </c>
      <c r="C672" s="40"/>
      <c r="D672" s="38">
        <v>9</v>
      </c>
      <c r="E672" s="40" t="s">
        <v>290</v>
      </c>
      <c r="F672" s="40" t="str">
        <f t="shared" si="39"/>
        <v>9 л</v>
      </c>
      <c r="G672" s="38">
        <v>1</v>
      </c>
      <c r="H672" s="40" t="s">
        <v>574</v>
      </c>
      <c r="I672" s="39">
        <v>5074</v>
      </c>
      <c r="J672" s="53">
        <f>IF(C672="СТОП цена",I672,ROUND(I672*(1-VLOOKUP(L672,Оглавление!D:G,3,FALSE)),2))</f>
        <v>5074</v>
      </c>
      <c r="K672" s="56"/>
      <c r="L672" s="56" t="str">
        <f t="shared" si="38"/>
        <v>ТИККУРИЛА (TIKKURILA)</v>
      </c>
      <c r="M672" s="50">
        <v>12</v>
      </c>
    </row>
    <row r="673" spans="1:13" ht="19.5" hidden="1" customHeight="1">
      <c r="A673" s="448" t="s">
        <v>1536</v>
      </c>
      <c r="B673" s="41">
        <v>700003013</v>
      </c>
      <c r="C673" s="41"/>
      <c r="D673" s="38">
        <v>0.9</v>
      </c>
      <c r="E673" s="38" t="s">
        <v>290</v>
      </c>
      <c r="F673" s="40" t="str">
        <f t="shared" si="39"/>
        <v>0,9 л</v>
      </c>
      <c r="G673" s="39">
        <v>3</v>
      </c>
      <c r="H673" s="40" t="s">
        <v>574</v>
      </c>
      <c r="I673" s="39">
        <v>606</v>
      </c>
      <c r="J673" s="53">
        <f>IF(C673="СТОП цена",I673,ROUND(I673*(1-VLOOKUP(L673,Оглавление!D:G,3,FALSE)),2))</f>
        <v>606</v>
      </c>
      <c r="K673" s="56"/>
      <c r="L673" s="56" t="str">
        <f t="shared" si="38"/>
        <v>ТИККУРИЛА (TIKKURILA)</v>
      </c>
      <c r="M673" s="50">
        <v>12</v>
      </c>
    </row>
    <row r="674" spans="1:13" ht="21" hidden="1" customHeight="1">
      <c r="A674" s="448"/>
      <c r="B674" s="41">
        <v>700003014</v>
      </c>
      <c r="C674" s="41"/>
      <c r="D674" s="38">
        <v>2.7</v>
      </c>
      <c r="E674" s="40" t="s">
        <v>290</v>
      </c>
      <c r="F674" s="40" t="str">
        <f t="shared" si="39"/>
        <v>2,7 л</v>
      </c>
      <c r="G674" s="38">
        <v>3</v>
      </c>
      <c r="H674" s="40" t="s">
        <v>574</v>
      </c>
      <c r="I674" s="39">
        <v>1730</v>
      </c>
      <c r="J674" s="53">
        <f>IF(C674="СТОП цена",I674,ROUND(I674*(1-VLOOKUP(L674,Оглавление!D:G,3,FALSE)),2))</f>
        <v>1730</v>
      </c>
      <c r="K674" s="56"/>
      <c r="L674" s="56" t="str">
        <f t="shared" si="38"/>
        <v>ТИККУРИЛА (TIKKURILA)</v>
      </c>
      <c r="M674" s="50">
        <v>12</v>
      </c>
    </row>
    <row r="675" spans="1:13" ht="22.5" hidden="1" customHeight="1">
      <c r="A675" s="445"/>
      <c r="B675" s="41">
        <v>700003015</v>
      </c>
      <c r="C675" s="41"/>
      <c r="D675" s="38">
        <v>9</v>
      </c>
      <c r="E675" s="40" t="s">
        <v>290</v>
      </c>
      <c r="F675" s="40" t="str">
        <f t="shared" si="39"/>
        <v>9 л</v>
      </c>
      <c r="G675" s="38">
        <v>1</v>
      </c>
      <c r="H675" s="40" t="s">
        <v>574</v>
      </c>
      <c r="I675" s="39">
        <v>5074</v>
      </c>
      <c r="J675" s="53">
        <f>IF(C675="СТОП цена",I675,ROUND(I675*(1-VLOOKUP(L675,Оглавление!D:G,3,FALSE)),2))</f>
        <v>5074</v>
      </c>
      <c r="K675" s="56"/>
      <c r="L675" s="56" t="str">
        <f t="shared" si="38"/>
        <v>ТИККУРИЛА (TIKKURILA)</v>
      </c>
      <c r="M675" s="50">
        <v>12</v>
      </c>
    </row>
    <row r="676" spans="1:13" ht="18.75" hidden="1" customHeight="1">
      <c r="A676" s="448" t="s">
        <v>1537</v>
      </c>
      <c r="B676" s="40">
        <v>700003017</v>
      </c>
      <c r="C676" s="40"/>
      <c r="D676" s="38">
        <v>0.9</v>
      </c>
      <c r="E676" s="38" t="s">
        <v>290</v>
      </c>
      <c r="F676" s="40" t="str">
        <f t="shared" si="39"/>
        <v>0,9 л</v>
      </c>
      <c r="G676" s="39">
        <v>3</v>
      </c>
      <c r="H676" s="40" t="s">
        <v>574</v>
      </c>
      <c r="I676" s="39">
        <v>606</v>
      </c>
      <c r="J676" s="53">
        <f>IF(C676="СТОП цена",I676,ROUND(I676*(1-VLOOKUP(L676,Оглавление!D:G,3,FALSE)),2))</f>
        <v>606</v>
      </c>
      <c r="K676" s="56"/>
      <c r="L676" s="56" t="str">
        <f t="shared" si="38"/>
        <v>ТИККУРИЛА (TIKKURILA)</v>
      </c>
      <c r="M676" s="50">
        <v>12</v>
      </c>
    </row>
    <row r="677" spans="1:13" ht="18.75" hidden="1" customHeight="1">
      <c r="A677" s="448"/>
      <c r="B677" s="40">
        <v>700003018</v>
      </c>
      <c r="C677" s="40"/>
      <c r="D677" s="38">
        <v>2.7</v>
      </c>
      <c r="E677" s="40" t="s">
        <v>290</v>
      </c>
      <c r="F677" s="40" t="str">
        <f t="shared" si="39"/>
        <v>2,7 л</v>
      </c>
      <c r="G677" s="38">
        <v>3</v>
      </c>
      <c r="H677" s="40" t="s">
        <v>574</v>
      </c>
      <c r="I677" s="39">
        <v>1730</v>
      </c>
      <c r="J677" s="53">
        <f>IF(C677="СТОП цена",I677,ROUND(I677*(1-VLOOKUP(L677,Оглавление!D:G,3,FALSE)),2))</f>
        <v>1730</v>
      </c>
      <c r="K677" s="56"/>
      <c r="L677" s="56" t="str">
        <f t="shared" si="38"/>
        <v>ТИККУРИЛА (TIKKURILA)</v>
      </c>
      <c r="M677" s="50">
        <v>12</v>
      </c>
    </row>
    <row r="678" spans="1:13" ht="22.5" hidden="1" customHeight="1">
      <c r="A678" s="445"/>
      <c r="B678" s="40">
        <v>700003019</v>
      </c>
      <c r="C678" s="40"/>
      <c r="D678" s="38">
        <v>9</v>
      </c>
      <c r="E678" s="40" t="s">
        <v>290</v>
      </c>
      <c r="F678" s="40" t="str">
        <f t="shared" si="39"/>
        <v>9 л</v>
      </c>
      <c r="G678" s="38">
        <v>1</v>
      </c>
      <c r="H678" s="40" t="s">
        <v>574</v>
      </c>
      <c r="I678" s="39">
        <v>5074</v>
      </c>
      <c r="J678" s="53">
        <f>IF(C678="СТОП цена",I678,ROUND(I678*(1-VLOOKUP(L678,Оглавление!D:G,3,FALSE)),2))</f>
        <v>5074</v>
      </c>
      <c r="K678" s="56"/>
      <c r="L678" s="56" t="str">
        <f t="shared" si="38"/>
        <v>ТИККУРИЛА (TIKKURILA)</v>
      </c>
      <c r="M678" s="50">
        <v>12</v>
      </c>
    </row>
    <row r="679" spans="1:13" ht="15" hidden="1">
      <c r="A679" s="290" t="s">
        <v>193</v>
      </c>
      <c r="B679" s="40">
        <v>700002733</v>
      </c>
      <c r="C679" s="39" t="s">
        <v>123</v>
      </c>
      <c r="D679" s="38">
        <v>2.7</v>
      </c>
      <c r="E679" s="40" t="s">
        <v>290</v>
      </c>
      <c r="F679" s="40" t="str">
        <f t="shared" si="39"/>
        <v>2,7 л</v>
      </c>
      <c r="G679" s="38">
        <v>3</v>
      </c>
      <c r="H679" s="40" t="s">
        <v>574</v>
      </c>
      <c r="I679" s="39">
        <v>1741</v>
      </c>
      <c r="J679" s="53">
        <f>IF(C679="СТОП цена",I679,ROUND(I679*(1-VLOOKUP(L679,Оглавление!D:G,3,FALSE)),2))</f>
        <v>1741</v>
      </c>
      <c r="K679" s="56"/>
      <c r="L679" s="56" t="str">
        <f t="shared" si="38"/>
        <v>ТИККУРИЛА (TIKKURILA)</v>
      </c>
      <c r="M679" s="50">
        <v>12</v>
      </c>
    </row>
    <row r="680" spans="1:13" ht="12.75" hidden="1">
      <c r="A680" s="444" t="s">
        <v>703</v>
      </c>
      <c r="B680" s="40">
        <v>700002730</v>
      </c>
      <c r="C680" s="39" t="s">
        <v>123</v>
      </c>
      <c r="D680" s="38">
        <v>0.22500000000000001</v>
      </c>
      <c r="E680" s="40" t="s">
        <v>290</v>
      </c>
      <c r="F680" s="40" t="str">
        <f t="shared" si="39"/>
        <v>0,225 л</v>
      </c>
      <c r="G680" s="38"/>
      <c r="H680" s="40" t="s">
        <v>574</v>
      </c>
      <c r="I680" s="123">
        <v>357</v>
      </c>
      <c r="J680" s="53">
        <f>IF(C680="СТОП цена",I680,ROUND(I680*(1-VLOOKUP(L680,Оглавление!D:G,3,FALSE)),2))</f>
        <v>357</v>
      </c>
      <c r="K680" s="56"/>
      <c r="L680" s="56" t="str">
        <f t="shared" si="38"/>
        <v>ТИККУРИЛА (TIKKURILA)</v>
      </c>
      <c r="M680" s="50">
        <v>12</v>
      </c>
    </row>
    <row r="681" spans="1:13" ht="12.75" hidden="1">
      <c r="A681" s="445"/>
      <c r="B681" s="40">
        <v>700002731</v>
      </c>
      <c r="C681" s="40"/>
      <c r="D681" s="38">
        <v>0.9</v>
      </c>
      <c r="E681" s="40" t="s">
        <v>290</v>
      </c>
      <c r="F681" s="40" t="str">
        <f t="shared" si="39"/>
        <v>0,9 л</v>
      </c>
      <c r="G681" s="38"/>
      <c r="H681" s="40" t="s">
        <v>574</v>
      </c>
      <c r="I681" s="123">
        <v>642</v>
      </c>
      <c r="J681" s="53">
        <f>IF(C681="СТОП цена",I681,ROUND(I681*(1-VLOOKUP(L681,Оглавление!D:G,3,FALSE)),2))</f>
        <v>642</v>
      </c>
      <c r="K681" s="56"/>
      <c r="L681" s="56" t="str">
        <f t="shared" si="38"/>
        <v>ТИККУРИЛА (TIKKURILA)</v>
      </c>
      <c r="M681" s="50">
        <v>12</v>
      </c>
    </row>
    <row r="682" spans="1:13" s="1" customFormat="1" ht="24" hidden="1" customHeight="1">
      <c r="A682" s="446" t="s">
        <v>223</v>
      </c>
      <c r="B682" s="447"/>
      <c r="C682" s="447"/>
      <c r="D682" s="447"/>
      <c r="E682" s="447"/>
      <c r="F682" s="447"/>
      <c r="G682" s="447"/>
      <c r="H682" s="447"/>
      <c r="I682" s="447"/>
      <c r="J682" s="447"/>
      <c r="K682" s="475"/>
      <c r="L682" s="56" t="str">
        <f t="shared" si="38"/>
        <v>ТИККУРИЛА (TIKKURILA)</v>
      </c>
      <c r="M682" s="50">
        <v>12</v>
      </c>
    </row>
    <row r="683" spans="1:13" ht="12.75" hidden="1">
      <c r="A683" s="444" t="s">
        <v>73</v>
      </c>
      <c r="B683" s="40">
        <v>700003097</v>
      </c>
      <c r="C683" s="40"/>
      <c r="D683" s="38">
        <v>0.1</v>
      </c>
      <c r="E683" s="40" t="s">
        <v>290</v>
      </c>
      <c r="F683" s="40" t="str">
        <f t="shared" ref="F683:F694" si="40">CONCATENATE(D683," ",E683)</f>
        <v>0,1 л</v>
      </c>
      <c r="G683" s="38">
        <v>3</v>
      </c>
      <c r="H683" s="40" t="s">
        <v>574</v>
      </c>
      <c r="I683" s="39">
        <v>436</v>
      </c>
      <c r="J683" s="53">
        <f>IF(C683="СТОП цена",I683,ROUND(I683*(1-VLOOKUP(L683,Оглавление!D:G,3,FALSE)),2))</f>
        <v>436</v>
      </c>
      <c r="K683" s="56"/>
      <c r="L683" s="56" t="str">
        <f t="shared" ref="L683:L746" si="41">IF(ISBLANK(K683)=FALSE,A683,L682)</f>
        <v>ТИККУРИЛА (TIKKURILA)</v>
      </c>
      <c r="M683" s="50">
        <v>12</v>
      </c>
    </row>
    <row r="684" spans="1:13" ht="12.75" hidden="1">
      <c r="A684" s="445"/>
      <c r="B684" s="40">
        <v>700003094</v>
      </c>
      <c r="C684" s="40"/>
      <c r="D684" s="38">
        <v>1</v>
      </c>
      <c r="E684" s="40" t="s">
        <v>290</v>
      </c>
      <c r="F684" s="40" t="str">
        <f t="shared" si="40"/>
        <v>1 л</v>
      </c>
      <c r="G684" s="38">
        <v>1</v>
      </c>
      <c r="H684" s="40" t="s">
        <v>574</v>
      </c>
      <c r="I684" s="39">
        <v>2242</v>
      </c>
      <c r="J684" s="53">
        <f>IF(C684="СТОП цена",I684,ROUND(I684*(1-VLOOKUP(L684,Оглавление!D:G,3,FALSE)),2))</f>
        <v>2242</v>
      </c>
      <c r="K684" s="56"/>
      <c r="L684" s="56" t="str">
        <f t="shared" si="41"/>
        <v>ТИККУРИЛА (TIKKURILA)</v>
      </c>
      <c r="M684" s="50">
        <v>12</v>
      </c>
    </row>
    <row r="685" spans="1:13" ht="12.75" hidden="1">
      <c r="A685" s="444" t="s">
        <v>74</v>
      </c>
      <c r="B685" s="39">
        <v>700003095</v>
      </c>
      <c r="C685" s="39"/>
      <c r="D685" s="38">
        <v>0.1</v>
      </c>
      <c r="E685" s="40" t="s">
        <v>290</v>
      </c>
      <c r="F685" s="40" t="str">
        <f t="shared" si="40"/>
        <v>0,1 л</v>
      </c>
      <c r="G685" s="38">
        <v>3</v>
      </c>
      <c r="H685" s="40" t="s">
        <v>574</v>
      </c>
      <c r="I685" s="39">
        <v>436</v>
      </c>
      <c r="J685" s="53">
        <f>IF(C685="СТОП цена",I685,ROUND(I685*(1-VLOOKUP(L685,Оглавление!D:G,3,FALSE)),2))</f>
        <v>436</v>
      </c>
      <c r="K685" s="56"/>
      <c r="L685" s="56" t="str">
        <f t="shared" si="41"/>
        <v>ТИККУРИЛА (TIKKURILA)</v>
      </c>
      <c r="M685" s="50">
        <v>12</v>
      </c>
    </row>
    <row r="686" spans="1:13" ht="12.75" hidden="1">
      <c r="A686" s="445"/>
      <c r="B686" s="39">
        <v>700003096</v>
      </c>
      <c r="C686" s="39"/>
      <c r="D686" s="38">
        <v>1</v>
      </c>
      <c r="E686" s="40" t="s">
        <v>290</v>
      </c>
      <c r="F686" s="40" t="str">
        <f t="shared" si="40"/>
        <v>1 л</v>
      </c>
      <c r="G686" s="38">
        <v>1</v>
      </c>
      <c r="H686" s="40" t="s">
        <v>574</v>
      </c>
      <c r="I686" s="39">
        <v>2242</v>
      </c>
      <c r="J686" s="53">
        <f>IF(C686="СТОП цена",I686,ROUND(I686*(1-VLOOKUP(L686,Оглавление!D:G,3,FALSE)),2))</f>
        <v>2242</v>
      </c>
      <c r="K686" s="56"/>
      <c r="L686" s="56" t="str">
        <f t="shared" si="41"/>
        <v>ТИККУРИЛА (TIKKURILA)</v>
      </c>
      <c r="M686" s="50">
        <v>12</v>
      </c>
    </row>
    <row r="687" spans="1:13" ht="23.25" hidden="1" customHeight="1">
      <c r="A687" s="255" t="s">
        <v>75</v>
      </c>
      <c r="B687" s="39">
        <v>700002872</v>
      </c>
      <c r="C687" s="39"/>
      <c r="D687" s="38">
        <v>0.9</v>
      </c>
      <c r="E687" s="40" t="s">
        <v>290</v>
      </c>
      <c r="F687" s="40" t="str">
        <f t="shared" si="40"/>
        <v>0,9 л</v>
      </c>
      <c r="G687" s="38">
        <v>3</v>
      </c>
      <c r="H687" s="40" t="s">
        <v>574</v>
      </c>
      <c r="I687" s="39">
        <v>1112</v>
      </c>
      <c r="J687" s="53">
        <f>IF(C687="СТОП цена",I687,ROUND(I687*(1-VLOOKUP(L687,Оглавление!D:G,3,FALSE)),2))</f>
        <v>1112</v>
      </c>
      <c r="K687" s="56"/>
      <c r="L687" s="56" t="str">
        <f t="shared" si="41"/>
        <v>ТИККУРИЛА (TIKKURILA)</v>
      </c>
      <c r="M687" s="50">
        <v>12</v>
      </c>
    </row>
    <row r="688" spans="1:13" s="249" customFormat="1" ht="16.5" hidden="1" customHeight="1">
      <c r="A688" s="444" t="s">
        <v>76</v>
      </c>
      <c r="B688" s="39">
        <v>700002873</v>
      </c>
      <c r="C688" s="39" t="s">
        <v>123</v>
      </c>
      <c r="D688" s="38"/>
      <c r="E688" s="40"/>
      <c r="F688" s="40" t="s">
        <v>1524</v>
      </c>
      <c r="G688" s="38">
        <v>8</v>
      </c>
      <c r="H688" s="40" t="s">
        <v>574</v>
      </c>
      <c r="I688" s="39">
        <v>330</v>
      </c>
      <c r="J688" s="53">
        <f>IF(C688="СТОП цена",I688,ROUND(I688*(1-VLOOKUP(L688,Оглавление!D:G,3,FALSE)),2))</f>
        <v>330</v>
      </c>
      <c r="K688" s="56"/>
      <c r="L688" s="56" t="str">
        <f t="shared" si="41"/>
        <v>ТИККУРИЛА (TIKKURILA)</v>
      </c>
      <c r="M688" s="50">
        <v>12</v>
      </c>
    </row>
    <row r="689" spans="1:13" ht="12.75" hidden="1" customHeight="1">
      <c r="A689" s="448"/>
      <c r="B689" s="40">
        <v>700002874</v>
      </c>
      <c r="C689" s="39" t="s">
        <v>123</v>
      </c>
      <c r="D689" s="38">
        <v>0.22500000000000001</v>
      </c>
      <c r="E689" s="40" t="s">
        <v>290</v>
      </c>
      <c r="F689" s="40" t="str">
        <f t="shared" si="40"/>
        <v>0,225 л</v>
      </c>
      <c r="G689" s="40">
        <v>3</v>
      </c>
      <c r="H689" s="40" t="s">
        <v>574</v>
      </c>
      <c r="I689" s="39">
        <v>787</v>
      </c>
      <c r="J689" s="53">
        <f>IF(C689="СТОП цена",I689,ROUND(I689*(1-VLOOKUP(L689,Оглавление!D:G,3,FALSE)),2))</f>
        <v>787</v>
      </c>
      <c r="K689" s="56"/>
      <c r="L689" s="56" t="str">
        <f t="shared" si="41"/>
        <v>ТИККУРИЛА (TIKKURILA)</v>
      </c>
      <c r="M689" s="50">
        <v>12</v>
      </c>
    </row>
    <row r="690" spans="1:13" ht="12.75" hidden="1" customHeight="1">
      <c r="A690" s="445"/>
      <c r="B690" s="40">
        <v>700002875</v>
      </c>
      <c r="C690" s="40"/>
      <c r="D690" s="38">
        <v>0.9</v>
      </c>
      <c r="E690" s="40" t="s">
        <v>290</v>
      </c>
      <c r="F690" s="40" t="str">
        <f t="shared" si="40"/>
        <v>0,9 л</v>
      </c>
      <c r="G690" s="40">
        <v>3</v>
      </c>
      <c r="H690" s="40" t="s">
        <v>574</v>
      </c>
      <c r="I690" s="39">
        <v>1797</v>
      </c>
      <c r="J690" s="53">
        <f>IF(C690="СТОП цена",I690,ROUND(I690*(1-VLOOKUP(L690,Оглавление!D:G,3,FALSE)),2))</f>
        <v>1797</v>
      </c>
      <c r="K690" s="56"/>
      <c r="L690" s="56" t="str">
        <f t="shared" si="41"/>
        <v>ТИККУРИЛА (TIKKURILA)</v>
      </c>
      <c r="M690" s="50">
        <v>12</v>
      </c>
    </row>
    <row r="691" spans="1:13" ht="17.25" hidden="1" customHeight="1">
      <c r="A691" s="255" t="s">
        <v>77</v>
      </c>
      <c r="B691" s="40">
        <v>700002877</v>
      </c>
      <c r="C691" s="40"/>
      <c r="D691" s="40">
        <v>0.9</v>
      </c>
      <c r="E691" s="40" t="s">
        <v>290</v>
      </c>
      <c r="F691" s="40" t="str">
        <f t="shared" si="40"/>
        <v>0,9 л</v>
      </c>
      <c r="G691" s="40">
        <v>3</v>
      </c>
      <c r="H691" s="40" t="s">
        <v>574</v>
      </c>
      <c r="I691" s="39">
        <v>1186</v>
      </c>
      <c r="J691" s="53">
        <f>IF(C691="СТОП цена",I691,ROUND(I691*(1-VLOOKUP(L691,Оглавление!D:G,3,FALSE)),2))</f>
        <v>1186</v>
      </c>
      <c r="K691" s="56"/>
      <c r="L691" s="56" t="str">
        <f t="shared" si="41"/>
        <v>ТИККУРИЛА (TIKKURILA)</v>
      </c>
      <c r="M691" s="50">
        <v>12</v>
      </c>
    </row>
    <row r="692" spans="1:13" s="249" customFormat="1" ht="17.25" hidden="1" customHeight="1">
      <c r="A692" s="444" t="s">
        <v>78</v>
      </c>
      <c r="B692" s="40">
        <v>700002878</v>
      </c>
      <c r="C692" s="39" t="s">
        <v>123</v>
      </c>
      <c r="D692" s="40"/>
      <c r="E692" s="40"/>
      <c r="F692" s="40" t="s">
        <v>1524</v>
      </c>
      <c r="G692" s="40">
        <v>8</v>
      </c>
      <c r="H692" s="40" t="s">
        <v>574</v>
      </c>
      <c r="I692" s="39">
        <v>364</v>
      </c>
      <c r="J692" s="53">
        <f>IF(C692="СТОП цена",I692,ROUND(I692*(1-VLOOKUP(L692,Оглавление!D:G,3,FALSE)),2))</f>
        <v>364</v>
      </c>
      <c r="K692" s="56"/>
      <c r="L692" s="56" t="str">
        <f t="shared" si="41"/>
        <v>ТИККУРИЛА (TIKKURILA)</v>
      </c>
      <c r="M692" s="50">
        <v>12</v>
      </c>
    </row>
    <row r="693" spans="1:13" ht="12.75" hidden="1" customHeight="1">
      <c r="A693" s="448"/>
      <c r="B693" s="40">
        <v>700002879</v>
      </c>
      <c r="C693" s="39" t="s">
        <v>123</v>
      </c>
      <c r="D693" s="38">
        <v>0.22500000000000001</v>
      </c>
      <c r="E693" s="40" t="s">
        <v>290</v>
      </c>
      <c r="F693" s="40" t="str">
        <f t="shared" si="40"/>
        <v>0,225 л</v>
      </c>
      <c r="G693" s="40">
        <v>5</v>
      </c>
      <c r="H693" s="40" t="s">
        <v>574</v>
      </c>
      <c r="I693" s="39">
        <v>833</v>
      </c>
      <c r="J693" s="53">
        <f>IF(C693="СТОП цена",I693,ROUND(I693*(1-VLOOKUP(L693,Оглавление!D:G,3,FALSE)),2))</f>
        <v>833</v>
      </c>
      <c r="K693" s="56"/>
      <c r="L693" s="56" t="str">
        <f t="shared" si="41"/>
        <v>ТИККУРИЛА (TIKKURILA)</v>
      </c>
      <c r="M693" s="50">
        <v>12</v>
      </c>
    </row>
    <row r="694" spans="1:13" ht="12.75" hidden="1" customHeight="1">
      <c r="A694" s="445"/>
      <c r="B694" s="40">
        <v>700002880</v>
      </c>
      <c r="C694" s="40"/>
      <c r="D694" s="38">
        <v>0.9</v>
      </c>
      <c r="E694" s="40" t="s">
        <v>290</v>
      </c>
      <c r="F694" s="40" t="str">
        <f t="shared" si="40"/>
        <v>0,9 л</v>
      </c>
      <c r="G694" s="40">
        <v>3</v>
      </c>
      <c r="H694" s="40" t="s">
        <v>574</v>
      </c>
      <c r="I694" s="39">
        <v>1918</v>
      </c>
      <c r="J694" s="53">
        <f>IF(C694="СТОП цена",I694,ROUND(I694*(1-VLOOKUP(L694,Оглавление!D:G,3,FALSE)),2))</f>
        <v>1918</v>
      </c>
      <c r="K694" s="56"/>
      <c r="L694" s="56" t="str">
        <f t="shared" si="41"/>
        <v>ТИККУРИЛА (TIKKURILA)</v>
      </c>
      <c r="M694" s="50">
        <v>12</v>
      </c>
    </row>
    <row r="695" spans="1:13" s="217" customFormat="1" ht="15" hidden="1">
      <c r="A695" s="289" t="s">
        <v>820</v>
      </c>
      <c r="B695" s="40">
        <v>700002882</v>
      </c>
      <c r="C695" s="39" t="s">
        <v>123</v>
      </c>
      <c r="D695" s="38"/>
      <c r="E695" s="40"/>
      <c r="F695" s="40" t="s">
        <v>191</v>
      </c>
      <c r="G695" s="40">
        <v>3</v>
      </c>
      <c r="H695" s="40" t="s">
        <v>574</v>
      </c>
      <c r="I695" s="39">
        <v>1207</v>
      </c>
      <c r="J695" s="53">
        <f>IF(C695="СТОП цена",I695,ROUND(I695*(1-VLOOKUP(L695,Оглавление!D:G,3,FALSE)),2))</f>
        <v>1207</v>
      </c>
      <c r="K695" s="56"/>
      <c r="L695" s="56" t="str">
        <f t="shared" si="41"/>
        <v>ТИККУРИЛА (TIKKURILA)</v>
      </c>
      <c r="M695" s="50">
        <v>12</v>
      </c>
    </row>
    <row r="696" spans="1:13" s="1" customFormat="1" ht="23.25" customHeight="1">
      <c r="A696" s="446" t="s">
        <v>11</v>
      </c>
      <c r="B696" s="447"/>
      <c r="C696" s="447"/>
      <c r="D696" s="447"/>
      <c r="E696" s="447"/>
      <c r="F696" s="447"/>
      <c r="G696" s="447"/>
      <c r="H696" s="447"/>
      <c r="I696" s="447"/>
      <c r="J696" s="447"/>
      <c r="K696" s="475"/>
      <c r="L696" s="56" t="str">
        <f t="shared" si="41"/>
        <v>ТИККУРИЛА (TIKKURILA)</v>
      </c>
      <c r="M696" s="50">
        <v>12</v>
      </c>
    </row>
    <row r="697" spans="1:13" s="249" customFormat="1" ht="33" customHeight="1">
      <c r="A697" s="334" t="s">
        <v>1519</v>
      </c>
      <c r="B697" s="38">
        <v>700003043</v>
      </c>
      <c r="C697" s="39" t="s">
        <v>123</v>
      </c>
      <c r="D697" s="38"/>
      <c r="E697" s="40"/>
      <c r="F697" s="40" t="s">
        <v>638</v>
      </c>
      <c r="G697" s="38">
        <v>12</v>
      </c>
      <c r="H697" s="40" t="s">
        <v>574</v>
      </c>
      <c r="I697" s="39">
        <v>257</v>
      </c>
      <c r="J697" s="53">
        <f>IF(C697="СТОП цена",I697,ROUND(I697*(1-VLOOKUP(L697,Оглавление!D:G,3,FALSE)),2))</f>
        <v>257</v>
      </c>
      <c r="K697" s="56"/>
      <c r="L697" s="56" t="str">
        <f t="shared" si="41"/>
        <v>ТИККУРИЛА (TIKKURILA)</v>
      </c>
      <c r="M697" s="50">
        <v>12</v>
      </c>
    </row>
    <row r="698" spans="1:13" s="249" customFormat="1" ht="33" customHeight="1">
      <c r="A698" s="334" t="s">
        <v>1523</v>
      </c>
      <c r="B698" s="38">
        <v>700003047</v>
      </c>
      <c r="C698" s="39" t="s">
        <v>123</v>
      </c>
      <c r="D698" s="38"/>
      <c r="E698" s="40"/>
      <c r="F698" s="40" t="s">
        <v>701</v>
      </c>
      <c r="G698" s="38">
        <v>12</v>
      </c>
      <c r="H698" s="40" t="s">
        <v>574</v>
      </c>
      <c r="I698" s="39">
        <v>291</v>
      </c>
      <c r="J698" s="53">
        <f>IF(C698="СТОП цена",I698,ROUND(I698*(1-VLOOKUP(L698,Оглавление!D:G,3,FALSE)),2))</f>
        <v>291</v>
      </c>
      <c r="K698" s="56"/>
      <c r="L698" s="56" t="str">
        <f t="shared" si="41"/>
        <v>ТИККУРИЛА (TIKKURILA)</v>
      </c>
      <c r="M698" s="50">
        <v>12</v>
      </c>
    </row>
    <row r="699" spans="1:13" ht="33" customHeight="1">
      <c r="A699" s="255" t="s">
        <v>79</v>
      </c>
      <c r="B699" s="38">
        <v>700003049</v>
      </c>
      <c r="C699" s="38"/>
      <c r="D699" s="38">
        <v>1</v>
      </c>
      <c r="E699" s="40" t="s">
        <v>290</v>
      </c>
      <c r="F699" s="40" t="str">
        <f>CONCATENATE(D699," ",E699)</f>
        <v>1 л</v>
      </c>
      <c r="G699" s="38">
        <v>10</v>
      </c>
      <c r="H699" s="40" t="s">
        <v>574</v>
      </c>
      <c r="I699" s="39">
        <v>282</v>
      </c>
      <c r="J699" s="53">
        <f>IF(C699="СТОП цена",I699,ROUND(I699*(1-VLOOKUP(L699,Оглавление!D:G,3,FALSE)),2))</f>
        <v>282</v>
      </c>
      <c r="K699" s="56"/>
      <c r="L699" s="56" t="str">
        <f t="shared" si="41"/>
        <v>ТИККУРИЛА (TIKKURILA)</v>
      </c>
      <c r="M699" s="50">
        <v>12</v>
      </c>
    </row>
    <row r="700" spans="1:13" ht="30">
      <c r="A700" s="255" t="s">
        <v>80</v>
      </c>
      <c r="B700" s="39">
        <v>700003053</v>
      </c>
      <c r="C700" s="39"/>
      <c r="D700" s="40">
        <v>1</v>
      </c>
      <c r="E700" s="40" t="s">
        <v>290</v>
      </c>
      <c r="F700" s="40" t="str">
        <f>CONCATENATE(D700," ",E700)</f>
        <v>1 л</v>
      </c>
      <c r="G700" s="40">
        <v>10</v>
      </c>
      <c r="H700" s="40" t="s">
        <v>574</v>
      </c>
      <c r="I700" s="39">
        <v>396</v>
      </c>
      <c r="J700" s="53">
        <f>IF(C700="СТОП цена",I700,ROUND(I700*(1-VLOOKUP(L700,Оглавление!D:G,3,FALSE)),2))</f>
        <v>396</v>
      </c>
      <c r="K700" s="56"/>
      <c r="L700" s="56" t="str">
        <f t="shared" si="41"/>
        <v>ТИККУРИЛА (TIKKURILA)</v>
      </c>
      <c r="M700" s="50">
        <v>12</v>
      </c>
    </row>
    <row r="701" spans="1:13" ht="30">
      <c r="A701" s="255" t="s">
        <v>81</v>
      </c>
      <c r="B701" s="39">
        <v>700002642</v>
      </c>
      <c r="C701" s="39" t="s">
        <v>123</v>
      </c>
      <c r="D701" s="40">
        <v>1</v>
      </c>
      <c r="E701" s="40" t="s">
        <v>290</v>
      </c>
      <c r="F701" s="40" t="str">
        <f>CONCATENATE(D701," ",E701)</f>
        <v>1 л</v>
      </c>
      <c r="G701" s="38">
        <v>12</v>
      </c>
      <c r="H701" s="40" t="s">
        <v>574</v>
      </c>
      <c r="I701" s="39">
        <v>327</v>
      </c>
      <c r="J701" s="53">
        <f>IF(C701="СТОП цена",I701,ROUND(I701*(1-VLOOKUP(L701,Оглавление!D:G,3,FALSE)),2))</f>
        <v>327</v>
      </c>
      <c r="K701" s="56"/>
      <c r="L701" s="56" t="str">
        <f t="shared" si="41"/>
        <v>ТИККУРИЛА (TIKKURILA)</v>
      </c>
      <c r="M701" s="50">
        <v>12</v>
      </c>
    </row>
    <row r="702" spans="1:13" ht="12.75">
      <c r="A702" s="444" t="s">
        <v>730</v>
      </c>
      <c r="B702" s="41">
        <v>700003040</v>
      </c>
      <c r="C702" s="41"/>
      <c r="D702" s="40">
        <v>1</v>
      </c>
      <c r="E702" s="40" t="s">
        <v>290</v>
      </c>
      <c r="F702" s="40" t="str">
        <f>CONCATENATE(D702," ",E702)</f>
        <v>1 л</v>
      </c>
      <c r="G702" s="38">
        <v>10</v>
      </c>
      <c r="H702" s="40" t="s">
        <v>574</v>
      </c>
      <c r="I702" s="39">
        <v>322</v>
      </c>
      <c r="J702" s="53">
        <f>IF(C702="СТОП цена",I702,ROUND(I702*(1-VLOOKUP(L702,Оглавление!D:G,3,FALSE)),2))</f>
        <v>322</v>
      </c>
      <c r="K702" s="56"/>
      <c r="L702" s="56" t="str">
        <f t="shared" si="41"/>
        <v>ТИККУРИЛА (TIKKURILA)</v>
      </c>
      <c r="M702" s="50">
        <v>12</v>
      </c>
    </row>
    <row r="703" spans="1:13" ht="12.75">
      <c r="A703" s="445"/>
      <c r="B703" s="41">
        <v>700003041</v>
      </c>
      <c r="C703" s="41"/>
      <c r="D703" s="40">
        <v>3</v>
      </c>
      <c r="E703" s="40" t="s">
        <v>290</v>
      </c>
      <c r="F703" s="40" t="str">
        <f>CONCATENATE(D703," ",E703)</f>
        <v>3 л</v>
      </c>
      <c r="G703" s="38">
        <v>3</v>
      </c>
      <c r="H703" s="40" t="s">
        <v>574</v>
      </c>
      <c r="I703" s="39">
        <v>708</v>
      </c>
      <c r="J703" s="53">
        <f>IF(C703="СТОП цена",I703,ROUND(I703*(1-VLOOKUP(L703,Оглавление!D:G,3,FALSE)),2))</f>
        <v>708</v>
      </c>
      <c r="K703" s="56"/>
      <c r="L703" s="56" t="str">
        <f t="shared" si="41"/>
        <v>ТИККУРИЛА (TIKKURILA)</v>
      </c>
      <c r="M703" s="50">
        <v>12</v>
      </c>
    </row>
    <row r="704" spans="1:13" s="157" customFormat="1" ht="22.5" customHeight="1">
      <c r="A704" s="288" t="s">
        <v>729</v>
      </c>
      <c r="B704" s="41">
        <v>700002204</v>
      </c>
      <c r="C704" s="39"/>
      <c r="D704" s="40"/>
      <c r="E704" s="40"/>
      <c r="F704" s="40" t="s">
        <v>638</v>
      </c>
      <c r="G704" s="38">
        <v>12</v>
      </c>
      <c r="H704" s="40" t="s">
        <v>574</v>
      </c>
      <c r="I704" s="39">
        <v>181</v>
      </c>
      <c r="J704" s="53">
        <f>IF(C704="СТОП цена",I704,ROUND(I704*(1-VLOOKUP(L704,Оглавление!D:G,3,FALSE)),2))</f>
        <v>181</v>
      </c>
      <c r="K704" s="56"/>
      <c r="L704" s="56" t="str">
        <f t="shared" si="41"/>
        <v>ТИККУРИЛА (TIKKURILA)</v>
      </c>
      <c r="M704" s="50">
        <v>12</v>
      </c>
    </row>
    <row r="705" spans="1:13" s="1" customFormat="1" ht="23.25" hidden="1" customHeight="1">
      <c r="A705" s="446" t="s">
        <v>13</v>
      </c>
      <c r="B705" s="447"/>
      <c r="C705" s="447"/>
      <c r="D705" s="447"/>
      <c r="E705" s="447"/>
      <c r="F705" s="447"/>
      <c r="G705" s="447"/>
      <c r="H705" s="447"/>
      <c r="I705" s="447"/>
      <c r="J705" s="447"/>
      <c r="K705" s="475"/>
      <c r="L705" s="56" t="str">
        <f>IF(ISBLANK(K705)=FALSE,A705,L703)</f>
        <v>ТИККУРИЛА (TIKKURILA)</v>
      </c>
      <c r="M705" s="50">
        <v>13</v>
      </c>
    </row>
    <row r="706" spans="1:13" ht="37.5" hidden="1" customHeight="1">
      <c r="A706" s="285" t="s">
        <v>82</v>
      </c>
      <c r="B706" s="267">
        <v>700003240</v>
      </c>
      <c r="C706" s="39" t="s">
        <v>123</v>
      </c>
      <c r="D706" s="38">
        <v>1</v>
      </c>
      <c r="E706" s="40" t="s">
        <v>290</v>
      </c>
      <c r="F706" s="40" t="str">
        <f>CONCATENATE(D706," ",E706)</f>
        <v>1 л</v>
      </c>
      <c r="G706" s="38">
        <v>5</v>
      </c>
      <c r="H706" s="40" t="s">
        <v>574</v>
      </c>
      <c r="I706" s="39">
        <v>1164</v>
      </c>
      <c r="J706" s="53">
        <f>IF(C706="СТОП цена",I706,ROUND(I706*(1-VLOOKUP(L706,Оглавление!D:G,3,FALSE)),2))</f>
        <v>1164</v>
      </c>
      <c r="K706" s="56"/>
      <c r="L706" s="56" t="str">
        <f>IF(ISBLANK(K706)=FALSE,A706,L704)</f>
        <v>ТИККУРИЛА (TIKKURILA)</v>
      </c>
      <c r="M706" s="50">
        <v>13</v>
      </c>
    </row>
    <row r="707" spans="1:13" ht="50.25" hidden="1" customHeight="1">
      <c r="A707" s="255" t="s">
        <v>1192</v>
      </c>
      <c r="B707" s="38">
        <v>700003258</v>
      </c>
      <c r="C707" s="38"/>
      <c r="D707" s="38">
        <v>0.5</v>
      </c>
      <c r="E707" s="40" t="s">
        <v>290</v>
      </c>
      <c r="F707" s="40" t="str">
        <f>CONCATENATE(D707," ",E707)</f>
        <v>0,5 л</v>
      </c>
      <c r="G707" s="38">
        <v>8</v>
      </c>
      <c r="H707" s="40" t="s">
        <v>574</v>
      </c>
      <c r="I707" s="39">
        <v>422</v>
      </c>
      <c r="J707" s="53">
        <f>IF(C707="СТОП цена",I707,ROUND(I707*(1-VLOOKUP(L707,Оглавление!D:G,3,FALSE)),2))</f>
        <v>422</v>
      </c>
      <c r="K707" s="56"/>
      <c r="L707" s="56" t="str">
        <f>IF(ISBLANK(K707)=FALSE,A707,L705)</f>
        <v>ТИККУРИЛА (TIKKURILA)</v>
      </c>
      <c r="M707" s="50">
        <v>13</v>
      </c>
    </row>
    <row r="708" spans="1:13" s="227" customFormat="1" ht="24.75" hidden="1" customHeight="1">
      <c r="A708" s="444" t="s">
        <v>813</v>
      </c>
      <c r="B708" s="39">
        <v>700003255</v>
      </c>
      <c r="C708" s="39"/>
      <c r="D708" s="38"/>
      <c r="E708" s="40"/>
      <c r="F708" s="64" t="s">
        <v>819</v>
      </c>
      <c r="G708" s="72">
        <v>3</v>
      </c>
      <c r="H708" s="64" t="s">
        <v>574</v>
      </c>
      <c r="I708" s="52">
        <v>781</v>
      </c>
      <c r="J708" s="65">
        <f>IF(C708="СТОП цена",I708,ROUND(I708*(1-VLOOKUP(L708,Оглавление!D:G,3,FALSE)),2))</f>
        <v>781</v>
      </c>
      <c r="K708" s="56"/>
      <c r="L708" s="56" t="str">
        <f>IF(ISBLANK(K708)=FALSE,A708,L706)</f>
        <v>ТИККУРИЛА (TIKKURILA)</v>
      </c>
      <c r="M708" s="50">
        <v>13</v>
      </c>
    </row>
    <row r="709" spans="1:13" s="210" customFormat="1" ht="20.25" hidden="1" customHeight="1">
      <c r="A709" s="445"/>
      <c r="B709" s="39">
        <v>700003254</v>
      </c>
      <c r="C709" s="39"/>
      <c r="D709" s="38"/>
      <c r="E709" s="40"/>
      <c r="F709" s="64" t="s">
        <v>644</v>
      </c>
      <c r="G709" s="72">
        <v>1</v>
      </c>
      <c r="H709" s="64" t="s">
        <v>574</v>
      </c>
      <c r="I709" s="52">
        <v>2164</v>
      </c>
      <c r="J709" s="65">
        <f>IF(C709="СТОП цена",I709,ROUND(I709*(1-VLOOKUP(L709,Оглавление!D:G,3,FALSE)),2))</f>
        <v>2164</v>
      </c>
      <c r="K709" s="56"/>
      <c r="L709" s="56" t="str">
        <f>IF(ISBLANK(K709)=FALSE,A708,L706)</f>
        <v>ТИККУРИЛА (TIKKURILA)</v>
      </c>
      <c r="M709" s="50">
        <v>13</v>
      </c>
    </row>
    <row r="710" spans="1:13" s="249" customFormat="1" ht="20.25" hidden="1" customHeight="1">
      <c r="A710" s="444" t="s">
        <v>814</v>
      </c>
      <c r="B710" s="39">
        <v>700003247</v>
      </c>
      <c r="C710" s="39"/>
      <c r="D710" s="38"/>
      <c r="E710" s="40"/>
      <c r="F710" s="64" t="s">
        <v>819</v>
      </c>
      <c r="G710" s="72">
        <v>3</v>
      </c>
      <c r="H710" s="64" t="s">
        <v>574</v>
      </c>
      <c r="I710" s="52">
        <v>704</v>
      </c>
      <c r="J710" s="65">
        <f>IF(C710="СТОП цена",I710,ROUND(I710*(1-VLOOKUP(L710,Оглавление!D:G,3,FALSE)),2))</f>
        <v>704</v>
      </c>
      <c r="K710" s="56"/>
      <c r="L710" s="56" t="str">
        <f t="shared" ref="L710:L712" si="42">IF(ISBLANK(K710)=FALSE,A709,L707)</f>
        <v>ТИККУРИЛА (TIKKURILA)</v>
      </c>
      <c r="M710" s="50">
        <v>13</v>
      </c>
    </row>
    <row r="711" spans="1:13" s="210" customFormat="1" ht="34.5" hidden="1" customHeight="1">
      <c r="A711" s="445"/>
      <c r="B711" s="39">
        <v>700003246</v>
      </c>
      <c r="C711" s="39"/>
      <c r="D711" s="38"/>
      <c r="E711" s="40"/>
      <c r="F711" s="64" t="s">
        <v>644</v>
      </c>
      <c r="G711" s="72">
        <v>1</v>
      </c>
      <c r="H711" s="64" t="s">
        <v>574</v>
      </c>
      <c r="I711" s="52">
        <v>1849</v>
      </c>
      <c r="J711" s="65">
        <f>IF(C711="СТОП цена",I711,ROUND(I711*(1-VLOOKUP(L711,Оглавление!D:G,3,FALSE)),2))</f>
        <v>1849</v>
      </c>
      <c r="K711" s="56"/>
      <c r="L711" s="56" t="str">
        <f t="shared" si="42"/>
        <v>ТИККУРИЛА (TIKKURILA)</v>
      </c>
      <c r="M711" s="50">
        <v>13</v>
      </c>
    </row>
    <row r="712" spans="1:13" s="1" customFormat="1" ht="21.75" hidden="1" customHeight="1">
      <c r="A712" s="446" t="s">
        <v>303</v>
      </c>
      <c r="B712" s="447"/>
      <c r="C712" s="447"/>
      <c r="D712" s="447"/>
      <c r="E712" s="447"/>
      <c r="F712" s="447"/>
      <c r="G712" s="447"/>
      <c r="H712" s="447"/>
      <c r="I712" s="447"/>
      <c r="J712" s="447"/>
      <c r="K712" s="67"/>
      <c r="L712" s="56" t="str">
        <f t="shared" si="42"/>
        <v>ТИККУРИЛА (TIKKURILA)</v>
      </c>
      <c r="M712" s="50">
        <v>13</v>
      </c>
    </row>
    <row r="713" spans="1:13" s="1" customFormat="1" ht="14.25" hidden="1" customHeight="1">
      <c r="A713" s="444" t="s">
        <v>386</v>
      </c>
      <c r="B713" s="38">
        <v>700003064</v>
      </c>
      <c r="C713" s="38"/>
      <c r="D713" s="38">
        <v>0.9</v>
      </c>
      <c r="E713" s="40" t="s">
        <v>290</v>
      </c>
      <c r="F713" s="40" t="str">
        <f t="shared" ref="F713:F750" si="43">CONCATENATE(D713," ",E713)</f>
        <v>0,9 л</v>
      </c>
      <c r="G713" s="38">
        <v>5</v>
      </c>
      <c r="H713" s="40" t="s">
        <v>574</v>
      </c>
      <c r="I713" s="39">
        <v>919</v>
      </c>
      <c r="J713" s="53">
        <f>IF(C713="СТОП цена",I713,ROUND(I713*(1-VLOOKUP(L713,Оглавление!D:G,3,FALSE)),2))</f>
        <v>919</v>
      </c>
      <c r="K713" s="56"/>
      <c r="L713" s="56" t="str">
        <f t="shared" si="41"/>
        <v>ТИККУРИЛА (TIKKURILA)</v>
      </c>
      <c r="M713" s="50">
        <v>13</v>
      </c>
    </row>
    <row r="714" spans="1:13" s="1" customFormat="1" ht="14.25" hidden="1" customHeight="1">
      <c r="A714" s="448"/>
      <c r="B714" s="38">
        <v>700003066</v>
      </c>
      <c r="C714" s="38"/>
      <c r="D714" s="38">
        <v>2.7</v>
      </c>
      <c r="E714" s="40" t="s">
        <v>290</v>
      </c>
      <c r="F714" s="40" t="str">
        <f t="shared" si="43"/>
        <v>2,7 л</v>
      </c>
      <c r="G714" s="38">
        <v>3</v>
      </c>
      <c r="H714" s="40" t="s">
        <v>574</v>
      </c>
      <c r="I714" s="39">
        <v>2611</v>
      </c>
      <c r="J714" s="53">
        <f>IF(C714="СТОП цена",I714,ROUND(I714*(1-VLOOKUP(L714,Оглавление!D:G,3,FALSE)),2))</f>
        <v>2611</v>
      </c>
      <c r="K714" s="56"/>
      <c r="L714" s="56" t="str">
        <f t="shared" si="41"/>
        <v>ТИККУРИЛА (TIKKURILA)</v>
      </c>
      <c r="M714" s="50">
        <v>13</v>
      </c>
    </row>
    <row r="715" spans="1:13" s="1" customFormat="1" ht="14.25" hidden="1" customHeight="1">
      <c r="A715" s="445"/>
      <c r="B715" s="38">
        <v>700003067</v>
      </c>
      <c r="C715" s="38"/>
      <c r="D715" s="38">
        <v>9</v>
      </c>
      <c r="E715" s="40" t="s">
        <v>290</v>
      </c>
      <c r="F715" s="40" t="str">
        <f t="shared" si="43"/>
        <v>9 л</v>
      </c>
      <c r="G715" s="38">
        <v>1</v>
      </c>
      <c r="H715" s="40" t="s">
        <v>574</v>
      </c>
      <c r="I715" s="39">
        <v>7774</v>
      </c>
      <c r="J715" s="53">
        <f>IF(C715="СТОП цена",I715,ROUND(I715*(1-VLOOKUP(L715,Оглавление!D:G,3,FALSE)),2))</f>
        <v>7774</v>
      </c>
      <c r="K715" s="56"/>
      <c r="L715" s="56" t="str">
        <f t="shared" si="41"/>
        <v>ТИККУРИЛА (TIKKURILA)</v>
      </c>
      <c r="M715" s="50">
        <v>13</v>
      </c>
    </row>
    <row r="716" spans="1:13" s="1" customFormat="1" ht="14.25" hidden="1" customHeight="1">
      <c r="A716" s="444" t="s">
        <v>387</v>
      </c>
      <c r="B716" s="38">
        <v>700003068</v>
      </c>
      <c r="C716" s="38"/>
      <c r="D716" s="38">
        <v>0.9</v>
      </c>
      <c r="E716" s="40" t="s">
        <v>290</v>
      </c>
      <c r="F716" s="40" t="str">
        <f t="shared" si="43"/>
        <v>0,9 л</v>
      </c>
      <c r="G716" s="38">
        <v>5</v>
      </c>
      <c r="H716" s="40" t="s">
        <v>574</v>
      </c>
      <c r="I716" s="39">
        <v>766</v>
      </c>
      <c r="J716" s="53">
        <f>IF(C716="СТОП цена",I716,ROUND(I716*(1-VLOOKUP(L716,Оглавление!D:G,3,FALSE)),2))</f>
        <v>766</v>
      </c>
      <c r="K716" s="56"/>
      <c r="L716" s="56" t="str">
        <f t="shared" si="41"/>
        <v>ТИККУРИЛА (TIKKURILA)</v>
      </c>
      <c r="M716" s="50">
        <v>13</v>
      </c>
    </row>
    <row r="717" spans="1:13" s="1" customFormat="1" ht="14.25" hidden="1" customHeight="1">
      <c r="A717" s="448"/>
      <c r="B717" s="38">
        <v>700003070</v>
      </c>
      <c r="C717" s="38"/>
      <c r="D717" s="38">
        <v>2.7</v>
      </c>
      <c r="E717" s="40" t="s">
        <v>290</v>
      </c>
      <c r="F717" s="40" t="str">
        <f t="shared" si="43"/>
        <v>2,7 л</v>
      </c>
      <c r="G717" s="38">
        <v>3</v>
      </c>
      <c r="H717" s="40" t="s">
        <v>574</v>
      </c>
      <c r="I717" s="39">
        <v>2187</v>
      </c>
      <c r="J717" s="53">
        <f>IF(C717="СТОП цена",I717,ROUND(I717*(1-VLOOKUP(L717,Оглавление!D:G,3,FALSE)),2))</f>
        <v>2187</v>
      </c>
      <c r="K717" s="56"/>
      <c r="L717" s="56" t="str">
        <f t="shared" si="41"/>
        <v>ТИККУРИЛА (TIKKURILA)</v>
      </c>
      <c r="M717" s="50">
        <v>13</v>
      </c>
    </row>
    <row r="718" spans="1:13" s="1" customFormat="1" ht="14.25" hidden="1" customHeight="1">
      <c r="A718" s="445"/>
      <c r="B718" s="38">
        <v>700003071</v>
      </c>
      <c r="C718" s="38"/>
      <c r="D718" s="38">
        <v>9</v>
      </c>
      <c r="E718" s="40" t="s">
        <v>290</v>
      </c>
      <c r="F718" s="40" t="str">
        <f t="shared" si="43"/>
        <v>9 л</v>
      </c>
      <c r="G718" s="38">
        <v>1</v>
      </c>
      <c r="H718" s="40" t="s">
        <v>574</v>
      </c>
      <c r="I718" s="39">
        <v>6326</v>
      </c>
      <c r="J718" s="53">
        <f>IF(C718="СТОП цена",I718,ROUND(I718*(1-VLOOKUP(L718,Оглавление!D:G,3,FALSE)),2))</f>
        <v>6326</v>
      </c>
      <c r="K718" s="56"/>
      <c r="L718" s="56" t="str">
        <f t="shared" si="41"/>
        <v>ТИККУРИЛА (TIKKURILA)</v>
      </c>
      <c r="M718" s="50">
        <v>13</v>
      </c>
    </row>
    <row r="719" spans="1:13" ht="12.75" hidden="1">
      <c r="A719" s="444" t="s">
        <v>83</v>
      </c>
      <c r="B719" s="40">
        <v>700003074</v>
      </c>
      <c r="C719" s="40"/>
      <c r="D719" s="38">
        <v>0.9</v>
      </c>
      <c r="E719" s="40" t="s">
        <v>290</v>
      </c>
      <c r="F719" s="40" t="str">
        <f t="shared" si="43"/>
        <v>0,9 л</v>
      </c>
      <c r="G719" s="38">
        <v>3</v>
      </c>
      <c r="H719" s="40" t="s">
        <v>574</v>
      </c>
      <c r="I719" s="39">
        <v>682</v>
      </c>
      <c r="J719" s="53">
        <f>IF(C719="СТОП цена",I719,ROUND(I719*(1-VLOOKUP(L719,Оглавление!D:G,3,FALSE)),2))</f>
        <v>682</v>
      </c>
      <c r="K719" s="56"/>
      <c r="L719" s="56" t="str">
        <f t="shared" si="41"/>
        <v>ТИККУРИЛА (TIKKURILA)</v>
      </c>
      <c r="M719" s="50">
        <v>13</v>
      </c>
    </row>
    <row r="720" spans="1:13" ht="12.75" hidden="1">
      <c r="A720" s="448"/>
      <c r="B720" s="40">
        <v>700003076</v>
      </c>
      <c r="C720" s="40"/>
      <c r="D720" s="38">
        <v>2.7</v>
      </c>
      <c r="E720" s="40" t="s">
        <v>290</v>
      </c>
      <c r="F720" s="40" t="str">
        <f t="shared" si="43"/>
        <v>2,7 л</v>
      </c>
      <c r="G720" s="38">
        <v>3</v>
      </c>
      <c r="H720" s="40" t="s">
        <v>574</v>
      </c>
      <c r="I720" s="39">
        <v>1938</v>
      </c>
      <c r="J720" s="53">
        <f>IF(C720="СТОП цена",I720,ROUND(I720*(1-VLOOKUP(L720,Оглавление!D:G,3,FALSE)),2))</f>
        <v>1938</v>
      </c>
      <c r="K720" s="56"/>
      <c r="L720" s="56" t="str">
        <f t="shared" si="41"/>
        <v>ТИККУРИЛА (TIKKURILA)</v>
      </c>
      <c r="M720" s="50">
        <v>13</v>
      </c>
    </row>
    <row r="721" spans="1:13" ht="12.75" hidden="1">
      <c r="A721" s="445"/>
      <c r="B721" s="40">
        <v>700003077</v>
      </c>
      <c r="C721" s="40"/>
      <c r="D721" s="38">
        <v>9</v>
      </c>
      <c r="E721" s="40" t="s">
        <v>290</v>
      </c>
      <c r="F721" s="40" t="str">
        <f t="shared" si="43"/>
        <v>9 л</v>
      </c>
      <c r="G721" s="38">
        <v>1</v>
      </c>
      <c r="H721" s="40" t="s">
        <v>574</v>
      </c>
      <c r="I721" s="39">
        <v>5774</v>
      </c>
      <c r="J721" s="53">
        <f>IF(C721="СТОП цена",I721,ROUND(I721*(1-VLOOKUP(L721,Оглавление!D:G,3,FALSE)),2))</f>
        <v>5774</v>
      </c>
      <c r="K721" s="56"/>
      <c r="L721" s="56" t="str">
        <f t="shared" si="41"/>
        <v>ТИККУРИЛА (TIKKURILA)</v>
      </c>
      <c r="M721" s="50">
        <v>13</v>
      </c>
    </row>
    <row r="722" spans="1:13" ht="12.75" hidden="1">
      <c r="A722" s="444" t="s">
        <v>84</v>
      </c>
      <c r="B722" s="40">
        <v>700003078</v>
      </c>
      <c r="C722" s="40"/>
      <c r="D722" s="38">
        <v>0.9</v>
      </c>
      <c r="E722" s="40" t="s">
        <v>290</v>
      </c>
      <c r="F722" s="40" t="str">
        <f t="shared" si="43"/>
        <v>0,9 л</v>
      </c>
      <c r="G722" s="38">
        <v>5</v>
      </c>
      <c r="H722" s="40" t="s">
        <v>574</v>
      </c>
      <c r="I722" s="39">
        <v>571</v>
      </c>
      <c r="J722" s="53">
        <f>IF(C722="СТОП цена",I722,ROUND(I722*(1-VLOOKUP(L722,Оглавление!D:G,3,FALSE)),2))</f>
        <v>571</v>
      </c>
      <c r="K722" s="56"/>
      <c r="L722" s="56" t="str">
        <f t="shared" si="41"/>
        <v>ТИККУРИЛА (TIKKURILA)</v>
      </c>
      <c r="M722" s="50">
        <v>13</v>
      </c>
    </row>
    <row r="723" spans="1:13" ht="12.75" hidden="1">
      <c r="A723" s="448"/>
      <c r="B723" s="40">
        <v>700003080</v>
      </c>
      <c r="C723" s="40"/>
      <c r="D723" s="38">
        <v>2.7</v>
      </c>
      <c r="E723" s="40" t="s">
        <v>290</v>
      </c>
      <c r="F723" s="40" t="str">
        <f t="shared" si="43"/>
        <v>2,7 л</v>
      </c>
      <c r="G723" s="38">
        <v>3</v>
      </c>
      <c r="H723" s="40" t="s">
        <v>574</v>
      </c>
      <c r="I723" s="39">
        <v>1624</v>
      </c>
      <c r="J723" s="53">
        <f>IF(C723="СТОП цена",I723,ROUND(I723*(1-VLOOKUP(L723,Оглавление!D:G,3,FALSE)),2))</f>
        <v>1624</v>
      </c>
      <c r="K723" s="56"/>
      <c r="L723" s="56" t="str">
        <f t="shared" si="41"/>
        <v>ТИККУРИЛА (TIKKURILA)</v>
      </c>
      <c r="M723" s="50">
        <v>13</v>
      </c>
    </row>
    <row r="724" spans="1:13" ht="12.75" hidden="1">
      <c r="A724" s="445"/>
      <c r="B724" s="40">
        <v>700003081</v>
      </c>
      <c r="C724" s="40"/>
      <c r="D724" s="38">
        <v>9</v>
      </c>
      <c r="E724" s="40" t="s">
        <v>290</v>
      </c>
      <c r="F724" s="40" t="str">
        <f t="shared" si="43"/>
        <v>9 л</v>
      </c>
      <c r="G724" s="38">
        <v>1</v>
      </c>
      <c r="H724" s="40" t="s">
        <v>574</v>
      </c>
      <c r="I724" s="39">
        <v>4699</v>
      </c>
      <c r="J724" s="53">
        <f>IF(C724="СТОП цена",I724,ROUND(I724*(1-VLOOKUP(L724,Оглавление!D:G,3,FALSE)),2))</f>
        <v>4699</v>
      </c>
      <c r="K724" s="56"/>
      <c r="L724" s="56" t="str">
        <f t="shared" si="41"/>
        <v>ТИККУРИЛА (TIKKURILA)</v>
      </c>
      <c r="M724" s="50">
        <v>13</v>
      </c>
    </row>
    <row r="725" spans="1:13" ht="12.75" hidden="1" customHeight="1">
      <c r="A725" s="444" t="s">
        <v>176</v>
      </c>
      <c r="B725" s="38">
        <v>700003101</v>
      </c>
      <c r="C725" s="38"/>
      <c r="D725" s="38">
        <v>0.9</v>
      </c>
      <c r="E725" s="40" t="s">
        <v>290</v>
      </c>
      <c r="F725" s="40" t="str">
        <f t="shared" si="43"/>
        <v>0,9 л</v>
      </c>
      <c r="G725" s="38">
        <v>3</v>
      </c>
      <c r="H725" s="40" t="s">
        <v>574</v>
      </c>
      <c r="I725" s="39">
        <v>581</v>
      </c>
      <c r="J725" s="53">
        <f>IF(C725="СТОП цена",I725,ROUND(I725*(1-VLOOKUP(L725,Оглавление!D:G,3,FALSE)),2))</f>
        <v>581</v>
      </c>
      <c r="K725" s="56"/>
      <c r="L725" s="56" t="str">
        <f t="shared" si="41"/>
        <v>ТИККУРИЛА (TIKKURILA)</v>
      </c>
      <c r="M725" s="50">
        <v>13</v>
      </c>
    </row>
    <row r="726" spans="1:13" ht="12.75" hidden="1" customHeight="1">
      <c r="A726" s="448"/>
      <c r="B726" s="38">
        <v>700003102</v>
      </c>
      <c r="C726" s="38"/>
      <c r="D726" s="38">
        <v>2.7</v>
      </c>
      <c r="E726" s="40" t="s">
        <v>290</v>
      </c>
      <c r="F726" s="40" t="str">
        <f t="shared" si="43"/>
        <v>2,7 л</v>
      </c>
      <c r="G726" s="38">
        <v>3</v>
      </c>
      <c r="H726" s="40" t="s">
        <v>574</v>
      </c>
      <c r="I726" s="39">
        <v>1685</v>
      </c>
      <c r="J726" s="53">
        <f>IF(C726="СТОП цена",I726,ROUND(I726*(1-VLOOKUP(L726,Оглавление!D:G,3,FALSE)),2))</f>
        <v>1685</v>
      </c>
      <c r="K726" s="56"/>
      <c r="L726" s="56" t="str">
        <f t="shared" si="41"/>
        <v>ТИККУРИЛА (TIKKURILA)</v>
      </c>
      <c r="M726" s="50">
        <v>13</v>
      </c>
    </row>
    <row r="727" spans="1:13" ht="12.75" hidden="1" customHeight="1">
      <c r="A727" s="445"/>
      <c r="B727" s="38">
        <v>700003103</v>
      </c>
      <c r="C727" s="38"/>
      <c r="D727" s="38">
        <v>9</v>
      </c>
      <c r="E727" s="40" t="s">
        <v>290</v>
      </c>
      <c r="F727" s="40" t="str">
        <f t="shared" si="43"/>
        <v>9 л</v>
      </c>
      <c r="G727" s="38">
        <v>1</v>
      </c>
      <c r="H727" s="40" t="s">
        <v>574</v>
      </c>
      <c r="I727" s="39">
        <v>5041</v>
      </c>
      <c r="J727" s="53">
        <f>IF(C727="СТОП цена",I727,ROUND(I727*(1-VLOOKUP(L727,Оглавление!D:G,3,FALSE)),2))</f>
        <v>5041</v>
      </c>
      <c r="K727" s="56"/>
      <c r="L727" s="56" t="str">
        <f t="shared" si="41"/>
        <v>ТИККУРИЛА (TIKKURILA)</v>
      </c>
      <c r="M727" s="50">
        <v>13</v>
      </c>
    </row>
    <row r="728" spans="1:13" ht="12.75" hidden="1">
      <c r="A728" s="444" t="s">
        <v>257</v>
      </c>
      <c r="B728" s="40">
        <v>700003105</v>
      </c>
      <c r="C728" s="40"/>
      <c r="D728" s="38">
        <v>0.9</v>
      </c>
      <c r="E728" s="40" t="s">
        <v>290</v>
      </c>
      <c r="F728" s="40" t="str">
        <f t="shared" si="43"/>
        <v>0,9 л</v>
      </c>
      <c r="G728" s="39">
        <v>5</v>
      </c>
      <c r="H728" s="40" t="s">
        <v>574</v>
      </c>
      <c r="I728" s="39">
        <v>463</v>
      </c>
      <c r="J728" s="53">
        <f>IF(C728="СТОП цена",I728,ROUND(I728*(1-VLOOKUP(L728,Оглавление!D:G,3,FALSE)),2))</f>
        <v>463</v>
      </c>
      <c r="K728" s="56"/>
      <c r="L728" s="56" t="str">
        <f t="shared" si="41"/>
        <v>ТИККУРИЛА (TIKKURILA)</v>
      </c>
      <c r="M728" s="50">
        <v>13</v>
      </c>
    </row>
    <row r="729" spans="1:13" ht="12.75" hidden="1">
      <c r="A729" s="448"/>
      <c r="B729" s="40">
        <v>700003106</v>
      </c>
      <c r="C729" s="40"/>
      <c r="D729" s="38">
        <v>2.7</v>
      </c>
      <c r="E729" s="40" t="s">
        <v>290</v>
      </c>
      <c r="F729" s="40" t="str">
        <f t="shared" si="43"/>
        <v>2,7 л</v>
      </c>
      <c r="G729" s="38">
        <v>3</v>
      </c>
      <c r="H729" s="40" t="s">
        <v>574</v>
      </c>
      <c r="I729" s="39">
        <v>1293</v>
      </c>
      <c r="J729" s="53">
        <f>IF(C729="СТОП цена",I729,ROUND(I729*(1-VLOOKUP(L729,Оглавление!D:G,3,FALSE)),2))</f>
        <v>1293</v>
      </c>
      <c r="K729" s="56"/>
      <c r="L729" s="56" t="str">
        <f t="shared" si="41"/>
        <v>ТИККУРИЛА (TIKKURILA)</v>
      </c>
      <c r="M729" s="50">
        <v>13</v>
      </c>
    </row>
    <row r="730" spans="1:13" ht="12.75" hidden="1">
      <c r="A730" s="445"/>
      <c r="B730" s="40">
        <v>700003107</v>
      </c>
      <c r="C730" s="40"/>
      <c r="D730" s="38">
        <v>9</v>
      </c>
      <c r="E730" s="40" t="s">
        <v>290</v>
      </c>
      <c r="F730" s="40" t="str">
        <f t="shared" si="43"/>
        <v>9 л</v>
      </c>
      <c r="G730" s="38">
        <v>1</v>
      </c>
      <c r="H730" s="40" t="s">
        <v>574</v>
      </c>
      <c r="I730" s="39">
        <v>3787</v>
      </c>
      <c r="J730" s="53">
        <f>IF(C730="СТОП цена",I730,ROUND(I730*(1-VLOOKUP(L730,Оглавление!D:G,3,FALSE)),2))</f>
        <v>3787</v>
      </c>
      <c r="K730" s="56"/>
      <c r="L730" s="56" t="str">
        <f t="shared" si="41"/>
        <v>ТИККУРИЛА (TIKKURILA)</v>
      </c>
      <c r="M730" s="50">
        <v>13</v>
      </c>
    </row>
    <row r="731" spans="1:13" ht="12.75" hidden="1">
      <c r="A731" s="444" t="s">
        <v>177</v>
      </c>
      <c r="B731" s="40">
        <v>700001164</v>
      </c>
      <c r="C731" s="40"/>
      <c r="D731" s="39">
        <v>0.9</v>
      </c>
      <c r="E731" s="40" t="s">
        <v>290</v>
      </c>
      <c r="F731" s="40" t="str">
        <f t="shared" si="43"/>
        <v>0,9 л</v>
      </c>
      <c r="G731" s="39">
        <v>6</v>
      </c>
      <c r="H731" s="40" t="s">
        <v>574</v>
      </c>
      <c r="I731" s="39">
        <v>418</v>
      </c>
      <c r="J731" s="53">
        <f>IF(C731="СТОП цена",I731,ROUND(I731*(1-VLOOKUP(L731,Оглавление!D:G,3,FALSE)),2))</f>
        <v>418</v>
      </c>
      <c r="K731" s="56"/>
      <c r="L731" s="56" t="str">
        <f t="shared" si="41"/>
        <v>ТИККУРИЛА (TIKKURILA)</v>
      </c>
      <c r="M731" s="50">
        <v>13</v>
      </c>
    </row>
    <row r="732" spans="1:13" ht="12.75" hidden="1">
      <c r="A732" s="448"/>
      <c r="B732" s="40">
        <v>700001165</v>
      </c>
      <c r="C732" s="40"/>
      <c r="D732" s="39">
        <v>2.7</v>
      </c>
      <c r="E732" s="40" t="s">
        <v>290</v>
      </c>
      <c r="F732" s="40" t="str">
        <f t="shared" si="43"/>
        <v>2,7 л</v>
      </c>
      <c r="G732" s="39">
        <v>3</v>
      </c>
      <c r="H732" s="40" t="s">
        <v>574</v>
      </c>
      <c r="I732" s="39">
        <v>1237</v>
      </c>
      <c r="J732" s="53">
        <f>IF(C732="СТОП цена",I732,ROUND(I732*(1-VLOOKUP(L732,Оглавление!D:G,3,FALSE)),2))</f>
        <v>1237</v>
      </c>
      <c r="K732" s="56"/>
      <c r="L732" s="56" t="str">
        <f t="shared" si="41"/>
        <v>ТИККУРИЛА (TIKKURILA)</v>
      </c>
      <c r="M732" s="50">
        <v>13</v>
      </c>
    </row>
    <row r="733" spans="1:13" ht="12.75" hidden="1">
      <c r="A733" s="445"/>
      <c r="B733" s="40">
        <v>700001166</v>
      </c>
      <c r="C733" s="40"/>
      <c r="D733" s="39">
        <v>9</v>
      </c>
      <c r="E733" s="40" t="s">
        <v>290</v>
      </c>
      <c r="F733" s="40" t="str">
        <f t="shared" si="43"/>
        <v>9 л</v>
      </c>
      <c r="G733" s="39">
        <v>1</v>
      </c>
      <c r="H733" s="40" t="s">
        <v>574</v>
      </c>
      <c r="I733" s="39">
        <v>3677</v>
      </c>
      <c r="J733" s="53">
        <f>IF(C733="СТОП цена",I733,ROUND(I733*(1-VLOOKUP(L733,Оглавление!D:G,3,FALSE)),2))</f>
        <v>3677</v>
      </c>
      <c r="K733" s="56"/>
      <c r="L733" s="56" t="str">
        <f t="shared" si="41"/>
        <v>ТИККУРИЛА (TIKKURILA)</v>
      </c>
      <c r="M733" s="50">
        <v>13</v>
      </c>
    </row>
    <row r="734" spans="1:13" ht="12.75" hidden="1">
      <c r="A734" s="444" t="s">
        <v>178</v>
      </c>
      <c r="B734" s="40">
        <v>700001167</v>
      </c>
      <c r="C734" s="40"/>
      <c r="D734" s="39">
        <v>0.9</v>
      </c>
      <c r="E734" s="40" t="s">
        <v>290</v>
      </c>
      <c r="F734" s="40" t="str">
        <f t="shared" si="43"/>
        <v>0,9 л</v>
      </c>
      <c r="G734" s="39">
        <v>6</v>
      </c>
      <c r="H734" s="40" t="s">
        <v>574</v>
      </c>
      <c r="I734" s="39">
        <v>372</v>
      </c>
      <c r="J734" s="53">
        <f>IF(C734="СТОП цена",I734,ROUND(I734*(1-VLOOKUP(L734,Оглавление!D:G,3,FALSE)),2))</f>
        <v>372</v>
      </c>
      <c r="K734" s="56"/>
      <c r="L734" s="56" t="str">
        <f t="shared" si="41"/>
        <v>ТИККУРИЛА (TIKKURILA)</v>
      </c>
      <c r="M734" s="50">
        <v>13</v>
      </c>
    </row>
    <row r="735" spans="1:13" ht="12.75" hidden="1">
      <c r="A735" s="448"/>
      <c r="B735" s="40">
        <v>700001168</v>
      </c>
      <c r="C735" s="40"/>
      <c r="D735" s="39">
        <v>2.7</v>
      </c>
      <c r="E735" s="40" t="s">
        <v>290</v>
      </c>
      <c r="F735" s="40" t="str">
        <f t="shared" si="43"/>
        <v>2,7 л</v>
      </c>
      <c r="G735" s="39">
        <v>3</v>
      </c>
      <c r="H735" s="40" t="s">
        <v>574</v>
      </c>
      <c r="I735" s="39">
        <v>1043</v>
      </c>
      <c r="J735" s="53">
        <f>IF(C735="СТОП цена",I735,ROUND(I735*(1-VLOOKUP(L735,Оглавление!D:G,3,FALSE)),2))</f>
        <v>1043</v>
      </c>
      <c r="K735" s="56"/>
      <c r="L735" s="56" t="str">
        <f t="shared" si="41"/>
        <v>ТИККУРИЛА (TIKKURILA)</v>
      </c>
      <c r="M735" s="50">
        <v>13</v>
      </c>
    </row>
    <row r="736" spans="1:13" ht="12.75" hidden="1">
      <c r="A736" s="445"/>
      <c r="B736" s="40">
        <v>700001169</v>
      </c>
      <c r="C736" s="40"/>
      <c r="D736" s="39">
        <v>9</v>
      </c>
      <c r="E736" s="40" t="s">
        <v>290</v>
      </c>
      <c r="F736" s="40" t="str">
        <f t="shared" si="43"/>
        <v>9 л</v>
      </c>
      <c r="G736" s="39">
        <v>1</v>
      </c>
      <c r="H736" s="40" t="s">
        <v>574</v>
      </c>
      <c r="I736" s="39">
        <v>3216</v>
      </c>
      <c r="J736" s="53">
        <f>IF(C736="СТОП цена",I736,ROUND(I736*(1-VLOOKUP(L736,Оглавление!D:G,3,FALSE)),2))</f>
        <v>3216</v>
      </c>
      <c r="K736" s="56"/>
      <c r="L736" s="56" t="str">
        <f t="shared" si="41"/>
        <v>ТИККУРИЛА (TIKKURILA)</v>
      </c>
      <c r="M736" s="50">
        <v>13</v>
      </c>
    </row>
    <row r="737" spans="1:13" ht="12.75" hidden="1">
      <c r="A737" s="444" t="s">
        <v>179</v>
      </c>
      <c r="B737" s="40">
        <v>700001170</v>
      </c>
      <c r="C737" s="40"/>
      <c r="D737" s="39">
        <v>0.9</v>
      </c>
      <c r="E737" s="40" t="s">
        <v>290</v>
      </c>
      <c r="F737" s="40" t="str">
        <f t="shared" si="43"/>
        <v>0,9 л</v>
      </c>
      <c r="G737" s="39">
        <v>6</v>
      </c>
      <c r="H737" s="40" t="s">
        <v>574</v>
      </c>
      <c r="I737" s="39">
        <v>418</v>
      </c>
      <c r="J737" s="53">
        <f>IF(C737="СТОП цена",I737,ROUND(I737*(1-VLOOKUP(L737,Оглавление!D:G,3,FALSE)),2))</f>
        <v>418</v>
      </c>
      <c r="K737" s="56"/>
      <c r="L737" s="56" t="str">
        <f t="shared" si="41"/>
        <v>ТИККУРИЛА (TIKKURILA)</v>
      </c>
      <c r="M737" s="50">
        <v>13</v>
      </c>
    </row>
    <row r="738" spans="1:13" ht="12.75" hidden="1">
      <c r="A738" s="448"/>
      <c r="B738" s="40">
        <v>700001171</v>
      </c>
      <c r="C738" s="40"/>
      <c r="D738" s="39">
        <v>2.7</v>
      </c>
      <c r="E738" s="40" t="s">
        <v>290</v>
      </c>
      <c r="F738" s="40" t="str">
        <f t="shared" si="43"/>
        <v>2,7 л</v>
      </c>
      <c r="G738" s="39">
        <v>3</v>
      </c>
      <c r="H738" s="40" t="s">
        <v>574</v>
      </c>
      <c r="I738" s="39">
        <v>1237</v>
      </c>
      <c r="J738" s="53">
        <f>IF(C738="СТОП цена",I738,ROUND(I738*(1-VLOOKUP(L738,Оглавление!D:G,3,FALSE)),2))</f>
        <v>1237</v>
      </c>
      <c r="K738" s="56"/>
      <c r="L738" s="56" t="str">
        <f t="shared" si="41"/>
        <v>ТИККУРИЛА (TIKKURILA)</v>
      </c>
      <c r="M738" s="50">
        <v>13</v>
      </c>
    </row>
    <row r="739" spans="1:13" ht="12.75" hidden="1">
      <c r="A739" s="445"/>
      <c r="B739" s="40">
        <v>700001172</v>
      </c>
      <c r="C739" s="40"/>
      <c r="D739" s="39">
        <v>9</v>
      </c>
      <c r="E739" s="40" t="s">
        <v>290</v>
      </c>
      <c r="F739" s="40" t="str">
        <f t="shared" si="43"/>
        <v>9 л</v>
      </c>
      <c r="G739" s="39">
        <v>1</v>
      </c>
      <c r="H739" s="40" t="s">
        <v>574</v>
      </c>
      <c r="I739" s="39">
        <v>3677</v>
      </c>
      <c r="J739" s="53">
        <f>IF(C739="СТОП цена",I739,ROUND(I739*(1-VLOOKUP(L739,Оглавление!D:G,3,FALSE)),2))</f>
        <v>3677</v>
      </c>
      <c r="K739" s="56"/>
      <c r="L739" s="56" t="str">
        <f t="shared" si="41"/>
        <v>ТИККУРИЛА (TIKKURILA)</v>
      </c>
      <c r="M739" s="50">
        <v>13</v>
      </c>
    </row>
    <row r="740" spans="1:13" ht="12.75" hidden="1">
      <c r="A740" s="444" t="s">
        <v>180</v>
      </c>
      <c r="B740" s="40">
        <v>700001173</v>
      </c>
      <c r="C740" s="40"/>
      <c r="D740" s="39">
        <v>0.9</v>
      </c>
      <c r="E740" s="40" t="s">
        <v>290</v>
      </c>
      <c r="F740" s="40" t="str">
        <f t="shared" si="43"/>
        <v>0,9 л</v>
      </c>
      <c r="G740" s="39">
        <v>6</v>
      </c>
      <c r="H740" s="40" t="s">
        <v>574</v>
      </c>
      <c r="I740" s="39">
        <v>372</v>
      </c>
      <c r="J740" s="53">
        <f>IF(C740="СТОП цена",I740,ROUND(I740*(1-VLOOKUP(L740,Оглавление!D:G,3,FALSE)),2))</f>
        <v>372</v>
      </c>
      <c r="K740" s="56"/>
      <c r="L740" s="56" t="str">
        <f t="shared" si="41"/>
        <v>ТИККУРИЛА (TIKKURILA)</v>
      </c>
      <c r="M740" s="50">
        <v>13</v>
      </c>
    </row>
    <row r="741" spans="1:13" ht="12.75" hidden="1">
      <c r="A741" s="448"/>
      <c r="B741" s="40">
        <v>700001174</v>
      </c>
      <c r="C741" s="40"/>
      <c r="D741" s="39">
        <v>2.7</v>
      </c>
      <c r="E741" s="40" t="s">
        <v>290</v>
      </c>
      <c r="F741" s="40" t="str">
        <f t="shared" si="43"/>
        <v>2,7 л</v>
      </c>
      <c r="G741" s="39">
        <v>3</v>
      </c>
      <c r="H741" s="40" t="s">
        <v>574</v>
      </c>
      <c r="I741" s="39">
        <v>1043</v>
      </c>
      <c r="J741" s="53">
        <f>IF(C741="СТОП цена",I741,ROUND(I741*(1-VLOOKUP(L741,Оглавление!D:G,3,FALSE)),2))</f>
        <v>1043</v>
      </c>
      <c r="K741" s="56"/>
      <c r="L741" s="56" t="str">
        <f t="shared" si="41"/>
        <v>ТИККУРИЛА (TIKKURILA)</v>
      </c>
      <c r="M741" s="50">
        <v>13</v>
      </c>
    </row>
    <row r="742" spans="1:13" ht="12.75" hidden="1">
      <c r="A742" s="445"/>
      <c r="B742" s="40">
        <v>700001175</v>
      </c>
      <c r="C742" s="39" t="s">
        <v>123</v>
      </c>
      <c r="D742" s="39">
        <v>9</v>
      </c>
      <c r="E742" s="40" t="s">
        <v>290</v>
      </c>
      <c r="F742" s="40" t="str">
        <f t="shared" si="43"/>
        <v>9 л</v>
      </c>
      <c r="G742" s="39">
        <v>1</v>
      </c>
      <c r="H742" s="40" t="s">
        <v>574</v>
      </c>
      <c r="I742" s="39">
        <v>3216</v>
      </c>
      <c r="J742" s="53">
        <f>IF(C742="СТОП цена",I742,ROUND(I742*(1-VLOOKUP(L742,Оглавление!D:G,3,FALSE)),2))</f>
        <v>3216</v>
      </c>
      <c r="K742" s="56"/>
      <c r="L742" s="56" t="str">
        <f t="shared" si="41"/>
        <v>ТИККУРИЛА (TIKKURILA)</v>
      </c>
      <c r="M742" s="50">
        <v>13</v>
      </c>
    </row>
    <row r="743" spans="1:13" ht="30" hidden="1">
      <c r="A743" s="255" t="s">
        <v>181</v>
      </c>
      <c r="B743" s="38">
        <v>700003132</v>
      </c>
      <c r="C743" s="38"/>
      <c r="D743" s="38">
        <v>0.2</v>
      </c>
      <c r="E743" s="40" t="s">
        <v>290</v>
      </c>
      <c r="F743" s="40" t="str">
        <f t="shared" si="43"/>
        <v>0,2 л</v>
      </c>
      <c r="G743" s="38">
        <v>5</v>
      </c>
      <c r="H743" s="40" t="s">
        <v>574</v>
      </c>
      <c r="I743" s="39">
        <v>292</v>
      </c>
      <c r="J743" s="53">
        <f>IF(C743="СТОП цена",I743,ROUND(I743*(1-VLOOKUP(L743,Оглавление!D:G,3,FALSE)),2))</f>
        <v>292</v>
      </c>
      <c r="K743" s="56"/>
      <c r="L743" s="56" t="str">
        <f>IF(ISBLANK(K743)=FALSE,A743,L742)</f>
        <v>ТИККУРИЛА (TIKKURILA)</v>
      </c>
      <c r="M743" s="50">
        <v>13</v>
      </c>
    </row>
    <row r="744" spans="1:13" ht="30" hidden="1">
      <c r="A744" s="255" t="s">
        <v>390</v>
      </c>
      <c r="B744" s="40">
        <v>700003130</v>
      </c>
      <c r="C744" s="40"/>
      <c r="D744" s="38">
        <v>0.8</v>
      </c>
      <c r="E744" s="40" t="s">
        <v>290</v>
      </c>
      <c r="F744" s="40" t="str">
        <f t="shared" si="43"/>
        <v>0,8 л</v>
      </c>
      <c r="G744" s="40">
        <v>5</v>
      </c>
      <c r="H744" s="40" t="s">
        <v>574</v>
      </c>
      <c r="I744" s="39">
        <v>752</v>
      </c>
      <c r="J744" s="53">
        <f>IF(C744="СТОП цена",I744,ROUND(I744*(1-VLOOKUP(L744,Оглавление!D:G,3,FALSE)),2))</f>
        <v>752</v>
      </c>
      <c r="K744" s="56"/>
      <c r="L744" s="56" t="str">
        <f t="shared" si="41"/>
        <v>ТИККУРИЛА (TIKKURILA)</v>
      </c>
      <c r="M744" s="50">
        <v>13</v>
      </c>
    </row>
    <row r="745" spans="1:13" ht="12.75" hidden="1" customHeight="1">
      <c r="A745" s="444" t="s">
        <v>182</v>
      </c>
      <c r="B745" s="38">
        <v>700003150</v>
      </c>
      <c r="C745" s="39" t="s">
        <v>123</v>
      </c>
      <c r="D745" s="39">
        <v>0.22500000000000001</v>
      </c>
      <c r="E745" s="40" t="s">
        <v>290</v>
      </c>
      <c r="F745" s="40" t="str">
        <f t="shared" si="43"/>
        <v>0,225 л</v>
      </c>
      <c r="G745" s="39">
        <v>5</v>
      </c>
      <c r="H745" s="40" t="s">
        <v>574</v>
      </c>
      <c r="I745" s="39">
        <v>308</v>
      </c>
      <c r="J745" s="53">
        <f>IF(C745="СТОП цена",I745,ROUND(I745*(1-VLOOKUP(L745,Оглавление!D:G,3,FALSE)),2))</f>
        <v>308</v>
      </c>
      <c r="K745" s="56"/>
      <c r="L745" s="56" t="str">
        <f t="shared" si="41"/>
        <v>ТИККУРИЛА (TIKKURILA)</v>
      </c>
      <c r="M745" s="50">
        <v>13</v>
      </c>
    </row>
    <row r="746" spans="1:13" ht="12.75" hidden="1" customHeight="1">
      <c r="A746" s="448"/>
      <c r="B746" s="38">
        <v>700003151</v>
      </c>
      <c r="C746" s="38"/>
      <c r="D746" s="38">
        <v>0.9</v>
      </c>
      <c r="E746" s="40" t="s">
        <v>290</v>
      </c>
      <c r="F746" s="40" t="str">
        <f t="shared" si="43"/>
        <v>0,9 л</v>
      </c>
      <c r="G746" s="38">
        <v>5</v>
      </c>
      <c r="H746" s="40" t="s">
        <v>574</v>
      </c>
      <c r="I746" s="39">
        <v>582</v>
      </c>
      <c r="J746" s="53">
        <f>IF(C746="СТОП цена",I746,ROUND(I746*(1-VLOOKUP(L746,Оглавление!D:G,3,FALSE)),2))</f>
        <v>582</v>
      </c>
      <c r="K746" s="56"/>
      <c r="L746" s="56" t="str">
        <f t="shared" si="41"/>
        <v>ТИККУРИЛА (TIKKURILA)</v>
      </c>
      <c r="M746" s="50">
        <v>13</v>
      </c>
    </row>
    <row r="747" spans="1:13" ht="21" hidden="1" customHeight="1">
      <c r="A747" s="448"/>
      <c r="B747" s="38">
        <v>700003152</v>
      </c>
      <c r="C747" s="38"/>
      <c r="D747" s="38">
        <v>2.7</v>
      </c>
      <c r="E747" s="40" t="s">
        <v>290</v>
      </c>
      <c r="F747" s="40" t="str">
        <f t="shared" si="43"/>
        <v>2,7 л</v>
      </c>
      <c r="G747" s="38">
        <v>3</v>
      </c>
      <c r="H747" s="40" t="s">
        <v>574</v>
      </c>
      <c r="I747" s="39">
        <v>1670</v>
      </c>
      <c r="J747" s="53">
        <f>IF(C747="СТОП цена",I747,ROUND(I747*(1-VLOOKUP(L747,Оглавление!D:G,3,FALSE)),2))</f>
        <v>1670</v>
      </c>
      <c r="K747" s="56"/>
      <c r="L747" s="56" t="str">
        <f t="shared" ref="L747:L824" si="44">IF(ISBLANK(K747)=FALSE,A747,L746)</f>
        <v>ТИККУРИЛА (TIKKURILA)</v>
      </c>
      <c r="M747" s="50">
        <v>13</v>
      </c>
    </row>
    <row r="748" spans="1:13" ht="12.75" hidden="1" customHeight="1">
      <c r="A748" s="444" t="s">
        <v>183</v>
      </c>
      <c r="B748" s="38">
        <v>700003154</v>
      </c>
      <c r="C748" s="39" t="s">
        <v>123</v>
      </c>
      <c r="D748" s="39">
        <v>0.22500000000000001</v>
      </c>
      <c r="E748" s="40" t="s">
        <v>290</v>
      </c>
      <c r="F748" s="40" t="str">
        <f t="shared" si="43"/>
        <v>0,225 л</v>
      </c>
      <c r="G748" s="39">
        <v>5</v>
      </c>
      <c r="H748" s="40" t="s">
        <v>574</v>
      </c>
      <c r="I748" s="39">
        <v>283</v>
      </c>
      <c r="J748" s="53">
        <f>IF(C748="СТОП цена",I748,ROUND(I748*(1-VLOOKUP(L748,Оглавление!D:G,3,FALSE)),2))</f>
        <v>283</v>
      </c>
      <c r="K748" s="56"/>
      <c r="L748" s="56" t="str">
        <f t="shared" si="44"/>
        <v>ТИККУРИЛА (TIKKURILA)</v>
      </c>
      <c r="M748" s="50">
        <v>13</v>
      </c>
    </row>
    <row r="749" spans="1:13" ht="12.75" hidden="1">
      <c r="A749" s="448"/>
      <c r="B749" s="38">
        <v>700003155</v>
      </c>
      <c r="C749" s="38"/>
      <c r="D749" s="38">
        <v>0.9</v>
      </c>
      <c r="E749" s="40" t="s">
        <v>290</v>
      </c>
      <c r="F749" s="40" t="str">
        <f t="shared" si="43"/>
        <v>0,9 л</v>
      </c>
      <c r="G749" s="39">
        <v>5</v>
      </c>
      <c r="H749" s="40" t="s">
        <v>574</v>
      </c>
      <c r="I749" s="39">
        <v>466</v>
      </c>
      <c r="J749" s="53">
        <f>IF(C749="СТОП цена",I749,ROUND(I749*(1-VLOOKUP(L749,Оглавление!D:G,3,FALSE)),2))</f>
        <v>466</v>
      </c>
      <c r="K749" s="56"/>
      <c r="L749" s="56" t="str">
        <f t="shared" si="44"/>
        <v>ТИККУРИЛА (TIKKURILA)</v>
      </c>
      <c r="M749" s="50">
        <v>13</v>
      </c>
    </row>
    <row r="750" spans="1:13" ht="20.25" hidden="1" customHeight="1">
      <c r="A750" s="448"/>
      <c r="B750" s="260">
        <v>700003156</v>
      </c>
      <c r="C750" s="39" t="s">
        <v>123</v>
      </c>
      <c r="D750" s="260">
        <v>2.7</v>
      </c>
      <c r="E750" s="341" t="s">
        <v>290</v>
      </c>
      <c r="F750" s="341" t="str">
        <f t="shared" si="43"/>
        <v>2,7 л</v>
      </c>
      <c r="G750" s="260">
        <v>3</v>
      </c>
      <c r="H750" s="341" t="s">
        <v>574</v>
      </c>
      <c r="I750" s="266">
        <v>1344</v>
      </c>
      <c r="J750" s="282">
        <f>IF(C750="СТОП цена",I750,ROUND(I750*(1-VLOOKUP(L750,Оглавление!D:G,3,FALSE)),2))</f>
        <v>1344</v>
      </c>
      <c r="K750" s="56"/>
      <c r="L750" s="56" t="str">
        <f t="shared" si="44"/>
        <v>ТИККУРИЛА (TIKKURILA)</v>
      </c>
      <c r="M750" s="50">
        <v>13</v>
      </c>
    </row>
    <row r="751" spans="1:13" s="249" customFormat="1" ht="20.25" hidden="1" customHeight="1">
      <c r="A751" s="340" t="s">
        <v>1527</v>
      </c>
      <c r="B751" s="38">
        <v>700002794</v>
      </c>
      <c r="C751" s="39" t="s">
        <v>123</v>
      </c>
      <c r="D751" s="38"/>
      <c r="E751" s="40"/>
      <c r="F751" s="64" t="s">
        <v>638</v>
      </c>
      <c r="G751" s="72">
        <v>6</v>
      </c>
      <c r="H751" s="337" t="s">
        <v>574</v>
      </c>
      <c r="I751" s="52">
        <v>4542</v>
      </c>
      <c r="J751" s="343">
        <f>IF(C751="СТОП цена",I751,ROUND(I751*(1-VLOOKUP(L751,Оглавление!D:G,3,FALSE)),2))</f>
        <v>4542</v>
      </c>
      <c r="K751" s="56"/>
      <c r="L751" s="56" t="str">
        <f t="shared" si="44"/>
        <v>ТИККУРИЛА (TIKKURILA)</v>
      </c>
      <c r="M751" s="50">
        <v>13</v>
      </c>
    </row>
    <row r="752" spans="1:13" s="1" customFormat="1" ht="20.25" customHeight="1">
      <c r="A752" s="449" t="s">
        <v>406</v>
      </c>
      <c r="B752" s="450"/>
      <c r="C752" s="450"/>
      <c r="D752" s="450"/>
      <c r="E752" s="450"/>
      <c r="F752" s="450"/>
      <c r="G752" s="450"/>
      <c r="H752" s="450"/>
      <c r="I752" s="450"/>
      <c r="J752" s="454"/>
      <c r="K752" s="56" t="s">
        <v>460</v>
      </c>
      <c r="L752" s="56" t="str">
        <f>IF(ISBLANK(K752)=FALSE,A752,#REF!)</f>
        <v>ЕВРО (EURO)</v>
      </c>
      <c r="M752" s="50">
        <v>13</v>
      </c>
    </row>
    <row r="753" spans="1:13" s="1" customFormat="1" ht="25.5" hidden="1" customHeight="1">
      <c r="A753" s="446" t="s">
        <v>406</v>
      </c>
      <c r="B753" s="447"/>
      <c r="C753" s="447"/>
      <c r="D753" s="447"/>
      <c r="E753" s="447"/>
      <c r="F753" s="447"/>
      <c r="G753" s="447"/>
      <c r="H753" s="447"/>
      <c r="I753" s="447"/>
      <c r="J753" s="447"/>
      <c r="K753" s="213"/>
      <c r="L753" s="214" t="str">
        <f t="shared" si="44"/>
        <v>ЕВРО (EURO)</v>
      </c>
      <c r="M753" s="50">
        <v>13</v>
      </c>
    </row>
    <row r="754" spans="1:13" ht="12.75" hidden="1" customHeight="1">
      <c r="A754" s="511" t="s">
        <v>437</v>
      </c>
      <c r="B754" s="39">
        <v>700001236</v>
      </c>
      <c r="C754" s="39"/>
      <c r="D754" s="39">
        <v>0.9</v>
      </c>
      <c r="E754" s="39" t="s">
        <v>290</v>
      </c>
      <c r="F754" s="40" t="str">
        <f>CONCATENATE(D754," ",E754)</f>
        <v>0,9 л</v>
      </c>
      <c r="G754" s="39">
        <v>3</v>
      </c>
      <c r="H754" s="39" t="s">
        <v>574</v>
      </c>
      <c r="I754" s="63">
        <v>99</v>
      </c>
      <c r="J754" s="53">
        <f>IF(C754="СТОП цена",I754,ROUND(I754*(1-VLOOKUP(L754,Оглавление!D:G,3,FALSE)),2))</f>
        <v>99</v>
      </c>
      <c r="K754" s="56"/>
      <c r="L754" s="56" t="str">
        <f t="shared" si="44"/>
        <v>ЕВРО (EURO)</v>
      </c>
      <c r="M754" s="50">
        <v>13</v>
      </c>
    </row>
    <row r="755" spans="1:13" ht="17.25" hidden="1" customHeight="1">
      <c r="A755" s="512"/>
      <c r="B755" s="39">
        <v>700001238</v>
      </c>
      <c r="C755" s="39"/>
      <c r="D755" s="39">
        <v>3</v>
      </c>
      <c r="E755" s="40" t="s">
        <v>290</v>
      </c>
      <c r="F755" s="40" t="str">
        <f>CONCATENATE(D755," ",E755)</f>
        <v>3 л</v>
      </c>
      <c r="G755" s="40">
        <v>1</v>
      </c>
      <c r="H755" s="40" t="s">
        <v>574</v>
      </c>
      <c r="I755" s="63">
        <v>296</v>
      </c>
      <c r="J755" s="53">
        <f>IF(C755="СТОП цена",I755,ROUND(I755*(1-VLOOKUP(L755,Оглавление!D:G,3,FALSE)),2))</f>
        <v>296</v>
      </c>
      <c r="K755" s="56"/>
      <c r="L755" s="56" t="str">
        <f t="shared" si="44"/>
        <v>ЕВРО (EURO)</v>
      </c>
      <c r="M755" s="50">
        <v>13</v>
      </c>
    </row>
    <row r="756" spans="1:13" ht="24.75" hidden="1" customHeight="1">
      <c r="A756" s="513"/>
      <c r="B756" s="39">
        <v>700001237</v>
      </c>
      <c r="C756" s="39"/>
      <c r="D756" s="39">
        <v>10</v>
      </c>
      <c r="E756" s="40" t="s">
        <v>290</v>
      </c>
      <c r="F756" s="40" t="str">
        <f>CONCATENATE(D756," ",E756)</f>
        <v>10 л</v>
      </c>
      <c r="G756" s="40">
        <v>1</v>
      </c>
      <c r="H756" s="40" t="s">
        <v>574</v>
      </c>
      <c r="I756" s="63">
        <v>930</v>
      </c>
      <c r="J756" s="53">
        <f>IF(C756="СТОП цена",I756,ROUND(I756*(1-VLOOKUP(L756,Оглавление!D:G,3,FALSE)),2))</f>
        <v>930</v>
      </c>
      <c r="K756" s="56"/>
      <c r="L756" s="56" t="str">
        <f t="shared" si="44"/>
        <v>ЕВРО (EURO)</v>
      </c>
      <c r="M756" s="50">
        <v>13</v>
      </c>
    </row>
    <row r="757" spans="1:13" s="1" customFormat="1" ht="25.5" hidden="1" customHeight="1">
      <c r="A757" s="446" t="s">
        <v>575</v>
      </c>
      <c r="B757" s="447"/>
      <c r="C757" s="447"/>
      <c r="D757" s="447"/>
      <c r="E757" s="447"/>
      <c r="F757" s="447"/>
      <c r="G757" s="447"/>
      <c r="H757" s="447"/>
      <c r="I757" s="447"/>
      <c r="J757" s="447"/>
      <c r="K757" s="56"/>
      <c r="L757" s="56" t="str">
        <f t="shared" si="44"/>
        <v>ЕВРО (EURO)</v>
      </c>
      <c r="M757" s="50">
        <v>13</v>
      </c>
    </row>
    <row r="758" spans="1:13" ht="35.25" hidden="1" customHeight="1">
      <c r="A758" s="285" t="s">
        <v>438</v>
      </c>
      <c r="B758" s="40">
        <v>700001104</v>
      </c>
      <c r="C758" s="40" t="s">
        <v>96</v>
      </c>
      <c r="D758" s="39">
        <v>9</v>
      </c>
      <c r="E758" s="40" t="s">
        <v>290</v>
      </c>
      <c r="F758" s="40" t="str">
        <f t="shared" ref="F758:F770" si="45">CONCATENATE(D758," ",E758)</f>
        <v>9 л</v>
      </c>
      <c r="G758" s="39">
        <v>1</v>
      </c>
      <c r="H758" s="40" t="s">
        <v>574</v>
      </c>
      <c r="I758" s="63">
        <v>1999</v>
      </c>
      <c r="J758" s="53">
        <f>IF(C758="СТОП цена",I758,ROUND(I758*(1-VLOOKUP(L758,Оглавление!D:G,3,FALSE)),2))</f>
        <v>1999</v>
      </c>
      <c r="K758" s="56"/>
      <c r="L758" s="56" t="str">
        <f t="shared" si="44"/>
        <v>ЕВРО (EURO)</v>
      </c>
      <c r="M758" s="50">
        <v>13</v>
      </c>
    </row>
    <row r="759" spans="1:13" ht="12.75" hidden="1">
      <c r="A759" s="444" t="s">
        <v>523</v>
      </c>
      <c r="B759" s="40">
        <v>700001111</v>
      </c>
      <c r="C759" s="40" t="s">
        <v>96</v>
      </c>
      <c r="D759" s="39">
        <v>0.9</v>
      </c>
      <c r="E759" s="40" t="s">
        <v>290</v>
      </c>
      <c r="F759" s="40" t="str">
        <f t="shared" si="45"/>
        <v>0,9 л</v>
      </c>
      <c r="G759" s="106">
        <v>6</v>
      </c>
      <c r="H759" s="40" t="s">
        <v>574</v>
      </c>
      <c r="I759" s="63">
        <v>276</v>
      </c>
      <c r="J759" s="53">
        <f>IF(C759="СТОП цена",I759,ROUND(I759*(1-VLOOKUP(L759,Оглавление!D:G,3,FALSE)),2))</f>
        <v>276</v>
      </c>
      <c r="K759" s="56"/>
      <c r="L759" s="56" t="str">
        <f t="shared" si="44"/>
        <v>ЕВРО (EURO)</v>
      </c>
      <c r="M759" s="50">
        <v>13</v>
      </c>
    </row>
    <row r="760" spans="1:13" ht="12.75" hidden="1">
      <c r="A760" s="448"/>
      <c r="B760" s="40">
        <v>700001113</v>
      </c>
      <c r="C760" s="40" t="s">
        <v>96</v>
      </c>
      <c r="D760" s="39">
        <v>2.7</v>
      </c>
      <c r="E760" s="40" t="s">
        <v>290</v>
      </c>
      <c r="F760" s="40" t="str">
        <f t="shared" si="45"/>
        <v>2,7 л</v>
      </c>
      <c r="G760" s="39">
        <v>1</v>
      </c>
      <c r="H760" s="40" t="s">
        <v>574</v>
      </c>
      <c r="I760" s="63">
        <v>785</v>
      </c>
      <c r="J760" s="53">
        <f>IF(C760="СТОП цена",I760,ROUND(I760*(1-VLOOKUP(L760,Оглавление!D:G,3,FALSE)),2))</f>
        <v>785</v>
      </c>
      <c r="K760" s="56"/>
      <c r="L760" s="56" t="str">
        <f t="shared" si="44"/>
        <v>ЕВРО (EURO)</v>
      </c>
      <c r="M760" s="50">
        <v>13</v>
      </c>
    </row>
    <row r="761" spans="1:13" ht="12.75" hidden="1">
      <c r="A761" s="445"/>
      <c r="B761" s="40">
        <v>700001114</v>
      </c>
      <c r="C761" s="40" t="s">
        <v>96</v>
      </c>
      <c r="D761" s="39">
        <v>9</v>
      </c>
      <c r="E761" s="40" t="s">
        <v>290</v>
      </c>
      <c r="F761" s="40" t="str">
        <f t="shared" si="45"/>
        <v>9 л</v>
      </c>
      <c r="G761" s="39">
        <v>1</v>
      </c>
      <c r="H761" s="40" t="s">
        <v>574</v>
      </c>
      <c r="I761" s="63">
        <v>2217</v>
      </c>
      <c r="J761" s="53">
        <f>IF(C761="СТОП цена",I761,ROUND(I761*(1-VLOOKUP(L761,Оглавление!D:G,3,FALSE)),2))</f>
        <v>2217</v>
      </c>
      <c r="K761" s="56"/>
      <c r="L761" s="56" t="str">
        <f t="shared" si="44"/>
        <v>ЕВРО (EURO)</v>
      </c>
      <c r="M761" s="50">
        <v>13</v>
      </c>
    </row>
    <row r="762" spans="1:13" ht="12.75" hidden="1">
      <c r="A762" s="444" t="s">
        <v>552</v>
      </c>
      <c r="B762" s="40">
        <v>700001116</v>
      </c>
      <c r="C762" s="40" t="s">
        <v>96</v>
      </c>
      <c r="D762" s="39">
        <v>2.7</v>
      </c>
      <c r="E762" s="40" t="s">
        <v>290</v>
      </c>
      <c r="F762" s="40" t="str">
        <f>CONCATENATE(D762," ",E762)</f>
        <v>2,7 л</v>
      </c>
      <c r="G762" s="39">
        <v>1</v>
      </c>
      <c r="H762" s="40" t="s">
        <v>574</v>
      </c>
      <c r="I762" s="63">
        <v>515</v>
      </c>
      <c r="J762" s="53">
        <f>IF(C762="СТОП цена",I762,ROUND(I762*(1-VLOOKUP(L762,Оглавление!D:G,3,FALSE)),2))</f>
        <v>515</v>
      </c>
      <c r="K762" s="56"/>
      <c r="L762" s="56" t="str">
        <f t="shared" si="44"/>
        <v>ЕВРО (EURO)</v>
      </c>
      <c r="M762" s="50">
        <v>13</v>
      </c>
    </row>
    <row r="763" spans="1:13" ht="23.25" hidden="1" customHeight="1">
      <c r="A763" s="445"/>
      <c r="B763" s="40">
        <v>700001117</v>
      </c>
      <c r="C763" s="40" t="s">
        <v>96</v>
      </c>
      <c r="D763" s="39">
        <v>9</v>
      </c>
      <c r="E763" s="40" t="s">
        <v>290</v>
      </c>
      <c r="F763" s="40" t="str">
        <f>CONCATENATE(D763," ",E763)</f>
        <v>9 л</v>
      </c>
      <c r="G763" s="39">
        <v>1</v>
      </c>
      <c r="H763" s="40" t="s">
        <v>574</v>
      </c>
      <c r="I763" s="63">
        <v>1907</v>
      </c>
      <c r="J763" s="53">
        <f>IF(C763="СТОП цена",I763,ROUND(I763*(1-VLOOKUP(L763,Оглавление!D:G,3,FALSE)),2))</f>
        <v>1907</v>
      </c>
      <c r="K763" s="56"/>
      <c r="L763" s="56" t="str">
        <f t="shared" si="44"/>
        <v>ЕВРО (EURO)</v>
      </c>
      <c r="M763" s="50">
        <v>13</v>
      </c>
    </row>
    <row r="764" spans="1:13" ht="12.75" hidden="1">
      <c r="A764" s="444" t="s">
        <v>264</v>
      </c>
      <c r="B764" s="39">
        <v>700001118</v>
      </c>
      <c r="C764" s="39" t="s">
        <v>96</v>
      </c>
      <c r="D764" s="39">
        <v>0.9</v>
      </c>
      <c r="E764" s="40" t="s">
        <v>290</v>
      </c>
      <c r="F764" s="40" t="str">
        <f t="shared" si="45"/>
        <v>0,9 л</v>
      </c>
      <c r="G764" s="39">
        <v>5</v>
      </c>
      <c r="H764" s="40" t="s">
        <v>574</v>
      </c>
      <c r="I764" s="63">
        <v>317</v>
      </c>
      <c r="J764" s="53">
        <f>IF(C764="СТОП цена",I764,ROUND(I764*(1-VLOOKUP(L764,Оглавление!D:G,3,FALSE)),2))</f>
        <v>317</v>
      </c>
      <c r="K764" s="56"/>
      <c r="L764" s="56" t="str">
        <f t="shared" si="44"/>
        <v>ЕВРО (EURO)</v>
      </c>
      <c r="M764" s="50">
        <v>14</v>
      </c>
    </row>
    <row r="765" spans="1:13" ht="12.75" hidden="1">
      <c r="A765" s="448"/>
      <c r="B765" s="39">
        <v>700001120</v>
      </c>
      <c r="C765" s="39" t="s">
        <v>96</v>
      </c>
      <c r="D765" s="39">
        <v>2.7</v>
      </c>
      <c r="E765" s="40" t="s">
        <v>290</v>
      </c>
      <c r="F765" s="40" t="str">
        <f t="shared" si="45"/>
        <v>2,7 л</v>
      </c>
      <c r="G765" s="39">
        <v>3</v>
      </c>
      <c r="H765" s="40" t="s">
        <v>574</v>
      </c>
      <c r="I765" s="40">
        <v>825</v>
      </c>
      <c r="J765" s="53">
        <f>IF(C765="СТОП цена",I765,ROUND(I765*(1-VLOOKUP(L765,Оглавление!D:G,3,FALSE)),2))</f>
        <v>825</v>
      </c>
      <c r="K765" s="56"/>
      <c r="L765" s="56" t="str">
        <f t="shared" si="44"/>
        <v>ЕВРО (EURO)</v>
      </c>
      <c r="M765" s="50">
        <v>14</v>
      </c>
    </row>
    <row r="766" spans="1:13" ht="12.75" hidden="1">
      <c r="A766" s="445"/>
      <c r="B766" s="39">
        <v>700001121</v>
      </c>
      <c r="C766" s="39" t="s">
        <v>96</v>
      </c>
      <c r="D766" s="39">
        <v>9</v>
      </c>
      <c r="E766" s="40" t="s">
        <v>290</v>
      </c>
      <c r="F766" s="40" t="str">
        <f t="shared" si="45"/>
        <v>9 л</v>
      </c>
      <c r="G766" s="39">
        <v>1</v>
      </c>
      <c r="H766" s="40" t="s">
        <v>574</v>
      </c>
      <c r="I766" s="40">
        <v>2545</v>
      </c>
      <c r="J766" s="53">
        <f>IF(C766="СТОП цена",I766,ROUND(I766*(1-VLOOKUP(L766,Оглавление!D:G,3,FALSE)),2))</f>
        <v>2545</v>
      </c>
      <c r="K766" s="56"/>
      <c r="L766" s="56" t="str">
        <f t="shared" si="44"/>
        <v>ЕВРО (EURO)</v>
      </c>
      <c r="M766" s="50">
        <v>14</v>
      </c>
    </row>
    <row r="767" spans="1:13" ht="12.75" hidden="1">
      <c r="A767" s="444" t="s">
        <v>265</v>
      </c>
      <c r="B767" s="40">
        <v>700001122</v>
      </c>
      <c r="C767" s="40" t="s">
        <v>96</v>
      </c>
      <c r="D767" s="39">
        <v>0.9</v>
      </c>
      <c r="E767" s="40" t="s">
        <v>290</v>
      </c>
      <c r="F767" s="40" t="str">
        <f t="shared" si="45"/>
        <v>0,9 л</v>
      </c>
      <c r="G767" s="39">
        <v>5</v>
      </c>
      <c r="H767" s="40" t="s">
        <v>574</v>
      </c>
      <c r="I767" s="40">
        <v>242</v>
      </c>
      <c r="J767" s="53">
        <f>IF(C767="СТОП цена",I767,ROUND(I767*(1-VLOOKUP(L767,Оглавление!D:G,3,FALSE)),2))</f>
        <v>242</v>
      </c>
      <c r="K767" s="56"/>
      <c r="L767" s="56" t="str">
        <f t="shared" si="44"/>
        <v>ЕВРО (EURO)</v>
      </c>
      <c r="M767" s="50">
        <v>14</v>
      </c>
    </row>
    <row r="768" spans="1:13" ht="12.75" hidden="1">
      <c r="A768" s="448"/>
      <c r="B768" s="40">
        <v>700001123</v>
      </c>
      <c r="C768" s="40" t="s">
        <v>96</v>
      </c>
      <c r="D768" s="39">
        <v>2.7</v>
      </c>
      <c r="E768" s="40" t="s">
        <v>290</v>
      </c>
      <c r="F768" s="40" t="str">
        <f t="shared" si="45"/>
        <v>2,7 л</v>
      </c>
      <c r="G768" s="39">
        <v>3</v>
      </c>
      <c r="H768" s="40" t="s">
        <v>574</v>
      </c>
      <c r="I768" s="40">
        <v>663</v>
      </c>
      <c r="J768" s="53">
        <f>IF(C768="СТОП цена",I768,ROUND(I768*(1-VLOOKUP(L768,Оглавление!D:G,3,FALSE)),2))</f>
        <v>663</v>
      </c>
      <c r="K768" s="56"/>
      <c r="L768" s="56" t="str">
        <f t="shared" si="44"/>
        <v>ЕВРО (EURO)</v>
      </c>
      <c r="M768" s="50">
        <v>14</v>
      </c>
    </row>
    <row r="769" spans="1:13" ht="12.75" hidden="1">
      <c r="A769" s="445"/>
      <c r="B769" s="40">
        <v>700001124</v>
      </c>
      <c r="C769" s="40" t="s">
        <v>96</v>
      </c>
      <c r="D769" s="39">
        <v>9</v>
      </c>
      <c r="E769" s="40" t="s">
        <v>290</v>
      </c>
      <c r="F769" s="40" t="str">
        <f t="shared" si="45"/>
        <v>9 л</v>
      </c>
      <c r="G769" s="39">
        <v>1</v>
      </c>
      <c r="H769" s="40" t="s">
        <v>574</v>
      </c>
      <c r="I769" s="40">
        <v>2051</v>
      </c>
      <c r="J769" s="53">
        <f>IF(C769="СТОП цена",I769,ROUND(I769*(1-VLOOKUP(L769,Оглавление!D:G,3,FALSE)),2))</f>
        <v>2051</v>
      </c>
      <c r="K769" s="56"/>
      <c r="L769" s="56" t="str">
        <f t="shared" si="44"/>
        <v>ЕВРО (EURO)</v>
      </c>
      <c r="M769" s="50">
        <v>14</v>
      </c>
    </row>
    <row r="770" spans="1:13" ht="33" hidden="1" customHeight="1">
      <c r="A770" s="285" t="s">
        <v>112</v>
      </c>
      <c r="B770" s="40">
        <v>700001096</v>
      </c>
      <c r="C770" s="40" t="s">
        <v>96</v>
      </c>
      <c r="D770" s="39">
        <v>0.9</v>
      </c>
      <c r="E770" s="40" t="s">
        <v>290</v>
      </c>
      <c r="F770" s="40" t="str">
        <f t="shared" si="45"/>
        <v>0,9 л</v>
      </c>
      <c r="G770" s="39">
        <v>6</v>
      </c>
      <c r="H770" s="40" t="s">
        <v>574</v>
      </c>
      <c r="I770" s="63">
        <v>340</v>
      </c>
      <c r="J770" s="53">
        <f>IF(C770="СТОП цена",I770,ROUND(I770*(1-VLOOKUP(L770,Оглавление!D:G,3,FALSE)),2))</f>
        <v>340</v>
      </c>
      <c r="K770" s="56"/>
      <c r="L770" s="56" t="str">
        <f t="shared" si="44"/>
        <v>ЕВРО (EURO)</v>
      </c>
      <c r="M770" s="50">
        <v>14</v>
      </c>
    </row>
    <row r="771" spans="1:13" s="221" customFormat="1" ht="15.75" hidden="1" customHeight="1">
      <c r="A771" s="464" t="s">
        <v>831</v>
      </c>
      <c r="B771" s="40">
        <v>700001111</v>
      </c>
      <c r="C771" s="40"/>
      <c r="D771" s="39"/>
      <c r="E771" s="40"/>
      <c r="F771" s="40" t="s">
        <v>696</v>
      </c>
      <c r="G771" s="39">
        <v>6</v>
      </c>
      <c r="H771" s="40" t="s">
        <v>574</v>
      </c>
      <c r="I771" s="63">
        <v>290</v>
      </c>
      <c r="J771" s="53">
        <f>IF(C771="СТОП цена",I771,ROUND(I771*(1-VLOOKUP(L771,Оглавление!D:G,3,FALSE)),2))</f>
        <v>290</v>
      </c>
      <c r="K771" s="56"/>
      <c r="L771" s="56" t="str">
        <f t="shared" si="44"/>
        <v>ЕВРО (EURO)</v>
      </c>
      <c r="M771" s="50">
        <v>14</v>
      </c>
    </row>
    <row r="772" spans="1:13" s="221" customFormat="1" ht="15.75" hidden="1" customHeight="1">
      <c r="A772" s="466"/>
      <c r="B772" s="40">
        <v>700001113</v>
      </c>
      <c r="C772" s="39"/>
      <c r="D772" s="39"/>
      <c r="E772" s="40"/>
      <c r="F772" s="40" t="s">
        <v>707</v>
      </c>
      <c r="G772" s="39">
        <v>3</v>
      </c>
      <c r="H772" s="40" t="s">
        <v>574</v>
      </c>
      <c r="I772" s="63">
        <v>824</v>
      </c>
      <c r="J772" s="53">
        <f>IF(C772="СТОП цена",I772,ROUND(I772*(1-VLOOKUP(L772,Оглавление!D:G,3,FALSE)),2))</f>
        <v>824</v>
      </c>
      <c r="K772" s="56"/>
      <c r="L772" s="56" t="str">
        <f t="shared" si="44"/>
        <v>ЕВРО (EURO)</v>
      </c>
      <c r="M772" s="50">
        <v>14</v>
      </c>
    </row>
    <row r="773" spans="1:13" s="221" customFormat="1" ht="15.75" hidden="1" customHeight="1">
      <c r="A773" s="465"/>
      <c r="B773" s="40">
        <v>700001114</v>
      </c>
      <c r="C773" s="40"/>
      <c r="D773" s="39"/>
      <c r="E773" s="40"/>
      <c r="F773" s="40" t="s">
        <v>716</v>
      </c>
      <c r="G773" s="39">
        <v>1</v>
      </c>
      <c r="H773" s="40" t="s">
        <v>574</v>
      </c>
      <c r="I773" s="63">
        <v>2328</v>
      </c>
      <c r="J773" s="53">
        <f>IF(C773="СТОП цена",I773,ROUND(I773*(1-VLOOKUP(L773,Оглавление!D:G,3,FALSE)),2))</f>
        <v>2328</v>
      </c>
      <c r="K773" s="56"/>
      <c r="L773" s="56" t="str">
        <f t="shared" si="44"/>
        <v>ЕВРО (EURO)</v>
      </c>
      <c r="M773" s="50">
        <v>14</v>
      </c>
    </row>
    <row r="774" spans="1:13" s="221" customFormat="1" ht="15.75" hidden="1" customHeight="1">
      <c r="A774" s="464" t="s">
        <v>830</v>
      </c>
      <c r="B774" s="40">
        <v>700001116</v>
      </c>
      <c r="C774" s="39" t="s">
        <v>123</v>
      </c>
      <c r="D774" s="39"/>
      <c r="E774" s="40"/>
      <c r="F774" s="40" t="s">
        <v>707</v>
      </c>
      <c r="G774" s="39">
        <v>3</v>
      </c>
      <c r="H774" s="40" t="s">
        <v>574</v>
      </c>
      <c r="I774" s="63">
        <v>696</v>
      </c>
      <c r="J774" s="53">
        <f>IF(C774="СТОП цена",I774,ROUND(I774*(1-VLOOKUP(L774,Оглавление!D:G,3,FALSE)),2))</f>
        <v>696</v>
      </c>
      <c r="K774" s="56"/>
      <c r="L774" s="56" t="str">
        <f t="shared" si="44"/>
        <v>ЕВРО (EURO)</v>
      </c>
      <c r="M774" s="50">
        <v>14</v>
      </c>
    </row>
    <row r="775" spans="1:13" s="221" customFormat="1" ht="15.75" hidden="1" customHeight="1">
      <c r="A775" s="465"/>
      <c r="B775" s="40">
        <v>700001117</v>
      </c>
      <c r="C775" s="39" t="s">
        <v>123</v>
      </c>
      <c r="D775" s="39"/>
      <c r="E775" s="40"/>
      <c r="F775" s="40" t="s">
        <v>716</v>
      </c>
      <c r="G775" s="39">
        <v>1</v>
      </c>
      <c r="H775" s="40" t="s">
        <v>574</v>
      </c>
      <c r="I775" s="63">
        <v>2002</v>
      </c>
      <c r="J775" s="53">
        <f>IF(C775="СТОП цена",I775,ROUND(I775*(1-VLOOKUP(L775,Оглавление!D:G,3,FALSE)),2))</f>
        <v>2002</v>
      </c>
      <c r="K775" s="56"/>
      <c r="L775" s="56" t="str">
        <f t="shared" si="44"/>
        <v>ЕВРО (EURO)</v>
      </c>
      <c r="M775" s="50">
        <v>14</v>
      </c>
    </row>
    <row r="776" spans="1:13" s="221" customFormat="1" ht="15.75" hidden="1" customHeight="1">
      <c r="A776" s="464" t="s">
        <v>832</v>
      </c>
      <c r="B776" s="40">
        <v>700001118</v>
      </c>
      <c r="C776" s="40"/>
      <c r="D776" s="39"/>
      <c r="E776" s="40"/>
      <c r="F776" s="40" t="s">
        <v>696</v>
      </c>
      <c r="G776" s="39">
        <v>6</v>
      </c>
      <c r="H776" s="40" t="s">
        <v>574</v>
      </c>
      <c r="I776" s="63">
        <v>333</v>
      </c>
      <c r="J776" s="53">
        <f>IF(C776="СТОП цена",I776,ROUND(I776*(1-VLOOKUP(L776,Оглавление!D:G,3,FALSE)),2))</f>
        <v>333</v>
      </c>
      <c r="K776" s="56"/>
      <c r="L776" s="56" t="str">
        <f t="shared" ref="L776:L799" si="46">IF(ISBLANK(K776)=FALSE,A776,L775)</f>
        <v>ЕВРО (EURO)</v>
      </c>
      <c r="M776" s="50">
        <v>14</v>
      </c>
    </row>
    <row r="777" spans="1:13" s="221" customFormat="1" ht="14.25" hidden="1" customHeight="1">
      <c r="A777" s="466"/>
      <c r="B777" s="40">
        <v>700001120</v>
      </c>
      <c r="C777" s="40"/>
      <c r="D777" s="39"/>
      <c r="E777" s="40"/>
      <c r="F777" s="40" t="s">
        <v>707</v>
      </c>
      <c r="G777" s="39">
        <v>3</v>
      </c>
      <c r="H777" s="40" t="s">
        <v>574</v>
      </c>
      <c r="I777" s="63">
        <v>866</v>
      </c>
      <c r="J777" s="53">
        <f>IF(C777="СТОП цена",I777,ROUND(I777*(1-VLOOKUP(L777,Оглавление!D:G,3,FALSE)),2))</f>
        <v>866</v>
      </c>
      <c r="K777" s="56"/>
      <c r="L777" s="56" t="str">
        <f t="shared" si="46"/>
        <v>ЕВРО (EURO)</v>
      </c>
      <c r="M777" s="50">
        <v>14</v>
      </c>
    </row>
    <row r="778" spans="1:13" s="221" customFormat="1" ht="15.75" hidden="1" customHeight="1">
      <c r="A778" s="465"/>
      <c r="B778" s="40">
        <v>700001121</v>
      </c>
      <c r="C778" s="40"/>
      <c r="D778" s="39"/>
      <c r="E778" s="40"/>
      <c r="F778" s="40" t="s">
        <v>716</v>
      </c>
      <c r="G778" s="39">
        <v>1</v>
      </c>
      <c r="H778" s="40" t="s">
        <v>574</v>
      </c>
      <c r="I778" s="63">
        <v>2672</v>
      </c>
      <c r="J778" s="53">
        <f>IF(C778="СТОП цена",I778,ROUND(I778*(1-VLOOKUP(L778,Оглавление!D:G,3,FALSE)),2))</f>
        <v>2672</v>
      </c>
      <c r="K778" s="56"/>
      <c r="L778" s="56" t="str">
        <f t="shared" si="46"/>
        <v>ЕВРО (EURO)</v>
      </c>
      <c r="M778" s="50">
        <v>14</v>
      </c>
    </row>
    <row r="779" spans="1:13" s="221" customFormat="1" ht="15.75" hidden="1" customHeight="1">
      <c r="A779" s="464" t="s">
        <v>833</v>
      </c>
      <c r="B779" s="40">
        <v>700001122</v>
      </c>
      <c r="C779" s="40"/>
      <c r="D779" s="39"/>
      <c r="E779" s="40"/>
      <c r="F779" s="40" t="s">
        <v>696</v>
      </c>
      <c r="G779" s="39">
        <v>6</v>
      </c>
      <c r="H779" s="40" t="s">
        <v>574</v>
      </c>
      <c r="I779" s="63">
        <v>254</v>
      </c>
      <c r="J779" s="53">
        <f>IF(C779="СТОП цена",I779,ROUND(I779*(1-VLOOKUP(L779,Оглавление!D:G,3,FALSE)),2))</f>
        <v>254</v>
      </c>
      <c r="K779" s="56"/>
      <c r="L779" s="56" t="str">
        <f t="shared" si="46"/>
        <v>ЕВРО (EURO)</v>
      </c>
      <c r="M779" s="50">
        <v>14</v>
      </c>
    </row>
    <row r="780" spans="1:13" s="221" customFormat="1" ht="15.75" hidden="1" customHeight="1">
      <c r="A780" s="466"/>
      <c r="B780" s="40">
        <v>700001123</v>
      </c>
      <c r="C780" s="40"/>
      <c r="D780" s="39"/>
      <c r="E780" s="40"/>
      <c r="F780" s="40" t="s">
        <v>707</v>
      </c>
      <c r="G780" s="39">
        <v>3</v>
      </c>
      <c r="H780" s="40" t="s">
        <v>574</v>
      </c>
      <c r="I780" s="63">
        <v>696</v>
      </c>
      <c r="J780" s="53">
        <f>IF(C780="СТОП цена",I780,ROUND(I780*(1-VLOOKUP(L780,Оглавление!D:G,3,FALSE)),2))</f>
        <v>696</v>
      </c>
      <c r="K780" s="56"/>
      <c r="L780" s="56" t="str">
        <f t="shared" si="46"/>
        <v>ЕВРО (EURO)</v>
      </c>
      <c r="M780" s="50">
        <v>14</v>
      </c>
    </row>
    <row r="781" spans="1:13" s="221" customFormat="1" ht="15.75" hidden="1" customHeight="1">
      <c r="A781" s="465"/>
      <c r="B781" s="40">
        <v>700001124</v>
      </c>
      <c r="C781" s="40"/>
      <c r="D781" s="39"/>
      <c r="E781" s="40"/>
      <c r="F781" s="40" t="s">
        <v>716</v>
      </c>
      <c r="G781" s="39">
        <v>1</v>
      </c>
      <c r="H781" s="40" t="s">
        <v>574</v>
      </c>
      <c r="I781" s="63">
        <v>2154</v>
      </c>
      <c r="J781" s="53">
        <f>IF(C781="СТОП цена",I781,ROUND(I781*(1-VLOOKUP(L781,Оглавление!D:G,3,FALSE)),2))</f>
        <v>2154</v>
      </c>
      <c r="K781" s="56"/>
      <c r="L781" s="56" t="str">
        <f t="shared" si="46"/>
        <v>ЕВРО (EURO)</v>
      </c>
      <c r="M781" s="50">
        <v>14</v>
      </c>
    </row>
    <row r="782" spans="1:13" s="249" customFormat="1" ht="15.75" hidden="1" customHeight="1">
      <c r="A782" s="444" t="s">
        <v>834</v>
      </c>
      <c r="B782" s="40">
        <v>700009614</v>
      </c>
      <c r="C782" s="40"/>
      <c r="D782" s="39"/>
      <c r="E782" s="40"/>
      <c r="F782" s="64" t="s">
        <v>696</v>
      </c>
      <c r="G782" s="52">
        <v>6</v>
      </c>
      <c r="H782" s="64" t="s">
        <v>574</v>
      </c>
      <c r="I782" s="247">
        <v>237</v>
      </c>
      <c r="J782" s="65">
        <f>IF(C782="СТОП цена",I782,ROUND(I782*(1-VLOOKUP(L782,Оглавление!D:G,3,FALSE)),2))</f>
        <v>237</v>
      </c>
      <c r="K782" s="56"/>
      <c r="L782" s="56" t="str">
        <f t="shared" ref="L782" si="47">IF(ISBLANK(K782)=FALSE,A782,L781)</f>
        <v>ЕВРО (EURO)</v>
      </c>
      <c r="M782" s="50">
        <v>15</v>
      </c>
    </row>
    <row r="783" spans="1:13" s="221" customFormat="1" ht="15.75" hidden="1" customHeight="1">
      <c r="A783" s="448"/>
      <c r="B783" s="40">
        <v>700001103</v>
      </c>
      <c r="C783" s="40"/>
      <c r="D783" s="39"/>
      <c r="E783" s="40"/>
      <c r="F783" s="40" t="s">
        <v>707</v>
      </c>
      <c r="G783" s="39">
        <v>3</v>
      </c>
      <c r="H783" s="40" t="s">
        <v>574</v>
      </c>
      <c r="I783" s="63">
        <v>671</v>
      </c>
      <c r="J783" s="53">
        <f>IF(C783="СТОП цена",I783,ROUND(I783*(1-VLOOKUP(L783,Оглавление!D:G,3,FALSE)),2))</f>
        <v>671</v>
      </c>
      <c r="K783" s="56"/>
      <c r="L783" s="56" t="str">
        <f>IF(ISBLANK(K783)=FALSE,A782,L781)</f>
        <v>ЕВРО (EURO)</v>
      </c>
      <c r="M783" s="50">
        <v>14</v>
      </c>
    </row>
    <row r="784" spans="1:13" s="221" customFormat="1" ht="15.75" hidden="1" customHeight="1">
      <c r="A784" s="445"/>
      <c r="B784" s="40">
        <v>700001104</v>
      </c>
      <c r="C784" s="40"/>
      <c r="D784" s="39"/>
      <c r="E784" s="40"/>
      <c r="F784" s="40" t="s">
        <v>716</v>
      </c>
      <c r="G784" s="39">
        <v>1</v>
      </c>
      <c r="H784" s="40" t="s">
        <v>574</v>
      </c>
      <c r="I784" s="63">
        <v>2039</v>
      </c>
      <c r="J784" s="53">
        <f>IF(C784="СТОП цена",I784,ROUND(I784*(1-VLOOKUP(L784,Оглавление!D:G,3,FALSE)),2))</f>
        <v>2039</v>
      </c>
      <c r="K784" s="56"/>
      <c r="L784" s="56" t="str">
        <f t="shared" si="46"/>
        <v>ЕВРО (EURO)</v>
      </c>
      <c r="M784" s="50">
        <v>14</v>
      </c>
    </row>
    <row r="785" spans="1:13" s="221" customFormat="1" ht="15.75" hidden="1" customHeight="1">
      <c r="A785" s="460" t="s">
        <v>835</v>
      </c>
      <c r="B785" s="40">
        <v>700001105</v>
      </c>
      <c r="C785" s="40"/>
      <c r="D785" s="39"/>
      <c r="E785" s="40"/>
      <c r="F785" s="40" t="s">
        <v>696</v>
      </c>
      <c r="G785" s="39">
        <v>6</v>
      </c>
      <c r="H785" s="40" t="s">
        <v>574</v>
      </c>
      <c r="I785" s="63">
        <v>432</v>
      </c>
      <c r="J785" s="53">
        <f>IF(C785="СТОП цена",I785,ROUND(I785*(1-VLOOKUP(L785,Оглавление!D:G,3,FALSE)),2))</f>
        <v>432</v>
      </c>
      <c r="K785" s="56"/>
      <c r="L785" s="56" t="str">
        <f t="shared" si="46"/>
        <v>ЕВРО (EURO)</v>
      </c>
      <c r="M785" s="50">
        <v>14</v>
      </c>
    </row>
    <row r="786" spans="1:13" s="221" customFormat="1" ht="15.75" hidden="1" customHeight="1">
      <c r="A786" s="460"/>
      <c r="B786" s="40">
        <v>700001106</v>
      </c>
      <c r="C786" s="40"/>
      <c r="D786" s="39"/>
      <c r="E786" s="40"/>
      <c r="F786" s="40" t="s">
        <v>707</v>
      </c>
      <c r="G786" s="39">
        <v>3</v>
      </c>
      <c r="H786" s="40" t="s">
        <v>574</v>
      </c>
      <c r="I786" s="63">
        <v>1183</v>
      </c>
      <c r="J786" s="53">
        <f>IF(C786="СТОП цена",I786,ROUND(I786*(1-VLOOKUP(L786,Оглавление!D:G,3,FALSE)),2))</f>
        <v>1183</v>
      </c>
      <c r="K786" s="56"/>
      <c r="L786" s="56" t="str">
        <f t="shared" si="46"/>
        <v>ЕВРО (EURO)</v>
      </c>
      <c r="M786" s="50">
        <v>14</v>
      </c>
    </row>
    <row r="787" spans="1:13" s="221" customFormat="1" ht="15.75" hidden="1" customHeight="1">
      <c r="A787" s="460"/>
      <c r="B787" s="40">
        <v>700001107</v>
      </c>
      <c r="C787" s="40"/>
      <c r="D787" s="39"/>
      <c r="E787" s="40"/>
      <c r="F787" s="40" t="s">
        <v>716</v>
      </c>
      <c r="G787" s="39">
        <v>1</v>
      </c>
      <c r="H787" s="40" t="s">
        <v>574</v>
      </c>
      <c r="I787" s="63">
        <v>3620</v>
      </c>
      <c r="J787" s="53">
        <f>IF(C787="СТОП цена",I787,ROUND(I787*(1-VLOOKUP(L787,Оглавление!D:G,3,FALSE)),2))</f>
        <v>3620</v>
      </c>
      <c r="K787" s="56"/>
      <c r="L787" s="56" t="str">
        <f t="shared" si="46"/>
        <v>ЕВРО (EURO)</v>
      </c>
      <c r="M787" s="50">
        <v>14</v>
      </c>
    </row>
    <row r="788" spans="1:13" s="221" customFormat="1" ht="15.75" hidden="1" customHeight="1">
      <c r="A788" s="460" t="s">
        <v>836</v>
      </c>
      <c r="B788" s="40">
        <v>700001108</v>
      </c>
      <c r="C788" s="40"/>
      <c r="D788" s="39"/>
      <c r="E788" s="40"/>
      <c r="F788" s="40" t="s">
        <v>696</v>
      </c>
      <c r="G788" s="39">
        <v>6</v>
      </c>
      <c r="H788" s="40" t="s">
        <v>574</v>
      </c>
      <c r="I788" s="63">
        <v>382</v>
      </c>
      <c r="J788" s="53">
        <f>IF(C788="СТОП цена",I788,ROUND(I788*(1-VLOOKUP(L788,Оглавление!D:G,3,FALSE)),2))</f>
        <v>382</v>
      </c>
      <c r="K788" s="56"/>
      <c r="L788" s="56" t="str">
        <f t="shared" si="46"/>
        <v>ЕВРО (EURO)</v>
      </c>
      <c r="M788" s="50">
        <v>14</v>
      </c>
    </row>
    <row r="789" spans="1:13" s="221" customFormat="1" ht="15.75" hidden="1" customHeight="1">
      <c r="A789" s="460"/>
      <c r="B789" s="40">
        <v>700001109</v>
      </c>
      <c r="C789" s="39"/>
      <c r="D789" s="39"/>
      <c r="E789" s="40"/>
      <c r="F789" s="40" t="s">
        <v>707</v>
      </c>
      <c r="G789" s="39">
        <v>3</v>
      </c>
      <c r="H789" s="40" t="s">
        <v>574</v>
      </c>
      <c r="I789" s="63">
        <v>1034</v>
      </c>
      <c r="J789" s="53">
        <f>IF(C789="СТОП цена",I789,ROUND(I789*(1-VLOOKUP(L789,Оглавление!D:G,3,FALSE)),2))</f>
        <v>1034</v>
      </c>
      <c r="K789" s="56"/>
      <c r="L789" s="56" t="str">
        <f t="shared" si="46"/>
        <v>ЕВРО (EURO)</v>
      </c>
      <c r="M789" s="50">
        <v>14</v>
      </c>
    </row>
    <row r="790" spans="1:13" s="221" customFormat="1" ht="15.75" hidden="1" customHeight="1">
      <c r="A790" s="460"/>
      <c r="B790" s="40">
        <v>700001110</v>
      </c>
      <c r="C790" s="40"/>
      <c r="D790" s="39"/>
      <c r="E790" s="40"/>
      <c r="F790" s="40" t="s">
        <v>716</v>
      </c>
      <c r="G790" s="39">
        <v>1</v>
      </c>
      <c r="H790" s="40" t="s">
        <v>574</v>
      </c>
      <c r="I790" s="63">
        <v>3127</v>
      </c>
      <c r="J790" s="53">
        <f>IF(C790="СТОП цена",I790,ROUND(I790*(1-VLOOKUP(L790,Оглавление!D:G,3,FALSE)),2))</f>
        <v>3127</v>
      </c>
      <c r="K790" s="56"/>
      <c r="L790" s="56" t="str">
        <f t="shared" si="46"/>
        <v>ЕВРО (EURO)</v>
      </c>
      <c r="M790" s="50">
        <v>14</v>
      </c>
    </row>
    <row r="791" spans="1:13" s="223" customFormat="1" ht="15.75" hidden="1" customHeight="1">
      <c r="A791" s="444" t="s">
        <v>838</v>
      </c>
      <c r="B791" s="40">
        <v>700009616</v>
      </c>
      <c r="C791" s="39"/>
      <c r="D791" s="39"/>
      <c r="E791" s="40"/>
      <c r="F791" s="40" t="s">
        <v>696</v>
      </c>
      <c r="G791" s="39">
        <v>6</v>
      </c>
      <c r="H791" s="40" t="s">
        <v>574</v>
      </c>
      <c r="I791" s="63">
        <v>330</v>
      </c>
      <c r="J791" s="53">
        <f>IF(C791="СТОП цена",I791,ROUND(I791*(1-VLOOKUP(L791,Оглавление!D:G,3,FALSE)),2))</f>
        <v>330</v>
      </c>
      <c r="K791" s="56"/>
      <c r="L791" s="56" t="str">
        <f t="shared" si="46"/>
        <v>ЕВРО (EURO)</v>
      </c>
      <c r="M791" s="50">
        <v>14</v>
      </c>
    </row>
    <row r="792" spans="1:13" s="223" customFormat="1" ht="15.75" hidden="1" customHeight="1">
      <c r="A792" s="448"/>
      <c r="B792" s="40">
        <v>700009617</v>
      </c>
      <c r="C792" s="39"/>
      <c r="D792" s="39"/>
      <c r="E792" s="40"/>
      <c r="F792" s="40" t="s">
        <v>707</v>
      </c>
      <c r="G792" s="39">
        <v>3</v>
      </c>
      <c r="H792" s="40" t="s">
        <v>574</v>
      </c>
      <c r="I792" s="63">
        <v>932</v>
      </c>
      <c r="J792" s="53">
        <f>IF(C792="СТОП цена",I792,ROUND(I792*(1-VLOOKUP(L792,Оглавление!D:G,3,FALSE)),2))</f>
        <v>932</v>
      </c>
      <c r="K792" s="56"/>
      <c r="L792" s="56" t="str">
        <f t="shared" si="46"/>
        <v>ЕВРО (EURO)</v>
      </c>
      <c r="M792" s="50">
        <v>14</v>
      </c>
    </row>
    <row r="793" spans="1:13" s="223" customFormat="1" ht="15.75" hidden="1" customHeight="1">
      <c r="A793" s="445"/>
      <c r="B793" s="40">
        <v>700009620</v>
      </c>
      <c r="C793" s="40"/>
      <c r="D793" s="39"/>
      <c r="E793" s="40"/>
      <c r="F793" s="40" t="s">
        <v>716</v>
      </c>
      <c r="G793" s="39">
        <v>1</v>
      </c>
      <c r="H793" s="40" t="s">
        <v>574</v>
      </c>
      <c r="I793" s="63">
        <v>2804</v>
      </c>
      <c r="J793" s="53">
        <f>IF(C793="СТОП цена",I793,ROUND(I793*(1-VLOOKUP(L793,Оглавление!D:G,3,FALSE)),2))</f>
        <v>2804</v>
      </c>
      <c r="K793" s="56"/>
      <c r="L793" s="56" t="str">
        <f t="shared" si="46"/>
        <v>ЕВРО (EURO)</v>
      </c>
      <c r="M793" s="50">
        <v>14</v>
      </c>
    </row>
    <row r="794" spans="1:13" s="223" customFormat="1" ht="15.75" hidden="1" customHeight="1">
      <c r="A794" s="444" t="s">
        <v>839</v>
      </c>
      <c r="B794" s="40">
        <v>700009622</v>
      </c>
      <c r="C794" s="40"/>
      <c r="D794" s="39"/>
      <c r="E794" s="40"/>
      <c r="F794" s="40" t="s">
        <v>696</v>
      </c>
      <c r="G794" s="39">
        <v>6</v>
      </c>
      <c r="H794" s="40" t="s">
        <v>574</v>
      </c>
      <c r="I794" s="63">
        <v>277</v>
      </c>
      <c r="J794" s="53">
        <f>IF(C794="СТОП цена",I794,ROUND(I794*(1-VLOOKUP(L794,Оглавление!D:G,3,FALSE)),2))</f>
        <v>277</v>
      </c>
      <c r="K794" s="56"/>
      <c r="L794" s="56" t="str">
        <f t="shared" si="46"/>
        <v>ЕВРО (EURO)</v>
      </c>
      <c r="M794" s="50">
        <v>14</v>
      </c>
    </row>
    <row r="795" spans="1:13" s="223" customFormat="1" ht="15.75" hidden="1" customHeight="1">
      <c r="A795" s="448"/>
      <c r="B795" s="40">
        <v>700009623</v>
      </c>
      <c r="C795" s="39" t="s">
        <v>123</v>
      </c>
      <c r="D795" s="39"/>
      <c r="E795" s="40"/>
      <c r="F795" s="40" t="s">
        <v>707</v>
      </c>
      <c r="G795" s="39">
        <v>3</v>
      </c>
      <c r="H795" s="40" t="s">
        <v>574</v>
      </c>
      <c r="I795" s="63">
        <v>781</v>
      </c>
      <c r="J795" s="53">
        <f>IF(C795="СТОП цена",I795,ROUND(I795*(1-VLOOKUP(L795,Оглавление!D:G,3,FALSE)),2))</f>
        <v>781</v>
      </c>
      <c r="K795" s="56"/>
      <c r="L795" s="56" t="str">
        <f t="shared" si="46"/>
        <v>ЕВРО (EURO)</v>
      </c>
      <c r="M795" s="50">
        <v>14</v>
      </c>
    </row>
    <row r="796" spans="1:13" s="223" customFormat="1" ht="15.75" hidden="1" customHeight="1">
      <c r="A796" s="445"/>
      <c r="B796" s="40">
        <v>700009624</v>
      </c>
      <c r="C796" s="39" t="s">
        <v>123</v>
      </c>
      <c r="D796" s="39"/>
      <c r="E796" s="40"/>
      <c r="F796" s="40" t="s">
        <v>716</v>
      </c>
      <c r="G796" s="39">
        <v>1</v>
      </c>
      <c r="H796" s="40" t="s">
        <v>574</v>
      </c>
      <c r="I796" s="63">
        <v>2353</v>
      </c>
      <c r="J796" s="53">
        <f>IF(C796="СТОП цена",I796,ROUND(I796*(1-VLOOKUP(L796,Оглавление!D:G,3,FALSE)),2))</f>
        <v>2353</v>
      </c>
      <c r="K796" s="56"/>
      <c r="L796" s="56" t="str">
        <f t="shared" si="46"/>
        <v>ЕВРО (EURO)</v>
      </c>
      <c r="M796" s="50">
        <v>14</v>
      </c>
    </row>
    <row r="797" spans="1:13" s="223" customFormat="1" ht="15.75" hidden="1" customHeight="1">
      <c r="A797" s="444" t="s">
        <v>840</v>
      </c>
      <c r="B797" s="40">
        <v>700009609</v>
      </c>
      <c r="C797" s="39" t="s">
        <v>123</v>
      </c>
      <c r="D797" s="39"/>
      <c r="E797" s="40"/>
      <c r="F797" s="40" t="s">
        <v>707</v>
      </c>
      <c r="G797" s="39">
        <v>3</v>
      </c>
      <c r="H797" s="40" t="s">
        <v>574</v>
      </c>
      <c r="I797" s="63">
        <v>663</v>
      </c>
      <c r="J797" s="53">
        <f>IF(C797="СТОП цена",I797,ROUND(I797*(1-VLOOKUP(L797,Оглавление!D:G,3,FALSE)),2))</f>
        <v>663</v>
      </c>
      <c r="K797" s="56"/>
      <c r="L797" s="56" t="str">
        <f t="shared" si="46"/>
        <v>ЕВРО (EURO)</v>
      </c>
      <c r="M797" s="50">
        <v>14</v>
      </c>
    </row>
    <row r="798" spans="1:13" s="223" customFormat="1" ht="15.75" hidden="1" customHeight="1">
      <c r="A798" s="445"/>
      <c r="B798" s="40">
        <v>700009612</v>
      </c>
      <c r="C798" s="40"/>
      <c r="D798" s="39"/>
      <c r="E798" s="40"/>
      <c r="F798" s="40" t="s">
        <v>716</v>
      </c>
      <c r="G798" s="39">
        <v>1</v>
      </c>
      <c r="H798" s="40" t="s">
        <v>574</v>
      </c>
      <c r="I798" s="63">
        <v>1997</v>
      </c>
      <c r="J798" s="53">
        <f>IF(C798="СТОП цена",I798,ROUND(I798*(1-VLOOKUP(L798,Оглавление!D:G,3,FALSE)),2))</f>
        <v>1997</v>
      </c>
      <c r="K798" s="56"/>
      <c r="L798" s="56" t="str">
        <f t="shared" si="46"/>
        <v>ЕВРО (EURO)</v>
      </c>
      <c r="M798" s="50">
        <v>14</v>
      </c>
    </row>
    <row r="799" spans="1:13" s="1" customFormat="1" ht="37.5" customHeight="1">
      <c r="A799" s="446" t="s">
        <v>34</v>
      </c>
      <c r="B799" s="447"/>
      <c r="C799" s="447"/>
      <c r="D799" s="447"/>
      <c r="E799" s="447"/>
      <c r="F799" s="447"/>
      <c r="G799" s="447"/>
      <c r="H799" s="447"/>
      <c r="I799" s="447"/>
      <c r="J799" s="475"/>
      <c r="K799" s="122"/>
      <c r="L799" s="56" t="str">
        <f t="shared" si="46"/>
        <v>ЕВРО (EURO)</v>
      </c>
      <c r="M799" s="50">
        <v>14</v>
      </c>
    </row>
    <row r="800" spans="1:13" s="1" customFormat="1" ht="17.25" customHeight="1">
      <c r="A800" s="496" t="s">
        <v>261</v>
      </c>
      <c r="B800" s="40">
        <v>700001045</v>
      </c>
      <c r="C800" s="40" t="s">
        <v>937</v>
      </c>
      <c r="D800" s="40">
        <v>2.7</v>
      </c>
      <c r="E800" s="40" t="s">
        <v>290</v>
      </c>
      <c r="F800" s="40" t="str">
        <f>CONCATENATE(D800," ",E800)</f>
        <v>2,7 л</v>
      </c>
      <c r="G800" s="40">
        <v>1</v>
      </c>
      <c r="H800" s="40" t="s">
        <v>574</v>
      </c>
      <c r="I800" s="63">
        <v>1103</v>
      </c>
      <c r="J800" s="53">
        <f>IF(C800="СТОП цена",I800,ROUND(I800*(1-VLOOKUP(L800,Оглавление!D:G,3,FALSE)),2))</f>
        <v>1103</v>
      </c>
      <c r="K800" s="56"/>
      <c r="L800" s="56" t="str">
        <f t="shared" si="44"/>
        <v>ЕВРО (EURO)</v>
      </c>
      <c r="M800" s="50">
        <v>14</v>
      </c>
    </row>
    <row r="801" spans="1:13" ht="24" customHeight="1">
      <c r="A801" s="497"/>
      <c r="B801" s="272">
        <v>700001046</v>
      </c>
      <c r="C801" s="261"/>
      <c r="D801" s="40">
        <v>9</v>
      </c>
      <c r="E801" s="40" t="s">
        <v>290</v>
      </c>
      <c r="F801" s="40" t="str">
        <f>CONCATENATE(D801," ",E801)</f>
        <v>9 л</v>
      </c>
      <c r="G801" s="40">
        <v>1</v>
      </c>
      <c r="H801" s="40" t="s">
        <v>574</v>
      </c>
      <c r="I801" s="63">
        <v>3380</v>
      </c>
      <c r="J801" s="53">
        <f>IF(C801="СТОП цена",I801,ROUND(I801*(1-VLOOKUP(L801,Оглавление!D:G,3,FALSE)),2))</f>
        <v>3380</v>
      </c>
      <c r="K801" s="56"/>
      <c r="L801" s="56" t="str">
        <f>IF(ISBLANK(K801)=FALSE,A800,L799)</f>
        <v>ЕВРО (EURO)</v>
      </c>
      <c r="M801" s="50">
        <v>14</v>
      </c>
    </row>
    <row r="802" spans="1:13" ht="40.5" customHeight="1">
      <c r="A802" s="287" t="s">
        <v>262</v>
      </c>
      <c r="B802" s="40">
        <v>700001051</v>
      </c>
      <c r="C802" s="39"/>
      <c r="D802" s="40">
        <v>9</v>
      </c>
      <c r="E802" s="40" t="s">
        <v>290</v>
      </c>
      <c r="F802" s="40" t="str">
        <f>CONCATENATE(D802," ",E802)</f>
        <v>9 л</v>
      </c>
      <c r="G802" s="40">
        <v>1</v>
      </c>
      <c r="H802" s="40" t="s">
        <v>574</v>
      </c>
      <c r="I802" s="63">
        <v>2870</v>
      </c>
      <c r="J802" s="53">
        <f>IF(C802="СТОП цена",I802,ROUND(I802*(1-VLOOKUP(L802,Оглавление!D:G,3,FALSE)),2))</f>
        <v>2870</v>
      </c>
      <c r="K802" s="56"/>
      <c r="L802" s="56" t="str">
        <f t="shared" si="44"/>
        <v>ЕВРО (EURO)</v>
      </c>
      <c r="M802" s="50">
        <v>14</v>
      </c>
    </row>
    <row r="803" spans="1:13" ht="22.5" customHeight="1">
      <c r="A803" s="446" t="s">
        <v>34</v>
      </c>
      <c r="B803" s="447"/>
      <c r="C803" s="447"/>
      <c r="D803" s="447"/>
      <c r="E803" s="447"/>
      <c r="F803" s="447"/>
      <c r="G803" s="447"/>
      <c r="H803" s="447"/>
      <c r="I803" s="447"/>
      <c r="J803" s="447"/>
      <c r="K803" s="56"/>
      <c r="L803" s="56" t="str">
        <f t="shared" si="44"/>
        <v>ЕВРО (EURO)</v>
      </c>
      <c r="M803" s="50">
        <v>14</v>
      </c>
    </row>
    <row r="804" spans="1:13" ht="12.75" customHeight="1">
      <c r="A804" s="444" t="s">
        <v>63</v>
      </c>
      <c r="B804" s="39">
        <v>700001142</v>
      </c>
      <c r="C804" s="170"/>
      <c r="D804" s="39">
        <v>0.9</v>
      </c>
      <c r="E804" s="40" t="s">
        <v>290</v>
      </c>
      <c r="F804" s="40" t="str">
        <f t="shared" ref="F804:F813" si="48">CONCATENATE(D804," ",E804)</f>
        <v>0,9 л</v>
      </c>
      <c r="G804" s="39">
        <v>1</v>
      </c>
      <c r="H804" s="40" t="s">
        <v>574</v>
      </c>
      <c r="I804" s="63">
        <v>412</v>
      </c>
      <c r="J804" s="53">
        <f>IF(C804="СТОП цена",I804,ROUND(I804*(1-VLOOKUP(L804,Оглавление!D:G,3,FALSE)),2))</f>
        <v>412</v>
      </c>
      <c r="K804" s="56"/>
      <c r="L804" s="56" t="str">
        <f t="shared" si="44"/>
        <v>ЕВРО (EURO)</v>
      </c>
      <c r="M804" s="50">
        <v>14</v>
      </c>
    </row>
    <row r="805" spans="1:13" ht="12.75" customHeight="1">
      <c r="A805" s="448"/>
      <c r="B805" s="39">
        <v>700001143</v>
      </c>
      <c r="C805" s="170"/>
      <c r="D805" s="39">
        <v>2.7</v>
      </c>
      <c r="E805" s="40" t="s">
        <v>290</v>
      </c>
      <c r="F805" s="40" t="str">
        <f t="shared" si="48"/>
        <v>2,7 л</v>
      </c>
      <c r="G805" s="39">
        <v>1</v>
      </c>
      <c r="H805" s="40" t="s">
        <v>574</v>
      </c>
      <c r="I805" s="63">
        <v>1190</v>
      </c>
      <c r="J805" s="53">
        <f>IF(C805="СТОП цена",I805,ROUND(I805*(1-VLOOKUP(L805,Оглавление!D:G,3,FALSE)),2))</f>
        <v>1190</v>
      </c>
      <c r="K805" s="56"/>
      <c r="L805" s="56" t="str">
        <f t="shared" si="44"/>
        <v>ЕВРО (EURO)</v>
      </c>
      <c r="M805" s="50">
        <v>14</v>
      </c>
    </row>
    <row r="806" spans="1:13" ht="15.75" customHeight="1">
      <c r="A806" s="445"/>
      <c r="B806" s="39">
        <v>700001144</v>
      </c>
      <c r="C806" s="39" t="s">
        <v>123</v>
      </c>
      <c r="D806" s="39">
        <v>9</v>
      </c>
      <c r="E806" s="40" t="s">
        <v>290</v>
      </c>
      <c r="F806" s="40" t="str">
        <f t="shared" si="48"/>
        <v>9 л</v>
      </c>
      <c r="G806" s="39">
        <v>1</v>
      </c>
      <c r="H806" s="40" t="s">
        <v>574</v>
      </c>
      <c r="I806" s="63">
        <v>3383</v>
      </c>
      <c r="J806" s="53">
        <f>IF(C806="СТОП цена",I806,ROUND(I806*(1-VLOOKUP(L806,Оглавление!D:G,3,FALSE)),2))</f>
        <v>3383</v>
      </c>
      <c r="K806" s="56"/>
      <c r="L806" s="56" t="str">
        <f t="shared" si="44"/>
        <v>ЕВРО (EURO)</v>
      </c>
      <c r="M806" s="50">
        <v>14</v>
      </c>
    </row>
    <row r="807" spans="1:13" s="249" customFormat="1" ht="20.25" customHeight="1">
      <c r="A807" s="444" t="s">
        <v>837</v>
      </c>
      <c r="B807" s="38">
        <v>700001145</v>
      </c>
      <c r="C807" s="39" t="s">
        <v>123</v>
      </c>
      <c r="D807" s="39"/>
      <c r="E807" s="40"/>
      <c r="F807" s="40" t="s">
        <v>696</v>
      </c>
      <c r="G807" s="39">
        <v>1</v>
      </c>
      <c r="H807" s="40" t="s">
        <v>574</v>
      </c>
      <c r="I807" s="63">
        <v>412</v>
      </c>
      <c r="J807" s="53">
        <f>IF(C807="СТОП цена",I807,ROUND(I807*(1-VLOOKUP(L807,Оглавление!D:G,3,FALSE)),2))</f>
        <v>412</v>
      </c>
      <c r="K807" s="56"/>
      <c r="L807" s="56" t="str">
        <f>IF(ISBLANK(K807)=FALSE,A807,L806)</f>
        <v>ЕВРО (EURO)</v>
      </c>
      <c r="M807" s="50">
        <v>14</v>
      </c>
    </row>
    <row r="808" spans="1:13" s="249" customFormat="1" ht="24.75" customHeight="1">
      <c r="A808" s="448"/>
      <c r="B808" s="39">
        <v>700001146</v>
      </c>
      <c r="C808" s="39" t="s">
        <v>123</v>
      </c>
      <c r="D808" s="39"/>
      <c r="E808" s="40"/>
      <c r="F808" s="40" t="s">
        <v>707</v>
      </c>
      <c r="G808" s="39">
        <v>1</v>
      </c>
      <c r="H808" s="40" t="s">
        <v>574</v>
      </c>
      <c r="I808" s="63">
        <v>1190</v>
      </c>
      <c r="J808" s="53">
        <f>IF(C808="СТОП цена",I808,ROUND(I808*(1-VLOOKUP(L808,Оглавление!D:G,3,FALSE)),2))</f>
        <v>1190</v>
      </c>
      <c r="K808" s="56"/>
      <c r="L808" s="56" t="str">
        <f t="shared" si="44"/>
        <v>ЕВРО (EURO)</v>
      </c>
      <c r="M808" s="50">
        <v>14</v>
      </c>
    </row>
    <row r="809" spans="1:13" s="221" customFormat="1" ht="30" customHeight="1">
      <c r="A809" s="445"/>
      <c r="B809" s="39">
        <v>700001147</v>
      </c>
      <c r="C809" s="39" t="s">
        <v>123</v>
      </c>
      <c r="D809" s="39"/>
      <c r="E809" s="40"/>
      <c r="F809" s="40" t="s">
        <v>716</v>
      </c>
      <c r="G809" s="39">
        <v>1</v>
      </c>
      <c r="H809" s="40" t="s">
        <v>574</v>
      </c>
      <c r="I809" s="63">
        <v>3383</v>
      </c>
      <c r="J809" s="53">
        <f>IF(C809="СТОП цена",I809,ROUND(I809*(1-VLOOKUP(L809,Оглавление!D:G,3,FALSE)),2))</f>
        <v>3383</v>
      </c>
      <c r="K809" s="56"/>
      <c r="L809" s="56" t="str">
        <f t="shared" si="44"/>
        <v>ЕВРО (EURO)</v>
      </c>
      <c r="M809" s="50">
        <v>14</v>
      </c>
    </row>
    <row r="810" spans="1:13" ht="24.75" customHeight="1">
      <c r="A810" s="487" t="s">
        <v>383</v>
      </c>
      <c r="B810" s="39">
        <v>700001140</v>
      </c>
      <c r="C810" s="257"/>
      <c r="D810" s="39">
        <v>2.7</v>
      </c>
      <c r="E810" s="40" t="s">
        <v>290</v>
      </c>
      <c r="F810" s="40" t="str">
        <f t="shared" si="48"/>
        <v>2,7 л</v>
      </c>
      <c r="G810" s="39">
        <v>1</v>
      </c>
      <c r="H810" s="40" t="s">
        <v>574</v>
      </c>
      <c r="I810" s="63">
        <v>580</v>
      </c>
      <c r="J810" s="53">
        <f>IF(C810="СТОП цена",I810,ROUND(I810*(1-VLOOKUP(L810,Оглавление!D:G,3,FALSE)),2))</f>
        <v>580</v>
      </c>
      <c r="K810" s="56"/>
      <c r="L810" s="56" t="str">
        <f t="shared" si="44"/>
        <v>ЕВРО (EURO)</v>
      </c>
      <c r="M810" s="50">
        <v>14</v>
      </c>
    </row>
    <row r="811" spans="1:13" ht="26.25" customHeight="1">
      <c r="A811" s="488"/>
      <c r="B811" s="39">
        <v>700001141</v>
      </c>
      <c r="C811" s="257"/>
      <c r="D811" s="39">
        <v>9</v>
      </c>
      <c r="E811" s="40" t="s">
        <v>290</v>
      </c>
      <c r="F811" s="40" t="str">
        <f t="shared" si="48"/>
        <v>9 л</v>
      </c>
      <c r="G811" s="39">
        <v>1</v>
      </c>
      <c r="H811" s="40" t="s">
        <v>574</v>
      </c>
      <c r="I811" s="63">
        <v>1756</v>
      </c>
      <c r="J811" s="53">
        <f>IF(C811="СТОП цена",I811,ROUND(I811*(1-VLOOKUP(L811,Оглавление!D:G,3,FALSE)),2))</f>
        <v>1756</v>
      </c>
      <c r="K811" s="56"/>
      <c r="L811" s="56" t="str">
        <f t="shared" si="44"/>
        <v>ЕВРО (EURO)</v>
      </c>
      <c r="M811" s="50">
        <v>14</v>
      </c>
    </row>
    <row r="812" spans="1:13" ht="19.5" customHeight="1">
      <c r="A812" s="444" t="s">
        <v>384</v>
      </c>
      <c r="B812" s="39">
        <v>700001138</v>
      </c>
      <c r="C812" s="39"/>
      <c r="D812" s="39">
        <v>2.7</v>
      </c>
      <c r="E812" s="40" t="s">
        <v>290</v>
      </c>
      <c r="F812" s="40" t="str">
        <f t="shared" si="48"/>
        <v>2,7 л</v>
      </c>
      <c r="G812" s="39">
        <v>1</v>
      </c>
      <c r="H812" s="40" t="s">
        <v>574</v>
      </c>
      <c r="I812" s="63">
        <v>580</v>
      </c>
      <c r="J812" s="53">
        <f>IF(C812="СТОП цена",I812,ROUND(I812*(1-VLOOKUP(L812,Оглавление!D:G,3,FALSE)),2))</f>
        <v>580</v>
      </c>
      <c r="K812" s="56"/>
      <c r="L812" s="56" t="str">
        <f t="shared" si="44"/>
        <v>ЕВРО (EURO)</v>
      </c>
      <c r="M812" s="50">
        <v>14</v>
      </c>
    </row>
    <row r="813" spans="1:13" ht="19.5" customHeight="1">
      <c r="A813" s="445"/>
      <c r="B813" s="39">
        <v>700001139</v>
      </c>
      <c r="C813" s="39"/>
      <c r="D813" s="39">
        <v>9</v>
      </c>
      <c r="E813" s="40" t="s">
        <v>290</v>
      </c>
      <c r="F813" s="40" t="str">
        <f t="shared" si="48"/>
        <v>9 л</v>
      </c>
      <c r="G813" s="39">
        <v>1</v>
      </c>
      <c r="H813" s="40" t="s">
        <v>574</v>
      </c>
      <c r="I813" s="63">
        <v>1756</v>
      </c>
      <c r="J813" s="53">
        <f>IF(C813="СТОП цена",I813,ROUND(I813*(1-VLOOKUP(L813,Оглавление!D:G,3,FALSE)),2))</f>
        <v>1756</v>
      </c>
      <c r="K813" s="56"/>
      <c r="L813" s="56" t="str">
        <f t="shared" si="44"/>
        <v>ЕВРО (EURO)</v>
      </c>
      <c r="M813" s="50">
        <v>14</v>
      </c>
    </row>
    <row r="814" spans="1:13" s="249" customFormat="1" ht="25.5" customHeight="1">
      <c r="A814" s="444" t="s">
        <v>1495</v>
      </c>
      <c r="B814" s="39">
        <v>700001153</v>
      </c>
      <c r="C814" s="39"/>
      <c r="D814" s="39"/>
      <c r="E814" s="40"/>
      <c r="F814" s="64" t="s">
        <v>716</v>
      </c>
      <c r="G814" s="52">
        <v>1</v>
      </c>
      <c r="H814" s="64" t="s">
        <v>574</v>
      </c>
      <c r="I814" s="247">
        <v>2134</v>
      </c>
      <c r="J814" s="65">
        <f>IF(C814="СТОП цена",I814,ROUND(I814*(1-VLOOKUP(L814,Оглавление!D:G,3,FALSE)),2))</f>
        <v>2134</v>
      </c>
      <c r="K814" s="56"/>
      <c r="L814" s="56" t="str">
        <f t="shared" si="44"/>
        <v>ЕВРО (EURO)</v>
      </c>
      <c r="M814" s="50">
        <v>14</v>
      </c>
    </row>
    <row r="815" spans="1:13" s="249" customFormat="1" ht="18.75" customHeight="1">
      <c r="A815" s="445"/>
      <c r="B815" s="39">
        <v>700001152</v>
      </c>
      <c r="C815" s="39" t="s">
        <v>937</v>
      </c>
      <c r="D815" s="39"/>
      <c r="E815" s="40"/>
      <c r="F815" s="64" t="s">
        <v>707</v>
      </c>
      <c r="G815" s="52">
        <v>1</v>
      </c>
      <c r="H815" s="64" t="s">
        <v>574</v>
      </c>
      <c r="I815" s="247">
        <v>742</v>
      </c>
      <c r="J815" s="65">
        <f>IF(C815="СТОП цена",I815,ROUND(I815*(1-VLOOKUP(L815,Оглавление!D:G,3,FALSE)),2))</f>
        <v>742</v>
      </c>
      <c r="K815" s="56"/>
      <c r="L815" s="56" t="str">
        <f t="shared" si="44"/>
        <v>ЕВРО (EURO)</v>
      </c>
      <c r="M815" s="50">
        <v>14</v>
      </c>
    </row>
    <row r="816" spans="1:13" s="249" customFormat="1" ht="37.5" customHeight="1">
      <c r="A816" s="372" t="s">
        <v>1496</v>
      </c>
      <c r="B816" s="39">
        <v>700001157</v>
      </c>
      <c r="C816" s="39"/>
      <c r="D816" s="39"/>
      <c r="E816" s="40"/>
      <c r="F816" s="64" t="s">
        <v>716</v>
      </c>
      <c r="G816" s="52">
        <v>1</v>
      </c>
      <c r="H816" s="64" t="s">
        <v>574</v>
      </c>
      <c r="I816" s="247">
        <v>2006</v>
      </c>
      <c r="J816" s="65">
        <f>IF(C816="СТОП цена",I816,ROUND(I816*(1-VLOOKUP(L816,Оглавление!D:G,3,FALSE)),2))</f>
        <v>2006</v>
      </c>
      <c r="K816" s="56"/>
      <c r="L816" s="56" t="str">
        <f t="shared" si="44"/>
        <v>ЕВРО (EURO)</v>
      </c>
      <c r="M816" s="50">
        <v>14</v>
      </c>
    </row>
    <row r="817" spans="1:13" s="1" customFormat="1" ht="17.25" customHeight="1" thickBot="1">
      <c r="A817" s="516" t="s">
        <v>294</v>
      </c>
      <c r="B817" s="516"/>
      <c r="C817" s="516"/>
      <c r="D817" s="516"/>
      <c r="E817" s="516"/>
      <c r="F817" s="516"/>
      <c r="G817" s="516"/>
      <c r="H817" s="516"/>
      <c r="I817" s="516"/>
      <c r="J817" s="516"/>
      <c r="K817" s="516"/>
      <c r="L817" s="336" t="s">
        <v>294</v>
      </c>
      <c r="M817" s="50">
        <v>15</v>
      </c>
    </row>
    <row r="818" spans="1:13" s="1" customFormat="1" ht="24" customHeight="1">
      <c r="A818" s="501" t="s">
        <v>474</v>
      </c>
      <c r="B818" s="502"/>
      <c r="C818" s="502"/>
      <c r="D818" s="502"/>
      <c r="E818" s="502"/>
      <c r="F818" s="502"/>
      <c r="G818" s="502"/>
      <c r="H818" s="502"/>
      <c r="I818" s="502"/>
      <c r="J818" s="502"/>
      <c r="K818" s="362"/>
      <c r="L818" s="56" t="str">
        <f>IF(ISBLANK(K818)=FALSE,A818,L817)</f>
        <v>ФИННКОЛОР (FINNCOLOR)</v>
      </c>
      <c r="M818" s="50">
        <v>15</v>
      </c>
    </row>
    <row r="819" spans="1:13" s="1" customFormat="1" ht="17.25" customHeight="1">
      <c r="A819" s="460" t="s">
        <v>1602</v>
      </c>
      <c r="B819" s="361">
        <v>700010658</v>
      </c>
      <c r="C819" s="367" t="s">
        <v>123</v>
      </c>
      <c r="D819" s="361"/>
      <c r="E819" s="361"/>
      <c r="F819" s="361" t="s">
        <v>707</v>
      </c>
      <c r="G819" s="361">
        <v>1</v>
      </c>
      <c r="H819" s="361" t="s">
        <v>574</v>
      </c>
      <c r="I819" s="361">
        <v>285</v>
      </c>
      <c r="J819" s="65">
        <f>IF(C819="СТОП цена",I819,ROUND(I819*(1-VLOOKUP(L819,Оглавление!D:G,3,FALSE)),2))</f>
        <v>285</v>
      </c>
      <c r="K819" s="362"/>
      <c r="L819" s="56" t="str">
        <f>IF(ISBLANK(K819)=FALSE,A819,L818)</f>
        <v>ФИННКОЛОР (FINNCOLOR)</v>
      </c>
      <c r="M819" s="50">
        <v>15</v>
      </c>
    </row>
    <row r="820" spans="1:13" s="1" customFormat="1" ht="17.25" customHeight="1">
      <c r="A820" s="460"/>
      <c r="B820" s="361">
        <v>700010659</v>
      </c>
      <c r="C820" s="367" t="s">
        <v>123</v>
      </c>
      <c r="D820" s="361"/>
      <c r="E820" s="361"/>
      <c r="F820" s="361" t="s">
        <v>716</v>
      </c>
      <c r="G820" s="361">
        <v>1</v>
      </c>
      <c r="H820" s="361" t="s">
        <v>574</v>
      </c>
      <c r="I820" s="361">
        <v>842</v>
      </c>
      <c r="J820" s="65">
        <f>IF(C820="СТОП цена",I820,ROUND(I820*(1-VLOOKUP(L820,Оглавление!D:G,3,FALSE)),2))</f>
        <v>842</v>
      </c>
      <c r="K820" s="362"/>
      <c r="L820" s="56" t="str">
        <f t="shared" ref="L820" si="49">IF(ISBLANK(K820)=FALSE,A820,L819)</f>
        <v>ФИННКОЛОР (FINNCOLOR)</v>
      </c>
      <c r="M820" s="50">
        <v>15</v>
      </c>
    </row>
    <row r="821" spans="1:13" ht="22.5" hidden="1" customHeight="1">
      <c r="A821" s="501" t="s">
        <v>575</v>
      </c>
      <c r="B821" s="502"/>
      <c r="C821" s="502"/>
      <c r="D821" s="502"/>
      <c r="E821" s="502"/>
      <c r="F821" s="502"/>
      <c r="G821" s="502"/>
      <c r="H821" s="502"/>
      <c r="I821" s="502"/>
      <c r="J821" s="502"/>
      <c r="K821" s="56"/>
      <c r="L821" s="56" t="str">
        <f>IF(ISBLANK(K821)=FALSE,A821,L820)</f>
        <v>ФИННКОЛОР (FINNCOLOR)</v>
      </c>
      <c r="M821" s="50">
        <v>15</v>
      </c>
    </row>
    <row r="822" spans="1:13" ht="12.75" hidden="1">
      <c r="A822" s="444" t="s">
        <v>606</v>
      </c>
      <c r="B822" s="272">
        <v>700001263</v>
      </c>
      <c r="C822" s="39" t="s">
        <v>123</v>
      </c>
      <c r="D822" s="39">
        <v>0.9</v>
      </c>
      <c r="E822" s="40" t="s">
        <v>290</v>
      </c>
      <c r="F822" s="40" t="str">
        <f t="shared" ref="F822:F845" si="50">CONCATENATE(D822," ",E822)</f>
        <v>0,9 л</v>
      </c>
      <c r="G822" s="40">
        <v>1</v>
      </c>
      <c r="H822" s="40" t="s">
        <v>574</v>
      </c>
      <c r="I822" s="39">
        <v>125</v>
      </c>
      <c r="J822" s="53">
        <f>IF(C822="СТОП цена",I822,ROUND(I822*(1-VLOOKUP(L822,Оглавление!D:G,3,FALSE)),2))</f>
        <v>125</v>
      </c>
      <c r="K822" s="56"/>
      <c r="L822" s="56" t="str">
        <f>IF(ISBLANK(K822)=FALSE,A822,L821)</f>
        <v>ФИННКОЛОР (FINNCOLOR)</v>
      </c>
      <c r="M822" s="50">
        <v>15</v>
      </c>
    </row>
    <row r="823" spans="1:13" ht="12.75" hidden="1">
      <c r="A823" s="448"/>
      <c r="B823" s="272">
        <v>700001264</v>
      </c>
      <c r="C823" s="261"/>
      <c r="D823" s="39">
        <v>2.7</v>
      </c>
      <c r="E823" s="40" t="s">
        <v>290</v>
      </c>
      <c r="F823" s="40" t="str">
        <f t="shared" si="50"/>
        <v>2,7 л</v>
      </c>
      <c r="G823" s="40">
        <v>1</v>
      </c>
      <c r="H823" s="40" t="s">
        <v>574</v>
      </c>
      <c r="I823" s="39">
        <v>313</v>
      </c>
      <c r="J823" s="53">
        <f>IF(C823="СТОП цена",I823,ROUND(I823*(1-VLOOKUP(L823,Оглавление!D:G,3,FALSE)),2))</f>
        <v>313</v>
      </c>
      <c r="K823" s="56"/>
      <c r="L823" s="56" t="str">
        <f t="shared" si="44"/>
        <v>ФИННКОЛОР (FINNCOLOR)</v>
      </c>
      <c r="M823" s="50">
        <v>15</v>
      </c>
    </row>
    <row r="824" spans="1:13" ht="12.75" hidden="1">
      <c r="A824" s="445"/>
      <c r="B824" s="272">
        <v>700001265</v>
      </c>
      <c r="C824" s="261"/>
      <c r="D824" s="39">
        <v>9</v>
      </c>
      <c r="E824" s="40" t="s">
        <v>290</v>
      </c>
      <c r="F824" s="40" t="str">
        <f t="shared" si="50"/>
        <v>9 л</v>
      </c>
      <c r="G824" s="40">
        <v>1</v>
      </c>
      <c r="H824" s="40" t="s">
        <v>574</v>
      </c>
      <c r="I824" s="39">
        <v>842</v>
      </c>
      <c r="J824" s="53">
        <f>IF(C824="СТОП цена",I824,ROUND(I824*(1-VLOOKUP(L824,Оглавление!D:G,3,FALSE)),2))</f>
        <v>842</v>
      </c>
      <c r="K824" s="56"/>
      <c r="L824" s="56" t="str">
        <f t="shared" si="44"/>
        <v>ФИННКОЛОР (FINNCOLOR)</v>
      </c>
      <c r="M824" s="50">
        <v>15</v>
      </c>
    </row>
    <row r="825" spans="1:13" ht="13.5" hidden="1" customHeight="1">
      <c r="A825" s="444" t="s">
        <v>607</v>
      </c>
      <c r="B825" s="272">
        <v>700001266</v>
      </c>
      <c r="C825" s="261"/>
      <c r="D825" s="39">
        <v>0.9</v>
      </c>
      <c r="E825" s="40" t="s">
        <v>290</v>
      </c>
      <c r="F825" s="40" t="str">
        <f t="shared" si="50"/>
        <v>0,9 л</v>
      </c>
      <c r="G825" s="40">
        <v>1</v>
      </c>
      <c r="H825" s="40" t="s">
        <v>574</v>
      </c>
      <c r="I825" s="39">
        <v>231</v>
      </c>
      <c r="J825" s="53">
        <f>IF(C825="СТОП цена",I825,ROUND(I825*(1-VLOOKUP(L825,Оглавление!D:G,3,FALSE)),2))</f>
        <v>231</v>
      </c>
      <c r="K825" s="56"/>
      <c r="L825" s="56" t="str">
        <f t="shared" ref="L825:L876" si="51">IF(ISBLANK(K825)=FALSE,A825,L824)</f>
        <v>ФИННКОЛОР (FINNCOLOR)</v>
      </c>
      <c r="M825" s="50">
        <v>15</v>
      </c>
    </row>
    <row r="826" spans="1:13" ht="12.75" hidden="1">
      <c r="A826" s="448"/>
      <c r="B826" s="272">
        <v>700001267</v>
      </c>
      <c r="C826" s="261"/>
      <c r="D826" s="39">
        <v>2.7</v>
      </c>
      <c r="E826" s="40" t="s">
        <v>290</v>
      </c>
      <c r="F826" s="40" t="str">
        <f t="shared" si="50"/>
        <v>2,7 л</v>
      </c>
      <c r="G826" s="40">
        <v>1</v>
      </c>
      <c r="H826" s="40" t="s">
        <v>574</v>
      </c>
      <c r="I826" s="39">
        <v>596</v>
      </c>
      <c r="J826" s="53">
        <f>IF(C826="СТОП цена",I826,ROUND(I826*(1-VLOOKUP(L826,Оглавление!D:G,3,FALSE)),2))</f>
        <v>596</v>
      </c>
      <c r="K826" s="56"/>
      <c r="L826" s="56" t="str">
        <f t="shared" si="51"/>
        <v>ФИННКОЛОР (FINNCOLOR)</v>
      </c>
      <c r="M826" s="50">
        <v>15</v>
      </c>
    </row>
    <row r="827" spans="1:13" ht="12.75" hidden="1">
      <c r="A827" s="445"/>
      <c r="B827" s="272">
        <v>700001268</v>
      </c>
      <c r="C827" s="261"/>
      <c r="D827" s="39">
        <v>9</v>
      </c>
      <c r="E827" s="40" t="s">
        <v>290</v>
      </c>
      <c r="F827" s="40" t="str">
        <f t="shared" si="50"/>
        <v>9 л</v>
      </c>
      <c r="G827" s="40">
        <v>1</v>
      </c>
      <c r="H827" s="40" t="s">
        <v>574</v>
      </c>
      <c r="I827" s="39">
        <v>1692</v>
      </c>
      <c r="J827" s="53">
        <f>IF(C827="СТОП цена",I827,ROUND(I827*(1-VLOOKUP(L827,Оглавление!D:G,3,FALSE)),2))</f>
        <v>1692</v>
      </c>
      <c r="K827" s="56"/>
      <c r="L827" s="56" t="str">
        <f t="shared" si="51"/>
        <v>ФИННКОЛОР (FINNCOLOR)</v>
      </c>
      <c r="M827" s="50">
        <v>15</v>
      </c>
    </row>
    <row r="828" spans="1:13" ht="13.5" hidden="1" customHeight="1">
      <c r="A828" s="444" t="s">
        <v>608</v>
      </c>
      <c r="B828" s="272">
        <v>700001269</v>
      </c>
      <c r="C828" s="261"/>
      <c r="D828" s="39">
        <v>0.9</v>
      </c>
      <c r="E828" s="40" t="s">
        <v>290</v>
      </c>
      <c r="F828" s="40" t="str">
        <f t="shared" si="50"/>
        <v>0,9 л</v>
      </c>
      <c r="G828" s="40">
        <v>1</v>
      </c>
      <c r="H828" s="40" t="s">
        <v>574</v>
      </c>
      <c r="I828" s="39">
        <v>202</v>
      </c>
      <c r="J828" s="53">
        <f>IF(C828="СТОП цена",I828,ROUND(I828*(1-VLOOKUP(L828,Оглавление!D:G,3,FALSE)),2))</f>
        <v>202</v>
      </c>
      <c r="K828" s="56"/>
      <c r="L828" s="56" t="str">
        <f t="shared" si="51"/>
        <v>ФИННКОЛОР (FINNCOLOR)</v>
      </c>
      <c r="M828" s="50">
        <v>15</v>
      </c>
    </row>
    <row r="829" spans="1:13" ht="12.75" hidden="1">
      <c r="A829" s="448"/>
      <c r="B829" s="272">
        <v>700001270</v>
      </c>
      <c r="C829" s="261"/>
      <c r="D829" s="39">
        <v>2.7</v>
      </c>
      <c r="E829" s="40" t="s">
        <v>290</v>
      </c>
      <c r="F829" s="40" t="str">
        <f t="shared" si="50"/>
        <v>2,7 л</v>
      </c>
      <c r="G829" s="40">
        <v>1</v>
      </c>
      <c r="H829" s="40" t="s">
        <v>574</v>
      </c>
      <c r="I829" s="39">
        <v>519</v>
      </c>
      <c r="J829" s="53">
        <f>IF(C829="СТОП цена",I829,ROUND(I829*(1-VLOOKUP(L829,Оглавление!D:G,3,FALSE)),2))</f>
        <v>519</v>
      </c>
      <c r="K829" s="56"/>
      <c r="L829" s="56" t="str">
        <f t="shared" si="51"/>
        <v>ФИННКОЛОР (FINNCOLOR)</v>
      </c>
      <c r="M829" s="50">
        <v>15</v>
      </c>
    </row>
    <row r="830" spans="1:13" ht="12.75" hidden="1">
      <c r="A830" s="445"/>
      <c r="B830" s="272">
        <v>700001271</v>
      </c>
      <c r="C830" s="261"/>
      <c r="D830" s="39">
        <v>9</v>
      </c>
      <c r="E830" s="40" t="s">
        <v>290</v>
      </c>
      <c r="F830" s="40" t="str">
        <f t="shared" si="50"/>
        <v>9 л</v>
      </c>
      <c r="G830" s="40">
        <v>1</v>
      </c>
      <c r="H830" s="40" t="s">
        <v>574</v>
      </c>
      <c r="I830" s="39">
        <v>1507</v>
      </c>
      <c r="J830" s="53">
        <f>IF(C830="СТОП цена",I830,ROUND(I830*(1-VLOOKUP(L830,Оглавление!D:G,3,FALSE)),2))</f>
        <v>1507</v>
      </c>
      <c r="K830" s="56"/>
      <c r="L830" s="56" t="str">
        <f t="shared" si="51"/>
        <v>ФИННКОЛОР (FINNCOLOR)</v>
      </c>
      <c r="M830" s="50">
        <v>15</v>
      </c>
    </row>
    <row r="831" spans="1:13" ht="12.75" hidden="1">
      <c r="A831" s="495" t="s">
        <v>505</v>
      </c>
      <c r="B831" s="40">
        <v>700001246</v>
      </c>
      <c r="C831" s="40"/>
      <c r="D831" s="39">
        <v>0.9</v>
      </c>
      <c r="E831" s="40" t="s">
        <v>290</v>
      </c>
      <c r="F831" s="40" t="str">
        <f t="shared" si="50"/>
        <v>0,9 л</v>
      </c>
      <c r="G831" s="40">
        <v>6</v>
      </c>
      <c r="H831" s="40" t="s">
        <v>574</v>
      </c>
      <c r="I831" s="39">
        <v>169</v>
      </c>
      <c r="J831" s="53">
        <f>IF(C831="СТОП цена",I831,ROUND(I831*(1-VLOOKUP(L831,Оглавление!D:G,3,FALSE)),2))</f>
        <v>169</v>
      </c>
      <c r="K831" s="56"/>
      <c r="L831" s="56" t="str">
        <f t="shared" si="51"/>
        <v>ФИННКОЛОР (FINNCOLOR)</v>
      </c>
      <c r="M831" s="50">
        <v>15</v>
      </c>
    </row>
    <row r="832" spans="1:13" ht="12.75" hidden="1">
      <c r="A832" s="495"/>
      <c r="B832" s="40">
        <v>700001247</v>
      </c>
      <c r="C832" s="40"/>
      <c r="D832" s="39">
        <v>2.7</v>
      </c>
      <c r="E832" s="40" t="s">
        <v>290</v>
      </c>
      <c r="F832" s="40" t="str">
        <f t="shared" si="50"/>
        <v>2,7 л</v>
      </c>
      <c r="G832" s="40">
        <v>3</v>
      </c>
      <c r="H832" s="40" t="s">
        <v>574</v>
      </c>
      <c r="I832" s="39">
        <v>452</v>
      </c>
      <c r="J832" s="53">
        <f>IF(C832="СТОП цена",I832,ROUND(I832*(1-VLOOKUP(L832,Оглавление!D:G,3,FALSE)),2))</f>
        <v>452</v>
      </c>
      <c r="K832" s="56"/>
      <c r="L832" s="56" t="str">
        <f t="shared" si="51"/>
        <v>ФИННКОЛОР (FINNCOLOR)</v>
      </c>
      <c r="M832" s="50">
        <v>15</v>
      </c>
    </row>
    <row r="833" spans="1:13" ht="12.75" hidden="1">
      <c r="A833" s="495"/>
      <c r="B833" s="40">
        <v>700001248</v>
      </c>
      <c r="C833" s="40"/>
      <c r="D833" s="39">
        <v>9</v>
      </c>
      <c r="E833" s="40" t="s">
        <v>290</v>
      </c>
      <c r="F833" s="40" t="str">
        <f t="shared" si="50"/>
        <v>9 л</v>
      </c>
      <c r="G833" s="40">
        <v>1</v>
      </c>
      <c r="H833" s="40" t="s">
        <v>574</v>
      </c>
      <c r="I833" s="39">
        <v>1251</v>
      </c>
      <c r="J833" s="53">
        <f>IF(C833="СТОП цена",I833,ROUND(I833*(1-VLOOKUP(L833,Оглавление!D:G,3,FALSE)),2))</f>
        <v>1251</v>
      </c>
      <c r="K833" s="56"/>
      <c r="L833" s="56" t="str">
        <f t="shared" si="51"/>
        <v>ФИННКОЛОР (FINNCOLOR)</v>
      </c>
      <c r="M833" s="50">
        <v>15</v>
      </c>
    </row>
    <row r="834" spans="1:13" ht="12.75" hidden="1">
      <c r="A834" s="495" t="s">
        <v>506</v>
      </c>
      <c r="B834" s="40">
        <v>700001249</v>
      </c>
      <c r="C834" s="40"/>
      <c r="D834" s="39">
        <v>0.9</v>
      </c>
      <c r="E834" s="40" t="s">
        <v>290</v>
      </c>
      <c r="F834" s="40" t="str">
        <f t="shared" si="50"/>
        <v>0,9 л</v>
      </c>
      <c r="G834" s="40">
        <v>6</v>
      </c>
      <c r="H834" s="40" t="s">
        <v>574</v>
      </c>
      <c r="I834" s="39">
        <v>186</v>
      </c>
      <c r="J834" s="53">
        <f>IF(C834="СТОП цена",I834,ROUND(I834*(1-VLOOKUP(L834,Оглавление!D:G,3,FALSE)),2))</f>
        <v>186</v>
      </c>
      <c r="K834" s="56"/>
      <c r="L834" s="56" t="str">
        <f t="shared" si="51"/>
        <v>ФИННКОЛОР (FINNCOLOR)</v>
      </c>
      <c r="M834" s="50">
        <v>15</v>
      </c>
    </row>
    <row r="835" spans="1:13" ht="12.75" hidden="1">
      <c r="A835" s="495"/>
      <c r="B835" s="40">
        <v>700001250</v>
      </c>
      <c r="C835" s="40"/>
      <c r="D835" s="39">
        <v>2.7</v>
      </c>
      <c r="E835" s="40" t="s">
        <v>290</v>
      </c>
      <c r="F835" s="40" t="str">
        <f t="shared" si="50"/>
        <v>2,7 л</v>
      </c>
      <c r="G835" s="40">
        <v>3</v>
      </c>
      <c r="H835" s="40" t="s">
        <v>574</v>
      </c>
      <c r="I835" s="39">
        <v>496</v>
      </c>
      <c r="J835" s="53">
        <f>IF(C835="СТОП цена",I835,ROUND(I835*(1-VLOOKUP(L835,Оглавление!D:G,3,FALSE)),2))</f>
        <v>496</v>
      </c>
      <c r="K835" s="56"/>
      <c r="L835" s="56" t="str">
        <f t="shared" si="51"/>
        <v>ФИННКОЛОР (FINNCOLOR)</v>
      </c>
      <c r="M835" s="50">
        <v>15</v>
      </c>
    </row>
    <row r="836" spans="1:13" ht="12.75" hidden="1">
      <c r="A836" s="495"/>
      <c r="B836" s="40">
        <v>700001251</v>
      </c>
      <c r="C836" s="40"/>
      <c r="D836" s="39">
        <v>9</v>
      </c>
      <c r="E836" s="40" t="s">
        <v>290</v>
      </c>
      <c r="F836" s="40" t="str">
        <f t="shared" si="50"/>
        <v>9 л</v>
      </c>
      <c r="G836" s="40">
        <v>1</v>
      </c>
      <c r="H836" s="40" t="s">
        <v>574</v>
      </c>
      <c r="I836" s="39">
        <v>1411</v>
      </c>
      <c r="J836" s="53">
        <f>IF(C836="СТОП цена",I836,ROUND(I836*(1-VLOOKUP(L836,Оглавление!D:G,3,FALSE)),2))</f>
        <v>1411</v>
      </c>
      <c r="K836" s="56"/>
      <c r="L836" s="56" t="str">
        <f t="shared" si="51"/>
        <v>ФИННКОЛОР (FINNCOLOR)</v>
      </c>
      <c r="M836" s="50">
        <v>15</v>
      </c>
    </row>
    <row r="837" spans="1:13" s="249" customFormat="1" ht="12.75" hidden="1">
      <c r="A837" s="444" t="s">
        <v>1675</v>
      </c>
      <c r="B837" s="40">
        <v>700009647</v>
      </c>
      <c r="C837" s="40" t="s">
        <v>123</v>
      </c>
      <c r="D837" s="39"/>
      <c r="E837" s="40"/>
      <c r="F837" s="64" t="s">
        <v>696</v>
      </c>
      <c r="G837" s="64">
        <v>6</v>
      </c>
      <c r="H837" s="64" t="s">
        <v>574</v>
      </c>
      <c r="I837" s="52">
        <v>291</v>
      </c>
      <c r="J837" s="65">
        <f>IF(C837="СТОП цена",I837,ROUND(I837*(1-VLOOKUP(L837,Оглавление!D:G,3,FALSE)),2))</f>
        <v>291</v>
      </c>
      <c r="K837" s="56"/>
      <c r="L837" s="56" t="str">
        <f t="shared" si="51"/>
        <v>ФИННКОЛОР (FINNCOLOR)</v>
      </c>
      <c r="M837" s="50">
        <v>15</v>
      </c>
    </row>
    <row r="838" spans="1:13" s="249" customFormat="1" ht="12.75" hidden="1">
      <c r="A838" s="448"/>
      <c r="B838" s="40">
        <v>700009648</v>
      </c>
      <c r="C838" s="40" t="s">
        <v>123</v>
      </c>
      <c r="D838" s="39"/>
      <c r="E838" s="40"/>
      <c r="F838" s="64" t="s">
        <v>707</v>
      </c>
      <c r="G838" s="64">
        <v>3</v>
      </c>
      <c r="H838" s="64" t="s">
        <v>574</v>
      </c>
      <c r="I838" s="52">
        <v>832</v>
      </c>
      <c r="J838" s="65">
        <f>IF(C838="СТОП цена",I838,ROUND(I838*(1-VLOOKUP(L838,Оглавление!D:G,3,FALSE)),2))</f>
        <v>832</v>
      </c>
      <c r="K838" s="56"/>
      <c r="L838" s="56" t="str">
        <f t="shared" si="51"/>
        <v>ФИННКОЛОР (FINNCOLOR)</v>
      </c>
      <c r="M838" s="50">
        <v>15</v>
      </c>
    </row>
    <row r="839" spans="1:13" s="249" customFormat="1" ht="12.75" hidden="1">
      <c r="A839" s="445"/>
      <c r="B839" s="40">
        <v>700009649</v>
      </c>
      <c r="C839" s="40" t="s">
        <v>123</v>
      </c>
      <c r="D839" s="39"/>
      <c r="E839" s="40"/>
      <c r="F839" s="64" t="s">
        <v>716</v>
      </c>
      <c r="G839" s="64">
        <v>1</v>
      </c>
      <c r="H839" s="64" t="s">
        <v>574</v>
      </c>
      <c r="I839" s="52">
        <v>2472</v>
      </c>
      <c r="J839" s="65">
        <f>IF(C839="СТОП цена",I839,ROUND(I839*(1-VLOOKUP(L839,Оглавление!D:G,3,FALSE)),2))</f>
        <v>2472</v>
      </c>
      <c r="K839" s="56"/>
      <c r="L839" s="56" t="str">
        <f t="shared" si="51"/>
        <v>ФИННКОЛОР (FINNCOLOR)</v>
      </c>
      <c r="M839" s="50">
        <v>15</v>
      </c>
    </row>
    <row r="840" spans="1:13" ht="12.75" hidden="1">
      <c r="A840" s="444" t="s">
        <v>507</v>
      </c>
      <c r="B840" s="40">
        <v>700001252</v>
      </c>
      <c r="C840" s="40"/>
      <c r="D840" s="39">
        <v>0.9</v>
      </c>
      <c r="E840" s="40" t="s">
        <v>290</v>
      </c>
      <c r="F840" s="40" t="str">
        <f t="shared" si="50"/>
        <v>0,9 л</v>
      </c>
      <c r="G840" s="40">
        <v>6</v>
      </c>
      <c r="H840" s="40" t="s">
        <v>574</v>
      </c>
      <c r="I840" s="39">
        <v>254</v>
      </c>
      <c r="J840" s="53">
        <f>IF(C840="СТОП цена",I840,ROUND(I840*(1-VLOOKUP(L840,Оглавление!D:G,3,FALSE)),2))</f>
        <v>254</v>
      </c>
      <c r="K840" s="56"/>
      <c r="L840" s="56" t="str">
        <f t="shared" si="51"/>
        <v>ФИННКОЛОР (FINNCOLOR)</v>
      </c>
      <c r="M840" s="50">
        <v>15</v>
      </c>
    </row>
    <row r="841" spans="1:13" ht="12.75" hidden="1">
      <c r="A841" s="448"/>
      <c r="B841" s="40">
        <v>700001253</v>
      </c>
      <c r="C841" s="40"/>
      <c r="D841" s="39">
        <v>2.7</v>
      </c>
      <c r="E841" s="40" t="s">
        <v>290</v>
      </c>
      <c r="F841" s="40" t="str">
        <f t="shared" si="50"/>
        <v>2,7 л</v>
      </c>
      <c r="G841" s="40">
        <v>3</v>
      </c>
      <c r="H841" s="40" t="s">
        <v>574</v>
      </c>
      <c r="I841" s="39">
        <v>655</v>
      </c>
      <c r="J841" s="53">
        <f>IF(C841="СТОП цена",I841,ROUND(I841*(1-VLOOKUP(L841,Оглавление!D:G,3,FALSE)),2))</f>
        <v>655</v>
      </c>
      <c r="K841" s="56"/>
      <c r="L841" s="56" t="str">
        <f t="shared" si="51"/>
        <v>ФИННКОЛОР (FINNCOLOR)</v>
      </c>
      <c r="M841" s="50">
        <v>15</v>
      </c>
    </row>
    <row r="842" spans="1:13" ht="19.5" hidden="1" customHeight="1">
      <c r="A842" s="445"/>
      <c r="B842" s="40">
        <v>700001254</v>
      </c>
      <c r="C842" s="40"/>
      <c r="D842" s="39">
        <v>9</v>
      </c>
      <c r="E842" s="40" t="s">
        <v>290</v>
      </c>
      <c r="F842" s="40" t="str">
        <f t="shared" si="50"/>
        <v>9 л</v>
      </c>
      <c r="G842" s="40">
        <v>1</v>
      </c>
      <c r="H842" s="40" t="s">
        <v>574</v>
      </c>
      <c r="I842" s="39">
        <v>1920</v>
      </c>
      <c r="J842" s="53">
        <f>IF(C842="СТОП цена",I842,ROUND(I842*(1-VLOOKUP(L842,Оглавление!D:G,3,FALSE)),2))</f>
        <v>1920</v>
      </c>
      <c r="K842" s="56"/>
      <c r="L842" s="56" t="str">
        <f t="shared" si="51"/>
        <v>ФИННКОЛОР (FINNCOLOR)</v>
      </c>
      <c r="M842" s="50">
        <v>15</v>
      </c>
    </row>
    <row r="843" spans="1:13" ht="12.75" hidden="1">
      <c r="A843" s="444" t="s">
        <v>508</v>
      </c>
      <c r="B843" s="40">
        <v>700001255</v>
      </c>
      <c r="C843" s="40"/>
      <c r="D843" s="39">
        <v>0.9</v>
      </c>
      <c r="E843" s="40" t="s">
        <v>290</v>
      </c>
      <c r="F843" s="40" t="str">
        <f t="shared" si="50"/>
        <v>0,9 л</v>
      </c>
      <c r="G843" s="40">
        <v>6</v>
      </c>
      <c r="H843" s="40" t="s">
        <v>574</v>
      </c>
      <c r="I843" s="39">
        <v>228</v>
      </c>
      <c r="J843" s="53">
        <f>IF(C843="СТОП цена",I843,ROUND(I843*(1-VLOOKUP(L843,Оглавление!D:G,3,FALSE)),2))</f>
        <v>228</v>
      </c>
      <c r="K843" s="56"/>
      <c r="L843" s="56" t="str">
        <f t="shared" si="51"/>
        <v>ФИННКОЛОР (FINNCOLOR)</v>
      </c>
      <c r="M843" s="50">
        <v>15</v>
      </c>
    </row>
    <row r="844" spans="1:13" ht="12.75" hidden="1">
      <c r="A844" s="448"/>
      <c r="B844" s="40">
        <v>700001256</v>
      </c>
      <c r="C844" s="39" t="s">
        <v>123</v>
      </c>
      <c r="D844" s="39">
        <v>2.7</v>
      </c>
      <c r="E844" s="40" t="s">
        <v>290</v>
      </c>
      <c r="F844" s="40" t="str">
        <f t="shared" si="50"/>
        <v>2,7 л</v>
      </c>
      <c r="G844" s="40">
        <v>3</v>
      </c>
      <c r="H844" s="40" t="s">
        <v>574</v>
      </c>
      <c r="I844" s="39">
        <v>568</v>
      </c>
      <c r="J844" s="53">
        <f>IF(C844="СТОП цена",I844,ROUND(I844*(1-VLOOKUP(L844,Оглавление!D:G,3,FALSE)),2))</f>
        <v>568</v>
      </c>
      <c r="K844" s="56"/>
      <c r="L844" s="56" t="str">
        <f t="shared" si="51"/>
        <v>ФИННКОЛОР (FINNCOLOR)</v>
      </c>
      <c r="M844" s="50">
        <v>15</v>
      </c>
    </row>
    <row r="845" spans="1:13" ht="12.75" hidden="1">
      <c r="A845" s="445"/>
      <c r="B845" s="40">
        <v>700001257</v>
      </c>
      <c r="C845" s="39" t="s">
        <v>123</v>
      </c>
      <c r="D845" s="39">
        <v>9</v>
      </c>
      <c r="E845" s="40" t="s">
        <v>290</v>
      </c>
      <c r="F845" s="40" t="str">
        <f t="shared" si="50"/>
        <v>9 л</v>
      </c>
      <c r="G845" s="40">
        <v>1</v>
      </c>
      <c r="H845" s="40" t="s">
        <v>574</v>
      </c>
      <c r="I845" s="39">
        <v>1705</v>
      </c>
      <c r="J845" s="53">
        <f>IF(C845="СТОП цена",I845,ROUND(I845*(1-VLOOKUP(L845,Оглавление!D:G,3,FALSE)),2))</f>
        <v>1705</v>
      </c>
      <c r="K845" s="56"/>
      <c r="L845" s="56" t="str">
        <f t="shared" si="51"/>
        <v>ФИННКОЛОР (FINNCOLOR)</v>
      </c>
      <c r="M845" s="50">
        <v>15</v>
      </c>
    </row>
    <row r="846" spans="1:13" ht="22.5" customHeight="1">
      <c r="A846" s="446" t="s">
        <v>37</v>
      </c>
      <c r="B846" s="447"/>
      <c r="C846" s="447"/>
      <c r="D846" s="447"/>
      <c r="E846" s="447"/>
      <c r="F846" s="447"/>
      <c r="G846" s="447"/>
      <c r="H846" s="447"/>
      <c r="I846" s="447"/>
      <c r="J846" s="447"/>
      <c r="K846" s="56"/>
      <c r="L846" s="56" t="str">
        <f t="shared" si="51"/>
        <v>ФИННКОЛОР (FINNCOLOR)</v>
      </c>
      <c r="M846" s="50">
        <v>15</v>
      </c>
    </row>
    <row r="847" spans="1:13" s="1" customFormat="1" ht="14.25" customHeight="1">
      <c r="A847" s="514" t="s">
        <v>319</v>
      </c>
      <c r="B847" s="270">
        <v>700001064</v>
      </c>
      <c r="C847" s="39"/>
      <c r="D847" s="40">
        <v>0.9</v>
      </c>
      <c r="E847" s="40" t="s">
        <v>290</v>
      </c>
      <c r="F847" s="40" t="str">
        <f>CONCATENATE(D847," ",E847)</f>
        <v>0,9 л</v>
      </c>
      <c r="G847" s="40">
        <v>1</v>
      </c>
      <c r="H847" s="40" t="s">
        <v>574</v>
      </c>
      <c r="I847" s="40">
        <v>354</v>
      </c>
      <c r="J847" s="53">
        <f>IF(C847="СТОП цена",I847,ROUND(I847*(1-VLOOKUP(L847,Оглавление!D:G,3,FALSE)),2))</f>
        <v>354</v>
      </c>
      <c r="K847" s="56"/>
      <c r="L847" s="56" t="str">
        <f t="shared" si="51"/>
        <v>ФИННКОЛОР (FINNCOLOR)</v>
      </c>
      <c r="M847" s="50">
        <v>15</v>
      </c>
    </row>
    <row r="848" spans="1:13" s="1" customFormat="1" ht="14.25" customHeight="1">
      <c r="A848" s="448"/>
      <c r="B848" s="270">
        <v>700001065</v>
      </c>
      <c r="C848" s="39"/>
      <c r="D848" s="40">
        <v>2.7</v>
      </c>
      <c r="E848" s="40" t="s">
        <v>290</v>
      </c>
      <c r="F848" s="40" t="str">
        <f>CONCATENATE(D848," ",E848)</f>
        <v>2,7 л</v>
      </c>
      <c r="G848" s="40">
        <v>1</v>
      </c>
      <c r="H848" s="40" t="s">
        <v>574</v>
      </c>
      <c r="I848" s="40">
        <v>1027</v>
      </c>
      <c r="J848" s="53">
        <f>IF(C848="СТОП цена",I848,ROUND(I848*(1-VLOOKUP(L848,Оглавление!D:G,3,FALSE)),2))</f>
        <v>1027</v>
      </c>
      <c r="K848" s="56"/>
      <c r="L848" s="56" t="str">
        <f t="shared" si="51"/>
        <v>ФИННКОЛОР (FINNCOLOR)</v>
      </c>
      <c r="M848" s="50">
        <v>15</v>
      </c>
    </row>
    <row r="849" spans="1:13" s="1" customFormat="1" ht="14.25" customHeight="1">
      <c r="A849" s="445"/>
      <c r="B849" s="270">
        <v>700001066</v>
      </c>
      <c r="C849" s="39"/>
      <c r="D849" s="40">
        <v>9</v>
      </c>
      <c r="E849" s="40" t="s">
        <v>290</v>
      </c>
      <c r="F849" s="40" t="str">
        <f>CONCATENATE(D849," ",E849)</f>
        <v>9 л</v>
      </c>
      <c r="G849" s="40">
        <v>1</v>
      </c>
      <c r="H849" s="40" t="s">
        <v>574</v>
      </c>
      <c r="I849" s="40">
        <v>3284</v>
      </c>
      <c r="J849" s="53">
        <f>IF(C849="СТОП цена",I849,ROUND(I849*(1-VLOOKUP(L849,Оглавление!D:G,3,FALSE)),2))</f>
        <v>3284</v>
      </c>
      <c r="K849" s="56"/>
      <c r="L849" s="56" t="str">
        <f t="shared" si="51"/>
        <v>ФИННКОЛОР (FINNCOLOR)</v>
      </c>
      <c r="M849" s="50">
        <v>15</v>
      </c>
    </row>
    <row r="850" spans="1:13" s="1" customFormat="1" ht="17.25" customHeight="1">
      <c r="A850" s="514" t="s">
        <v>320</v>
      </c>
      <c r="B850" s="270">
        <v>700001067</v>
      </c>
      <c r="C850" s="39"/>
      <c r="D850" s="40">
        <v>0.9</v>
      </c>
      <c r="E850" s="40" t="s">
        <v>290</v>
      </c>
      <c r="F850" s="40" t="str">
        <f>CONCATENATE(D850," ",E850)</f>
        <v>0,9 л</v>
      </c>
      <c r="G850" s="40">
        <v>1</v>
      </c>
      <c r="H850" s="40" t="s">
        <v>574</v>
      </c>
      <c r="I850" s="40">
        <v>307</v>
      </c>
      <c r="J850" s="53">
        <f>IF(C850="СТОП цена",I850,ROUND(I850*(1-VLOOKUP(L850,Оглавление!D:G,3,FALSE)),2))</f>
        <v>307</v>
      </c>
      <c r="K850" s="56"/>
      <c r="L850" s="56" t="str">
        <f t="shared" si="51"/>
        <v>ФИННКОЛОР (FINNCOLOR)</v>
      </c>
      <c r="M850" s="50">
        <v>15</v>
      </c>
    </row>
    <row r="851" spans="1:13" s="1" customFormat="1" ht="17.25" customHeight="1">
      <c r="A851" s="448"/>
      <c r="B851" s="270">
        <v>700001068</v>
      </c>
      <c r="C851" s="39"/>
      <c r="D851" s="40"/>
      <c r="E851" s="40"/>
      <c r="F851" s="40" t="s">
        <v>707</v>
      </c>
      <c r="G851" s="40">
        <v>1</v>
      </c>
      <c r="H851" s="40" t="s">
        <v>574</v>
      </c>
      <c r="I851" s="40">
        <v>864</v>
      </c>
      <c r="J851" s="53">
        <f>IF(C851="СТОП цена",I851,ROUND(I851*(1-VLOOKUP(L851,Оглавление!D:G,3,FALSE)),2))</f>
        <v>864</v>
      </c>
      <c r="K851" s="56"/>
      <c r="L851" s="56" t="str">
        <f t="shared" si="51"/>
        <v>ФИННКОЛОР (FINNCOLOR)</v>
      </c>
      <c r="M851" s="50">
        <v>15</v>
      </c>
    </row>
    <row r="852" spans="1:13" s="1" customFormat="1" ht="17.25" customHeight="1">
      <c r="A852" s="445"/>
      <c r="B852" s="270">
        <v>700001069</v>
      </c>
      <c r="C852" s="39"/>
      <c r="D852" s="40"/>
      <c r="E852" s="40"/>
      <c r="F852" s="40" t="s">
        <v>716</v>
      </c>
      <c r="G852" s="40">
        <v>1</v>
      </c>
      <c r="H852" s="40" t="s">
        <v>574</v>
      </c>
      <c r="I852" s="40">
        <v>2662</v>
      </c>
      <c r="J852" s="53">
        <f>IF(C852="СТОП цена",I852,ROUND(I852*(1-VLOOKUP(L852,Оглавление!D:G,3,FALSE)),2))</f>
        <v>2662</v>
      </c>
      <c r="K852" s="56"/>
      <c r="L852" s="56" t="str">
        <f t="shared" si="51"/>
        <v>ФИННКОЛОР (FINNCOLOR)</v>
      </c>
      <c r="M852" s="50">
        <v>15</v>
      </c>
    </row>
    <row r="853" spans="1:13" s="1" customFormat="1" ht="15" customHeight="1">
      <c r="A853" s="514" t="s">
        <v>534</v>
      </c>
      <c r="B853" s="270">
        <v>700001070</v>
      </c>
      <c r="C853" s="259"/>
      <c r="D853" s="40">
        <v>0.9</v>
      </c>
      <c r="E853" s="40" t="s">
        <v>290</v>
      </c>
      <c r="F853" s="40" t="str">
        <f t="shared" ref="F853:F858" si="52">CONCATENATE(D853," ",E853)</f>
        <v>0,9 л</v>
      </c>
      <c r="G853" s="40">
        <v>1</v>
      </c>
      <c r="H853" s="40" t="s">
        <v>574</v>
      </c>
      <c r="I853" s="40">
        <v>354</v>
      </c>
      <c r="J853" s="53">
        <f>IF(C853="СТОП цена",I853,ROUND(I853*(1-VLOOKUP(L853,Оглавление!D:G,3,FALSE)),2))</f>
        <v>354</v>
      </c>
      <c r="K853" s="56"/>
      <c r="L853" s="56" t="str">
        <f>IF(ISBLANK(K853)=FALSE,A853,L850)</f>
        <v>ФИННКОЛОР (FINNCOLOR)</v>
      </c>
      <c r="M853" s="50">
        <v>15</v>
      </c>
    </row>
    <row r="854" spans="1:13" ht="12.75">
      <c r="A854" s="448"/>
      <c r="B854" s="270">
        <v>700001071</v>
      </c>
      <c r="C854" s="259"/>
      <c r="D854" s="40">
        <v>2.7</v>
      </c>
      <c r="E854" s="40" t="s">
        <v>290</v>
      </c>
      <c r="F854" s="40" t="str">
        <f t="shared" si="52"/>
        <v>2,7 л</v>
      </c>
      <c r="G854" s="40">
        <v>1</v>
      </c>
      <c r="H854" s="40" t="s">
        <v>574</v>
      </c>
      <c r="I854" s="40">
        <v>1025</v>
      </c>
      <c r="J854" s="53">
        <f>IF(C854="СТОП цена",I854,ROUND(I854*(1-VLOOKUP(L854,Оглавление!D:G,3,FALSE)),2))</f>
        <v>1025</v>
      </c>
      <c r="K854" s="56"/>
      <c r="L854" s="56" t="str">
        <f t="shared" si="51"/>
        <v>ФИННКОЛОР (FINNCOLOR)</v>
      </c>
      <c r="M854" s="50">
        <v>15</v>
      </c>
    </row>
    <row r="855" spans="1:13" ht="12.75">
      <c r="A855" s="445"/>
      <c r="B855" s="270">
        <v>700001072</v>
      </c>
      <c r="C855" s="39"/>
      <c r="D855" s="40">
        <v>9</v>
      </c>
      <c r="E855" s="40" t="s">
        <v>290</v>
      </c>
      <c r="F855" s="40" t="str">
        <f t="shared" si="52"/>
        <v>9 л</v>
      </c>
      <c r="G855" s="40">
        <v>1</v>
      </c>
      <c r="H855" s="40" t="s">
        <v>574</v>
      </c>
      <c r="I855" s="40">
        <v>3284</v>
      </c>
      <c r="J855" s="53">
        <f>IF(C855="СТОП цена",I855,ROUND(I855*(1-VLOOKUP(L855,Оглавление!D:G,3,FALSE)),2))</f>
        <v>3284</v>
      </c>
      <c r="K855" s="56"/>
      <c r="L855" s="56" t="str">
        <f t="shared" si="51"/>
        <v>ФИННКОЛОР (FINNCOLOR)</v>
      </c>
      <c r="M855" s="50">
        <v>15</v>
      </c>
    </row>
    <row r="856" spans="1:13" ht="12.75">
      <c r="A856" s="514" t="s">
        <v>535</v>
      </c>
      <c r="B856" s="270">
        <v>700001073</v>
      </c>
      <c r="C856" s="39"/>
      <c r="D856" s="40">
        <v>0.9</v>
      </c>
      <c r="E856" s="40" t="s">
        <v>290</v>
      </c>
      <c r="F856" s="40" t="str">
        <f t="shared" si="52"/>
        <v>0,9 л</v>
      </c>
      <c r="G856" s="40">
        <v>1</v>
      </c>
      <c r="H856" s="40" t="s">
        <v>574</v>
      </c>
      <c r="I856" s="40">
        <v>307</v>
      </c>
      <c r="J856" s="53">
        <f>IF(C856="СТОП цена",I856,ROUND(I856*(1-VLOOKUP(L856,Оглавление!D:G,3,FALSE)),2))</f>
        <v>307</v>
      </c>
      <c r="K856" s="56"/>
      <c r="L856" s="56" t="str">
        <f t="shared" si="51"/>
        <v>ФИННКОЛОР (FINNCOLOR)</v>
      </c>
      <c r="M856" s="50">
        <v>15</v>
      </c>
    </row>
    <row r="857" spans="1:13" ht="12.75">
      <c r="A857" s="448"/>
      <c r="B857" s="40">
        <v>700001074</v>
      </c>
      <c r="C857" s="40"/>
      <c r="D857" s="40">
        <v>2.7</v>
      </c>
      <c r="E857" s="40" t="s">
        <v>290</v>
      </c>
      <c r="F857" s="40" t="str">
        <f t="shared" si="52"/>
        <v>2,7 л</v>
      </c>
      <c r="G857" s="40">
        <v>1</v>
      </c>
      <c r="H857" s="40" t="s">
        <v>574</v>
      </c>
      <c r="I857" s="40">
        <v>864</v>
      </c>
      <c r="J857" s="53">
        <f>IF(C857="СТОП цена",I857,ROUND(I857*(1-VLOOKUP(L857,Оглавление!D:G,3,FALSE)),2))</f>
        <v>864</v>
      </c>
      <c r="K857" s="56"/>
      <c r="L857" s="56" t="str">
        <f t="shared" si="51"/>
        <v>ФИННКОЛОР (FINNCOLOR)</v>
      </c>
      <c r="M857" s="50">
        <v>15</v>
      </c>
    </row>
    <row r="858" spans="1:13" ht="12.75">
      <c r="A858" s="445"/>
      <c r="B858" s="40">
        <v>700001075</v>
      </c>
      <c r="C858" s="40"/>
      <c r="D858" s="40">
        <v>9</v>
      </c>
      <c r="E858" s="40" t="s">
        <v>290</v>
      </c>
      <c r="F858" s="40" t="str">
        <f t="shared" si="52"/>
        <v>9 л</v>
      </c>
      <c r="G858" s="40">
        <v>1</v>
      </c>
      <c r="H858" s="40" t="s">
        <v>574</v>
      </c>
      <c r="I858" s="40">
        <v>2662</v>
      </c>
      <c r="J858" s="53">
        <f>IF(C858="СТОП цена",I858,ROUND(I858*(1-VLOOKUP(L858,Оглавление!D:G,3,FALSE)),2))</f>
        <v>2662</v>
      </c>
      <c r="K858" s="56"/>
      <c r="L858" s="56" t="str">
        <f t="shared" si="51"/>
        <v>ФИННКОЛОР (FINNCOLOR)</v>
      </c>
      <c r="M858" s="50">
        <v>15</v>
      </c>
    </row>
    <row r="859" spans="1:13" ht="22.5" customHeight="1">
      <c r="A859" s="446" t="s">
        <v>34</v>
      </c>
      <c r="B859" s="447"/>
      <c r="C859" s="447"/>
      <c r="D859" s="447"/>
      <c r="E859" s="447"/>
      <c r="F859" s="447"/>
      <c r="G859" s="447"/>
      <c r="H859" s="447"/>
      <c r="I859" s="447"/>
      <c r="J859" s="447"/>
      <c r="K859" s="56"/>
      <c r="L859" s="56" t="str">
        <f t="shared" si="51"/>
        <v>ФИННКОЛОР (FINNCOLOR)</v>
      </c>
      <c r="M859" s="50">
        <v>15</v>
      </c>
    </row>
    <row r="860" spans="1:13" ht="12.75">
      <c r="A860" s="492" t="s">
        <v>184</v>
      </c>
      <c r="B860" s="40">
        <v>700001282</v>
      </c>
      <c r="C860" s="40"/>
      <c r="D860" s="39">
        <v>2.7</v>
      </c>
      <c r="E860" s="40" t="s">
        <v>290</v>
      </c>
      <c r="F860" s="40" t="str">
        <f>CONCATENATE(D860," ",E860)</f>
        <v>2,7 л</v>
      </c>
      <c r="G860" s="40">
        <v>1</v>
      </c>
      <c r="H860" s="40" t="s">
        <v>574</v>
      </c>
      <c r="I860" s="39">
        <v>593</v>
      </c>
      <c r="J860" s="53">
        <f>IF(C860="СТОП цена",I860,ROUND(I860*(1-VLOOKUP(L860,Оглавление!D:G,3,FALSE)),2))</f>
        <v>593</v>
      </c>
      <c r="K860" s="56"/>
      <c r="L860" s="56" t="str">
        <f t="shared" si="51"/>
        <v>ФИННКОЛОР (FINNCOLOR)</v>
      </c>
      <c r="M860" s="50">
        <v>15</v>
      </c>
    </row>
    <row r="861" spans="1:13" ht="12.75">
      <c r="A861" s="493"/>
      <c r="B861" s="40">
        <v>700001283</v>
      </c>
      <c r="C861" s="40"/>
      <c r="D861" s="39">
        <v>9</v>
      </c>
      <c r="E861" s="40" t="s">
        <v>290</v>
      </c>
      <c r="F861" s="40" t="str">
        <f>CONCATENATE(D861," ",E861)</f>
        <v>9 л</v>
      </c>
      <c r="G861" s="40">
        <v>1</v>
      </c>
      <c r="H861" s="40" t="s">
        <v>574</v>
      </c>
      <c r="I861" s="39">
        <v>1683</v>
      </c>
      <c r="J861" s="53">
        <f>IF(C861="СТОП цена",I861,ROUND(I861*(1-VLOOKUP(L861,Оглавление!D:G,3,FALSE)),2))</f>
        <v>1683</v>
      </c>
      <c r="K861" s="56"/>
      <c r="L861" s="56" t="str">
        <f t="shared" si="51"/>
        <v>ФИННКОЛОР (FINNCOLOR)</v>
      </c>
      <c r="M861" s="50">
        <v>15</v>
      </c>
    </row>
    <row r="862" spans="1:13" ht="12.75">
      <c r="A862" s="492" t="s">
        <v>185</v>
      </c>
      <c r="B862" s="40">
        <v>700001279</v>
      </c>
      <c r="C862" s="40"/>
      <c r="D862" s="39">
        <v>2.7</v>
      </c>
      <c r="E862" s="40" t="s">
        <v>290</v>
      </c>
      <c r="F862" s="40" t="str">
        <f>CONCATENATE(D862," ",E862)</f>
        <v>2,7 л</v>
      </c>
      <c r="G862" s="40">
        <v>1</v>
      </c>
      <c r="H862" s="40" t="s">
        <v>574</v>
      </c>
      <c r="I862" s="39">
        <v>622</v>
      </c>
      <c r="J862" s="53">
        <f>IF(C862="СТОП цена",I862,ROUND(I862*(1-VLOOKUP(L862,Оглавление!D:G,3,FALSE)),2))</f>
        <v>622</v>
      </c>
      <c r="K862" s="56"/>
      <c r="L862" s="56" t="str">
        <f t="shared" si="51"/>
        <v>ФИННКОЛОР (FINNCOLOR)</v>
      </c>
      <c r="M862" s="50">
        <v>15</v>
      </c>
    </row>
    <row r="863" spans="1:13" ht="12.75">
      <c r="A863" s="493"/>
      <c r="B863" s="40">
        <v>700001280</v>
      </c>
      <c r="C863" s="40"/>
      <c r="D863" s="39">
        <v>9</v>
      </c>
      <c r="E863" s="40" t="s">
        <v>290</v>
      </c>
      <c r="F863" s="40" t="str">
        <f>CONCATENATE(D863," ",E863)</f>
        <v>9 л</v>
      </c>
      <c r="G863" s="40">
        <v>1</v>
      </c>
      <c r="H863" s="40" t="s">
        <v>574</v>
      </c>
      <c r="I863" s="39">
        <v>1775</v>
      </c>
      <c r="J863" s="53">
        <f>IF(C863="СТОП цена",I863,ROUND(I863*(1-VLOOKUP(L863,Оглавление!D:G,3,FALSE)),2))</f>
        <v>1775</v>
      </c>
      <c r="K863" s="56"/>
      <c r="L863" s="56" t="str">
        <f t="shared" si="51"/>
        <v>ФИННКОЛОР (FINNCOLOR)</v>
      </c>
      <c r="M863" s="50">
        <v>15</v>
      </c>
    </row>
    <row r="864" spans="1:13" s="249" customFormat="1" ht="21">
      <c r="A864" s="446" t="s">
        <v>1597</v>
      </c>
      <c r="B864" s="447"/>
      <c r="C864" s="447"/>
      <c r="D864" s="447"/>
      <c r="E864" s="447"/>
      <c r="F864" s="447"/>
      <c r="G864" s="447"/>
      <c r="H864" s="447"/>
      <c r="I864" s="447"/>
      <c r="J864" s="447"/>
      <c r="K864" s="56"/>
      <c r="L864" s="56" t="str">
        <f t="shared" si="51"/>
        <v>ФИННКОЛОР (FINNCOLOR)</v>
      </c>
      <c r="M864" s="50">
        <v>15</v>
      </c>
    </row>
    <row r="865" spans="1:229" s="249" customFormat="1" ht="14.25" customHeight="1">
      <c r="A865" s="492" t="s">
        <v>1598</v>
      </c>
      <c r="B865" s="40">
        <v>700010656</v>
      </c>
      <c r="C865" s="366" t="s">
        <v>123</v>
      </c>
      <c r="D865" s="39"/>
      <c r="E865" s="40"/>
      <c r="F865" s="40" t="s">
        <v>688</v>
      </c>
      <c r="G865" s="40">
        <v>1</v>
      </c>
      <c r="H865" s="40" t="s">
        <v>574</v>
      </c>
      <c r="I865" s="39">
        <v>978</v>
      </c>
      <c r="J865" s="53">
        <f>IF(C865="СТОП цена",I865,ROUND(I865*(1-VLOOKUP(L865,Оглавление!D:G,3,FALSE)),2))</f>
        <v>978</v>
      </c>
      <c r="K865" s="56"/>
      <c r="L865" s="56" t="str">
        <f t="shared" si="51"/>
        <v>ФИННКОЛОР (FINNCOLOR)</v>
      </c>
      <c r="M865" s="50">
        <v>15</v>
      </c>
    </row>
    <row r="866" spans="1:229" s="249" customFormat="1" ht="14.25" customHeight="1">
      <c r="A866" s="493"/>
      <c r="B866" s="40">
        <v>700010657</v>
      </c>
      <c r="C866" s="366" t="s">
        <v>123</v>
      </c>
      <c r="D866" s="39"/>
      <c r="E866" s="40"/>
      <c r="F866" s="40" t="s">
        <v>641</v>
      </c>
      <c r="G866" s="40">
        <v>1</v>
      </c>
      <c r="H866" s="40" t="s">
        <v>574</v>
      </c>
      <c r="I866" s="39">
        <v>1490</v>
      </c>
      <c r="J866" s="53">
        <f>IF(C866="СТОП цена",I866,ROUND(I866*(1-VLOOKUP(L866,Оглавление!D:G,3,FALSE)),2))</f>
        <v>1490</v>
      </c>
      <c r="K866" s="56"/>
      <c r="L866" s="56" t="str">
        <f t="shared" si="51"/>
        <v>ФИННКОЛОР (FINNCOLOR)</v>
      </c>
      <c r="M866" s="50">
        <v>15</v>
      </c>
    </row>
    <row r="867" spans="1:229" s="249" customFormat="1" ht="12.75">
      <c r="A867" s="492" t="s">
        <v>1599</v>
      </c>
      <c r="B867" s="40">
        <v>700010652</v>
      </c>
      <c r="C867" s="366" t="s">
        <v>123</v>
      </c>
      <c r="D867" s="39"/>
      <c r="E867" s="40"/>
      <c r="F867" s="40" t="s">
        <v>688</v>
      </c>
      <c r="G867" s="40">
        <v>1</v>
      </c>
      <c r="H867" s="40" t="s">
        <v>574</v>
      </c>
      <c r="I867" s="39">
        <v>978</v>
      </c>
      <c r="J867" s="53">
        <f>IF(C867="СТОП цена",I867,ROUND(I867*(1-VLOOKUP(L867,Оглавление!D:G,3,FALSE)),2))</f>
        <v>978</v>
      </c>
      <c r="K867" s="56"/>
      <c r="L867" s="56" t="str">
        <f t="shared" si="51"/>
        <v>ФИННКОЛОР (FINNCOLOR)</v>
      </c>
      <c r="M867" s="50">
        <v>15</v>
      </c>
    </row>
    <row r="868" spans="1:229" s="249" customFormat="1" ht="18.75" customHeight="1">
      <c r="A868" s="455"/>
      <c r="B868" s="40">
        <v>700010653</v>
      </c>
      <c r="C868" s="366" t="s">
        <v>123</v>
      </c>
      <c r="D868" s="39"/>
      <c r="E868" s="40"/>
      <c r="F868" s="40" t="s">
        <v>641</v>
      </c>
      <c r="G868" s="40">
        <v>1</v>
      </c>
      <c r="H868" s="40" t="s">
        <v>574</v>
      </c>
      <c r="I868" s="39">
        <v>1490</v>
      </c>
      <c r="J868" s="53">
        <f>IF(C868="СТОП цена",I868,ROUND(I868*(1-VLOOKUP(L868,Оглавление!D:G,3,FALSE)),2))</f>
        <v>1490</v>
      </c>
      <c r="K868" s="56"/>
      <c r="L868" s="56" t="str">
        <f t="shared" si="51"/>
        <v>ФИННКОЛОР (FINNCOLOR)</v>
      </c>
      <c r="M868" s="50">
        <v>15</v>
      </c>
    </row>
    <row r="869" spans="1:229" s="249" customFormat="1" ht="12.75">
      <c r="A869" s="492" t="s">
        <v>1600</v>
      </c>
      <c r="B869" s="40">
        <v>700010654</v>
      </c>
      <c r="C869" s="366" t="s">
        <v>123</v>
      </c>
      <c r="D869" s="39"/>
      <c r="E869" s="40"/>
      <c r="F869" s="40" t="s">
        <v>688</v>
      </c>
      <c r="G869" s="40">
        <v>1</v>
      </c>
      <c r="H869" s="40" t="s">
        <v>574</v>
      </c>
      <c r="I869" s="39">
        <v>978</v>
      </c>
      <c r="J869" s="53">
        <f>IF(C869="СТОП цена",I869,ROUND(I869*(1-VLOOKUP(L869,Оглавление!D:G,3,FALSE)),2))</f>
        <v>978</v>
      </c>
      <c r="K869" s="56"/>
      <c r="L869" s="56" t="str">
        <f t="shared" si="51"/>
        <v>ФИННКОЛОР (FINNCOLOR)</v>
      </c>
      <c r="M869" s="50">
        <v>15</v>
      </c>
    </row>
    <row r="870" spans="1:229" s="249" customFormat="1" ht="18" customHeight="1">
      <c r="A870" s="455"/>
      <c r="B870" s="40">
        <v>700010655</v>
      </c>
      <c r="C870" s="366" t="s">
        <v>123</v>
      </c>
      <c r="D870" s="39"/>
      <c r="E870" s="40"/>
      <c r="F870" s="40" t="s">
        <v>641</v>
      </c>
      <c r="G870" s="40">
        <v>1</v>
      </c>
      <c r="H870" s="40" t="s">
        <v>574</v>
      </c>
      <c r="I870" s="39">
        <v>1490</v>
      </c>
      <c r="J870" s="53">
        <f>IF(C870="СТОП цена",I870,ROUND(I870*(1-VLOOKUP(L870,Оглавление!D:G,3,FALSE)),2))</f>
        <v>1490</v>
      </c>
      <c r="K870" s="56"/>
      <c r="L870" s="56" t="str">
        <f t="shared" si="51"/>
        <v>ФИННКОЛОР (FINNCOLOR)</v>
      </c>
      <c r="M870" s="50">
        <v>15</v>
      </c>
    </row>
    <row r="871" spans="1:229" ht="22.5" hidden="1" customHeight="1">
      <c r="A871" s="446" t="s">
        <v>796</v>
      </c>
      <c r="B871" s="447"/>
      <c r="C871" s="447"/>
      <c r="D871" s="447"/>
      <c r="E871" s="447"/>
      <c r="F871" s="447"/>
      <c r="G871" s="447"/>
      <c r="H871" s="447"/>
      <c r="I871" s="447"/>
      <c r="J871" s="447"/>
      <c r="K871" s="56"/>
      <c r="L871" s="56" t="str">
        <f>IF(ISBLANK(K871)=FALSE,A871,L863)</f>
        <v>ФИННКОЛОР (FINNCOLOR)</v>
      </c>
      <c r="M871" s="50">
        <v>15</v>
      </c>
    </row>
    <row r="872" spans="1:229" ht="16.5" hidden="1" customHeight="1">
      <c r="A872" s="149" t="s">
        <v>186</v>
      </c>
      <c r="B872" s="40">
        <v>700001273</v>
      </c>
      <c r="C872" s="258"/>
      <c r="D872" s="39">
        <v>9</v>
      </c>
      <c r="E872" s="40" t="s">
        <v>290</v>
      </c>
      <c r="F872" s="40" t="str">
        <f>CONCATENATE(D872," ",E872)</f>
        <v>9 л</v>
      </c>
      <c r="G872" s="39">
        <v>1</v>
      </c>
      <c r="H872" s="40" t="s">
        <v>574</v>
      </c>
      <c r="I872" s="39">
        <v>1538</v>
      </c>
      <c r="J872" s="53">
        <f>IF(C872="СТОП цена",I872,ROUND(I872*(1-VLOOKUP(L872,Оглавление!D:G,3,FALSE)),2))</f>
        <v>1538</v>
      </c>
      <c r="K872" s="56"/>
      <c r="L872" s="56" t="str">
        <f t="shared" si="51"/>
        <v>ФИННКОЛОР (FINNCOLOR)</v>
      </c>
      <c r="M872" s="50">
        <v>15</v>
      </c>
    </row>
    <row r="873" spans="1:229" ht="16.5" hidden="1" customHeight="1">
      <c r="A873" s="149" t="s">
        <v>629</v>
      </c>
      <c r="B873" s="40">
        <v>700006902</v>
      </c>
      <c r="C873" s="39" t="s">
        <v>123</v>
      </c>
      <c r="D873" s="39">
        <v>9</v>
      </c>
      <c r="E873" s="40" t="s">
        <v>290</v>
      </c>
      <c r="F873" s="40" t="str">
        <f>CONCATENATE(D873," ",E873)</f>
        <v>9 л</v>
      </c>
      <c r="G873" s="39">
        <v>1</v>
      </c>
      <c r="H873" s="40" t="s">
        <v>574</v>
      </c>
      <c r="I873" s="39">
        <v>2568</v>
      </c>
      <c r="J873" s="53">
        <f>IF(C873="СТОП цена",I873,ROUND(I873*(1-VLOOKUP(L873,Оглавление!D:G,3,FALSE)),2))</f>
        <v>2568</v>
      </c>
      <c r="K873" s="56"/>
      <c r="L873" s="56" t="str">
        <f t="shared" si="51"/>
        <v>ФИННКОЛОР (FINNCOLOR)</v>
      </c>
      <c r="M873" s="50">
        <v>15</v>
      </c>
    </row>
    <row r="874" spans="1:229" ht="16.5" hidden="1" customHeight="1">
      <c r="A874" s="149" t="s">
        <v>630</v>
      </c>
      <c r="B874" s="40">
        <v>700006905</v>
      </c>
      <c r="C874" s="39" t="s">
        <v>123</v>
      </c>
      <c r="D874" s="39">
        <v>9</v>
      </c>
      <c r="E874" s="40" t="s">
        <v>290</v>
      </c>
      <c r="F874" s="40" t="str">
        <f>CONCATENATE(D874," ",E874)</f>
        <v>9 л</v>
      </c>
      <c r="G874" s="39">
        <v>1</v>
      </c>
      <c r="H874" s="40" t="s">
        <v>574</v>
      </c>
      <c r="I874" s="39">
        <v>2948</v>
      </c>
      <c r="J874" s="53">
        <f>IF(C874="СТОП цена",I874,ROUND(I874*(1-VLOOKUP(L874,Оглавление!D:G,3,FALSE)),2))</f>
        <v>2948</v>
      </c>
      <c r="K874" s="56"/>
      <c r="L874" s="56" t="str">
        <f t="shared" si="51"/>
        <v>ФИННКОЛОР (FINNCOLOR)</v>
      </c>
      <c r="M874" s="50">
        <v>15</v>
      </c>
    </row>
    <row r="875" spans="1:229" s="217" customFormat="1" ht="16.5" hidden="1" customHeight="1">
      <c r="A875" s="492" t="s">
        <v>797</v>
      </c>
      <c r="B875" s="40">
        <v>700006478</v>
      </c>
      <c r="C875" s="39" t="s">
        <v>123</v>
      </c>
      <c r="D875" s="39"/>
      <c r="E875" s="40"/>
      <c r="F875" s="40" t="s">
        <v>132</v>
      </c>
      <c r="G875" s="39">
        <v>1</v>
      </c>
      <c r="H875" s="40" t="s">
        <v>574</v>
      </c>
      <c r="I875" s="39">
        <v>442</v>
      </c>
      <c r="J875" s="53">
        <f>IF(C875="СТОП цена",I875,ROUND(I875*(1-VLOOKUP(L875,Оглавление!D:G,3,FALSE)),2))</f>
        <v>442</v>
      </c>
      <c r="K875" s="56"/>
      <c r="L875" s="56" t="str">
        <f t="shared" si="51"/>
        <v>ФИННКОЛОР (FINNCOLOR)</v>
      </c>
      <c r="M875" s="50">
        <v>15</v>
      </c>
    </row>
    <row r="876" spans="1:229" s="200" customFormat="1" ht="16.5" hidden="1" customHeight="1">
      <c r="A876" s="455"/>
      <c r="B876" s="40">
        <v>700006479</v>
      </c>
      <c r="C876" s="39" t="s">
        <v>123</v>
      </c>
      <c r="D876" s="39"/>
      <c r="E876" s="40"/>
      <c r="F876" s="40" t="s">
        <v>621</v>
      </c>
      <c r="G876" s="39">
        <v>3</v>
      </c>
      <c r="H876" s="40" t="s">
        <v>574</v>
      </c>
      <c r="I876" s="39">
        <v>1260</v>
      </c>
      <c r="J876" s="53">
        <f>IF(C876="СТОП цена",I876,ROUND(I876*(1-VLOOKUP(L876,Оглавление!D:G,3,FALSE)),2))</f>
        <v>1260</v>
      </c>
      <c r="K876" s="56"/>
      <c r="L876" s="56" t="str">
        <f t="shared" si="51"/>
        <v>ФИННКОЛОР (FINNCOLOR)</v>
      </c>
      <c r="M876" s="50">
        <v>15</v>
      </c>
    </row>
    <row r="877" spans="1:229" ht="38.25" customHeight="1">
      <c r="A877" s="457" t="s">
        <v>410</v>
      </c>
      <c r="B877" s="458"/>
      <c r="C877" s="458"/>
      <c r="D877" s="458"/>
      <c r="E877" s="458"/>
      <c r="F877" s="458"/>
      <c r="G877" s="458"/>
      <c r="H877" s="458"/>
      <c r="I877" s="458"/>
      <c r="J877" s="459"/>
      <c r="K877" s="73"/>
      <c r="L877" s="74"/>
      <c r="M877" s="50">
        <v>15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</row>
    <row r="878" spans="1:229" s="1" customFormat="1" ht="17.25" customHeight="1">
      <c r="A878" s="449" t="s">
        <v>1221</v>
      </c>
      <c r="B878" s="450"/>
      <c r="C878" s="450"/>
      <c r="D878" s="450"/>
      <c r="E878" s="450"/>
      <c r="F878" s="450"/>
      <c r="G878" s="450"/>
      <c r="H878" s="450"/>
      <c r="I878" s="450"/>
      <c r="J878" s="454"/>
      <c r="K878" s="56" t="s">
        <v>281</v>
      </c>
      <c r="L878" s="56" t="str">
        <f>IF(ISBLANK(K878)=FALSE,A878,L877)</f>
        <v>ДЮФА ВУД ПРОТЕКТ (Wood Protect)</v>
      </c>
      <c r="M878" s="50">
        <v>15</v>
      </c>
    </row>
    <row r="879" spans="1:229" s="1" customFormat="1" ht="22.5" customHeight="1">
      <c r="A879" s="446" t="s">
        <v>39</v>
      </c>
      <c r="B879" s="447"/>
      <c r="C879" s="447"/>
      <c r="D879" s="447"/>
      <c r="E879" s="447"/>
      <c r="F879" s="447"/>
      <c r="G879" s="447"/>
      <c r="H879" s="447"/>
      <c r="I879" s="447"/>
      <c r="J879" s="447"/>
      <c r="K879" s="56"/>
      <c r="L879" s="86" t="s">
        <v>560</v>
      </c>
      <c r="M879" s="50">
        <v>15</v>
      </c>
    </row>
    <row r="880" spans="1:229" s="1" customFormat="1" ht="17.25" customHeight="1">
      <c r="A880" s="444" t="s">
        <v>784</v>
      </c>
      <c r="B880" s="39" t="s">
        <v>940</v>
      </c>
      <c r="C880" s="262"/>
      <c r="D880" s="185">
        <v>0.75</v>
      </c>
      <c r="E880" s="40" t="s">
        <v>290</v>
      </c>
      <c r="F880" s="40" t="str">
        <f>CONCATENATE(D880," ",E880)</f>
        <v>0,75 л</v>
      </c>
      <c r="G880" s="39">
        <v>3</v>
      </c>
      <c r="H880" s="40" t="s">
        <v>574</v>
      </c>
      <c r="I880" s="39">
        <v>398</v>
      </c>
      <c r="J880" s="53">
        <f>IF(C880="СТОП цена",I880,ROUND(I880*(1-VLOOKUP(L880,Оглавление!D:G,3,FALSE)),2))</f>
        <v>398</v>
      </c>
      <c r="K880" s="56"/>
      <c r="L880" s="86" t="s">
        <v>560</v>
      </c>
      <c r="M880" s="50">
        <v>15</v>
      </c>
    </row>
    <row r="881" spans="1:13" s="1" customFormat="1" ht="17.25" customHeight="1">
      <c r="A881" s="448"/>
      <c r="B881" s="39" t="s">
        <v>941</v>
      </c>
      <c r="C881" s="39"/>
      <c r="D881" s="39">
        <v>2.5</v>
      </c>
      <c r="E881" s="40" t="s">
        <v>290</v>
      </c>
      <c r="F881" s="40" t="str">
        <f>CONCATENATE(D881," ",E881)</f>
        <v>2,5 л</v>
      </c>
      <c r="G881" s="39">
        <v>2</v>
      </c>
      <c r="H881" s="40" t="s">
        <v>574</v>
      </c>
      <c r="I881" s="39">
        <v>1298</v>
      </c>
      <c r="J881" s="53">
        <f>IF(C881="СТОП цена",I881,ROUND(I881*(1-VLOOKUP(L881,Оглавление!D:G,3,FALSE)),2))</f>
        <v>1298</v>
      </c>
      <c r="K881" s="56"/>
      <c r="L881" s="86" t="s">
        <v>560</v>
      </c>
      <c r="M881" s="50">
        <v>15</v>
      </c>
    </row>
    <row r="882" spans="1:13" s="1" customFormat="1" ht="17.25" customHeight="1">
      <c r="A882" s="445"/>
      <c r="B882" s="39" t="s">
        <v>942</v>
      </c>
      <c r="C882" s="39"/>
      <c r="D882" s="39">
        <v>10</v>
      </c>
      <c r="E882" s="40" t="s">
        <v>290</v>
      </c>
      <c r="F882" s="40" t="str">
        <f>CONCATENATE(D882," ",E882)</f>
        <v>10 л</v>
      </c>
      <c r="G882" s="39">
        <v>1</v>
      </c>
      <c r="H882" s="40" t="s">
        <v>574</v>
      </c>
      <c r="I882" s="39">
        <v>3985</v>
      </c>
      <c r="J882" s="53">
        <f>IF(C882="СТОП цена",I882,ROUND(I882*(1-VLOOKUP(L882,Оглавление!D:G,3,FALSE)),2))</f>
        <v>3985</v>
      </c>
      <c r="K882" s="56"/>
      <c r="L882" s="86" t="s">
        <v>560</v>
      </c>
      <c r="M882" s="50">
        <v>15</v>
      </c>
    </row>
    <row r="883" spans="1:13" s="1" customFormat="1" ht="17.25" customHeight="1">
      <c r="A883" s="460" t="s">
        <v>785</v>
      </c>
      <c r="B883" s="39" t="s">
        <v>1532</v>
      </c>
      <c r="C883" s="39"/>
      <c r="D883" s="39"/>
      <c r="E883" s="40"/>
      <c r="F883" s="64" t="s">
        <v>638</v>
      </c>
      <c r="G883" s="52">
        <v>3</v>
      </c>
      <c r="H883" s="64" t="s">
        <v>574</v>
      </c>
      <c r="I883" s="52">
        <v>332</v>
      </c>
      <c r="J883" s="65">
        <f>IF(C883="СТОП цена",I883,ROUND(I883*(1-VLOOKUP(L883,Оглавление!D:G,3,FALSE)),2))</f>
        <v>332</v>
      </c>
      <c r="K883" s="56"/>
      <c r="L883" s="86" t="s">
        <v>560</v>
      </c>
      <c r="M883" s="50">
        <v>16</v>
      </c>
    </row>
    <row r="884" spans="1:13" s="1" customFormat="1" ht="17.25" customHeight="1">
      <c r="A884" s="474"/>
      <c r="B884" s="39" t="s">
        <v>1533</v>
      </c>
      <c r="C884" s="39"/>
      <c r="D884" s="39"/>
      <c r="E884" s="40"/>
      <c r="F884" s="64" t="s">
        <v>819</v>
      </c>
      <c r="G884" s="52">
        <v>2</v>
      </c>
      <c r="H884" s="64" t="s">
        <v>574</v>
      </c>
      <c r="I884" s="52">
        <v>920</v>
      </c>
      <c r="J884" s="65">
        <f>IF(C884="СТОП цена",I884,ROUND(I884*(1-VLOOKUP(L884,Оглавление!D:G,3,FALSE)),2))</f>
        <v>920</v>
      </c>
      <c r="K884" s="56"/>
      <c r="L884" s="86" t="s">
        <v>560</v>
      </c>
      <c r="M884" s="50">
        <v>16</v>
      </c>
    </row>
    <row r="885" spans="1:13" s="1" customFormat="1" ht="17.25" customHeight="1">
      <c r="A885" s="474"/>
      <c r="B885" s="39" t="s">
        <v>943</v>
      </c>
      <c r="C885" s="39"/>
      <c r="D885" s="39"/>
      <c r="E885" s="40"/>
      <c r="F885" s="64" t="s">
        <v>524</v>
      </c>
      <c r="G885" s="52">
        <v>1</v>
      </c>
      <c r="H885" s="64" t="s">
        <v>574</v>
      </c>
      <c r="I885" s="52">
        <v>1500</v>
      </c>
      <c r="J885" s="65">
        <f>IF(C885="СТОП цена",I885,ROUND(I885*(1-VLOOKUP(L885,Оглавление!D:G,3,FALSE)),2))</f>
        <v>1500</v>
      </c>
      <c r="K885" s="56"/>
      <c r="L885" s="86" t="s">
        <v>560</v>
      </c>
      <c r="M885" s="50">
        <v>16</v>
      </c>
    </row>
    <row r="886" spans="1:13" s="1" customFormat="1" ht="17.25" customHeight="1">
      <c r="A886" s="474"/>
      <c r="B886" s="39" t="s">
        <v>1534</v>
      </c>
      <c r="C886" s="39"/>
      <c r="D886" s="39"/>
      <c r="E886" s="40"/>
      <c r="F886" s="64" t="s">
        <v>644</v>
      </c>
      <c r="G886" s="52">
        <v>1</v>
      </c>
      <c r="H886" s="64" t="s">
        <v>574</v>
      </c>
      <c r="I886" s="52">
        <v>2600</v>
      </c>
      <c r="J886" s="65">
        <f>IF(C886="СТОП цена",I886,ROUND(I886*(1-VLOOKUP(L886,Оглавление!D:G,3,FALSE)),2))</f>
        <v>2600</v>
      </c>
      <c r="K886" s="56"/>
      <c r="L886" s="86" t="s">
        <v>560</v>
      </c>
      <c r="M886" s="50">
        <v>16</v>
      </c>
    </row>
    <row r="887" spans="1:13" s="1" customFormat="1" ht="17.25" customHeight="1" thickBot="1">
      <c r="A887" s="449" t="s">
        <v>1220</v>
      </c>
      <c r="B887" s="450"/>
      <c r="C887" s="450"/>
      <c r="D887" s="450"/>
      <c r="E887" s="450"/>
      <c r="F887" s="450"/>
      <c r="G887" s="450"/>
      <c r="H887" s="450"/>
      <c r="I887" s="450"/>
      <c r="J887" s="454"/>
      <c r="K887" s="56"/>
      <c r="L887" s="191"/>
      <c r="M887" s="50">
        <v>16</v>
      </c>
    </row>
    <row r="888" spans="1:13" s="1" customFormat="1" ht="17.25" customHeight="1" thickBot="1">
      <c r="A888" s="444" t="s">
        <v>1571</v>
      </c>
      <c r="B888" s="39"/>
      <c r="C888" s="39"/>
      <c r="D888" s="39"/>
      <c r="E888" s="40"/>
      <c r="F888" s="64" t="s">
        <v>696</v>
      </c>
      <c r="G888" s="52">
        <v>3</v>
      </c>
      <c r="H888" s="64" t="s">
        <v>574</v>
      </c>
      <c r="I888" s="52">
        <v>229.13</v>
      </c>
      <c r="J888" s="65">
        <f>IF(C888="СТОП цена",I888,ROUND(I888*(1-VLOOKUP(L888,Оглавление!D:G,3,FALSE)),2))</f>
        <v>229.13</v>
      </c>
      <c r="K888" s="56"/>
      <c r="L888" s="94" t="s">
        <v>1219</v>
      </c>
      <c r="M888" s="50">
        <v>16</v>
      </c>
    </row>
    <row r="889" spans="1:13" s="1" customFormat="1" ht="17.25" customHeight="1" thickBot="1">
      <c r="A889" s="448"/>
      <c r="B889" s="39"/>
      <c r="C889" s="39"/>
      <c r="D889" s="39"/>
      <c r="E889" s="40"/>
      <c r="F889" s="64" t="s">
        <v>819</v>
      </c>
      <c r="G889" s="52">
        <v>1</v>
      </c>
      <c r="H889" s="64" t="s">
        <v>574</v>
      </c>
      <c r="I889" s="52">
        <v>677.55</v>
      </c>
      <c r="J889" s="65">
        <f>IF(C889="СТОП цена",I889,ROUND(I889*(1-VLOOKUP(L889,Оглавление!D:G,3,FALSE)),2))</f>
        <v>677.55</v>
      </c>
      <c r="K889" s="56"/>
      <c r="L889" s="94" t="s">
        <v>1219</v>
      </c>
      <c r="M889" s="50">
        <v>16</v>
      </c>
    </row>
    <row r="890" spans="1:13" s="1" customFormat="1" ht="17.25" customHeight="1">
      <c r="A890" s="445"/>
      <c r="B890" s="39"/>
      <c r="C890" s="39"/>
      <c r="D890" s="39"/>
      <c r="E890" s="40"/>
      <c r="F890" s="64" t="s">
        <v>644</v>
      </c>
      <c r="G890" s="52">
        <v>1</v>
      </c>
      <c r="H890" s="64" t="s">
        <v>574</v>
      </c>
      <c r="I890" s="52">
        <v>1906.67</v>
      </c>
      <c r="J890" s="65">
        <f>IF(C890="СТОП цена",I890,ROUND(I890*(1-VLOOKUP(L890,Оглавление!D:G,3,FALSE)),2))</f>
        <v>1906.67</v>
      </c>
      <c r="K890" s="56"/>
      <c r="L890" s="94" t="s">
        <v>1219</v>
      </c>
      <c r="M890" s="50">
        <v>16</v>
      </c>
    </row>
    <row r="891" spans="1:13" s="1" customFormat="1" ht="17.25" customHeight="1">
      <c r="A891" s="449" t="s">
        <v>775</v>
      </c>
      <c r="B891" s="450"/>
      <c r="C891" s="450"/>
      <c r="D891" s="450"/>
      <c r="E891" s="450"/>
      <c r="F891" s="450"/>
      <c r="G891" s="450"/>
      <c r="H891" s="450"/>
      <c r="I891" s="450"/>
      <c r="J891" s="451"/>
      <c r="K891" s="191" t="s">
        <v>776</v>
      </c>
      <c r="L891" s="191" t="s">
        <v>776</v>
      </c>
      <c r="M891" s="50">
        <v>16</v>
      </c>
    </row>
    <row r="892" spans="1:13" s="1" customFormat="1" ht="17.25" customHeight="1">
      <c r="A892" s="446" t="s">
        <v>239</v>
      </c>
      <c r="B892" s="447"/>
      <c r="C892" s="447"/>
      <c r="D892" s="447"/>
      <c r="E892" s="447"/>
      <c r="F892" s="447"/>
      <c r="G892" s="447"/>
      <c r="H892" s="447"/>
      <c r="I892" s="447"/>
      <c r="J892" s="447"/>
      <c r="K892" s="190"/>
      <c r="L892" s="191"/>
      <c r="M892" s="50">
        <v>16</v>
      </c>
    </row>
    <row r="893" spans="1:13" s="1" customFormat="1" ht="32.25" customHeight="1">
      <c r="A893" s="498" t="s">
        <v>1697</v>
      </c>
      <c r="B893" s="309"/>
      <c r="C893" s="309"/>
      <c r="D893" s="309"/>
      <c r="E893" s="309"/>
      <c r="F893" s="64" t="s">
        <v>725</v>
      </c>
      <c r="G893" s="52">
        <v>3</v>
      </c>
      <c r="H893" s="64" t="s">
        <v>574</v>
      </c>
      <c r="I893" s="52">
        <v>550</v>
      </c>
      <c r="J893" s="396">
        <f>IF(C893="СТОП цена",I893,ROUND(I893*(1-VLOOKUP(L893,Оглавление!D:G,3,FALSE)),2))</f>
        <v>550</v>
      </c>
      <c r="K893" s="190"/>
      <c r="L893" s="191" t="s">
        <v>776</v>
      </c>
      <c r="M893" s="50">
        <v>16</v>
      </c>
    </row>
    <row r="894" spans="1:13" s="1" customFormat="1" ht="30.75" customHeight="1">
      <c r="A894" s="498"/>
      <c r="B894" s="309"/>
      <c r="C894" s="309"/>
      <c r="D894" s="309"/>
      <c r="E894" s="309"/>
      <c r="F894" s="64" t="s">
        <v>639</v>
      </c>
      <c r="G894" s="52">
        <v>2</v>
      </c>
      <c r="H894" s="64" t="s">
        <v>574</v>
      </c>
      <c r="I894" s="52">
        <v>1660</v>
      </c>
      <c r="J894" s="396">
        <f>IF(C894="СТОП цена",I894,ROUND(I894*(1-VLOOKUP(L894,Оглавление!D:G,3,FALSE)),2))</f>
        <v>1660</v>
      </c>
      <c r="K894" s="190"/>
      <c r="L894" s="191" t="s">
        <v>776</v>
      </c>
      <c r="M894" s="50">
        <v>16</v>
      </c>
    </row>
    <row r="895" spans="1:13" s="1" customFormat="1" ht="23.25" customHeight="1">
      <c r="A895" s="446" t="s">
        <v>474</v>
      </c>
      <c r="B895" s="447"/>
      <c r="C895" s="447"/>
      <c r="D895" s="447"/>
      <c r="E895" s="447"/>
      <c r="F895" s="447"/>
      <c r="G895" s="447"/>
      <c r="H895" s="447"/>
      <c r="I895" s="447"/>
      <c r="J895" s="447"/>
      <c r="K895" s="190"/>
      <c r="L895" s="191"/>
      <c r="M895" s="50">
        <v>16</v>
      </c>
    </row>
    <row r="896" spans="1:13" s="1" customFormat="1" ht="32.25" customHeight="1">
      <c r="A896" s="346" t="s">
        <v>1557</v>
      </c>
      <c r="B896" s="39" t="s">
        <v>1558</v>
      </c>
      <c r="C896" s="347"/>
      <c r="D896" s="347"/>
      <c r="E896" s="347"/>
      <c r="F896" s="64" t="s">
        <v>643</v>
      </c>
      <c r="G896" s="52">
        <v>1</v>
      </c>
      <c r="H896" s="64" t="s">
        <v>574</v>
      </c>
      <c r="I896" s="52">
        <v>646</v>
      </c>
      <c r="J896" s="65">
        <f>IF(C896="СТОП цена",I896,ROUND(I896*(1-VLOOKUP(L896,Оглавление!D:G,3,FALSE)),2))</f>
        <v>646</v>
      </c>
      <c r="K896" s="190"/>
      <c r="L896" s="191" t="s">
        <v>776</v>
      </c>
      <c r="M896" s="50">
        <v>16</v>
      </c>
    </row>
    <row r="897" spans="1:13" s="1" customFormat="1" ht="27.75" customHeight="1">
      <c r="A897" s="346" t="s">
        <v>1559</v>
      </c>
      <c r="B897" s="39" t="s">
        <v>1561</v>
      </c>
      <c r="C897" s="39" t="s">
        <v>123</v>
      </c>
      <c r="D897" s="347"/>
      <c r="E897" s="347"/>
      <c r="F897" s="64" t="s">
        <v>643</v>
      </c>
      <c r="G897" s="52">
        <v>1</v>
      </c>
      <c r="H897" s="64" t="s">
        <v>574</v>
      </c>
      <c r="I897" s="52">
        <v>1828</v>
      </c>
      <c r="J897" s="65">
        <f>IF(C897="СТОП цена",I897,ROUND(I897*(1-VLOOKUP(L897,Оглавление!D:G,3,FALSE)),2))</f>
        <v>1828</v>
      </c>
      <c r="K897" s="190"/>
      <c r="L897" s="191" t="s">
        <v>776</v>
      </c>
      <c r="M897" s="50">
        <v>16</v>
      </c>
    </row>
    <row r="898" spans="1:13" s="1" customFormat="1" ht="27.75" customHeight="1">
      <c r="A898" s="463" t="s">
        <v>1690</v>
      </c>
      <c r="B898" s="52" t="s">
        <v>1691</v>
      </c>
      <c r="C898" s="52"/>
      <c r="D898" s="351"/>
      <c r="E898" s="351"/>
      <c r="F898" s="64" t="s">
        <v>725</v>
      </c>
      <c r="G898" s="52">
        <v>3</v>
      </c>
      <c r="H898" s="64" t="s">
        <v>574</v>
      </c>
      <c r="I898" s="52">
        <v>810</v>
      </c>
      <c r="J898" s="65">
        <f>IF(C898="СТОП цена",I898,ROUND(I898*(1-VLOOKUP(L898,Оглавление!D:G,3,FALSE)),2))</f>
        <v>810</v>
      </c>
      <c r="K898" s="190"/>
      <c r="L898" s="191" t="s">
        <v>776</v>
      </c>
      <c r="M898" s="50">
        <v>16</v>
      </c>
    </row>
    <row r="899" spans="1:13" s="1" customFormat="1" ht="27.75" customHeight="1">
      <c r="A899" s="478"/>
      <c r="B899" s="52" t="s">
        <v>1692</v>
      </c>
      <c r="C899" s="52"/>
      <c r="D899" s="351"/>
      <c r="E899" s="351"/>
      <c r="F899" s="64" t="s">
        <v>639</v>
      </c>
      <c r="G899" s="52">
        <v>2</v>
      </c>
      <c r="H899" s="64" t="s">
        <v>574</v>
      </c>
      <c r="I899" s="52">
        <v>2500</v>
      </c>
      <c r="J899" s="65">
        <f>IF(C899="СТОП цена",I899,ROUND(I899*(1-VLOOKUP(L899,Оглавление!D:G,3,FALSE)),2))</f>
        <v>2500</v>
      </c>
      <c r="K899" s="190"/>
      <c r="L899" s="191" t="s">
        <v>776</v>
      </c>
      <c r="M899" s="50">
        <v>16</v>
      </c>
    </row>
    <row r="900" spans="1:13" s="1" customFormat="1" ht="22.5" hidden="1" customHeight="1">
      <c r="A900" s="446" t="s">
        <v>575</v>
      </c>
      <c r="B900" s="447"/>
      <c r="C900" s="447"/>
      <c r="D900" s="447"/>
      <c r="E900" s="447"/>
      <c r="F900" s="447"/>
      <c r="G900" s="447"/>
      <c r="H900" s="447"/>
      <c r="I900" s="447"/>
      <c r="J900" s="447"/>
      <c r="K900" s="56"/>
      <c r="L900" s="191" t="s">
        <v>776</v>
      </c>
      <c r="M900" s="50">
        <v>16</v>
      </c>
    </row>
    <row r="901" spans="1:13" s="1" customFormat="1" ht="17.25" hidden="1" customHeight="1">
      <c r="A901" s="460" t="s">
        <v>790</v>
      </c>
      <c r="B901" s="39" t="s">
        <v>944</v>
      </c>
      <c r="C901" s="39"/>
      <c r="D901" s="39"/>
      <c r="E901" s="40"/>
      <c r="F901" s="40" t="s">
        <v>639</v>
      </c>
      <c r="G901" s="39">
        <v>1</v>
      </c>
      <c r="H901" s="40" t="s">
        <v>574</v>
      </c>
      <c r="I901" s="39">
        <v>879</v>
      </c>
      <c r="J901" s="53">
        <f>IF(C901="СТОП цена",I901,ROUND(I901*(1-VLOOKUP(L901,Оглавление!D:G,3,FALSE)),2))</f>
        <v>879</v>
      </c>
      <c r="K901" s="56"/>
      <c r="L901" s="191" t="s">
        <v>776</v>
      </c>
      <c r="M901" s="50">
        <v>16</v>
      </c>
    </row>
    <row r="902" spans="1:13" s="1" customFormat="1" ht="17.25" hidden="1" customHeight="1">
      <c r="A902" s="460"/>
      <c r="B902" s="39" t="s">
        <v>945</v>
      </c>
      <c r="C902" s="39"/>
      <c r="D902" s="39"/>
      <c r="E902" s="40"/>
      <c r="F902" s="40" t="s">
        <v>644</v>
      </c>
      <c r="G902" s="39">
        <v>1</v>
      </c>
      <c r="H902" s="40" t="s">
        <v>574</v>
      </c>
      <c r="I902" s="39">
        <v>3202</v>
      </c>
      <c r="J902" s="53">
        <f>IF(C902="СТОП цена",I902,ROUND(I902*(1-VLOOKUP(L902,Оглавление!D:G,3,FALSE)),2))</f>
        <v>3202</v>
      </c>
      <c r="K902" s="56"/>
      <c r="L902" s="191" t="s">
        <v>776</v>
      </c>
      <c r="M902" s="50">
        <v>16</v>
      </c>
    </row>
    <row r="903" spans="1:13" s="1" customFormat="1" ht="17.25" hidden="1" customHeight="1">
      <c r="A903" s="460" t="s">
        <v>777</v>
      </c>
      <c r="B903" s="39" t="s">
        <v>946</v>
      </c>
      <c r="C903" s="39"/>
      <c r="D903" s="39"/>
      <c r="E903" s="40"/>
      <c r="F903" s="40" t="s">
        <v>639</v>
      </c>
      <c r="G903" s="39">
        <v>1</v>
      </c>
      <c r="H903" s="40" t="s">
        <v>574</v>
      </c>
      <c r="I903" s="39">
        <v>1024</v>
      </c>
      <c r="J903" s="53">
        <f>IF(C903="СТОП цена",I903,ROUND(I903*(1-VLOOKUP(L903,Оглавление!D:G,3,FALSE)),2))</f>
        <v>1024</v>
      </c>
      <c r="K903" s="56"/>
      <c r="L903" s="191" t="s">
        <v>776</v>
      </c>
      <c r="M903" s="50">
        <v>16</v>
      </c>
    </row>
    <row r="904" spans="1:13" s="1" customFormat="1" ht="17.25" hidden="1" customHeight="1">
      <c r="A904" s="460"/>
      <c r="B904" s="39" t="s">
        <v>947</v>
      </c>
      <c r="C904" s="39"/>
      <c r="D904" s="39"/>
      <c r="E904" s="40"/>
      <c r="F904" s="40" t="s">
        <v>644</v>
      </c>
      <c r="G904" s="39">
        <v>1</v>
      </c>
      <c r="H904" s="40" t="s">
        <v>574</v>
      </c>
      <c r="I904" s="39">
        <v>3784</v>
      </c>
      <c r="J904" s="53">
        <f>IF(C904="СТОП цена",I904,ROUND(I904*(1-VLOOKUP(L904,Оглавление!D:G,3,FALSE)),2))</f>
        <v>3784</v>
      </c>
      <c r="K904" s="56"/>
      <c r="L904" s="191" t="s">
        <v>776</v>
      </c>
      <c r="M904" s="50">
        <v>16</v>
      </c>
    </row>
    <row r="905" spans="1:13" s="1" customFormat="1" ht="17.25" hidden="1" customHeight="1">
      <c r="A905" s="460" t="s">
        <v>787</v>
      </c>
      <c r="B905" s="39" t="s">
        <v>948</v>
      </c>
      <c r="C905" s="39"/>
      <c r="D905" s="39"/>
      <c r="E905" s="40"/>
      <c r="F905" s="40" t="s">
        <v>639</v>
      </c>
      <c r="G905" s="39">
        <v>1</v>
      </c>
      <c r="H905" s="40" t="s">
        <v>574</v>
      </c>
      <c r="I905" s="39">
        <v>1291</v>
      </c>
      <c r="J905" s="53">
        <f>IF(C905="СТОП цена",I905,ROUND(I905*(1-VLOOKUP(L905,Оглавление!D:G,3,FALSE)),2))</f>
        <v>1291</v>
      </c>
      <c r="K905" s="56"/>
      <c r="L905" s="191" t="s">
        <v>776</v>
      </c>
      <c r="M905" s="50">
        <v>16</v>
      </c>
    </row>
    <row r="906" spans="1:13" s="1" customFormat="1" ht="17.25" hidden="1" customHeight="1">
      <c r="A906" s="460"/>
      <c r="B906" s="39" t="s">
        <v>949</v>
      </c>
      <c r="C906" s="39"/>
      <c r="D906" s="39"/>
      <c r="E906" s="40"/>
      <c r="F906" s="40" t="s">
        <v>644</v>
      </c>
      <c r="G906" s="39">
        <v>1</v>
      </c>
      <c r="H906" s="40" t="s">
        <v>574</v>
      </c>
      <c r="I906" s="39">
        <v>4841</v>
      </c>
      <c r="J906" s="53">
        <f>IF(C906="СТОП цена",I906,ROUND(I906*(1-VLOOKUP(L906,Оглавление!D:G,3,FALSE)),2))</f>
        <v>4841</v>
      </c>
      <c r="K906" s="56"/>
      <c r="L906" s="191" t="s">
        <v>776</v>
      </c>
      <c r="M906" s="50">
        <v>16</v>
      </c>
    </row>
    <row r="907" spans="1:13" s="1" customFormat="1" ht="17.25" hidden="1" customHeight="1">
      <c r="A907" s="464" t="s">
        <v>1562</v>
      </c>
      <c r="B907" s="39" t="s">
        <v>1564</v>
      </c>
      <c r="C907" s="39"/>
      <c r="D907" s="39"/>
      <c r="E907" s="40"/>
      <c r="F907" s="64" t="s">
        <v>639</v>
      </c>
      <c r="G907" s="52">
        <v>1</v>
      </c>
      <c r="H907" s="64" t="s">
        <v>574</v>
      </c>
      <c r="I907" s="52">
        <v>780</v>
      </c>
      <c r="J907" s="65">
        <f>IF(C907="СТОП цена",I907,ROUND(I907*(1-VLOOKUP(L907,Оглавление!D:G,3,FALSE)),2))</f>
        <v>780</v>
      </c>
      <c r="K907" s="56"/>
      <c r="L907" s="191" t="s">
        <v>776</v>
      </c>
      <c r="M907" s="50">
        <v>16</v>
      </c>
    </row>
    <row r="908" spans="1:13" s="1" customFormat="1" ht="17.25" hidden="1" customHeight="1">
      <c r="A908" s="465"/>
      <c r="B908" s="39" t="s">
        <v>1565</v>
      </c>
      <c r="C908" s="39"/>
      <c r="D908" s="39"/>
      <c r="E908" s="40"/>
      <c r="F908" s="64" t="s">
        <v>188</v>
      </c>
      <c r="G908" s="52">
        <v>1</v>
      </c>
      <c r="H908" s="64" t="s">
        <v>574</v>
      </c>
      <c r="I908" s="52">
        <v>2300</v>
      </c>
      <c r="J908" s="65">
        <f>IF(C908="СТОП цена",I908,ROUND(I908*(1-VLOOKUP(L908,Оглавление!D:G,3,FALSE)),2))</f>
        <v>2300</v>
      </c>
      <c r="K908" s="56"/>
      <c r="L908" s="191" t="s">
        <v>776</v>
      </c>
      <c r="M908" s="50">
        <v>16</v>
      </c>
    </row>
    <row r="909" spans="1:13" s="1" customFormat="1" ht="17.25" hidden="1" customHeight="1">
      <c r="A909" s="464" t="s">
        <v>1562</v>
      </c>
      <c r="B909" s="39" t="s">
        <v>1566</v>
      </c>
      <c r="C909" s="39"/>
      <c r="D909" s="39"/>
      <c r="E909" s="40"/>
      <c r="F909" s="64" t="s">
        <v>189</v>
      </c>
      <c r="G909" s="52">
        <v>1</v>
      </c>
      <c r="H909" s="64" t="s">
        <v>574</v>
      </c>
      <c r="I909" s="52">
        <v>900</v>
      </c>
      <c r="J909" s="65">
        <f>IF(C909="СТОП цена",I909,ROUND(I909*(1-VLOOKUP(L909,Оглавление!D:G,3,FALSE)),2))</f>
        <v>900</v>
      </c>
      <c r="K909" s="56"/>
      <c r="L909" s="191" t="s">
        <v>776</v>
      </c>
      <c r="M909" s="50">
        <v>16</v>
      </c>
    </row>
    <row r="910" spans="1:13" s="1" customFormat="1" ht="17.25" hidden="1" customHeight="1">
      <c r="A910" s="465"/>
      <c r="B910" s="39" t="s">
        <v>1563</v>
      </c>
      <c r="C910" s="39"/>
      <c r="D910" s="39"/>
      <c r="E910" s="40"/>
      <c r="F910" s="64" t="s">
        <v>188</v>
      </c>
      <c r="G910" s="52">
        <v>1</v>
      </c>
      <c r="H910" s="64" t="s">
        <v>574</v>
      </c>
      <c r="I910" s="52">
        <v>2950</v>
      </c>
      <c r="J910" s="65">
        <f>IF(C910="СТОП цена",I910,ROUND(I910*(1-VLOOKUP(L910,Оглавление!D:G,3,FALSE)),2))</f>
        <v>2950</v>
      </c>
      <c r="K910" s="56"/>
      <c r="L910" s="191" t="s">
        <v>776</v>
      </c>
      <c r="M910" s="50">
        <v>16</v>
      </c>
    </row>
    <row r="911" spans="1:13" s="1" customFormat="1" ht="22.5" customHeight="1">
      <c r="A911" s="446" t="s">
        <v>749</v>
      </c>
      <c r="B911" s="447"/>
      <c r="C911" s="447"/>
      <c r="D911" s="447"/>
      <c r="E911" s="447"/>
      <c r="F911" s="447"/>
      <c r="G911" s="447"/>
      <c r="H911" s="447"/>
      <c r="I911" s="447"/>
      <c r="J911" s="447"/>
      <c r="K911" s="56"/>
      <c r="L911" s="191" t="s">
        <v>776</v>
      </c>
      <c r="M911" s="50">
        <v>16</v>
      </c>
    </row>
    <row r="912" spans="1:13" s="1" customFormat="1" ht="17.25" customHeight="1">
      <c r="A912" s="460" t="s">
        <v>788</v>
      </c>
      <c r="B912" s="39" t="s">
        <v>953</v>
      </c>
      <c r="C912" s="39"/>
      <c r="D912" s="39"/>
      <c r="E912" s="40"/>
      <c r="F912" s="40" t="s">
        <v>638</v>
      </c>
      <c r="G912" s="39">
        <v>1</v>
      </c>
      <c r="H912" s="40" t="s">
        <v>574</v>
      </c>
      <c r="I912" s="39">
        <v>431</v>
      </c>
      <c r="J912" s="53">
        <f>IF(C912="СТОП цена",I912,ROUND(I912*(1-VLOOKUP(L912,Оглавление!D:G,3,FALSE)),2))</f>
        <v>431</v>
      </c>
      <c r="K912" s="56"/>
      <c r="L912" s="191" t="s">
        <v>776</v>
      </c>
      <c r="M912" s="50">
        <v>16</v>
      </c>
    </row>
    <row r="913" spans="1:13" s="1" customFormat="1" ht="17.25" customHeight="1">
      <c r="A913" s="460"/>
      <c r="B913" s="39" t="s">
        <v>954</v>
      </c>
      <c r="C913" s="39"/>
      <c r="D913" s="39"/>
      <c r="E913" s="40"/>
      <c r="F913" s="40" t="s">
        <v>639</v>
      </c>
      <c r="G913" s="39">
        <v>1</v>
      </c>
      <c r="H913" s="40" t="s">
        <v>574</v>
      </c>
      <c r="I913" s="39">
        <v>1121</v>
      </c>
      <c r="J913" s="53">
        <f>IF(C913="СТОП цена",I913,ROUND(I913*(1-VLOOKUP(L913,Оглавление!D:G,3,FALSE)),2))</f>
        <v>1121</v>
      </c>
      <c r="K913" s="56"/>
      <c r="L913" s="191" t="s">
        <v>776</v>
      </c>
      <c r="M913" s="50">
        <v>16</v>
      </c>
    </row>
    <row r="914" spans="1:13" s="1" customFormat="1" ht="17.25" customHeight="1">
      <c r="A914" s="460"/>
      <c r="B914" s="39" t="s">
        <v>955</v>
      </c>
      <c r="C914" s="39"/>
      <c r="D914" s="39"/>
      <c r="E914" s="40"/>
      <c r="F914" s="40" t="s">
        <v>643</v>
      </c>
      <c r="G914" s="39">
        <v>1</v>
      </c>
      <c r="H914" s="40" t="s">
        <v>574</v>
      </c>
      <c r="I914" s="39">
        <v>1965</v>
      </c>
      <c r="J914" s="53">
        <f>IF(C914="СТОП цена",I914,ROUND(I914*(1-VLOOKUP(L914,Оглавление!D:G,3,FALSE)),2))</f>
        <v>1965</v>
      </c>
      <c r="K914" s="56"/>
      <c r="L914" s="191" t="s">
        <v>776</v>
      </c>
      <c r="M914" s="50">
        <v>16</v>
      </c>
    </row>
    <row r="915" spans="1:13" s="1" customFormat="1" ht="17.25" customHeight="1">
      <c r="A915" s="460"/>
      <c r="B915" s="39" t="s">
        <v>956</v>
      </c>
      <c r="C915" s="39"/>
      <c r="D915" s="39"/>
      <c r="E915" s="40"/>
      <c r="F915" s="40" t="s">
        <v>644</v>
      </c>
      <c r="G915" s="39">
        <v>1</v>
      </c>
      <c r="H915" s="40" t="s">
        <v>574</v>
      </c>
      <c r="I915" s="39">
        <v>3675</v>
      </c>
      <c r="J915" s="53">
        <f>IF(C915="СТОП цена",I915,ROUND(I915*(1-VLOOKUP(L915,Оглавление!D:G,3,FALSE)),2))</f>
        <v>3675</v>
      </c>
      <c r="K915" s="56"/>
      <c r="L915" s="191" t="s">
        <v>776</v>
      </c>
      <c r="M915" s="50">
        <v>16</v>
      </c>
    </row>
    <row r="916" spans="1:13" s="1" customFormat="1" ht="17.25" customHeight="1">
      <c r="A916" s="460" t="s">
        <v>789</v>
      </c>
      <c r="B916" s="39" t="s">
        <v>957</v>
      </c>
      <c r="C916" s="39"/>
      <c r="D916" s="39"/>
      <c r="E916" s="40"/>
      <c r="F916" s="40" t="s">
        <v>638</v>
      </c>
      <c r="G916" s="39">
        <v>1</v>
      </c>
      <c r="H916" s="40" t="s">
        <v>574</v>
      </c>
      <c r="I916" s="39">
        <v>422</v>
      </c>
      <c r="J916" s="53">
        <f>IF(C916="СТОП цена",I916,ROUND(I916*(1-VLOOKUP(L916,Оглавление!D:G,3,FALSE)),2))</f>
        <v>422</v>
      </c>
      <c r="K916" s="56"/>
      <c r="L916" s="191" t="s">
        <v>776</v>
      </c>
      <c r="M916" s="50">
        <v>16</v>
      </c>
    </row>
    <row r="917" spans="1:13" s="1" customFormat="1" ht="17.25" customHeight="1">
      <c r="A917" s="460"/>
      <c r="B917" s="39" t="s">
        <v>958</v>
      </c>
      <c r="C917" s="39" t="s">
        <v>123</v>
      </c>
      <c r="D917" s="39"/>
      <c r="E917" s="40"/>
      <c r="F917" s="40" t="s">
        <v>639</v>
      </c>
      <c r="G917" s="39">
        <v>1</v>
      </c>
      <c r="H917" s="40" t="s">
        <v>574</v>
      </c>
      <c r="I917" s="39">
        <v>1098</v>
      </c>
      <c r="J917" s="53">
        <f>IF(C917="СТОП цена",I917,ROUND(I917*(1-VLOOKUP(L917,Оглавление!D:G,3,FALSE)),2))</f>
        <v>1098</v>
      </c>
      <c r="K917" s="56"/>
      <c r="L917" s="191" t="s">
        <v>776</v>
      </c>
      <c r="M917" s="50">
        <v>16</v>
      </c>
    </row>
    <row r="918" spans="1:13" s="1" customFormat="1" ht="17.25" customHeight="1">
      <c r="A918" s="460"/>
      <c r="B918" s="39" t="s">
        <v>959</v>
      </c>
      <c r="C918" s="39" t="s">
        <v>123</v>
      </c>
      <c r="D918" s="39"/>
      <c r="E918" s="40"/>
      <c r="F918" s="40" t="s">
        <v>643</v>
      </c>
      <c r="G918" s="39">
        <v>1</v>
      </c>
      <c r="H918" s="40" t="s">
        <v>574</v>
      </c>
      <c r="I918" s="39">
        <v>1926</v>
      </c>
      <c r="J918" s="53">
        <f>IF(C918="СТОП цена",I918,ROUND(I918*(1-VLOOKUP(L918,Оглавление!D:G,3,FALSE)),2))</f>
        <v>1926</v>
      </c>
      <c r="K918" s="56"/>
      <c r="L918" s="191" t="s">
        <v>776</v>
      </c>
      <c r="M918" s="50">
        <v>16</v>
      </c>
    </row>
    <row r="919" spans="1:13" s="1" customFormat="1" ht="17.25" customHeight="1">
      <c r="A919" s="460"/>
      <c r="B919" s="39" t="s">
        <v>960</v>
      </c>
      <c r="C919" s="39"/>
      <c r="D919" s="39"/>
      <c r="E919" s="40"/>
      <c r="F919" s="40" t="s">
        <v>644</v>
      </c>
      <c r="G919" s="39">
        <v>1</v>
      </c>
      <c r="H919" s="40" t="s">
        <v>574</v>
      </c>
      <c r="I919" s="39">
        <v>3601</v>
      </c>
      <c r="J919" s="53">
        <f>IF(C919="СТОП цена",I919,ROUND(I919*(1-VLOOKUP(L919,Оглавление!D:G,3,FALSE)),2))</f>
        <v>3601</v>
      </c>
      <c r="K919" s="56"/>
      <c r="L919" s="191" t="s">
        <v>776</v>
      </c>
      <c r="M919" s="50">
        <v>16</v>
      </c>
    </row>
    <row r="920" spans="1:13" s="1" customFormat="1" ht="27" customHeight="1">
      <c r="A920" s="446" t="s">
        <v>925</v>
      </c>
      <c r="B920" s="447"/>
      <c r="C920" s="447"/>
      <c r="D920" s="447"/>
      <c r="E920" s="447"/>
      <c r="F920" s="447"/>
      <c r="G920" s="447"/>
      <c r="H920" s="447"/>
      <c r="I920" s="447"/>
      <c r="J920" s="447"/>
      <c r="K920" s="56"/>
      <c r="L920" s="191" t="s">
        <v>776</v>
      </c>
      <c r="M920" s="50">
        <v>16</v>
      </c>
    </row>
    <row r="921" spans="1:13" s="1" customFormat="1" ht="17.25" customHeight="1">
      <c r="A921" s="464" t="s">
        <v>926</v>
      </c>
      <c r="B921" s="39" t="s">
        <v>961</v>
      </c>
      <c r="C921" s="39" t="s">
        <v>123</v>
      </c>
      <c r="D921" s="39"/>
      <c r="E921" s="40"/>
      <c r="F921" s="64" t="s">
        <v>639</v>
      </c>
      <c r="G921" s="52">
        <v>1</v>
      </c>
      <c r="H921" s="64" t="s">
        <v>574</v>
      </c>
      <c r="I921" s="52">
        <v>1972</v>
      </c>
      <c r="J921" s="53">
        <f>IF(C921="СТОП цена",I921,ROUND(I921*(1-VLOOKUP(L921,Оглавление!D:G,3,FALSE)),2))</f>
        <v>1972</v>
      </c>
      <c r="K921" s="56"/>
      <c r="L921" s="191" t="s">
        <v>776</v>
      </c>
      <c r="M921" s="50">
        <v>16</v>
      </c>
    </row>
    <row r="922" spans="1:13" s="1" customFormat="1" ht="17.25" customHeight="1">
      <c r="A922" s="465"/>
      <c r="B922" s="39" t="s">
        <v>962</v>
      </c>
      <c r="C922" s="39" t="s">
        <v>123</v>
      </c>
      <c r="D922" s="39"/>
      <c r="E922" s="40"/>
      <c r="F922" s="64" t="s">
        <v>716</v>
      </c>
      <c r="G922" s="52">
        <v>1</v>
      </c>
      <c r="H922" s="64" t="s">
        <v>574</v>
      </c>
      <c r="I922" s="52">
        <v>6274</v>
      </c>
      <c r="J922" s="53">
        <f>IF(C922="СТОП цена",I922,ROUND(I922*(1-VLOOKUP(L922,Оглавление!D:G,3,FALSE)),2))</f>
        <v>6274</v>
      </c>
      <c r="K922" s="56"/>
      <c r="L922" s="191" t="s">
        <v>776</v>
      </c>
      <c r="M922" s="50">
        <v>16</v>
      </c>
    </row>
    <row r="923" spans="1:13" s="1" customFormat="1" ht="33.75" customHeight="1">
      <c r="A923" s="322" t="s">
        <v>928</v>
      </c>
      <c r="B923" s="39" t="s">
        <v>1180</v>
      </c>
      <c r="C923" s="39"/>
      <c r="D923" s="39"/>
      <c r="E923" s="40"/>
      <c r="F923" s="64" t="s">
        <v>716</v>
      </c>
      <c r="G923" s="52">
        <v>1</v>
      </c>
      <c r="H923" s="64" t="s">
        <v>574</v>
      </c>
      <c r="I923" s="52">
        <v>6274</v>
      </c>
      <c r="J923" s="53">
        <f>IF(C923="СТОП цена",I923,ROUND(I923*(1-VLOOKUP(L923,Оглавление!D:G,3,FALSE)),2))</f>
        <v>6274</v>
      </c>
      <c r="K923" s="56"/>
      <c r="L923" s="191" t="s">
        <v>776</v>
      </c>
      <c r="M923" s="50">
        <v>16</v>
      </c>
    </row>
    <row r="924" spans="1:13" s="1" customFormat="1" ht="33.75" hidden="1" customHeight="1">
      <c r="A924" s="446" t="s">
        <v>1549</v>
      </c>
      <c r="B924" s="447"/>
      <c r="C924" s="447"/>
      <c r="D924" s="447"/>
      <c r="E924" s="447"/>
      <c r="F924" s="447"/>
      <c r="G924" s="447"/>
      <c r="H924" s="447"/>
      <c r="I924" s="447"/>
      <c r="J924" s="447"/>
      <c r="K924" s="56"/>
      <c r="L924" s="191" t="s">
        <v>776</v>
      </c>
      <c r="M924" s="50">
        <v>16</v>
      </c>
    </row>
    <row r="925" spans="1:13" s="1" customFormat="1" ht="24.75" hidden="1" customHeight="1">
      <c r="A925" s="464" t="s">
        <v>1554</v>
      </c>
      <c r="B925" s="39" t="s">
        <v>1555</v>
      </c>
      <c r="C925" s="39" t="s">
        <v>123</v>
      </c>
      <c r="D925" s="39"/>
      <c r="E925" s="40"/>
      <c r="F925" s="64" t="s">
        <v>725</v>
      </c>
      <c r="G925" s="52">
        <v>3</v>
      </c>
      <c r="H925" s="64" t="s">
        <v>574</v>
      </c>
      <c r="I925" s="52">
        <v>880</v>
      </c>
      <c r="J925" s="65">
        <f>IF(C925="СТОП цена",I925,ROUND(I925*(1-VLOOKUP(L925,Оглавление!D:G,3,FALSE)),2))</f>
        <v>880</v>
      </c>
      <c r="K925" s="56"/>
      <c r="L925" s="191" t="s">
        <v>776</v>
      </c>
      <c r="M925" s="50">
        <v>16</v>
      </c>
    </row>
    <row r="926" spans="1:13" s="1" customFormat="1" ht="18.75" hidden="1" customHeight="1">
      <c r="A926" s="465"/>
      <c r="B926" s="39" t="s">
        <v>1553</v>
      </c>
      <c r="C926" s="39" t="s">
        <v>123</v>
      </c>
      <c r="D926" s="39"/>
      <c r="E926" s="40"/>
      <c r="F926" s="64" t="s">
        <v>639</v>
      </c>
      <c r="G926" s="52">
        <v>2</v>
      </c>
      <c r="H926" s="64" t="s">
        <v>574</v>
      </c>
      <c r="I926" s="52">
        <v>2700</v>
      </c>
      <c r="J926" s="65">
        <f>IF(C926="СТОП цена",I926,ROUND(I926*(1-VLOOKUP(L926,Оглавление!D:G,3,FALSE)),2))</f>
        <v>2700</v>
      </c>
      <c r="K926" s="56"/>
      <c r="L926" s="191" t="s">
        <v>776</v>
      </c>
      <c r="M926" s="50">
        <v>16</v>
      </c>
    </row>
    <row r="927" spans="1:13" s="1" customFormat="1" ht="21.75" hidden="1" customHeight="1">
      <c r="A927" s="464" t="s">
        <v>1552</v>
      </c>
      <c r="B927" s="39" t="s">
        <v>1550</v>
      </c>
      <c r="C927" s="39" t="s">
        <v>123</v>
      </c>
      <c r="D927" s="39"/>
      <c r="E927" s="40"/>
      <c r="F927" s="64" t="s">
        <v>725</v>
      </c>
      <c r="G927" s="52">
        <v>3</v>
      </c>
      <c r="H927" s="64" t="s">
        <v>574</v>
      </c>
      <c r="I927" s="52">
        <v>930</v>
      </c>
      <c r="J927" s="65">
        <f>IF(C927="СТОП цена",I927,ROUND(I927*(1-VLOOKUP(L927,Оглавление!D:G,3,FALSE)),2))</f>
        <v>930</v>
      </c>
      <c r="K927" s="56"/>
      <c r="L927" s="191" t="s">
        <v>776</v>
      </c>
      <c r="M927" s="50">
        <v>16</v>
      </c>
    </row>
    <row r="928" spans="1:13" s="1" customFormat="1" ht="21" hidden="1" customHeight="1">
      <c r="A928" s="465"/>
      <c r="B928" s="39" t="s">
        <v>1551</v>
      </c>
      <c r="C928" s="39" t="s">
        <v>123</v>
      </c>
      <c r="D928" s="39"/>
      <c r="E928" s="40"/>
      <c r="F928" s="64" t="s">
        <v>639</v>
      </c>
      <c r="G928" s="52">
        <v>2</v>
      </c>
      <c r="H928" s="64" t="s">
        <v>574</v>
      </c>
      <c r="I928" s="52">
        <v>2850</v>
      </c>
      <c r="J928" s="65">
        <f>IF(C928="СТОП цена",I928,ROUND(I928*(1-VLOOKUP(L928,Оглавление!D:G,3,FALSE)),2))</f>
        <v>2850</v>
      </c>
      <c r="K928" s="56"/>
      <c r="L928" s="191" t="s">
        <v>776</v>
      </c>
      <c r="M928" s="50">
        <v>16</v>
      </c>
    </row>
    <row r="929" spans="1:13" s="1" customFormat="1" ht="28.5" customHeight="1">
      <c r="A929" s="446" t="s">
        <v>1181</v>
      </c>
      <c r="B929" s="447"/>
      <c r="C929" s="447"/>
      <c r="D929" s="447"/>
      <c r="E929" s="447"/>
      <c r="F929" s="447"/>
      <c r="G929" s="447"/>
      <c r="H929" s="447"/>
      <c r="I929" s="447"/>
      <c r="J929" s="447"/>
      <c r="K929" s="56"/>
      <c r="L929" s="191" t="s">
        <v>776</v>
      </c>
      <c r="M929" s="50">
        <v>17</v>
      </c>
    </row>
    <row r="930" spans="1:13" s="1" customFormat="1" ht="28.5" customHeight="1">
      <c r="A930" s="295" t="s">
        <v>1182</v>
      </c>
      <c r="B930" s="39" t="s">
        <v>1183</v>
      </c>
      <c r="C930" s="39" t="s">
        <v>123</v>
      </c>
      <c r="D930" s="39"/>
      <c r="E930" s="40"/>
      <c r="F930" s="64" t="s">
        <v>674</v>
      </c>
      <c r="G930" s="52">
        <v>1</v>
      </c>
      <c r="H930" s="64" t="s">
        <v>574</v>
      </c>
      <c r="I930" s="52">
        <v>2565</v>
      </c>
      <c r="J930" s="53">
        <f>IF(C930="СТОП цена",I930,ROUND(I930*(1-VLOOKUP(L930,Оглавление!D:G,3,FALSE)),2))</f>
        <v>2565</v>
      </c>
      <c r="K930" s="56"/>
      <c r="L930" s="191" t="s">
        <v>776</v>
      </c>
      <c r="M930" s="50">
        <v>17</v>
      </c>
    </row>
    <row r="931" spans="1:13" s="1" customFormat="1" ht="28.5" customHeight="1">
      <c r="A931" s="446" t="s">
        <v>15</v>
      </c>
      <c r="B931" s="447"/>
      <c r="C931" s="447"/>
      <c r="D931" s="447"/>
      <c r="E931" s="447"/>
      <c r="F931" s="447"/>
      <c r="G931" s="447"/>
      <c r="H931" s="447"/>
      <c r="I931" s="447"/>
      <c r="J931" s="447"/>
      <c r="K931" s="56"/>
      <c r="L931" s="191" t="s">
        <v>776</v>
      </c>
      <c r="M931" s="50">
        <v>17</v>
      </c>
    </row>
    <row r="932" spans="1:13" s="1" customFormat="1" ht="19.5" customHeight="1">
      <c r="A932" s="464" t="s">
        <v>1499</v>
      </c>
      <c r="B932" s="39" t="s">
        <v>1500</v>
      </c>
      <c r="C932" s="39" t="s">
        <v>123</v>
      </c>
      <c r="D932" s="327"/>
      <c r="E932" s="327"/>
      <c r="F932" s="64" t="s">
        <v>690</v>
      </c>
      <c r="G932" s="52">
        <v>3</v>
      </c>
      <c r="H932" s="64" t="s">
        <v>574</v>
      </c>
      <c r="I932" s="52">
        <v>818</v>
      </c>
      <c r="J932" s="65">
        <f>IF(C932="СТОП цена",I932,ROUND(I932*(1-VLOOKUP(L932,Оглавление!D:G,3,FALSE)),2))</f>
        <v>818</v>
      </c>
      <c r="K932" s="56"/>
      <c r="L932" s="191" t="s">
        <v>776</v>
      </c>
      <c r="M932" s="50">
        <v>17</v>
      </c>
    </row>
    <row r="933" spans="1:13" s="1" customFormat="1" ht="18.75" customHeight="1">
      <c r="A933" s="473"/>
      <c r="B933" s="39" t="s">
        <v>1501</v>
      </c>
      <c r="C933" s="39" t="s">
        <v>123</v>
      </c>
      <c r="D933" s="328"/>
      <c r="E933" s="329"/>
      <c r="F933" s="64" t="s">
        <v>701</v>
      </c>
      <c r="G933" s="52">
        <v>2</v>
      </c>
      <c r="H933" s="64" t="s">
        <v>574</v>
      </c>
      <c r="I933" s="52">
        <v>2310</v>
      </c>
      <c r="J933" s="65">
        <f>IF(C933="СТОП цена",I933,ROUND(I933*(1-VLOOKUP(L933,Оглавление!D:G,3,FALSE)),2))</f>
        <v>2310</v>
      </c>
      <c r="K933" s="56"/>
      <c r="L933" s="191" t="s">
        <v>776</v>
      </c>
      <c r="M933" s="50">
        <v>17</v>
      </c>
    </row>
    <row r="934" spans="1:13" s="1" customFormat="1" ht="21" customHeight="1">
      <c r="A934" s="464" t="s">
        <v>1498</v>
      </c>
      <c r="B934" s="39" t="s">
        <v>1502</v>
      </c>
      <c r="C934" s="39" t="s">
        <v>123</v>
      </c>
      <c r="D934" s="328"/>
      <c r="E934" s="329"/>
      <c r="F934" s="64" t="s">
        <v>690</v>
      </c>
      <c r="G934" s="52">
        <v>3</v>
      </c>
      <c r="H934" s="64" t="s">
        <v>574</v>
      </c>
      <c r="I934" s="52">
        <v>818</v>
      </c>
      <c r="J934" s="65">
        <f>IF(C934="СТОП цена",I934,ROUND(I934*(1-VLOOKUP(L934,Оглавление!D:G,3,FALSE)),2))</f>
        <v>818</v>
      </c>
      <c r="K934" s="56"/>
      <c r="L934" s="191" t="s">
        <v>776</v>
      </c>
      <c r="M934" s="50">
        <v>17</v>
      </c>
    </row>
    <row r="935" spans="1:13" s="1" customFormat="1" ht="21" customHeight="1">
      <c r="A935" s="473"/>
      <c r="B935" s="39" t="s">
        <v>1503</v>
      </c>
      <c r="C935" s="39" t="s">
        <v>123</v>
      </c>
      <c r="D935" s="328"/>
      <c r="E935" s="329"/>
      <c r="F935" s="64" t="s">
        <v>701</v>
      </c>
      <c r="G935" s="52">
        <v>2</v>
      </c>
      <c r="H935" s="64" t="s">
        <v>574</v>
      </c>
      <c r="I935" s="52">
        <v>2355</v>
      </c>
      <c r="J935" s="65">
        <f>IF(C935="СТОП цена",I935,ROUND(I935*(1-VLOOKUP(L935,Оглавление!D:G,3,FALSE)),2))</f>
        <v>2355</v>
      </c>
      <c r="K935" s="56"/>
      <c r="L935" s="191" t="s">
        <v>776</v>
      </c>
      <c r="M935" s="50">
        <v>17</v>
      </c>
    </row>
    <row r="936" spans="1:13" s="1" customFormat="1" ht="21" customHeight="1">
      <c r="A936" s="464" t="s">
        <v>1548</v>
      </c>
      <c r="B936" s="39" t="s">
        <v>1547</v>
      </c>
      <c r="C936" s="52" t="s">
        <v>123</v>
      </c>
      <c r="D936" s="52"/>
      <c r="E936" s="64"/>
      <c r="F936" s="64" t="s">
        <v>690</v>
      </c>
      <c r="G936" s="52">
        <v>3</v>
      </c>
      <c r="H936" s="64" t="s">
        <v>574</v>
      </c>
      <c r="I936" s="52">
        <v>672</v>
      </c>
      <c r="J936" s="65">
        <f>IF(C936="СТОП цена",I936,ROUND(I936*(1-VLOOKUP(L936,Оглавление!D:G,3,FALSE)),2))</f>
        <v>672</v>
      </c>
      <c r="K936" s="56"/>
      <c r="L936" s="191" t="s">
        <v>776</v>
      </c>
      <c r="M936" s="50">
        <v>17</v>
      </c>
    </row>
    <row r="937" spans="1:13" s="1" customFormat="1" ht="21" customHeight="1">
      <c r="A937" s="473"/>
      <c r="B937" s="39" t="s">
        <v>1546</v>
      </c>
      <c r="C937" s="52" t="s">
        <v>123</v>
      </c>
      <c r="D937" s="52"/>
      <c r="E937" s="64"/>
      <c r="F937" s="64" t="s">
        <v>701</v>
      </c>
      <c r="G937" s="52">
        <v>2</v>
      </c>
      <c r="H937" s="64" t="s">
        <v>574</v>
      </c>
      <c r="I937" s="52">
        <v>2055</v>
      </c>
      <c r="J937" s="65">
        <f>IF(C937="СТОП цена",I937,ROUND(I937*(1-VLOOKUP(L937,Оглавление!D:G,3,FALSE)),2))</f>
        <v>2055</v>
      </c>
      <c r="K937" s="56"/>
      <c r="L937" s="191" t="s">
        <v>776</v>
      </c>
      <c r="M937" s="50">
        <v>17</v>
      </c>
    </row>
    <row r="938" spans="1:13" s="1" customFormat="1" ht="28.5" customHeight="1">
      <c r="A938" s="449" t="s">
        <v>779</v>
      </c>
      <c r="B938" s="450"/>
      <c r="C938" s="450"/>
      <c r="D938" s="450"/>
      <c r="E938" s="450"/>
      <c r="F938" s="450"/>
      <c r="G938" s="450"/>
      <c r="H938" s="450"/>
      <c r="I938" s="450"/>
      <c r="J938" s="451"/>
      <c r="K938" s="191" t="s">
        <v>778</v>
      </c>
      <c r="L938" s="191" t="s">
        <v>778</v>
      </c>
      <c r="M938" s="50">
        <v>17</v>
      </c>
    </row>
    <row r="939" spans="1:13" s="1" customFormat="1" ht="28.5" customHeight="1">
      <c r="A939" s="446" t="s">
        <v>780</v>
      </c>
      <c r="B939" s="447"/>
      <c r="C939" s="447"/>
      <c r="D939" s="447"/>
      <c r="E939" s="447"/>
      <c r="F939" s="447"/>
      <c r="G939" s="447"/>
      <c r="H939" s="447"/>
      <c r="I939" s="447"/>
      <c r="J939" s="447"/>
      <c r="K939" s="190"/>
      <c r="L939" s="191" t="s">
        <v>778</v>
      </c>
      <c r="M939" s="50">
        <v>17</v>
      </c>
    </row>
    <row r="940" spans="1:13" s="1" customFormat="1" ht="17.25" customHeight="1">
      <c r="A940" s="460" t="s">
        <v>1572</v>
      </c>
      <c r="B940" s="39"/>
      <c r="C940" s="64"/>
      <c r="D940" s="39"/>
      <c r="E940" s="40"/>
      <c r="F940" s="40" t="s">
        <v>725</v>
      </c>
      <c r="G940" s="39">
        <v>3</v>
      </c>
      <c r="H940" s="40" t="s">
        <v>574</v>
      </c>
      <c r="I940" s="39">
        <v>622.1</v>
      </c>
      <c r="J940" s="53">
        <f>IF(C940="СТОП цена",I940,ROUND(I940*(1-VLOOKUP(L940,Оглавление!D:G,3,FALSE)),2))</f>
        <v>622.1</v>
      </c>
      <c r="K940" s="56"/>
      <c r="L940" s="191" t="s">
        <v>778</v>
      </c>
      <c r="M940" s="50">
        <v>17</v>
      </c>
    </row>
    <row r="941" spans="1:13" s="1" customFormat="1" ht="27.75" customHeight="1">
      <c r="A941" s="460"/>
      <c r="B941" s="39"/>
      <c r="C941" s="64"/>
      <c r="D941" s="39"/>
      <c r="E941" s="40"/>
      <c r="F941" s="40" t="s">
        <v>639</v>
      </c>
      <c r="G941" s="39">
        <v>2</v>
      </c>
      <c r="H941" s="40" t="s">
        <v>574</v>
      </c>
      <c r="I941" s="39">
        <v>1689.63</v>
      </c>
      <c r="J941" s="53">
        <f>IF(C941="СТОП цена",I941,ROUND(I941*(1-VLOOKUP(L941,Оглавление!D:G,3,FALSE)),2))</f>
        <v>1689.63</v>
      </c>
      <c r="K941" s="56"/>
      <c r="L941" s="191" t="s">
        <v>778</v>
      </c>
      <c r="M941" s="50">
        <v>17</v>
      </c>
    </row>
    <row r="942" spans="1:13" s="1" customFormat="1" ht="27.75" customHeight="1">
      <c r="A942" s="460" t="s">
        <v>843</v>
      </c>
      <c r="B942" s="39"/>
      <c r="C942" s="64"/>
      <c r="D942" s="39"/>
      <c r="E942" s="40"/>
      <c r="F942" s="40" t="s">
        <v>725</v>
      </c>
      <c r="G942" s="39">
        <v>3</v>
      </c>
      <c r="H942" s="40" t="s">
        <v>574</v>
      </c>
      <c r="I942" s="39">
        <v>598.89</v>
      </c>
      <c r="J942" s="53">
        <f>IF(C942="СТОП цена",I942,ROUND(I942*(1-VLOOKUP(L942,Оглавление!D:G,3,FALSE)),2))</f>
        <v>598.89</v>
      </c>
      <c r="K942" s="56"/>
      <c r="L942" s="191" t="s">
        <v>778</v>
      </c>
      <c r="M942" s="50">
        <v>17</v>
      </c>
    </row>
    <row r="943" spans="1:13" s="1" customFormat="1" ht="27.75" customHeight="1">
      <c r="A943" s="460"/>
      <c r="B943" s="39"/>
      <c r="C943" s="64"/>
      <c r="D943" s="39"/>
      <c r="E943" s="40"/>
      <c r="F943" s="40" t="s">
        <v>639</v>
      </c>
      <c r="G943" s="39">
        <v>2</v>
      </c>
      <c r="H943" s="40" t="s">
        <v>574</v>
      </c>
      <c r="I943" s="39">
        <v>1650</v>
      </c>
      <c r="J943" s="53">
        <f>IF(C943="СТОП цена",I943,ROUND(I943*(1-VLOOKUP(L943,Оглавление!D:G,3,FALSE)),2))</f>
        <v>1650</v>
      </c>
      <c r="K943" s="56"/>
      <c r="L943" s="191" t="s">
        <v>778</v>
      </c>
      <c r="M943" s="50">
        <v>17</v>
      </c>
    </row>
    <row r="944" spans="1:13" s="1" customFormat="1" ht="17.25" customHeight="1">
      <c r="A944" s="460" t="s">
        <v>786</v>
      </c>
      <c r="B944" s="39"/>
      <c r="C944" s="64"/>
      <c r="D944" s="39"/>
      <c r="E944" s="40"/>
      <c r="F944" s="40" t="s">
        <v>725</v>
      </c>
      <c r="G944" s="39">
        <v>3</v>
      </c>
      <c r="H944" s="40" t="s">
        <v>574</v>
      </c>
      <c r="I944" s="39">
        <v>631</v>
      </c>
      <c r="J944" s="53">
        <f>IF(C944="СТОП цена",I944,ROUND(I944*(1-VLOOKUP(L944,Оглавление!D:G,3,FALSE)),2))</f>
        <v>631</v>
      </c>
      <c r="K944" s="56"/>
      <c r="L944" s="191" t="s">
        <v>778</v>
      </c>
      <c r="M944" s="50">
        <v>17</v>
      </c>
    </row>
    <row r="945" spans="1:13" s="1" customFormat="1" ht="32.25" customHeight="1" thickBot="1">
      <c r="A945" s="460"/>
      <c r="B945" s="39"/>
      <c r="C945" s="64"/>
      <c r="D945" s="39"/>
      <c r="E945" s="40"/>
      <c r="F945" s="40" t="s">
        <v>639</v>
      </c>
      <c r="G945" s="39">
        <v>2</v>
      </c>
      <c r="H945" s="40" t="s">
        <v>574</v>
      </c>
      <c r="I945" s="39">
        <v>1733</v>
      </c>
      <c r="J945" s="53">
        <f>IF(C945="СТОП цена",I945,ROUND(I945*(1-VLOOKUP(L945,Оглавление!D:G,3,FALSE)),2))</f>
        <v>1733</v>
      </c>
      <c r="K945" s="56"/>
      <c r="L945" s="191" t="s">
        <v>778</v>
      </c>
      <c r="M945" s="50">
        <v>17</v>
      </c>
    </row>
    <row r="946" spans="1:13" s="1" customFormat="1" ht="17.25" customHeight="1" thickBot="1">
      <c r="A946" s="449" t="s">
        <v>408</v>
      </c>
      <c r="B946" s="450"/>
      <c r="C946" s="450"/>
      <c r="D946" s="450"/>
      <c r="E946" s="450"/>
      <c r="F946" s="450"/>
      <c r="G946" s="450"/>
      <c r="H946" s="450"/>
      <c r="I946" s="450"/>
      <c r="J946" s="451"/>
      <c r="K946" s="174" t="s">
        <v>408</v>
      </c>
      <c r="L946" s="174" t="s">
        <v>408</v>
      </c>
      <c r="M946" s="50">
        <v>17</v>
      </c>
    </row>
    <row r="947" spans="1:13" s="1" customFormat="1" ht="25.5" hidden="1" customHeight="1" thickBot="1">
      <c r="A947" s="446" t="s">
        <v>40</v>
      </c>
      <c r="B947" s="447"/>
      <c r="C947" s="447"/>
      <c r="D947" s="447"/>
      <c r="E947" s="447"/>
      <c r="F947" s="447"/>
      <c r="G947" s="447"/>
      <c r="H947" s="447"/>
      <c r="I947" s="447"/>
      <c r="J947" s="447"/>
      <c r="K947" s="56"/>
      <c r="L947" s="174" t="s">
        <v>408</v>
      </c>
      <c r="M947" s="50">
        <v>17</v>
      </c>
    </row>
    <row r="948" spans="1:13" ht="19.5" hidden="1" customHeight="1" thickBot="1">
      <c r="A948" s="492" t="s">
        <v>425</v>
      </c>
      <c r="B948" s="39" t="s">
        <v>950</v>
      </c>
      <c r="C948" s="39" t="s">
        <v>123</v>
      </c>
      <c r="D948" s="38">
        <v>1</v>
      </c>
      <c r="E948" s="40" t="s">
        <v>41</v>
      </c>
      <c r="F948" s="40" t="str">
        <f>CONCATENATE(D948," ",E948)</f>
        <v>1 кг</v>
      </c>
      <c r="G948" s="38">
        <v>12</v>
      </c>
      <c r="H948" s="40" t="s">
        <v>574</v>
      </c>
      <c r="I948" s="39">
        <v>660</v>
      </c>
      <c r="J948" s="53">
        <f>IF(C948="СТОП цена",I948,ROUND(I948*(1-VLOOKUP(L948,Оглавление!D:G,3,FALSE)),2))</f>
        <v>660</v>
      </c>
      <c r="K948" s="56"/>
      <c r="L948" s="174" t="s">
        <v>408</v>
      </c>
      <c r="M948" s="50">
        <v>17</v>
      </c>
    </row>
    <row r="949" spans="1:13" ht="18" hidden="1" customHeight="1" thickBot="1">
      <c r="A949" s="493"/>
      <c r="B949" s="39" t="s">
        <v>951</v>
      </c>
      <c r="C949" s="39"/>
      <c r="D949" s="38">
        <v>3</v>
      </c>
      <c r="E949" s="40" t="s">
        <v>41</v>
      </c>
      <c r="F949" s="40" t="str">
        <f>CONCATENATE(D949," ",E949)</f>
        <v>3 кг</v>
      </c>
      <c r="G949" s="38">
        <v>1</v>
      </c>
      <c r="H949" s="40" t="s">
        <v>574</v>
      </c>
      <c r="I949" s="39">
        <v>1870</v>
      </c>
      <c r="J949" s="53">
        <f>IF(C949="СТОП цена",I949,ROUND(I949*(1-VLOOKUP(L949,Оглавление!D:G,3,FALSE)),2))</f>
        <v>1870</v>
      </c>
      <c r="K949" s="56"/>
      <c r="L949" s="174" t="s">
        <v>408</v>
      </c>
      <c r="M949" s="50">
        <v>17</v>
      </c>
    </row>
    <row r="950" spans="1:13" ht="20.25" hidden="1" customHeight="1" thickBot="1">
      <c r="A950" s="150" t="s">
        <v>654</v>
      </c>
      <c r="B950" s="39" t="s">
        <v>952</v>
      </c>
      <c r="C950" s="39" t="s">
        <v>937</v>
      </c>
      <c r="D950" s="38" t="s">
        <v>655</v>
      </c>
      <c r="E950" s="40" t="s">
        <v>41</v>
      </c>
      <c r="F950" s="40" t="str">
        <f>CONCATENATE(D950," ",E950)</f>
        <v>0,,75 кг</v>
      </c>
      <c r="G950" s="38"/>
      <c r="H950" s="40" t="s">
        <v>574</v>
      </c>
      <c r="I950" s="39">
        <v>495</v>
      </c>
      <c r="J950" s="53">
        <f>IF(C950="СТОП цена",I950,ROUND(I950*(1-VLOOKUP(L950,Оглавление!D:G,3,FALSE)),2))</f>
        <v>495</v>
      </c>
      <c r="K950" s="56"/>
      <c r="L950" s="174" t="s">
        <v>408</v>
      </c>
      <c r="M950" s="50">
        <v>17</v>
      </c>
    </row>
    <row r="951" spans="1:13" s="1" customFormat="1" ht="25.5" hidden="1" customHeight="1" thickBot="1">
      <c r="A951" s="446" t="s">
        <v>575</v>
      </c>
      <c r="B951" s="447"/>
      <c r="C951" s="447"/>
      <c r="D951" s="447"/>
      <c r="E951" s="447"/>
      <c r="F951" s="447"/>
      <c r="G951" s="447"/>
      <c r="H951" s="447"/>
      <c r="I951" s="447"/>
      <c r="J951" s="447"/>
      <c r="K951" s="56"/>
      <c r="L951" s="174" t="s">
        <v>408</v>
      </c>
      <c r="M951" s="50">
        <v>17</v>
      </c>
    </row>
    <row r="952" spans="1:13" ht="15" hidden="1" thickBot="1">
      <c r="A952" s="444" t="s">
        <v>426</v>
      </c>
      <c r="B952" s="40" t="s">
        <v>963</v>
      </c>
      <c r="C952" s="40" t="s">
        <v>1528</v>
      </c>
      <c r="D952" s="38">
        <v>2.5</v>
      </c>
      <c r="E952" s="38" t="s">
        <v>290</v>
      </c>
      <c r="F952" s="40" t="str">
        <f>CONCATENATE(D952," ",E952)</f>
        <v>2,5 л</v>
      </c>
      <c r="G952" s="40">
        <v>1</v>
      </c>
      <c r="H952" s="40" t="s">
        <v>574</v>
      </c>
      <c r="I952" s="39">
        <v>742.5</v>
      </c>
      <c r="J952" s="53">
        <f>IF(C952="СТОП цена",I952,ROUND(I952*(1-VLOOKUP(L952,Оглавление!D:G,3,FALSE)),2))</f>
        <v>742.5</v>
      </c>
      <c r="K952" s="56"/>
      <c r="L952" s="174" t="s">
        <v>408</v>
      </c>
      <c r="M952" s="50">
        <v>17</v>
      </c>
    </row>
    <row r="953" spans="1:13" ht="15" hidden="1" thickBot="1">
      <c r="A953" s="448"/>
      <c r="B953" s="40" t="s">
        <v>964</v>
      </c>
      <c r="C953" s="40" t="s">
        <v>1528</v>
      </c>
      <c r="D953" s="38">
        <v>5</v>
      </c>
      <c r="E953" s="40" t="s">
        <v>290</v>
      </c>
      <c r="F953" s="40" t="str">
        <f>CONCATENATE(D953," ",E953)</f>
        <v>5 л</v>
      </c>
      <c r="G953" s="40">
        <v>1</v>
      </c>
      <c r="H953" s="40" t="s">
        <v>574</v>
      </c>
      <c r="I953" s="39">
        <v>1255.5</v>
      </c>
      <c r="J953" s="53">
        <f>IF(C953="СТОП цена",I953,ROUND(I953*(1-VLOOKUP(L953,Оглавление!D:G,3,FALSE)),2))</f>
        <v>1255.5</v>
      </c>
      <c r="K953" s="56"/>
      <c r="L953" s="174" t="s">
        <v>408</v>
      </c>
      <c r="M953" s="50">
        <v>17</v>
      </c>
    </row>
    <row r="954" spans="1:13" ht="15" hidden="1" thickBot="1">
      <c r="A954" s="445"/>
      <c r="B954" s="40" t="s">
        <v>965</v>
      </c>
      <c r="C954" s="40" t="s">
        <v>1528</v>
      </c>
      <c r="D954" s="38">
        <v>10</v>
      </c>
      <c r="E954" s="40" t="s">
        <v>290</v>
      </c>
      <c r="F954" s="40" t="str">
        <f>CONCATENATE(D954," ",E954)</f>
        <v>10 л</v>
      </c>
      <c r="G954" s="40">
        <v>1</v>
      </c>
      <c r="H954" s="40" t="s">
        <v>574</v>
      </c>
      <c r="I954" s="39">
        <v>2362.5</v>
      </c>
      <c r="J954" s="53">
        <f>IF(C954="СТОП цена",I954,ROUND(I954*(1-VLOOKUP(L954,Оглавление!D:G,3,FALSE)),2))</f>
        <v>2362.5</v>
      </c>
      <c r="K954" s="56"/>
      <c r="L954" s="174" t="s">
        <v>408</v>
      </c>
      <c r="M954" s="50">
        <v>17</v>
      </c>
    </row>
    <row r="955" spans="1:13" s="1" customFormat="1" ht="25.5" hidden="1" customHeight="1" thickBot="1">
      <c r="A955" s="446" t="s">
        <v>37</v>
      </c>
      <c r="B955" s="447"/>
      <c r="C955" s="447"/>
      <c r="D955" s="447"/>
      <c r="E955" s="447"/>
      <c r="F955" s="447"/>
      <c r="G955" s="447"/>
      <c r="H955" s="447"/>
      <c r="I955" s="447"/>
      <c r="J955" s="447"/>
      <c r="K955" s="56"/>
      <c r="L955" s="174" t="s">
        <v>408</v>
      </c>
      <c r="M955" s="50">
        <v>17</v>
      </c>
    </row>
    <row r="956" spans="1:13" ht="45" hidden="1" customHeight="1" thickBot="1">
      <c r="A956" s="291" t="s">
        <v>913</v>
      </c>
      <c r="B956" s="40" t="s">
        <v>966</v>
      </c>
      <c r="C956" s="40" t="s">
        <v>96</v>
      </c>
      <c r="D956" s="38">
        <v>0.75</v>
      </c>
      <c r="E956" s="40" t="s">
        <v>290</v>
      </c>
      <c r="F956" s="40" t="str">
        <f>CONCATENATE(D956," ",E956)</f>
        <v>0,75 л</v>
      </c>
      <c r="G956" s="72">
        <v>3</v>
      </c>
      <c r="H956" s="64" t="s">
        <v>334</v>
      </c>
      <c r="I956" s="52">
        <v>12.5</v>
      </c>
      <c r="J956" s="53">
        <f>IF(C956="СТОП цена",I956,ROUND(I956*(1-VLOOKUP(L956,Оглавление!D:G,3,FALSE)),2))</f>
        <v>12.5</v>
      </c>
      <c r="K956" s="56"/>
      <c r="L956" s="174" t="s">
        <v>408</v>
      </c>
      <c r="M956" s="50">
        <v>17</v>
      </c>
    </row>
    <row r="957" spans="1:13" s="226" customFormat="1" ht="24.75" customHeight="1" thickBot="1">
      <c r="A957" s="446" t="s">
        <v>846</v>
      </c>
      <c r="B957" s="447"/>
      <c r="C957" s="447"/>
      <c r="D957" s="447"/>
      <c r="E957" s="447"/>
      <c r="F957" s="447"/>
      <c r="G957" s="447"/>
      <c r="H957" s="447"/>
      <c r="I957" s="447"/>
      <c r="J957" s="447"/>
      <c r="K957" s="56"/>
      <c r="L957" s="174" t="s">
        <v>408</v>
      </c>
      <c r="M957" s="50">
        <v>17</v>
      </c>
    </row>
    <row r="958" spans="1:13" s="226" customFormat="1" ht="19.5" customHeight="1" thickBot="1">
      <c r="A958" s="295" t="s">
        <v>847</v>
      </c>
      <c r="B958" s="39" t="s">
        <v>967</v>
      </c>
      <c r="C958" s="39" t="s">
        <v>123</v>
      </c>
      <c r="D958" s="38"/>
      <c r="E958" s="40"/>
      <c r="F958" s="40" t="s">
        <v>191</v>
      </c>
      <c r="G958" s="38">
        <v>1</v>
      </c>
      <c r="H958" s="40" t="s">
        <v>574</v>
      </c>
      <c r="I958" s="39">
        <v>4834.8</v>
      </c>
      <c r="J958" s="53">
        <f>IF(C958="СТОП цена",I958,ROUND(I958*(1-VLOOKUP(L958,Оглавление!D:G,3,FALSE)),2))</f>
        <v>4834.8</v>
      </c>
      <c r="K958" s="56"/>
      <c r="L958" s="174" t="s">
        <v>408</v>
      </c>
      <c r="M958" s="50">
        <v>17</v>
      </c>
    </row>
    <row r="959" spans="1:13" s="226" customFormat="1" ht="19.5" customHeight="1" thickBot="1">
      <c r="A959" s="295" t="s">
        <v>848</v>
      </c>
      <c r="B959" s="39" t="s">
        <v>968</v>
      </c>
      <c r="C959" s="39" t="s">
        <v>123</v>
      </c>
      <c r="D959" s="38"/>
      <c r="E959" s="40"/>
      <c r="F959" s="40" t="s">
        <v>191</v>
      </c>
      <c r="G959" s="38">
        <v>1</v>
      </c>
      <c r="H959" s="40" t="s">
        <v>574</v>
      </c>
      <c r="I959" s="39">
        <v>13096.2</v>
      </c>
      <c r="J959" s="53">
        <f>IF(C959="СТОП цена",I959,ROUND(I959*(1-VLOOKUP(L959,Оглавление!D:G,3,FALSE)),2))</f>
        <v>13096.2</v>
      </c>
      <c r="K959" s="56"/>
      <c r="L959" s="174" t="s">
        <v>408</v>
      </c>
      <c r="M959" s="50">
        <v>17</v>
      </c>
    </row>
    <row r="960" spans="1:13" s="226" customFormat="1" ht="19.5" customHeight="1" thickBot="1">
      <c r="A960" s="295" t="s">
        <v>849</v>
      </c>
      <c r="B960" s="39" t="s">
        <v>969</v>
      </c>
      <c r="C960" s="39" t="s">
        <v>123</v>
      </c>
      <c r="D960" s="38"/>
      <c r="E960" s="40"/>
      <c r="F960" s="40" t="s">
        <v>191</v>
      </c>
      <c r="G960" s="38">
        <v>1</v>
      </c>
      <c r="H960" s="40" t="s">
        <v>574</v>
      </c>
      <c r="I960" s="39">
        <v>15506.4</v>
      </c>
      <c r="J960" s="53">
        <f>IF(C960="СТОП цена",I960,ROUND(I960*(1-VLOOKUP(L960,Оглавление!D:G,3,FALSE)),2))</f>
        <v>15506.4</v>
      </c>
      <c r="K960" s="56"/>
      <c r="L960" s="174" t="s">
        <v>408</v>
      </c>
      <c r="M960" s="50">
        <v>17</v>
      </c>
    </row>
    <row r="961" spans="1:13" s="226" customFormat="1" ht="19.5" customHeight="1" thickBot="1">
      <c r="A961" s="295" t="s">
        <v>850</v>
      </c>
      <c r="B961" s="39" t="s">
        <v>970</v>
      </c>
      <c r="C961" s="39" t="s">
        <v>123</v>
      </c>
      <c r="D961" s="38"/>
      <c r="E961" s="40"/>
      <c r="F961" s="40" t="s">
        <v>191</v>
      </c>
      <c r="G961" s="38">
        <v>1</v>
      </c>
      <c r="H961" s="40" t="s">
        <v>574</v>
      </c>
      <c r="I961" s="39">
        <v>5151</v>
      </c>
      <c r="J961" s="53">
        <f>IF(C961="СТОП цена",I961,ROUND(I961*(1-VLOOKUP(L961,Оглавление!D:G,3,FALSE)),2))</f>
        <v>5151</v>
      </c>
      <c r="K961" s="56"/>
      <c r="L961" s="174" t="s">
        <v>408</v>
      </c>
      <c r="M961" s="50">
        <v>17</v>
      </c>
    </row>
    <row r="962" spans="1:13" s="226" customFormat="1" ht="19.5" customHeight="1" thickBot="1">
      <c r="A962" s="295" t="s">
        <v>851</v>
      </c>
      <c r="B962" s="39" t="s">
        <v>971</v>
      </c>
      <c r="C962" s="39" t="s">
        <v>123</v>
      </c>
      <c r="D962" s="38"/>
      <c r="E962" s="40"/>
      <c r="F962" s="40" t="s">
        <v>191</v>
      </c>
      <c r="G962" s="38">
        <v>1</v>
      </c>
      <c r="H962" s="40" t="s">
        <v>574</v>
      </c>
      <c r="I962" s="39">
        <v>6720</v>
      </c>
      <c r="J962" s="53">
        <f>IF(C962="СТОП цена",I962,ROUND(I962*(1-VLOOKUP(L962,Оглавление!D:G,3,FALSE)),2))</f>
        <v>6720</v>
      </c>
      <c r="K962" s="56"/>
      <c r="L962" s="174" t="s">
        <v>408</v>
      </c>
      <c r="M962" s="50">
        <v>17</v>
      </c>
    </row>
    <row r="963" spans="1:13" s="226" customFormat="1" ht="19.5" customHeight="1" thickBot="1">
      <c r="A963" s="295" t="s">
        <v>852</v>
      </c>
      <c r="B963" s="39" t="s">
        <v>972</v>
      </c>
      <c r="C963" s="39" t="s">
        <v>123</v>
      </c>
      <c r="D963" s="38"/>
      <c r="E963" s="40"/>
      <c r="F963" s="40" t="s">
        <v>191</v>
      </c>
      <c r="G963" s="38">
        <v>1</v>
      </c>
      <c r="H963" s="40" t="s">
        <v>574</v>
      </c>
      <c r="I963" s="39">
        <v>10665</v>
      </c>
      <c r="J963" s="53">
        <f>IF(C963="СТОП цена",I963,ROUND(I963*(1-VLOOKUP(L963,Оглавление!D:G,3,FALSE)),2))</f>
        <v>10665</v>
      </c>
      <c r="K963" s="56"/>
      <c r="L963" s="174" t="s">
        <v>408</v>
      </c>
      <c r="M963" s="50">
        <v>17</v>
      </c>
    </row>
    <row r="964" spans="1:13" s="226" customFormat="1" ht="19.5" customHeight="1" thickBot="1">
      <c r="A964" s="295" t="s">
        <v>853</v>
      </c>
      <c r="B964" s="39" t="s">
        <v>973</v>
      </c>
      <c r="C964" s="39" t="s">
        <v>123</v>
      </c>
      <c r="D964" s="38"/>
      <c r="E964" s="40"/>
      <c r="F964" s="40" t="s">
        <v>191</v>
      </c>
      <c r="G964" s="38">
        <v>1</v>
      </c>
      <c r="H964" s="40" t="s">
        <v>574</v>
      </c>
      <c r="I964" s="39">
        <v>13096.2</v>
      </c>
      <c r="J964" s="53">
        <f>IF(C964="СТОП цена",I964,ROUND(I964*(1-VLOOKUP(L964,Оглавление!D:G,3,FALSE)),2))</f>
        <v>13096.2</v>
      </c>
      <c r="K964" s="56"/>
      <c r="L964" s="174" t="s">
        <v>408</v>
      </c>
      <c r="M964" s="50">
        <v>17</v>
      </c>
    </row>
    <row r="965" spans="1:13" s="226" customFormat="1" ht="19.5" customHeight="1" thickBot="1">
      <c r="A965" s="295" t="s">
        <v>854</v>
      </c>
      <c r="B965" s="39" t="s">
        <v>974</v>
      </c>
      <c r="C965" s="39" t="s">
        <v>123</v>
      </c>
      <c r="D965" s="38"/>
      <c r="E965" s="40"/>
      <c r="F965" s="40" t="s">
        <v>191</v>
      </c>
      <c r="G965" s="38">
        <v>1</v>
      </c>
      <c r="H965" s="40" t="s">
        <v>574</v>
      </c>
      <c r="I965" s="39">
        <v>4100</v>
      </c>
      <c r="J965" s="53">
        <f>IF(C965="СТОП цена",I965,ROUND(I965*(1-VLOOKUP(L965,Оглавление!D:G,3,FALSE)),2))</f>
        <v>4100</v>
      </c>
      <c r="K965" s="56"/>
      <c r="L965" s="174" t="s">
        <v>408</v>
      </c>
      <c r="M965" s="50">
        <v>17</v>
      </c>
    </row>
    <row r="966" spans="1:13" s="226" customFormat="1" ht="19.5" customHeight="1" thickBot="1">
      <c r="A966" s="295" t="s">
        <v>855</v>
      </c>
      <c r="B966" s="39" t="s">
        <v>975</v>
      </c>
      <c r="C966" s="39" t="s">
        <v>123</v>
      </c>
      <c r="D966" s="38"/>
      <c r="E966" s="40"/>
      <c r="F966" s="40" t="s">
        <v>191</v>
      </c>
      <c r="G966" s="38">
        <v>1</v>
      </c>
      <c r="H966" s="40" t="s">
        <v>574</v>
      </c>
      <c r="I966" s="39">
        <v>8505.6</v>
      </c>
      <c r="J966" s="53">
        <f>IF(C966="СТОП цена",I966,ROUND(I966*(1-VLOOKUP(L966,Оглавление!D:G,3,FALSE)),2))</f>
        <v>8505.6</v>
      </c>
      <c r="K966" s="56"/>
      <c r="L966" s="174" t="s">
        <v>408</v>
      </c>
      <c r="M966" s="50">
        <v>17</v>
      </c>
    </row>
    <row r="967" spans="1:13" s="226" customFormat="1" ht="19.5" customHeight="1" thickBot="1">
      <c r="A967" s="295" t="s">
        <v>856</v>
      </c>
      <c r="B967" s="39" t="s">
        <v>976</v>
      </c>
      <c r="C967" s="39" t="s">
        <v>123</v>
      </c>
      <c r="D967" s="38"/>
      <c r="E967" s="40"/>
      <c r="F967" s="40" t="s">
        <v>191</v>
      </c>
      <c r="G967" s="38">
        <v>1</v>
      </c>
      <c r="H967" s="40" t="s">
        <v>574</v>
      </c>
      <c r="I967" s="39">
        <v>5671.2</v>
      </c>
      <c r="J967" s="53">
        <f>IF(C967="СТОП цена",I967,ROUND(I967*(1-VLOOKUP(L967,Оглавление!D:G,3,FALSE)),2))</f>
        <v>5671.2</v>
      </c>
      <c r="K967" s="56"/>
      <c r="L967" s="174" t="s">
        <v>408</v>
      </c>
      <c r="M967" s="50">
        <v>17</v>
      </c>
    </row>
    <row r="968" spans="1:13" s="226" customFormat="1" ht="19.5" customHeight="1" thickBot="1">
      <c r="A968" s="295" t="s">
        <v>857</v>
      </c>
      <c r="B968" s="39" t="s">
        <v>977</v>
      </c>
      <c r="C968" s="39" t="s">
        <v>123</v>
      </c>
      <c r="D968" s="38"/>
      <c r="E968" s="40"/>
      <c r="F968" s="40" t="s">
        <v>191</v>
      </c>
      <c r="G968" s="38">
        <v>1</v>
      </c>
      <c r="H968" s="40" t="s">
        <v>574</v>
      </c>
      <c r="I968" s="39">
        <v>12240</v>
      </c>
      <c r="J968" s="53">
        <f>IF(C968="СТОП цена",I968,ROUND(I968*(1-VLOOKUP(L968,Оглавление!D:G,3,FALSE)),2))</f>
        <v>12240</v>
      </c>
      <c r="K968" s="56"/>
      <c r="L968" s="174" t="s">
        <v>408</v>
      </c>
      <c r="M968" s="50">
        <v>17</v>
      </c>
    </row>
    <row r="969" spans="1:13" s="226" customFormat="1" ht="19.5" customHeight="1" thickBot="1">
      <c r="A969" s="295" t="s">
        <v>858</v>
      </c>
      <c r="B969" s="39" t="s">
        <v>978</v>
      </c>
      <c r="C969" s="39" t="s">
        <v>123</v>
      </c>
      <c r="D969" s="38"/>
      <c r="E969" s="40"/>
      <c r="F969" s="40" t="s">
        <v>191</v>
      </c>
      <c r="G969" s="38">
        <v>1</v>
      </c>
      <c r="H969" s="40" t="s">
        <v>574</v>
      </c>
      <c r="I969" s="39">
        <v>8697.6</v>
      </c>
      <c r="J969" s="53">
        <f>IF(C969="СТОП цена",I969,ROUND(I969*(1-VLOOKUP(L969,Оглавление!D:G,3,FALSE)),2))</f>
        <v>8697.6</v>
      </c>
      <c r="K969" s="56"/>
      <c r="L969" s="174" t="s">
        <v>408</v>
      </c>
      <c r="M969" s="50">
        <v>17</v>
      </c>
    </row>
    <row r="970" spans="1:13" s="226" customFormat="1" ht="19.5" customHeight="1" thickBot="1">
      <c r="A970" s="295" t="s">
        <v>859</v>
      </c>
      <c r="B970" s="39" t="s">
        <v>979</v>
      </c>
      <c r="C970" s="39" t="s">
        <v>123</v>
      </c>
      <c r="D970" s="38"/>
      <c r="E970" s="40"/>
      <c r="F970" s="40" t="s">
        <v>191</v>
      </c>
      <c r="G970" s="38">
        <v>1</v>
      </c>
      <c r="H970" s="40" t="s">
        <v>574</v>
      </c>
      <c r="I970" s="39">
        <v>7516.8</v>
      </c>
      <c r="J970" s="53">
        <f>IF(C970="СТОП цена",I970,ROUND(I970*(1-VLOOKUP(L970,Оглавление!D:G,3,FALSE)),2))</f>
        <v>7516.8</v>
      </c>
      <c r="K970" s="56"/>
      <c r="L970" s="174" t="s">
        <v>408</v>
      </c>
      <c r="M970" s="50">
        <v>17</v>
      </c>
    </row>
    <row r="971" spans="1:13" s="226" customFormat="1" ht="19.5" customHeight="1" thickBot="1">
      <c r="A971" s="295" t="s">
        <v>860</v>
      </c>
      <c r="B971" s="39" t="s">
        <v>980</v>
      </c>
      <c r="C971" s="39" t="s">
        <v>123</v>
      </c>
      <c r="D971" s="38"/>
      <c r="E971" s="40"/>
      <c r="F971" s="40" t="s">
        <v>191</v>
      </c>
      <c r="G971" s="38">
        <v>1</v>
      </c>
      <c r="H971" s="40" t="s">
        <v>574</v>
      </c>
      <c r="I971" s="39">
        <v>3570</v>
      </c>
      <c r="J971" s="53">
        <f>IF(C971="СТОП цена",I971,ROUND(I971*(1-VLOOKUP(L971,Оглавление!D:G,3,FALSE)),2))</f>
        <v>3570</v>
      </c>
      <c r="K971" s="56"/>
      <c r="L971" s="174" t="s">
        <v>408</v>
      </c>
      <c r="M971" s="50">
        <v>17</v>
      </c>
    </row>
    <row r="972" spans="1:13" s="226" customFormat="1" ht="19.5" customHeight="1" thickBot="1">
      <c r="A972" s="295" t="s">
        <v>861</v>
      </c>
      <c r="B972" s="39" t="s">
        <v>981</v>
      </c>
      <c r="C972" s="39" t="s">
        <v>123</v>
      </c>
      <c r="D972" s="38"/>
      <c r="E972" s="40"/>
      <c r="F972" s="40" t="s">
        <v>191</v>
      </c>
      <c r="G972" s="38">
        <v>1</v>
      </c>
      <c r="H972" s="40" t="s">
        <v>574</v>
      </c>
      <c r="I972" s="39">
        <v>13257</v>
      </c>
      <c r="J972" s="53">
        <f>IF(C972="СТОП цена",I972,ROUND(I972*(1-VLOOKUP(L972,Оглавление!D:G,3,FALSE)),2))</f>
        <v>13257</v>
      </c>
      <c r="K972" s="56"/>
      <c r="L972" s="174" t="s">
        <v>408</v>
      </c>
      <c r="M972" s="50">
        <v>17</v>
      </c>
    </row>
    <row r="973" spans="1:13" s="226" customFormat="1" ht="19.5" customHeight="1" thickBot="1">
      <c r="A973" s="295" t="s">
        <v>862</v>
      </c>
      <c r="B973" s="39" t="s">
        <v>982</v>
      </c>
      <c r="C973" s="39" t="s">
        <v>123</v>
      </c>
      <c r="D973" s="38"/>
      <c r="E973" s="40"/>
      <c r="F973" s="40" t="s">
        <v>191</v>
      </c>
      <c r="G973" s="38">
        <v>1</v>
      </c>
      <c r="H973" s="40" t="s">
        <v>574</v>
      </c>
      <c r="I973" s="39">
        <v>6089.4</v>
      </c>
      <c r="J973" s="53">
        <f>IF(C973="СТОП цена",I973,ROUND(I973*(1-VLOOKUP(L973,Оглавление!D:G,3,FALSE)),2))</f>
        <v>6089.4</v>
      </c>
      <c r="K973" s="56"/>
      <c r="L973" s="174" t="s">
        <v>408</v>
      </c>
      <c r="M973" s="50">
        <v>17</v>
      </c>
    </row>
    <row r="974" spans="1:13" s="226" customFormat="1" ht="19.5" customHeight="1" thickBot="1">
      <c r="A974" s="295" t="s">
        <v>863</v>
      </c>
      <c r="B974" s="39" t="s">
        <v>983</v>
      </c>
      <c r="C974" s="39" t="s">
        <v>123</v>
      </c>
      <c r="D974" s="38"/>
      <c r="E974" s="40"/>
      <c r="F974" s="40" t="s">
        <v>191</v>
      </c>
      <c r="G974" s="38">
        <v>1</v>
      </c>
      <c r="H974" s="40" t="s">
        <v>574</v>
      </c>
      <c r="I974" s="39">
        <v>3366</v>
      </c>
      <c r="J974" s="53">
        <f>IF(C974="СТОП цена",I974,ROUND(I974*(1-VLOOKUP(L974,Оглавление!D:G,3,FALSE)),2))</f>
        <v>3366</v>
      </c>
      <c r="K974" s="56"/>
      <c r="L974" s="174" t="s">
        <v>408</v>
      </c>
      <c r="M974" s="50">
        <v>17</v>
      </c>
    </row>
    <row r="975" spans="1:13" s="226" customFormat="1" ht="19.5" customHeight="1" thickBot="1">
      <c r="A975" s="295" t="s">
        <v>864</v>
      </c>
      <c r="B975" s="39" t="s">
        <v>984</v>
      </c>
      <c r="C975" s="39" t="s">
        <v>123</v>
      </c>
      <c r="D975" s="38"/>
      <c r="E975" s="40"/>
      <c r="F975" s="40" t="s">
        <v>191</v>
      </c>
      <c r="G975" s="38">
        <v>1</v>
      </c>
      <c r="H975" s="40" t="s">
        <v>574</v>
      </c>
      <c r="I975" s="39">
        <v>15428.4</v>
      </c>
      <c r="J975" s="53">
        <f>IF(C975="СТОП цена",I975,ROUND(I975*(1-VLOOKUP(L975,Оглавление!D:G,3,FALSE)),2))</f>
        <v>15428.4</v>
      </c>
      <c r="K975" s="56"/>
      <c r="L975" s="174" t="s">
        <v>408</v>
      </c>
      <c r="M975" s="50">
        <v>17</v>
      </c>
    </row>
    <row r="976" spans="1:13" s="1" customFormat="1" ht="25.5" hidden="1" customHeight="1" thickBot="1">
      <c r="A976" s="446" t="s">
        <v>222</v>
      </c>
      <c r="B976" s="447"/>
      <c r="C976" s="447"/>
      <c r="D976" s="447"/>
      <c r="E976" s="447"/>
      <c r="F976" s="447"/>
      <c r="G976" s="447"/>
      <c r="H976" s="447"/>
      <c r="I976" s="447"/>
      <c r="J976" s="447"/>
      <c r="K976" s="56"/>
      <c r="L976" s="174" t="s">
        <v>408</v>
      </c>
      <c r="M976" s="50">
        <v>18</v>
      </c>
    </row>
    <row r="977" spans="1:13" ht="24" hidden="1" customHeight="1" thickBot="1">
      <c r="A977" s="295" t="s">
        <v>427</v>
      </c>
      <c r="B977" s="39" t="s">
        <v>985</v>
      </c>
      <c r="C977" s="39" t="s">
        <v>123</v>
      </c>
      <c r="D977" s="39">
        <v>0.75</v>
      </c>
      <c r="E977" s="38" t="s">
        <v>41</v>
      </c>
      <c r="F977" s="40" t="str">
        <f t="shared" ref="F977:F986" si="53">CONCATENATE(D977," ",E977)</f>
        <v>0,75 кг</v>
      </c>
      <c r="G977" s="39">
        <v>3</v>
      </c>
      <c r="H977" s="40" t="s">
        <v>574</v>
      </c>
      <c r="I977" s="39">
        <v>810</v>
      </c>
      <c r="J977" s="53">
        <f>IF(C977="СТОП цена",I977,ROUND(I977*(1-VLOOKUP(L977,Оглавление!D:G,3,FALSE)),2))</f>
        <v>810</v>
      </c>
      <c r="K977" s="56"/>
      <c r="L977" s="174" t="s">
        <v>408</v>
      </c>
      <c r="M977" s="50">
        <v>18</v>
      </c>
    </row>
    <row r="978" spans="1:13" ht="21" hidden="1" customHeight="1" thickBot="1">
      <c r="A978" s="444" t="s">
        <v>428</v>
      </c>
      <c r="B978" s="39" t="s">
        <v>986</v>
      </c>
      <c r="C978" s="39" t="s">
        <v>123</v>
      </c>
      <c r="D978" s="40">
        <v>0.75</v>
      </c>
      <c r="E978" s="38" t="s">
        <v>290</v>
      </c>
      <c r="F978" s="40" t="str">
        <f t="shared" si="53"/>
        <v>0,75 л</v>
      </c>
      <c r="G978" s="40">
        <v>3</v>
      </c>
      <c r="H978" s="40" t="s">
        <v>574</v>
      </c>
      <c r="I978" s="39">
        <v>1017</v>
      </c>
      <c r="J978" s="53">
        <f>IF(C978="СТОП цена",I978,ROUND(I978*(1-VLOOKUP(L978,Оглавление!D:G,3,FALSE)),2))</f>
        <v>1017</v>
      </c>
      <c r="K978" s="56"/>
      <c r="L978" s="174" t="s">
        <v>408</v>
      </c>
      <c r="M978" s="50">
        <v>18</v>
      </c>
    </row>
    <row r="979" spans="1:13" ht="22.5" hidden="1" customHeight="1" thickBot="1">
      <c r="A979" s="445"/>
      <c r="B979" s="39" t="s">
        <v>987</v>
      </c>
      <c r="C979" s="39" t="s">
        <v>123</v>
      </c>
      <c r="D979" s="40">
        <v>2.5</v>
      </c>
      <c r="E979" s="40" t="s">
        <v>290</v>
      </c>
      <c r="F979" s="40" t="str">
        <f t="shared" si="53"/>
        <v>2,5 л</v>
      </c>
      <c r="G979" s="38">
        <v>2</v>
      </c>
      <c r="H979" s="40" t="s">
        <v>574</v>
      </c>
      <c r="I979" s="39">
        <v>3107</v>
      </c>
      <c r="J979" s="53">
        <f>IF(C979="СТОП цена",I979,ROUND(I979*(1-VLOOKUP(L979,Оглавление!D:G,3,FALSE)),2))</f>
        <v>3107</v>
      </c>
      <c r="K979" s="56"/>
      <c r="L979" s="174" t="s">
        <v>408</v>
      </c>
      <c r="M979" s="50">
        <v>18</v>
      </c>
    </row>
    <row r="980" spans="1:13" ht="15" hidden="1" thickBot="1">
      <c r="A980" s="444" t="s">
        <v>429</v>
      </c>
      <c r="B980" s="39" t="s">
        <v>988</v>
      </c>
      <c r="C980" s="39" t="s">
        <v>123</v>
      </c>
      <c r="D980" s="38">
        <v>0.75</v>
      </c>
      <c r="E980" s="40" t="s">
        <v>290</v>
      </c>
      <c r="F980" s="40" t="str">
        <f t="shared" si="53"/>
        <v>0,75 л</v>
      </c>
      <c r="G980" s="38">
        <v>3</v>
      </c>
      <c r="H980" s="40" t="s">
        <v>574</v>
      </c>
      <c r="I980" s="39">
        <v>1017</v>
      </c>
      <c r="J980" s="53">
        <f>IF(C980="СТОП цена",I980,ROUND(I980*(1-VLOOKUP(L980,Оглавление!D:G,3,FALSE)),2))</f>
        <v>1017</v>
      </c>
      <c r="K980" s="56"/>
      <c r="L980" s="174" t="s">
        <v>408</v>
      </c>
      <c r="M980" s="50">
        <v>18</v>
      </c>
    </row>
    <row r="981" spans="1:13" ht="15" hidden="1" thickBot="1">
      <c r="A981" s="478"/>
      <c r="B981" s="39" t="s">
        <v>989</v>
      </c>
      <c r="C981" s="39" t="s">
        <v>123</v>
      </c>
      <c r="D981" s="38">
        <v>2.5</v>
      </c>
      <c r="E981" s="40" t="s">
        <v>290</v>
      </c>
      <c r="F981" s="64" t="str">
        <f t="shared" si="53"/>
        <v>2,5 л</v>
      </c>
      <c r="G981" s="38">
        <v>2</v>
      </c>
      <c r="H981" s="40" t="s">
        <v>574</v>
      </c>
      <c r="I981" s="39">
        <v>3107</v>
      </c>
      <c r="J981" s="53">
        <f>IF(C981="СТОП цена",I981,ROUND(I981*(1-VLOOKUP(L981,Оглавление!D:G,3,FALSE)),2))</f>
        <v>3107</v>
      </c>
      <c r="K981" s="56"/>
      <c r="L981" s="174" t="s">
        <v>408</v>
      </c>
      <c r="M981" s="50">
        <v>18</v>
      </c>
    </row>
    <row r="982" spans="1:13" ht="18" hidden="1" customHeight="1" thickBot="1">
      <c r="A982" s="444" t="s">
        <v>430</v>
      </c>
      <c r="B982" s="39" t="s">
        <v>990</v>
      </c>
      <c r="C982" s="39"/>
      <c r="D982" s="38">
        <v>0.75</v>
      </c>
      <c r="E982" s="39" t="s">
        <v>290</v>
      </c>
      <c r="F982" s="40" t="str">
        <f t="shared" si="53"/>
        <v>0,75 л</v>
      </c>
      <c r="G982" s="38">
        <v>3</v>
      </c>
      <c r="H982" s="40" t="s">
        <v>574</v>
      </c>
      <c r="I982" s="39">
        <v>584</v>
      </c>
      <c r="J982" s="53">
        <f>IF(C982="СТОП цена",I982,ROUND(I982*(1-VLOOKUP(L982,Оглавление!D:G,3,FALSE)),2))</f>
        <v>584</v>
      </c>
      <c r="K982" s="56"/>
      <c r="L982" s="174" t="s">
        <v>408</v>
      </c>
      <c r="M982" s="50">
        <v>18</v>
      </c>
    </row>
    <row r="983" spans="1:13" ht="18" hidden="1" customHeight="1" thickBot="1">
      <c r="A983" s="448"/>
      <c r="B983" s="39" t="s">
        <v>991</v>
      </c>
      <c r="C983" s="39"/>
      <c r="D983" s="38">
        <v>2.5</v>
      </c>
      <c r="E983" s="40" t="s">
        <v>290</v>
      </c>
      <c r="F983" s="40" t="str">
        <f t="shared" si="53"/>
        <v>2,5 л</v>
      </c>
      <c r="G983" s="38">
        <v>2</v>
      </c>
      <c r="H983" s="40" t="s">
        <v>574</v>
      </c>
      <c r="I983" s="39">
        <v>1779</v>
      </c>
      <c r="J983" s="53">
        <f>IF(C983="СТОП цена",I983,ROUND(I983*(1-VLOOKUP(L983,Оглавление!D:G,3,FALSE)),2))</f>
        <v>1779</v>
      </c>
      <c r="K983" s="56"/>
      <c r="L983" s="174" t="s">
        <v>408</v>
      </c>
      <c r="M983" s="50">
        <v>18</v>
      </c>
    </row>
    <row r="984" spans="1:13" ht="15.75" hidden="1" customHeight="1" thickBot="1">
      <c r="A984" s="445"/>
      <c r="B984" s="39" t="s">
        <v>992</v>
      </c>
      <c r="C984" s="39" t="s">
        <v>123</v>
      </c>
      <c r="D984" s="38">
        <v>10</v>
      </c>
      <c r="E984" s="40" t="s">
        <v>290</v>
      </c>
      <c r="F984" s="40" t="str">
        <f t="shared" si="53"/>
        <v>10 л</v>
      </c>
      <c r="G984" s="38">
        <v>1</v>
      </c>
      <c r="H984" s="40" t="s">
        <v>574</v>
      </c>
      <c r="I984" s="39">
        <v>5940</v>
      </c>
      <c r="J984" s="53">
        <f>IF(C984="СТОП цена",I984,ROUND(I984*(1-VLOOKUP(L984,Оглавление!D:G,3,FALSE)),2))</f>
        <v>5940</v>
      </c>
      <c r="K984" s="56"/>
      <c r="L984" s="174" t="s">
        <v>408</v>
      </c>
      <c r="M984" s="50">
        <v>18</v>
      </c>
    </row>
    <row r="985" spans="1:13" s="124" customFormat="1" ht="17.25" hidden="1" customHeight="1" thickBot="1">
      <c r="A985" s="463" t="s">
        <v>1632</v>
      </c>
      <c r="B985" s="39" t="s">
        <v>993</v>
      </c>
      <c r="C985" s="64"/>
      <c r="D985" s="72">
        <v>0.75</v>
      </c>
      <c r="E985" s="64" t="s">
        <v>290</v>
      </c>
      <c r="F985" s="64" t="str">
        <f t="shared" si="53"/>
        <v>0,75 л</v>
      </c>
      <c r="G985" s="72">
        <v>3</v>
      </c>
      <c r="H985" s="64" t="s">
        <v>574</v>
      </c>
      <c r="I985" s="52">
        <v>584</v>
      </c>
      <c r="J985" s="53">
        <f>IF(C985="СТОП цена",I985,ROUND(I985*(1-VLOOKUP(L985,Оглавление!D:G,3,FALSE)),2))</f>
        <v>584</v>
      </c>
      <c r="K985" s="130"/>
      <c r="L985" s="193" t="s">
        <v>408</v>
      </c>
      <c r="M985" s="50">
        <v>18</v>
      </c>
    </row>
    <row r="986" spans="1:13" s="124" customFormat="1" ht="39" hidden="1" customHeight="1" thickBot="1">
      <c r="A986" s="479"/>
      <c r="B986" s="39" t="s">
        <v>994</v>
      </c>
      <c r="C986" s="64"/>
      <c r="D986" s="72">
        <v>2.5</v>
      </c>
      <c r="E986" s="64" t="s">
        <v>290</v>
      </c>
      <c r="F986" s="64" t="str">
        <f t="shared" si="53"/>
        <v>2,5 л</v>
      </c>
      <c r="G986" s="72">
        <v>2</v>
      </c>
      <c r="H986" s="64" t="s">
        <v>574</v>
      </c>
      <c r="I986" s="52">
        <v>1779</v>
      </c>
      <c r="J986" s="53">
        <f>IF(C986="СТОП цена",I986,ROUND(I986*(1-VLOOKUP(L986,Оглавление!D:G,3,FALSE)),2))</f>
        <v>1779</v>
      </c>
      <c r="K986" s="130"/>
      <c r="L986" s="193" t="s">
        <v>408</v>
      </c>
      <c r="M986" s="50">
        <v>18</v>
      </c>
    </row>
    <row r="987" spans="1:13" s="1" customFormat="1" ht="28.5" customHeight="1" thickBot="1">
      <c r="A987" s="446" t="s">
        <v>11</v>
      </c>
      <c r="B987" s="447"/>
      <c r="C987" s="447"/>
      <c r="D987" s="447"/>
      <c r="E987" s="447"/>
      <c r="F987" s="447"/>
      <c r="G987" s="447"/>
      <c r="H987" s="447"/>
      <c r="I987" s="447"/>
      <c r="J987" s="475"/>
      <c r="K987" s="122"/>
      <c r="L987" s="174" t="s">
        <v>408</v>
      </c>
      <c r="M987" s="50">
        <v>18</v>
      </c>
    </row>
    <row r="988" spans="1:13" ht="31.5" customHeight="1" thickBot="1">
      <c r="A988" s="295" t="s">
        <v>431</v>
      </c>
      <c r="B988" s="39" t="s">
        <v>995</v>
      </c>
      <c r="C988" s="40"/>
      <c r="D988" s="38">
        <v>1</v>
      </c>
      <c r="E988" s="39" t="s">
        <v>290</v>
      </c>
      <c r="F988" s="40" t="str">
        <f>CONCATENATE(D988," ",E988)</f>
        <v>1 л</v>
      </c>
      <c r="G988" s="38">
        <v>12</v>
      </c>
      <c r="H988" s="40" t="s">
        <v>574</v>
      </c>
      <c r="I988" s="39">
        <v>570</v>
      </c>
      <c r="J988" s="53">
        <f>IF(C988="СТОП цена",I988,ROUND(I988*(1-VLOOKUP(L988,Оглавление!D:G,3,FALSE)),2))</f>
        <v>570</v>
      </c>
      <c r="K988" s="56"/>
      <c r="L988" s="174" t="s">
        <v>408</v>
      </c>
      <c r="M988" s="50">
        <v>18</v>
      </c>
    </row>
    <row r="989" spans="1:13" ht="15.75" thickBot="1">
      <c r="A989" s="295" t="s">
        <v>263</v>
      </c>
      <c r="B989" s="39" t="s">
        <v>995</v>
      </c>
      <c r="C989" s="39"/>
      <c r="D989" s="40">
        <v>1</v>
      </c>
      <c r="E989" s="40" t="s">
        <v>290</v>
      </c>
      <c r="F989" s="40" t="str">
        <f>CONCATENATE(D989," ",E989)</f>
        <v>1 л</v>
      </c>
      <c r="G989" s="40">
        <v>12</v>
      </c>
      <c r="H989" s="40" t="s">
        <v>574</v>
      </c>
      <c r="I989" s="39">
        <v>570</v>
      </c>
      <c r="J989" s="53">
        <f>IF(C989="СТОП цена",I989,ROUND(I989*(1-VLOOKUP(L989,Оглавление!D:G,3,FALSE)),2))</f>
        <v>570</v>
      </c>
      <c r="K989" s="56"/>
      <c r="L989" s="174" t="s">
        <v>408</v>
      </c>
      <c r="M989" s="50">
        <v>18</v>
      </c>
    </row>
    <row r="990" spans="1:13" ht="21" customHeight="1" thickBot="1">
      <c r="A990" s="444" t="s">
        <v>432</v>
      </c>
      <c r="B990" s="38" t="s">
        <v>996</v>
      </c>
      <c r="C990" s="38"/>
      <c r="D990" s="38">
        <v>0.75</v>
      </c>
      <c r="E990" s="38" t="s">
        <v>41</v>
      </c>
      <c r="F990" s="40" t="str">
        <f>CONCATENATE(D990," ",E990)</f>
        <v>0,75 кг</v>
      </c>
      <c r="G990" s="38">
        <v>12</v>
      </c>
      <c r="H990" s="40" t="s">
        <v>574</v>
      </c>
      <c r="I990" s="39">
        <v>583</v>
      </c>
      <c r="J990" s="53">
        <f>IF(C990="СТОП цена",I990,ROUND(I990*(1-VLOOKUP(L990,Оглавление!D:G,3,FALSE)),2))</f>
        <v>583</v>
      </c>
      <c r="K990" s="56"/>
      <c r="L990" s="174" t="s">
        <v>408</v>
      </c>
      <c r="M990" s="50">
        <v>18</v>
      </c>
    </row>
    <row r="991" spans="1:13" ht="18.75" customHeight="1" thickBot="1">
      <c r="A991" s="445"/>
      <c r="B991" s="38" t="s">
        <v>997</v>
      </c>
      <c r="C991" s="38"/>
      <c r="D991" s="38">
        <v>2.5</v>
      </c>
      <c r="E991" s="40" t="s">
        <v>41</v>
      </c>
      <c r="F991" s="40" t="str">
        <f>CONCATENATE(D991," ",E991)</f>
        <v>2,5 кг</v>
      </c>
      <c r="G991" s="38">
        <v>1</v>
      </c>
      <c r="H991" s="40" t="s">
        <v>574</v>
      </c>
      <c r="I991" s="39">
        <v>1931</v>
      </c>
      <c r="J991" s="53">
        <f>IF(C991="СТОП цена",I991,ROUND(I991*(1-VLOOKUP(L991,Оглавление!D:G,3,FALSE)),2))</f>
        <v>1931</v>
      </c>
      <c r="K991" s="56"/>
      <c r="L991" s="174" t="s">
        <v>408</v>
      </c>
      <c r="M991" s="50">
        <v>18</v>
      </c>
    </row>
    <row r="992" spans="1:13" ht="15.75" thickBot="1">
      <c r="A992" s="294" t="s">
        <v>656</v>
      </c>
      <c r="B992" s="39" t="s">
        <v>998</v>
      </c>
      <c r="C992" s="39" t="s">
        <v>123</v>
      </c>
      <c r="D992" s="38">
        <v>1</v>
      </c>
      <c r="E992" s="40" t="s">
        <v>290</v>
      </c>
      <c r="F992" s="40" t="str">
        <f>CONCATENATE(D992," ",E992)</f>
        <v>1 л</v>
      </c>
      <c r="G992" s="38"/>
      <c r="H992" s="40" t="s">
        <v>574</v>
      </c>
      <c r="I992" s="39">
        <v>550</v>
      </c>
      <c r="J992" s="53">
        <f>IF(C992="СТОП цена",I992,ROUND(I992*(1-VLOOKUP(L992,Оглавление!D:G,3,FALSE)),2))</f>
        <v>550</v>
      </c>
      <c r="K992" s="56"/>
      <c r="L992" s="174" t="s">
        <v>408</v>
      </c>
      <c r="M992" s="50">
        <v>18</v>
      </c>
    </row>
    <row r="993" spans="1:13" s="207" customFormat="1" ht="21.75" customHeight="1" thickBot="1">
      <c r="A993" s="294" t="s">
        <v>804</v>
      </c>
      <c r="B993" s="39" t="s">
        <v>999</v>
      </c>
      <c r="C993" s="39" t="s">
        <v>123</v>
      </c>
      <c r="D993" s="38"/>
      <c r="E993" s="40"/>
      <c r="F993" s="40" t="s">
        <v>652</v>
      </c>
      <c r="G993" s="38">
        <v>12</v>
      </c>
      <c r="H993" s="40" t="s">
        <v>574</v>
      </c>
      <c r="I993" s="39">
        <v>801</v>
      </c>
      <c r="J993" s="53">
        <f>IF(C993="СТОП цена",I993,ROUND(I993*(1-VLOOKUP(L993,Оглавление!D:G,3,FALSE)),2))</f>
        <v>801</v>
      </c>
      <c r="K993" s="56"/>
      <c r="L993" s="174" t="s">
        <v>408</v>
      </c>
      <c r="M993" s="50">
        <v>18</v>
      </c>
    </row>
    <row r="994" spans="1:13" s="1" customFormat="1" ht="25.5" customHeight="1" thickBot="1">
      <c r="A994" s="446" t="s">
        <v>162</v>
      </c>
      <c r="B994" s="447"/>
      <c r="C994" s="447"/>
      <c r="D994" s="447"/>
      <c r="E994" s="447"/>
      <c r="F994" s="447"/>
      <c r="G994" s="447"/>
      <c r="H994" s="447"/>
      <c r="I994" s="447"/>
      <c r="J994" s="475"/>
      <c r="K994" s="122"/>
      <c r="L994" s="174" t="s">
        <v>408</v>
      </c>
      <c r="M994" s="50">
        <v>18</v>
      </c>
    </row>
    <row r="995" spans="1:13" s="1" customFormat="1" ht="25.5" customHeight="1" thickBot="1">
      <c r="A995" s="446" t="s">
        <v>13</v>
      </c>
      <c r="B995" s="447"/>
      <c r="C995" s="447"/>
      <c r="D995" s="447"/>
      <c r="E995" s="447"/>
      <c r="F995" s="447"/>
      <c r="G995" s="447"/>
      <c r="H995" s="447"/>
      <c r="I995" s="447"/>
      <c r="J995" s="475"/>
      <c r="K995" s="122"/>
      <c r="L995" s="174" t="s">
        <v>408</v>
      </c>
      <c r="M995" s="50">
        <v>18</v>
      </c>
    </row>
    <row r="996" spans="1:13" ht="23.25" customHeight="1" thickBot="1">
      <c r="A996" s="295" t="s">
        <v>562</v>
      </c>
      <c r="B996" s="38" t="s">
        <v>1139</v>
      </c>
      <c r="C996" s="38"/>
      <c r="D996" s="38">
        <v>1.3</v>
      </c>
      <c r="E996" s="40" t="s">
        <v>41</v>
      </c>
      <c r="F996" s="40" t="str">
        <f>CONCATENATE(D996," ",E996)</f>
        <v>1,3 кг</v>
      </c>
      <c r="G996" s="38">
        <v>10</v>
      </c>
      <c r="H996" s="40" t="s">
        <v>574</v>
      </c>
      <c r="I996" s="39">
        <v>1098</v>
      </c>
      <c r="J996" s="53">
        <f>IF(C996="СТОП цена",I996,ROUND(I996*(1-VLOOKUP(L996,Оглавление!D:G,3,FALSE)),2))</f>
        <v>1098</v>
      </c>
      <c r="K996" s="56"/>
      <c r="L996" s="174" t="s">
        <v>408</v>
      </c>
      <c r="M996" s="50">
        <v>18</v>
      </c>
    </row>
    <row r="997" spans="1:13" s="1" customFormat="1" ht="25.5" customHeight="1" thickBot="1">
      <c r="A997" s="446" t="s">
        <v>15</v>
      </c>
      <c r="B997" s="447"/>
      <c r="C997" s="447"/>
      <c r="D997" s="447"/>
      <c r="E997" s="447"/>
      <c r="F997" s="447"/>
      <c r="G997" s="447"/>
      <c r="H997" s="447"/>
      <c r="I997" s="447"/>
      <c r="J997" s="447"/>
      <c r="K997" s="56"/>
      <c r="L997" s="174" t="s">
        <v>408</v>
      </c>
      <c r="M997" s="50">
        <v>18</v>
      </c>
    </row>
    <row r="998" spans="1:13" ht="18.75" customHeight="1" thickBot="1">
      <c r="A998" s="444" t="s">
        <v>1560</v>
      </c>
      <c r="B998" s="38" t="s">
        <v>1000</v>
      </c>
      <c r="C998" s="39" t="s">
        <v>123</v>
      </c>
      <c r="D998" s="39">
        <v>0.75</v>
      </c>
      <c r="E998" s="39" t="s">
        <v>290</v>
      </c>
      <c r="F998" s="40" t="str">
        <f t="shared" ref="F998:F1006" si="54">CONCATENATE(D998," ",E998)</f>
        <v>0,75 л</v>
      </c>
      <c r="G998" s="39">
        <v>12</v>
      </c>
      <c r="H998" s="40" t="s">
        <v>574</v>
      </c>
      <c r="I998" s="39">
        <v>759</v>
      </c>
      <c r="J998" s="53">
        <f>IF(C998="СТОП цена",I998,ROUND(I998*(1-VLOOKUP(L998,Оглавление!D:G,3,FALSE)),2))</f>
        <v>759</v>
      </c>
      <c r="K998" s="56"/>
      <c r="L998" s="174" t="s">
        <v>408</v>
      </c>
      <c r="M998" s="50">
        <v>18</v>
      </c>
    </row>
    <row r="999" spans="1:13" ht="18" customHeight="1" thickBot="1">
      <c r="A999" s="445"/>
      <c r="B999" s="38" t="s">
        <v>1001</v>
      </c>
      <c r="C999" s="39"/>
      <c r="D999" s="38">
        <v>2.5</v>
      </c>
      <c r="E999" s="38" t="s">
        <v>290</v>
      </c>
      <c r="F999" s="40" t="str">
        <f t="shared" si="54"/>
        <v>2,5 л</v>
      </c>
      <c r="G999" s="39">
        <v>1</v>
      </c>
      <c r="H999" s="40" t="s">
        <v>574</v>
      </c>
      <c r="I999" s="39">
        <v>2348.5</v>
      </c>
      <c r="J999" s="53">
        <f>IF(C999="СТОП цена",I999,ROUND(I999*(1-VLOOKUP(L999,Оглавление!D:G,3,FALSE)),2))</f>
        <v>2348.5</v>
      </c>
      <c r="K999" s="56"/>
      <c r="L999" s="174" t="s">
        <v>408</v>
      </c>
      <c r="M999" s="50">
        <v>18</v>
      </c>
    </row>
    <row r="1000" spans="1:13" ht="15" thickBot="1">
      <c r="A1000" s="444" t="s">
        <v>563</v>
      </c>
      <c r="B1000" s="38" t="s">
        <v>1002</v>
      </c>
      <c r="C1000" s="40"/>
      <c r="D1000" s="39">
        <v>0.75</v>
      </c>
      <c r="E1000" s="40" t="s">
        <v>290</v>
      </c>
      <c r="F1000" s="40" t="str">
        <f t="shared" si="54"/>
        <v>0,75 л</v>
      </c>
      <c r="G1000" s="39">
        <v>3</v>
      </c>
      <c r="H1000" s="40" t="s">
        <v>574</v>
      </c>
      <c r="I1000" s="39">
        <v>468</v>
      </c>
      <c r="J1000" s="53">
        <f>IF(C1000="СТОП цена",I1000,ROUND(I1000*(1-VLOOKUP(L1000,Оглавление!D:G,3,FALSE)),2))</f>
        <v>468</v>
      </c>
      <c r="K1000" s="56"/>
      <c r="L1000" s="174" t="s">
        <v>408</v>
      </c>
      <c r="M1000" s="50">
        <v>18</v>
      </c>
    </row>
    <row r="1001" spans="1:13" ht="15" thickBot="1">
      <c r="A1001" s="445"/>
      <c r="B1001" s="38" t="s">
        <v>1003</v>
      </c>
      <c r="C1001" s="40"/>
      <c r="D1001" s="39">
        <v>2.5</v>
      </c>
      <c r="E1001" s="40" t="s">
        <v>290</v>
      </c>
      <c r="F1001" s="40" t="str">
        <f t="shared" si="54"/>
        <v>2,5 л</v>
      </c>
      <c r="G1001" s="39">
        <v>2</v>
      </c>
      <c r="H1001" s="40" t="s">
        <v>574</v>
      </c>
      <c r="I1001" s="39">
        <v>1404</v>
      </c>
      <c r="J1001" s="53">
        <f>IF(C1001="СТОП цена",I1001,ROUND(I1001*(1-VLOOKUP(L1001,Оглавление!D:G,3,FALSE)),2))</f>
        <v>1404</v>
      </c>
      <c r="K1001" s="56"/>
      <c r="L1001" s="174" t="s">
        <v>408</v>
      </c>
      <c r="M1001" s="50">
        <v>18</v>
      </c>
    </row>
    <row r="1002" spans="1:13" ht="18" customHeight="1" thickBot="1">
      <c r="A1002" s="444" t="s">
        <v>564</v>
      </c>
      <c r="B1002" s="38" t="s">
        <v>1004</v>
      </c>
      <c r="C1002" s="39"/>
      <c r="D1002" s="38">
        <v>0.75</v>
      </c>
      <c r="E1002" s="40" t="s">
        <v>290</v>
      </c>
      <c r="F1002" s="40" t="str">
        <f t="shared" si="54"/>
        <v>0,75 л</v>
      </c>
      <c r="G1002" s="38">
        <v>3</v>
      </c>
      <c r="H1002" s="40" t="s">
        <v>574</v>
      </c>
      <c r="I1002" s="39">
        <v>424</v>
      </c>
      <c r="J1002" s="53">
        <f>IF(C1002="СТОП цена",I1002,ROUND(I1002*(1-VLOOKUP(L1002,Оглавление!D:G,3,FALSE)),2))</f>
        <v>424</v>
      </c>
      <c r="K1002" s="56"/>
      <c r="L1002" s="174" t="s">
        <v>408</v>
      </c>
      <c r="M1002" s="50">
        <v>18</v>
      </c>
    </row>
    <row r="1003" spans="1:13" ht="19.5" customHeight="1" thickBot="1">
      <c r="A1003" s="445"/>
      <c r="B1003" s="38" t="s">
        <v>1005</v>
      </c>
      <c r="C1003" s="39"/>
      <c r="D1003" s="39">
        <v>2.5</v>
      </c>
      <c r="E1003" s="40" t="s">
        <v>290</v>
      </c>
      <c r="F1003" s="40" t="str">
        <f t="shared" si="54"/>
        <v>2,5 л</v>
      </c>
      <c r="G1003" s="39">
        <v>2</v>
      </c>
      <c r="H1003" s="40" t="s">
        <v>574</v>
      </c>
      <c r="I1003" s="39">
        <v>1404</v>
      </c>
      <c r="J1003" s="53">
        <f>IF(C1003="СТОП цена",I1003,ROUND(I1003*(1-VLOOKUP(L1003,Оглавление!D:G,3,FALSE)),2))</f>
        <v>1404</v>
      </c>
      <c r="K1003" s="56"/>
      <c r="L1003" s="174" t="s">
        <v>408</v>
      </c>
      <c r="M1003" s="50">
        <v>18</v>
      </c>
    </row>
    <row r="1004" spans="1:13" ht="15" thickBot="1">
      <c r="A1004" s="444" t="s">
        <v>658</v>
      </c>
      <c r="B1004" s="38" t="s">
        <v>1006</v>
      </c>
      <c r="C1004" s="40"/>
      <c r="D1004" s="40">
        <v>750</v>
      </c>
      <c r="E1004" s="40" t="s">
        <v>345</v>
      </c>
      <c r="F1004" s="40" t="str">
        <f t="shared" si="54"/>
        <v>750 г</v>
      </c>
      <c r="G1004" s="40">
        <v>3</v>
      </c>
      <c r="H1004" s="40" t="s">
        <v>574</v>
      </c>
      <c r="I1004" s="39">
        <v>482</v>
      </c>
      <c r="J1004" s="53">
        <f>IF(C1004="СТОП цена",I1004,ROUND(I1004*(1-VLOOKUP(L1004,Оглавление!D:G,3,FALSE)),2))</f>
        <v>482</v>
      </c>
      <c r="K1004" s="56"/>
      <c r="L1004" s="174" t="s">
        <v>408</v>
      </c>
      <c r="M1004" s="50">
        <v>18</v>
      </c>
    </row>
    <row r="1005" spans="1:13" ht="15" thickBot="1">
      <c r="A1005" s="445"/>
      <c r="B1005" s="38" t="s">
        <v>1007</v>
      </c>
      <c r="C1005" s="40"/>
      <c r="D1005" s="40">
        <v>2.5</v>
      </c>
      <c r="E1005" s="40" t="s">
        <v>41</v>
      </c>
      <c r="F1005" s="40" t="str">
        <f t="shared" si="54"/>
        <v>2,5 кг</v>
      </c>
      <c r="G1005" s="40">
        <v>2</v>
      </c>
      <c r="H1005" s="40" t="s">
        <v>574</v>
      </c>
      <c r="I1005" s="39">
        <v>1431</v>
      </c>
      <c r="J1005" s="53">
        <f>IF(C1005="СТОП цена",I1005,ROUND(I1005*(1-VLOOKUP(L1005,Оглавление!D:G,3,FALSE)),2))</f>
        <v>1431</v>
      </c>
      <c r="K1005" s="56"/>
      <c r="L1005" s="174" t="s">
        <v>408</v>
      </c>
      <c r="M1005" s="50">
        <v>18</v>
      </c>
    </row>
    <row r="1006" spans="1:13" ht="45.75" thickBot="1">
      <c r="A1006" s="295" t="s">
        <v>565</v>
      </c>
      <c r="B1006" s="38" t="s">
        <v>1008</v>
      </c>
      <c r="C1006" s="39" t="s">
        <v>123</v>
      </c>
      <c r="D1006" s="38">
        <v>5</v>
      </c>
      <c r="E1006" s="40" t="s">
        <v>290</v>
      </c>
      <c r="F1006" s="40" t="str">
        <f t="shared" si="54"/>
        <v>5 л</v>
      </c>
      <c r="G1006" s="38">
        <v>1</v>
      </c>
      <c r="H1006" s="40" t="s">
        <v>574</v>
      </c>
      <c r="I1006" s="52">
        <v>2900</v>
      </c>
      <c r="J1006" s="53">
        <f>IF(C1006="СТОП цена",I1006,ROUND(I1006*(1-VLOOKUP(L1006,Оглавление!D:G,3,FALSE)),2))</f>
        <v>2900</v>
      </c>
      <c r="K1006" s="56"/>
      <c r="L1006" s="174" t="s">
        <v>408</v>
      </c>
      <c r="M1006" s="50">
        <v>18</v>
      </c>
    </row>
    <row r="1007" spans="1:13" s="207" customFormat="1" ht="24.75" customHeight="1">
      <c r="A1007" s="294" t="s">
        <v>802</v>
      </c>
      <c r="B1007" s="38" t="s">
        <v>1009</v>
      </c>
      <c r="C1007" s="39" t="s">
        <v>123</v>
      </c>
      <c r="D1007" s="39"/>
      <c r="E1007" s="40"/>
      <c r="F1007" s="40" t="s">
        <v>803</v>
      </c>
      <c r="G1007" s="39">
        <v>6</v>
      </c>
      <c r="H1007" s="40" t="s">
        <v>574</v>
      </c>
      <c r="I1007" s="39">
        <v>810</v>
      </c>
      <c r="J1007" s="53">
        <f>IF(C1007="СТОП цена",I1007,ROUND(I1007*(1-VLOOKUP(L1007,Оглавление!D:G,3,FALSE)),2))</f>
        <v>810</v>
      </c>
      <c r="K1007" s="56"/>
      <c r="L1007" s="174" t="s">
        <v>408</v>
      </c>
      <c r="M1007" s="50">
        <v>18</v>
      </c>
    </row>
    <row r="1008" spans="1:13" s="1" customFormat="1" ht="17.25" customHeight="1">
      <c r="A1008" s="449" t="s">
        <v>407</v>
      </c>
      <c r="B1008" s="450"/>
      <c r="C1008" s="450"/>
      <c r="D1008" s="450"/>
      <c r="E1008" s="450"/>
      <c r="F1008" s="450"/>
      <c r="G1008" s="450"/>
      <c r="H1008" s="450"/>
      <c r="I1008" s="450"/>
      <c r="J1008" s="454"/>
      <c r="K1008" s="56" t="s">
        <v>281</v>
      </c>
      <c r="L1008" s="56" t="str">
        <f>IF(ISBLANK(K1008)=FALSE,A1008,#REF!)</f>
        <v>ДЮФА (DUFA) Россия</v>
      </c>
      <c r="M1008" s="50">
        <v>18</v>
      </c>
    </row>
    <row r="1009" spans="1:13" s="1" customFormat="1" ht="24" customHeight="1">
      <c r="A1009" s="446" t="s">
        <v>1336</v>
      </c>
      <c r="B1009" s="447"/>
      <c r="C1009" s="447"/>
      <c r="D1009" s="447"/>
      <c r="E1009" s="447"/>
      <c r="F1009" s="447"/>
      <c r="G1009" s="447"/>
      <c r="H1009" s="447"/>
      <c r="I1009" s="447"/>
      <c r="J1009" s="447"/>
      <c r="K1009" s="56"/>
      <c r="L1009" s="56"/>
      <c r="M1009" s="50">
        <v>18</v>
      </c>
    </row>
    <row r="1010" spans="1:13" s="1" customFormat="1" ht="17.25" customHeight="1">
      <c r="A1010" s="460" t="s">
        <v>1334</v>
      </c>
      <c r="B1010" s="309"/>
      <c r="C1010" s="39" t="s">
        <v>123</v>
      </c>
      <c r="D1010" s="309"/>
      <c r="E1010" s="309"/>
      <c r="F1010" s="64" t="s">
        <v>1333</v>
      </c>
      <c r="G1010" s="52">
        <v>3</v>
      </c>
      <c r="H1010" s="64" t="s">
        <v>574</v>
      </c>
      <c r="I1010" s="52">
        <v>306</v>
      </c>
      <c r="J1010" s="65">
        <f>IF(C1010="СТОП цена",I1010,ROUND(I1010*(1-VLOOKUP(L1010,Оглавление!D:G,3,FALSE)),2))</f>
        <v>306</v>
      </c>
      <c r="K1010" s="56"/>
      <c r="L1010" s="85" t="s">
        <v>407</v>
      </c>
      <c r="M1010" s="50">
        <v>18</v>
      </c>
    </row>
    <row r="1011" spans="1:13" s="1" customFormat="1" ht="17.25" customHeight="1">
      <c r="A1011" s="474"/>
      <c r="B1011" s="309"/>
      <c r="C1011" s="39" t="s">
        <v>123</v>
      </c>
      <c r="D1011" s="309"/>
      <c r="E1011" s="309"/>
      <c r="F1011" s="64" t="s">
        <v>639</v>
      </c>
      <c r="G1011" s="52">
        <v>2</v>
      </c>
      <c r="H1011" s="64" t="s">
        <v>574</v>
      </c>
      <c r="I1011" s="52">
        <v>969</v>
      </c>
      <c r="J1011" s="65">
        <f>IF(C1011="СТОП цена",I1011,ROUND(I1011*(1-VLOOKUP(L1011,Оглавление!D:G,3,FALSE)),2))</f>
        <v>969</v>
      </c>
      <c r="K1011" s="56"/>
      <c r="L1011" s="56" t="str">
        <f t="shared" ref="L1011:L1012" si="55">IF(ISBLANK(K1011)=FALSE,A1011,L1010)</f>
        <v>ДЮФА (DUFA) Россия</v>
      </c>
      <c r="M1011" s="50">
        <v>18</v>
      </c>
    </row>
    <row r="1012" spans="1:13" s="1" customFormat="1" ht="17.25" customHeight="1">
      <c r="A1012" s="474"/>
      <c r="B1012" s="309"/>
      <c r="C1012" s="39" t="s">
        <v>123</v>
      </c>
      <c r="D1012" s="309"/>
      <c r="E1012" s="309"/>
      <c r="F1012" s="64" t="s">
        <v>643</v>
      </c>
      <c r="G1012" s="52">
        <v>1</v>
      </c>
      <c r="H1012" s="64" t="s">
        <v>574</v>
      </c>
      <c r="I1012" s="52">
        <v>1836</v>
      </c>
      <c r="J1012" s="65">
        <f>IF(C1012="СТОП цена",I1012,ROUND(I1012*(1-VLOOKUP(L1012,Оглавление!D:G,3,FALSE)),2))</f>
        <v>1836</v>
      </c>
      <c r="K1012" s="56"/>
      <c r="L1012" s="56" t="str">
        <f t="shared" si="55"/>
        <v>ДЮФА (DUFA) Россия</v>
      </c>
      <c r="M1012" s="50">
        <v>18</v>
      </c>
    </row>
    <row r="1013" spans="1:13" s="1" customFormat="1" ht="20.25" customHeight="1">
      <c r="A1013" s="446" t="s">
        <v>474</v>
      </c>
      <c r="B1013" s="447"/>
      <c r="C1013" s="447"/>
      <c r="D1013" s="447"/>
      <c r="E1013" s="447"/>
      <c r="F1013" s="447"/>
      <c r="G1013" s="447"/>
      <c r="H1013" s="447"/>
      <c r="I1013" s="447"/>
      <c r="J1013" s="447"/>
      <c r="K1013" s="56" t="s">
        <v>407</v>
      </c>
      <c r="L1013" s="56" t="str">
        <f>IF(ISBLANK(K1013)=FALSE,A1008,#REF!)</f>
        <v>ДЮФА (DUFA) Россия</v>
      </c>
      <c r="M1013" s="50">
        <v>18</v>
      </c>
    </row>
    <row r="1014" spans="1:13" ht="18.75" customHeight="1">
      <c r="A1014" s="444" t="s">
        <v>209</v>
      </c>
      <c r="B1014" s="38" t="s">
        <v>1010</v>
      </c>
      <c r="C1014" s="38"/>
      <c r="D1014" s="38">
        <v>5</v>
      </c>
      <c r="E1014" s="39" t="s">
        <v>290</v>
      </c>
      <c r="F1014" s="40" t="str">
        <f>CONCATENATE(D1014," ",E1014)</f>
        <v>5 л</v>
      </c>
      <c r="G1014" s="38">
        <v>1</v>
      </c>
      <c r="H1014" s="39" t="s">
        <v>574</v>
      </c>
      <c r="I1014" s="39">
        <v>640</v>
      </c>
      <c r="J1014" s="53">
        <f>IF(C1014="СТОП цена",I1014,ROUND(I1014*(1-VLOOKUP(L1014,Оглавление!D:G,3,FALSE)),2))</f>
        <v>640</v>
      </c>
      <c r="K1014" s="56"/>
      <c r="L1014" s="56" t="str">
        <f>IF(ISBLANK(K1014)=FALSE,A1014,L1013)</f>
        <v>ДЮФА (DUFA) Россия</v>
      </c>
      <c r="M1014" s="50">
        <v>18</v>
      </c>
    </row>
    <row r="1015" spans="1:13" ht="19.5" customHeight="1">
      <c r="A1015" s="445"/>
      <c r="B1015" s="38" t="s">
        <v>1011</v>
      </c>
      <c r="C1015" s="38"/>
      <c r="D1015" s="38">
        <v>10</v>
      </c>
      <c r="E1015" s="40" t="s">
        <v>290</v>
      </c>
      <c r="F1015" s="40" t="str">
        <f>CONCATENATE(D1015," ",E1015)</f>
        <v>10 л</v>
      </c>
      <c r="G1015" s="40">
        <v>1</v>
      </c>
      <c r="H1015" s="40" t="s">
        <v>574</v>
      </c>
      <c r="I1015" s="39">
        <v>1164</v>
      </c>
      <c r="J1015" s="53">
        <f>IF(C1015="СТОП цена",I1015,ROUND(I1015*(1-VLOOKUP(L1015,Оглавление!D:G,3,FALSE)),2))</f>
        <v>1164</v>
      </c>
      <c r="K1015" s="56"/>
      <c r="L1015" s="56" t="str">
        <f>IF(ISBLANK(K1015)=FALSE,A1015,L1014)</f>
        <v>ДЮФА (DUFA) Россия</v>
      </c>
      <c r="M1015" s="50">
        <v>18</v>
      </c>
    </row>
    <row r="1016" spans="1:13" ht="18.75" customHeight="1">
      <c r="A1016" s="444" t="s">
        <v>210</v>
      </c>
      <c r="B1016" s="38" t="s">
        <v>1012</v>
      </c>
      <c r="C1016" s="40"/>
      <c r="D1016" s="38">
        <v>5</v>
      </c>
      <c r="E1016" s="40" t="s">
        <v>290</v>
      </c>
      <c r="F1016" s="40" t="str">
        <f>CONCATENATE(D1016," ",E1016)</f>
        <v>5 л</v>
      </c>
      <c r="G1016" s="40">
        <v>1</v>
      </c>
      <c r="H1016" s="40" t="s">
        <v>574</v>
      </c>
      <c r="I1016" s="39">
        <v>515</v>
      </c>
      <c r="J1016" s="53">
        <f>IF(C1016="СТОП цена",I1016,ROUND(I1016*(1-VLOOKUP(L1016,Оглавление!D:G,3,FALSE)),2))</f>
        <v>515</v>
      </c>
      <c r="K1016" s="56"/>
      <c r="L1016" s="56" t="str">
        <f>IF(ISBLANK(K1016)=FALSE,A1016,L1015)</f>
        <v>ДЮФА (DUFA) Россия</v>
      </c>
      <c r="M1016" s="50">
        <v>18</v>
      </c>
    </row>
    <row r="1017" spans="1:13" ht="15.75" customHeight="1">
      <c r="A1017" s="445"/>
      <c r="B1017" s="38" t="s">
        <v>1013</v>
      </c>
      <c r="C1017" s="40"/>
      <c r="D1017" s="38">
        <v>10</v>
      </c>
      <c r="E1017" s="40" t="s">
        <v>290</v>
      </c>
      <c r="F1017" s="40" t="str">
        <f>CONCATENATE(D1017," ",E1017)</f>
        <v>10 л</v>
      </c>
      <c r="G1017" s="40">
        <v>1</v>
      </c>
      <c r="H1017" s="40" t="s">
        <v>574</v>
      </c>
      <c r="I1017" s="39">
        <v>912</v>
      </c>
      <c r="J1017" s="53">
        <f>IF(C1017="СТОП цена",I1017,ROUND(I1017*(1-VLOOKUP(L1017,Оглавление!D:G,3,FALSE)),2))</f>
        <v>912</v>
      </c>
      <c r="K1017" s="56"/>
      <c r="L1017" s="56" t="str">
        <f t="shared" ref="L1017:L1316" si="56">IF(ISBLANK(K1017)=FALSE,A1017,L1016)</f>
        <v>ДЮФА (DUFA) Россия</v>
      </c>
      <c r="M1017" s="50">
        <v>18</v>
      </c>
    </row>
    <row r="1018" spans="1:13" s="241" customFormat="1" ht="15.75" customHeight="1">
      <c r="A1018" s="444" t="s">
        <v>211</v>
      </c>
      <c r="B1018" s="38" t="s">
        <v>1014</v>
      </c>
      <c r="C1018" s="39" t="s">
        <v>123</v>
      </c>
      <c r="D1018" s="38"/>
      <c r="E1018" s="40"/>
      <c r="F1018" s="40" t="s">
        <v>643</v>
      </c>
      <c r="G1018" s="40">
        <v>1</v>
      </c>
      <c r="H1018" s="40" t="s">
        <v>574</v>
      </c>
      <c r="I1018" s="52">
        <v>1020</v>
      </c>
      <c r="J1018" s="53">
        <f>IF(C1018="СТОП цена",I1018,ROUND(I1018*(1-VLOOKUP(L1018,Оглавление!D:G,3,FALSE)),2))</f>
        <v>1020</v>
      </c>
      <c r="K1018" s="56"/>
      <c r="L1018" s="56" t="str">
        <f t="shared" si="56"/>
        <v>ДЮФА (DUFA) Россия</v>
      </c>
      <c r="M1018" s="50">
        <v>18</v>
      </c>
    </row>
    <row r="1019" spans="1:13" ht="32.25" customHeight="1">
      <c r="A1019" s="445"/>
      <c r="B1019" s="38" t="s">
        <v>1015</v>
      </c>
      <c r="C1019" s="39" t="s">
        <v>123</v>
      </c>
      <c r="D1019" s="40">
        <v>10</v>
      </c>
      <c r="E1019" s="40" t="s">
        <v>290</v>
      </c>
      <c r="F1019" s="40" t="str">
        <f>CONCATENATE(D1019," ",E1019)</f>
        <v>10 л</v>
      </c>
      <c r="G1019" s="40">
        <v>1</v>
      </c>
      <c r="H1019" s="40" t="s">
        <v>574</v>
      </c>
      <c r="I1019" s="39">
        <v>1854</v>
      </c>
      <c r="J1019" s="53">
        <f>IF(C1019="СТОП цена",I1019,ROUND(I1019*(1-VLOOKUP(L1019,Оглавление!D:G,3,FALSE)),2))</f>
        <v>1854</v>
      </c>
      <c r="K1019" s="56"/>
      <c r="L1019" s="56" t="str">
        <f>IF(ISBLANK(K1019)=FALSE,A1018,L1017)</f>
        <v>ДЮФА (DUFA) Россия</v>
      </c>
      <c r="M1019" s="50">
        <v>18</v>
      </c>
    </row>
    <row r="1020" spans="1:13" s="1" customFormat="1" ht="25.5" hidden="1" customHeight="1">
      <c r="A1020" s="446" t="s">
        <v>40</v>
      </c>
      <c r="B1020" s="447"/>
      <c r="C1020" s="447"/>
      <c r="D1020" s="447"/>
      <c r="E1020" s="447"/>
      <c r="F1020" s="447"/>
      <c r="G1020" s="447"/>
      <c r="H1020" s="447"/>
      <c r="I1020" s="447"/>
      <c r="J1020" s="447"/>
      <c r="K1020" s="56"/>
      <c r="L1020" s="56" t="str">
        <f t="shared" si="56"/>
        <v>ДЮФА (DUFA) Россия</v>
      </c>
      <c r="M1020" s="50">
        <v>18</v>
      </c>
    </row>
    <row r="1021" spans="1:13" ht="30" hidden="1">
      <c r="A1021" s="295" t="s">
        <v>212</v>
      </c>
      <c r="B1021" s="38" t="s">
        <v>1016</v>
      </c>
      <c r="C1021" s="39"/>
      <c r="D1021" s="40">
        <v>10</v>
      </c>
      <c r="E1021" s="39" t="s">
        <v>41</v>
      </c>
      <c r="F1021" s="40" t="str">
        <f>CONCATENATE(D1021," ",E1021)</f>
        <v>10 кг</v>
      </c>
      <c r="G1021" s="40">
        <v>1</v>
      </c>
      <c r="H1021" s="40" t="s">
        <v>574</v>
      </c>
      <c r="I1021" s="39">
        <v>1570</v>
      </c>
      <c r="J1021" s="53">
        <f>IF(C1021="СТОП цена",I1021,ROUND(I1021*(1-VLOOKUP(L1021,Оглавление!D:G,3,FALSE)),2))</f>
        <v>1570</v>
      </c>
      <c r="K1021" s="56"/>
      <c r="L1021" s="56" t="str">
        <f t="shared" si="56"/>
        <v>ДЮФА (DUFA) Россия</v>
      </c>
      <c r="M1021" s="50">
        <v>18</v>
      </c>
    </row>
    <row r="1022" spans="1:13" ht="12.75" hidden="1">
      <c r="A1022" s="444" t="s">
        <v>213</v>
      </c>
      <c r="B1022" s="38" t="s">
        <v>1017</v>
      </c>
      <c r="C1022" s="40"/>
      <c r="D1022" s="39">
        <v>1</v>
      </c>
      <c r="E1022" s="40" t="s">
        <v>41</v>
      </c>
      <c r="F1022" s="40" t="str">
        <f>CONCATENATE(D1022," ",E1022)</f>
        <v>1 кг</v>
      </c>
      <c r="G1022" s="39">
        <v>12</v>
      </c>
      <c r="H1022" s="40" t="s">
        <v>574</v>
      </c>
      <c r="I1022" s="39">
        <v>208</v>
      </c>
      <c r="J1022" s="53">
        <f>IF(C1022="СТОП цена",I1022,ROUND(I1022*(1-VLOOKUP(L1022,Оглавление!D:G,3,FALSE)),2))</f>
        <v>208</v>
      </c>
      <c r="K1022" s="56"/>
      <c r="L1022" s="56" t="str">
        <f t="shared" si="56"/>
        <v>ДЮФА (DUFA) Россия</v>
      </c>
      <c r="M1022" s="50">
        <v>19</v>
      </c>
    </row>
    <row r="1023" spans="1:13" ht="12.75" hidden="1">
      <c r="A1023" s="445"/>
      <c r="B1023" s="38" t="s">
        <v>1018</v>
      </c>
      <c r="C1023" s="40"/>
      <c r="D1023" s="39">
        <v>3</v>
      </c>
      <c r="E1023" s="40" t="s">
        <v>41</v>
      </c>
      <c r="F1023" s="40" t="str">
        <f>CONCATENATE(D1023," ",E1023)</f>
        <v>3 кг</v>
      </c>
      <c r="G1023" s="39">
        <v>1</v>
      </c>
      <c r="H1023" s="40" t="s">
        <v>574</v>
      </c>
      <c r="I1023" s="39">
        <v>463</v>
      </c>
      <c r="J1023" s="53">
        <f>IF(C1023="СТОП цена",I1023,ROUND(I1023*(1-VLOOKUP(L1023,Оглавление!D:G,3,FALSE)),2))</f>
        <v>463</v>
      </c>
      <c r="K1023" s="56"/>
      <c r="L1023" s="56" t="str">
        <f t="shared" si="56"/>
        <v>ДЮФА (DUFA) Россия</v>
      </c>
      <c r="M1023" s="50">
        <v>19</v>
      </c>
    </row>
    <row r="1024" spans="1:13" s="1" customFormat="1" ht="25.5" customHeight="1">
      <c r="A1024" s="446" t="s">
        <v>289</v>
      </c>
      <c r="B1024" s="447"/>
      <c r="C1024" s="447"/>
      <c r="D1024" s="447"/>
      <c r="E1024" s="447"/>
      <c r="F1024" s="447"/>
      <c r="G1024" s="447"/>
      <c r="H1024" s="447"/>
      <c r="I1024" s="447"/>
      <c r="J1024" s="447"/>
      <c r="K1024" s="56"/>
      <c r="L1024" s="56" t="str">
        <f>IF(ISBLANK(K1024)=FALSE,A1024,L1023)</f>
        <v>ДЮФА (DUFA) Россия</v>
      </c>
      <c r="M1024" s="50">
        <v>19</v>
      </c>
    </row>
    <row r="1025" spans="1:13" ht="105" customHeight="1">
      <c r="A1025" s="295" t="s">
        <v>1179</v>
      </c>
      <c r="B1025" s="38"/>
      <c r="C1025" s="38"/>
      <c r="D1025" s="38">
        <v>0.75</v>
      </c>
      <c r="E1025" s="39" t="s">
        <v>290</v>
      </c>
      <c r="F1025" s="40" t="str">
        <f>CONCATENATE(D1025," ",E1025)</f>
        <v>0,75 л</v>
      </c>
      <c r="G1025" s="38">
        <v>6</v>
      </c>
      <c r="H1025" s="40" t="s">
        <v>574</v>
      </c>
      <c r="I1025" s="39">
        <v>350</v>
      </c>
      <c r="J1025" s="53">
        <f>IF(C1025="СТОП цена",I1025,ROUND(I1025*(1-VLOOKUP(L1025,Оглавление!D:G,3,FALSE)),2))</f>
        <v>350</v>
      </c>
      <c r="K1025" s="56"/>
      <c r="L1025" s="56" t="str">
        <f t="shared" si="56"/>
        <v>ДЮФА (DUFA) Россия</v>
      </c>
      <c r="M1025" s="50">
        <v>19</v>
      </c>
    </row>
    <row r="1026" spans="1:13" s="1" customFormat="1" ht="25.5" hidden="1" customHeight="1">
      <c r="A1026" s="446" t="s">
        <v>575</v>
      </c>
      <c r="B1026" s="447"/>
      <c r="C1026" s="447"/>
      <c r="D1026" s="447"/>
      <c r="E1026" s="447"/>
      <c r="F1026" s="447"/>
      <c r="G1026" s="447"/>
      <c r="H1026" s="447"/>
      <c r="I1026" s="447"/>
      <c r="J1026" s="447"/>
      <c r="K1026" s="56"/>
      <c r="L1026" s="56" t="str">
        <f t="shared" si="56"/>
        <v>ДЮФА (DUFA) Россия</v>
      </c>
      <c r="M1026" s="50">
        <v>19</v>
      </c>
    </row>
    <row r="1027" spans="1:13" ht="12.75" hidden="1">
      <c r="A1027" s="444" t="s">
        <v>240</v>
      </c>
      <c r="B1027" s="40" t="s">
        <v>1019</v>
      </c>
      <c r="C1027" s="40"/>
      <c r="D1027" s="38">
        <v>2.5</v>
      </c>
      <c r="E1027" s="40" t="s">
        <v>290</v>
      </c>
      <c r="F1027" s="40" t="str">
        <f t="shared" ref="F1027:F1035" si="57">CONCATENATE(D1027," ",E1027)</f>
        <v>2,5 л</v>
      </c>
      <c r="G1027" s="38">
        <v>1</v>
      </c>
      <c r="H1027" s="40" t="s">
        <v>574</v>
      </c>
      <c r="I1027" s="39">
        <v>530</v>
      </c>
      <c r="J1027" s="53">
        <f>IF(C1027="СТОП цена",I1027,ROUND(I1027*(1-VLOOKUP(L1027,Оглавление!D:G,3,FALSE)),2))</f>
        <v>530</v>
      </c>
      <c r="K1027" s="56"/>
      <c r="L1027" s="56" t="str">
        <f t="shared" si="56"/>
        <v>ДЮФА (DUFA) Россия</v>
      </c>
      <c r="M1027" s="50">
        <v>19</v>
      </c>
    </row>
    <row r="1028" spans="1:13" ht="12.75" hidden="1">
      <c r="A1028" s="448"/>
      <c r="B1028" s="40" t="s">
        <v>1020</v>
      </c>
      <c r="C1028" s="40"/>
      <c r="D1028" s="38">
        <v>5</v>
      </c>
      <c r="E1028" s="40" t="s">
        <v>290</v>
      </c>
      <c r="F1028" s="40" t="str">
        <f t="shared" si="57"/>
        <v>5 л</v>
      </c>
      <c r="G1028" s="40">
        <v>1</v>
      </c>
      <c r="H1028" s="40" t="s">
        <v>574</v>
      </c>
      <c r="I1028" s="39">
        <v>750</v>
      </c>
      <c r="J1028" s="53">
        <f>IF(C1028="СТОП цена",I1028,ROUND(I1028*(1-VLOOKUP(L1028,Оглавление!D:G,3,FALSE)),2))</f>
        <v>750</v>
      </c>
      <c r="K1028" s="56"/>
      <c r="L1028" s="56" t="str">
        <f t="shared" si="56"/>
        <v>ДЮФА (DUFA) Россия</v>
      </c>
      <c r="M1028" s="50">
        <v>19</v>
      </c>
    </row>
    <row r="1029" spans="1:13" ht="12.75" hidden="1">
      <c r="A1029" s="445"/>
      <c r="B1029" s="40" t="s">
        <v>1021</v>
      </c>
      <c r="C1029" s="40"/>
      <c r="D1029" s="38">
        <v>10</v>
      </c>
      <c r="E1029" s="40" t="s">
        <v>290</v>
      </c>
      <c r="F1029" s="40" t="str">
        <f t="shared" si="57"/>
        <v>10 л</v>
      </c>
      <c r="G1029" s="40">
        <v>1</v>
      </c>
      <c r="H1029" s="40" t="s">
        <v>574</v>
      </c>
      <c r="I1029" s="39">
        <v>1400</v>
      </c>
      <c r="J1029" s="53">
        <f>IF(C1029="СТОП цена",I1029,ROUND(I1029*(1-VLOOKUP(L1029,Оглавление!D:G,3,FALSE)),2))</f>
        <v>1400</v>
      </c>
      <c r="K1029" s="56"/>
      <c r="L1029" s="56" t="str">
        <f t="shared" si="56"/>
        <v>ДЮФА (DUFA) Россия</v>
      </c>
      <c r="M1029" s="50">
        <v>19</v>
      </c>
    </row>
    <row r="1030" spans="1:13" ht="12.75" hidden="1" customHeight="1">
      <c r="A1030" s="444" t="s">
        <v>241</v>
      </c>
      <c r="B1030" s="40" t="s">
        <v>1581</v>
      </c>
      <c r="C1030" s="38"/>
      <c r="D1030" s="38">
        <v>2.5</v>
      </c>
      <c r="E1030" s="40" t="s">
        <v>290</v>
      </c>
      <c r="F1030" s="40" t="str">
        <f t="shared" si="57"/>
        <v>2,5 л</v>
      </c>
      <c r="G1030" s="40">
        <v>1</v>
      </c>
      <c r="H1030" s="40" t="s">
        <v>574</v>
      </c>
      <c r="I1030" s="39">
        <v>760</v>
      </c>
      <c r="J1030" s="53">
        <f>IF(C1030="СТОП цена",I1030,ROUND(I1030*(1-VLOOKUP(L1030,Оглавление!D:G,3,FALSE)),2))</f>
        <v>760</v>
      </c>
      <c r="K1030" s="56"/>
      <c r="L1030" s="56" t="str">
        <f t="shared" si="56"/>
        <v>ДЮФА (DUFA) Россия</v>
      </c>
      <c r="M1030" s="50">
        <v>19</v>
      </c>
    </row>
    <row r="1031" spans="1:13" ht="12.75" hidden="1" customHeight="1">
      <c r="A1031" s="448"/>
      <c r="B1031" s="40" t="s">
        <v>1582</v>
      </c>
      <c r="C1031" s="38"/>
      <c r="D1031" s="38">
        <v>5</v>
      </c>
      <c r="E1031" s="40" t="s">
        <v>290</v>
      </c>
      <c r="F1031" s="40" t="str">
        <f t="shared" si="57"/>
        <v>5 л</v>
      </c>
      <c r="G1031" s="40">
        <v>1</v>
      </c>
      <c r="H1031" s="40" t="s">
        <v>574</v>
      </c>
      <c r="I1031" s="39">
        <v>1290</v>
      </c>
      <c r="J1031" s="53">
        <f>IF(C1031="СТОП цена",I1031,ROUND(I1031*(1-VLOOKUP(L1031,Оглавление!D:G,3,FALSE)),2))</f>
        <v>1290</v>
      </c>
      <c r="K1031" s="56"/>
      <c r="L1031" s="56" t="str">
        <f t="shared" si="56"/>
        <v>ДЮФА (DUFA) Россия</v>
      </c>
      <c r="M1031" s="50">
        <v>19</v>
      </c>
    </row>
    <row r="1032" spans="1:13" ht="12.75" hidden="1" customHeight="1">
      <c r="A1032" s="445"/>
      <c r="B1032" s="40" t="s">
        <v>1583</v>
      </c>
      <c r="C1032" s="38"/>
      <c r="D1032" s="38">
        <v>10</v>
      </c>
      <c r="E1032" s="40" t="s">
        <v>290</v>
      </c>
      <c r="F1032" s="40" t="str">
        <f t="shared" si="57"/>
        <v>10 л</v>
      </c>
      <c r="G1032" s="40">
        <v>1</v>
      </c>
      <c r="H1032" s="40" t="s">
        <v>574</v>
      </c>
      <c r="I1032" s="39">
        <v>2250</v>
      </c>
      <c r="J1032" s="53">
        <f>IF(C1032="СТОП цена",I1032,ROUND(I1032*(1-VLOOKUP(L1032,Оглавление!D:G,3,FALSE)),2))</f>
        <v>2250</v>
      </c>
      <c r="K1032" s="56"/>
      <c r="L1032" s="56" t="str">
        <f t="shared" si="56"/>
        <v>ДЮФА (DUFA) Россия</v>
      </c>
      <c r="M1032" s="50">
        <v>19</v>
      </c>
    </row>
    <row r="1033" spans="1:13" ht="12.75" hidden="1" customHeight="1">
      <c r="A1033" s="444" t="s">
        <v>242</v>
      </c>
      <c r="B1033" s="40" t="s">
        <v>1584</v>
      </c>
      <c r="C1033" s="40"/>
      <c r="D1033" s="38">
        <v>2.5</v>
      </c>
      <c r="E1033" s="40" t="s">
        <v>290</v>
      </c>
      <c r="F1033" s="40" t="str">
        <f t="shared" si="57"/>
        <v>2,5 л</v>
      </c>
      <c r="G1033" s="40">
        <v>1</v>
      </c>
      <c r="H1033" s="40" t="s">
        <v>574</v>
      </c>
      <c r="I1033" s="39">
        <v>849</v>
      </c>
      <c r="J1033" s="53">
        <f>IF(C1033="СТОП цена",I1033,ROUND(I1033*(1-VLOOKUP(L1033,Оглавление!D:G,3,FALSE)),2))</f>
        <v>849</v>
      </c>
      <c r="K1033" s="56"/>
      <c r="L1033" s="56" t="str">
        <f t="shared" si="56"/>
        <v>ДЮФА (DUFA) Россия</v>
      </c>
      <c r="M1033" s="50">
        <v>19</v>
      </c>
    </row>
    <row r="1034" spans="1:13" ht="12.75" hidden="1">
      <c r="A1034" s="448"/>
      <c r="B1034" s="40" t="s">
        <v>1585</v>
      </c>
      <c r="C1034" s="40"/>
      <c r="D1034" s="38">
        <v>5</v>
      </c>
      <c r="E1034" s="40" t="s">
        <v>290</v>
      </c>
      <c r="F1034" s="40" t="str">
        <f t="shared" si="57"/>
        <v>5 л</v>
      </c>
      <c r="G1034" s="40">
        <v>1</v>
      </c>
      <c r="H1034" s="40" t="s">
        <v>574</v>
      </c>
      <c r="I1034" s="39">
        <v>1520</v>
      </c>
      <c r="J1034" s="53">
        <f>IF(C1034="СТОП цена",I1034,ROUND(I1034*(1-VLOOKUP(L1034,Оглавление!D:G,3,FALSE)),2))</f>
        <v>1520</v>
      </c>
      <c r="K1034" s="56"/>
      <c r="L1034" s="56" t="str">
        <f t="shared" si="56"/>
        <v>ДЮФА (DUFA) Россия</v>
      </c>
      <c r="M1034" s="50">
        <v>19</v>
      </c>
    </row>
    <row r="1035" spans="1:13" ht="12.75" hidden="1">
      <c r="A1035" s="445"/>
      <c r="B1035" s="40" t="s">
        <v>1586</v>
      </c>
      <c r="C1035" s="40"/>
      <c r="D1035" s="38">
        <v>10</v>
      </c>
      <c r="E1035" s="40" t="s">
        <v>290</v>
      </c>
      <c r="F1035" s="40" t="str">
        <f t="shared" si="57"/>
        <v>10 л</v>
      </c>
      <c r="G1035" s="40">
        <v>1</v>
      </c>
      <c r="H1035" s="40" t="s">
        <v>574</v>
      </c>
      <c r="I1035" s="39">
        <v>2800</v>
      </c>
      <c r="J1035" s="53">
        <f>IF(C1035="СТОП цена",I1035,ROUND(I1035*(1-VLOOKUP(L1035,Оглавление!D:G,3,FALSE)),2))</f>
        <v>2800</v>
      </c>
      <c r="K1035" s="56"/>
      <c r="L1035" s="56" t="str">
        <f t="shared" si="56"/>
        <v>ДЮФА (DUFA) Россия</v>
      </c>
      <c r="M1035" s="50">
        <v>19</v>
      </c>
    </row>
    <row r="1036" spans="1:13" s="145" customFormat="1" ht="12.75" hidden="1">
      <c r="A1036" s="464" t="s">
        <v>706</v>
      </c>
      <c r="B1036" s="40" t="s">
        <v>1022</v>
      </c>
      <c r="C1036" s="39" t="s">
        <v>123</v>
      </c>
      <c r="D1036" s="38"/>
      <c r="E1036" s="40"/>
      <c r="F1036" s="40" t="s">
        <v>638</v>
      </c>
      <c r="G1036" s="40">
        <v>1</v>
      </c>
      <c r="H1036" s="40" t="s">
        <v>574</v>
      </c>
      <c r="I1036" s="39">
        <v>363</v>
      </c>
      <c r="J1036" s="53">
        <f>IF(C1036="СТОП цена",I1036,ROUND(I1036*(1-VLOOKUP(L1036,Оглавление!D:G,3,FALSE)),2))</f>
        <v>363</v>
      </c>
      <c r="K1036" s="56"/>
      <c r="L1036" s="56" t="str">
        <f t="shared" si="56"/>
        <v>ДЮФА (DUFA) Россия</v>
      </c>
      <c r="M1036" s="50">
        <v>19</v>
      </c>
    </row>
    <row r="1037" spans="1:13" s="145" customFormat="1" ht="12.75" hidden="1">
      <c r="A1037" s="466"/>
      <c r="B1037" s="40" t="s">
        <v>1023</v>
      </c>
      <c r="C1037" s="39" t="s">
        <v>123</v>
      </c>
      <c r="D1037" s="38"/>
      <c r="E1037" s="40"/>
      <c r="F1037" s="40" t="s">
        <v>639</v>
      </c>
      <c r="G1037" s="40">
        <v>1</v>
      </c>
      <c r="H1037" s="40" t="s">
        <v>574</v>
      </c>
      <c r="I1037" s="39">
        <v>814</v>
      </c>
      <c r="J1037" s="53">
        <f>IF(C1037="СТОП цена",I1037,ROUND(I1037*(1-VLOOKUP(L1037,Оглавление!D:G,3,FALSE)),2))</f>
        <v>814</v>
      </c>
      <c r="K1037" s="56"/>
      <c r="L1037" s="56" t="str">
        <f t="shared" si="56"/>
        <v>ДЮФА (DUFA) Россия</v>
      </c>
      <c r="M1037" s="50">
        <v>19</v>
      </c>
    </row>
    <row r="1038" spans="1:13" s="145" customFormat="1" ht="12.75" hidden="1">
      <c r="A1038" s="466"/>
      <c r="B1038" s="40" t="s">
        <v>1024</v>
      </c>
      <c r="C1038" s="39" t="s">
        <v>123</v>
      </c>
      <c r="D1038" s="38"/>
      <c r="E1038" s="40"/>
      <c r="F1038" s="40" t="s">
        <v>643</v>
      </c>
      <c r="G1038" s="40">
        <v>1</v>
      </c>
      <c r="H1038" s="40" t="s">
        <v>574</v>
      </c>
      <c r="I1038" s="39">
        <v>1529</v>
      </c>
      <c r="J1038" s="53">
        <f>IF(C1038="СТОП цена",I1038,ROUND(I1038*(1-VLOOKUP(L1038,Оглавление!D:G,3,FALSE)),2))</f>
        <v>1529</v>
      </c>
      <c r="K1038" s="56"/>
      <c r="L1038" s="56" t="str">
        <f t="shared" si="56"/>
        <v>ДЮФА (DUFA) Россия</v>
      </c>
      <c r="M1038" s="50">
        <v>19</v>
      </c>
    </row>
    <row r="1039" spans="1:13" s="145" customFormat="1" ht="12.75" hidden="1">
      <c r="A1039" s="465"/>
      <c r="B1039" s="40" t="s">
        <v>1025</v>
      </c>
      <c r="C1039" s="39" t="s">
        <v>123</v>
      </c>
      <c r="D1039" s="38"/>
      <c r="E1039" s="40"/>
      <c r="F1039" s="40" t="s">
        <v>644</v>
      </c>
      <c r="G1039" s="40">
        <v>1</v>
      </c>
      <c r="H1039" s="40" t="s">
        <v>574</v>
      </c>
      <c r="I1039" s="39">
        <v>2970</v>
      </c>
      <c r="J1039" s="53">
        <f>IF(C1039="СТОП цена",I1039,ROUND(I1039*(1-VLOOKUP(L1039,Оглавление!D:G,3,FALSE)),2))</f>
        <v>2970</v>
      </c>
      <c r="K1039" s="56"/>
      <c r="L1039" s="56" t="str">
        <f t="shared" si="56"/>
        <v>ДЮФА (DUFA) Россия</v>
      </c>
      <c r="M1039" s="50">
        <v>19</v>
      </c>
    </row>
    <row r="1040" spans="1:13" s="249" customFormat="1" ht="21.75" hidden="1" customHeight="1">
      <c r="A1040" s="325" t="s">
        <v>1493</v>
      </c>
      <c r="B1040" s="40" t="s">
        <v>1494</v>
      </c>
      <c r="C1040" s="39"/>
      <c r="D1040" s="38"/>
      <c r="E1040" s="40"/>
      <c r="F1040" s="64" t="s">
        <v>644</v>
      </c>
      <c r="G1040" s="64">
        <v>1</v>
      </c>
      <c r="H1040" s="64" t="s">
        <v>574</v>
      </c>
      <c r="I1040" s="52">
        <v>1400</v>
      </c>
      <c r="J1040" s="65">
        <f>IF(C1040="СТОП цена",I1040,ROUND(I1040*(1-VLOOKUP(L1040,Оглавление!D:G,3,FALSE)),2))</f>
        <v>1400</v>
      </c>
      <c r="K1040" s="56"/>
      <c r="L1040" s="56" t="str">
        <f t="shared" si="56"/>
        <v>ДЮФА (DUFA) Россия</v>
      </c>
      <c r="M1040" s="50">
        <v>19</v>
      </c>
    </row>
    <row r="1041" spans="1:13" s="1" customFormat="1" ht="25.5" customHeight="1">
      <c r="A1041" s="446" t="s">
        <v>34</v>
      </c>
      <c r="B1041" s="447"/>
      <c r="C1041" s="447"/>
      <c r="D1041" s="447"/>
      <c r="E1041" s="447"/>
      <c r="F1041" s="447"/>
      <c r="G1041" s="447"/>
      <c r="H1041" s="447"/>
      <c r="I1041" s="447"/>
      <c r="J1041" s="475"/>
      <c r="K1041" s="446"/>
      <c r="L1041" s="515" t="str">
        <f>IF(ISBLANK(K1041)=FALSE,A1041,L1035)</f>
        <v>ДЮФА (DUFA) Россия</v>
      </c>
      <c r="M1041" s="50">
        <v>19</v>
      </c>
    </row>
    <row r="1042" spans="1:13" ht="12.75" customHeight="1">
      <c r="A1042" s="444" t="s">
        <v>243</v>
      </c>
      <c r="B1042" s="40" t="s">
        <v>1587</v>
      </c>
      <c r="C1042" s="260"/>
      <c r="D1042" s="38">
        <v>5</v>
      </c>
      <c r="E1042" s="40" t="s">
        <v>290</v>
      </c>
      <c r="F1042" s="40" t="str">
        <f>CONCATENATE(D1042," ",E1042)</f>
        <v>5 л</v>
      </c>
      <c r="G1042" s="40">
        <v>1</v>
      </c>
      <c r="H1042" s="40" t="s">
        <v>574</v>
      </c>
      <c r="I1042" s="53">
        <v>1176</v>
      </c>
      <c r="J1042" s="53">
        <f>IF(C1042="СТОП цена",I1042,ROUND(I1042*(1-VLOOKUP(L1042,Оглавление!D:G,3,FALSE)),2))</f>
        <v>1176</v>
      </c>
      <c r="K1042" s="56"/>
      <c r="L1042" s="56" t="str">
        <f t="shared" si="56"/>
        <v>ДЮФА (DUFA) Россия</v>
      </c>
      <c r="M1042" s="50">
        <v>19</v>
      </c>
    </row>
    <row r="1043" spans="1:13" ht="12.75" customHeight="1">
      <c r="A1043" s="445"/>
      <c r="B1043" s="40" t="s">
        <v>1588</v>
      </c>
      <c r="C1043" s="260"/>
      <c r="D1043" s="38">
        <v>10</v>
      </c>
      <c r="E1043" s="40" t="s">
        <v>290</v>
      </c>
      <c r="F1043" s="40" t="str">
        <f>CONCATENATE(D1043," ",E1043)</f>
        <v>10 л</v>
      </c>
      <c r="G1043" s="40">
        <v>1</v>
      </c>
      <c r="H1043" s="40" t="s">
        <v>574</v>
      </c>
      <c r="I1043" s="53">
        <v>2236</v>
      </c>
      <c r="J1043" s="53">
        <f>IF(C1043="СТОП цена",I1043,ROUND(I1043*(1-VLOOKUP(L1043,Оглавление!D:G,3,FALSE)),2))</f>
        <v>2236</v>
      </c>
      <c r="K1043" s="56"/>
      <c r="L1043" s="56" t="str">
        <f t="shared" si="56"/>
        <v>ДЮФА (DUFA) Россия</v>
      </c>
      <c r="M1043" s="50">
        <v>19</v>
      </c>
    </row>
    <row r="1044" spans="1:13" s="1" customFormat="1" ht="25.5" customHeight="1">
      <c r="A1044" s="446" t="s">
        <v>162</v>
      </c>
      <c r="B1044" s="447"/>
      <c r="C1044" s="447"/>
      <c r="D1044" s="447"/>
      <c r="E1044" s="447"/>
      <c r="F1044" s="447"/>
      <c r="G1044" s="447"/>
      <c r="H1044" s="447"/>
      <c r="I1044" s="447"/>
      <c r="J1044" s="447"/>
      <c r="K1044" s="56"/>
      <c r="L1044" s="56" t="str">
        <f t="shared" si="56"/>
        <v>ДЮФА (DUFA) Россия</v>
      </c>
      <c r="M1044" s="50">
        <v>19</v>
      </c>
    </row>
    <row r="1045" spans="1:13" ht="45">
      <c r="A1045" s="295" t="s">
        <v>244</v>
      </c>
      <c r="B1045" s="38" t="s">
        <v>1026</v>
      </c>
      <c r="C1045" s="39" t="s">
        <v>123</v>
      </c>
      <c r="D1045" s="38">
        <v>20</v>
      </c>
      <c r="E1045" s="38" t="s">
        <v>41</v>
      </c>
      <c r="F1045" s="40" t="str">
        <f>CONCATENATE(D1045," ",E1045)</f>
        <v>20 кг</v>
      </c>
      <c r="G1045" s="40">
        <v>1</v>
      </c>
      <c r="H1045" s="40" t="s">
        <v>574</v>
      </c>
      <c r="I1045" s="39">
        <v>2366</v>
      </c>
      <c r="J1045" s="53">
        <f>IF(C1045="СТОП цена",I1045,ROUND(I1045*(1-VLOOKUP(L1045,Оглавление!D:G,3,FALSE)),2))</f>
        <v>2366</v>
      </c>
      <c r="K1045" s="56"/>
      <c r="L1045" s="56" t="str">
        <f t="shared" si="56"/>
        <v>ДЮФА (DUFA) Россия</v>
      </c>
      <c r="M1045" s="50">
        <v>19</v>
      </c>
    </row>
    <row r="1046" spans="1:13" ht="36.75" customHeight="1">
      <c r="A1046" s="295" t="s">
        <v>115</v>
      </c>
      <c r="B1046" s="38" t="s">
        <v>1027</v>
      </c>
      <c r="C1046" s="39" t="s">
        <v>123</v>
      </c>
      <c r="D1046" s="38">
        <v>18</v>
      </c>
      <c r="E1046" s="40" t="s">
        <v>41</v>
      </c>
      <c r="F1046" s="40" t="str">
        <f>CONCATENATE(D1046," ",E1046)</f>
        <v>18 кг</v>
      </c>
      <c r="G1046" s="40">
        <v>1</v>
      </c>
      <c r="H1046" s="40" t="s">
        <v>574</v>
      </c>
      <c r="I1046" s="39">
        <v>1660</v>
      </c>
      <c r="J1046" s="53">
        <f>IF(C1046="СТОП цена",I1046,ROUND(I1046*(1-VLOOKUP(L1046,Оглавление!D:G,3,FALSE)),2))</f>
        <v>1660</v>
      </c>
      <c r="K1046" s="56"/>
      <c r="L1046" s="56" t="str">
        <f t="shared" si="56"/>
        <v>ДЮФА (DUFA) Россия</v>
      </c>
      <c r="M1046" s="50">
        <v>19</v>
      </c>
    </row>
    <row r="1047" spans="1:13" ht="45.75" customHeight="1">
      <c r="A1047" s="295" t="s">
        <v>561</v>
      </c>
      <c r="B1047" s="38" t="s">
        <v>1028</v>
      </c>
      <c r="C1047" s="39" t="s">
        <v>123</v>
      </c>
      <c r="D1047" s="38">
        <v>20</v>
      </c>
      <c r="E1047" s="40" t="s">
        <v>41</v>
      </c>
      <c r="F1047" s="40" t="str">
        <f>CONCATENATE(D1047," ",E1047)</f>
        <v>20 кг</v>
      </c>
      <c r="G1047" s="40">
        <v>1</v>
      </c>
      <c r="H1047" s="40" t="s">
        <v>574</v>
      </c>
      <c r="I1047" s="39">
        <v>2289</v>
      </c>
      <c r="J1047" s="53">
        <f>IF(C1047="СТОП цена",I1047,ROUND(I1047*(1-VLOOKUP(L1047,Оглавление!D:G,3,FALSE)),2))</f>
        <v>2289</v>
      </c>
      <c r="K1047" s="56"/>
      <c r="L1047" s="56" t="str">
        <f t="shared" si="56"/>
        <v>ДЮФА (DUFA) Россия</v>
      </c>
      <c r="M1047" s="50">
        <v>19</v>
      </c>
    </row>
    <row r="1048" spans="1:13" ht="49.5" customHeight="1">
      <c r="A1048" s="295" t="s">
        <v>116</v>
      </c>
      <c r="B1048" s="38" t="s">
        <v>1029</v>
      </c>
      <c r="C1048" s="39" t="s">
        <v>123</v>
      </c>
      <c r="D1048" s="40">
        <v>20</v>
      </c>
      <c r="E1048" s="40" t="s">
        <v>41</v>
      </c>
      <c r="F1048" s="40" t="str">
        <f>CONCATENATE(D1048," ",E1048)</f>
        <v>20 кг</v>
      </c>
      <c r="G1048" s="40">
        <v>1</v>
      </c>
      <c r="H1048" s="40" t="s">
        <v>574</v>
      </c>
      <c r="I1048" s="39">
        <v>2334</v>
      </c>
      <c r="J1048" s="53">
        <f>IF(C1048="СТОП цена",I1048,ROUND(I1048*(1-VLOOKUP(L1048,Оглавление!D:G,3,FALSE)),2))</f>
        <v>2334</v>
      </c>
      <c r="K1048" s="56"/>
      <c r="L1048" s="56" t="str">
        <f t="shared" si="56"/>
        <v>ДЮФА (DUFA) Россия</v>
      </c>
      <c r="M1048" s="50">
        <v>19</v>
      </c>
    </row>
    <row r="1049" spans="1:13" s="1" customFormat="1" ht="25.5" hidden="1" customHeight="1">
      <c r="A1049" s="446" t="s">
        <v>15</v>
      </c>
      <c r="B1049" s="447"/>
      <c r="C1049" s="447"/>
      <c r="D1049" s="447"/>
      <c r="E1049" s="447"/>
      <c r="F1049" s="447"/>
      <c r="G1049" s="447"/>
      <c r="H1049" s="447"/>
      <c r="I1049" s="447"/>
      <c r="J1049" s="475"/>
      <c r="K1049" s="122"/>
      <c r="L1049" s="67" t="str">
        <f t="shared" si="56"/>
        <v>ДЮФА (DUFA) Россия</v>
      </c>
      <c r="M1049" s="50">
        <v>19</v>
      </c>
    </row>
    <row r="1050" spans="1:13" ht="22.5" hidden="1" customHeight="1">
      <c r="A1050" s="463" t="s">
        <v>533</v>
      </c>
      <c r="B1050" s="38" t="s">
        <v>1030</v>
      </c>
      <c r="C1050" s="39"/>
      <c r="D1050" s="39">
        <v>0.75</v>
      </c>
      <c r="E1050" s="39" t="s">
        <v>290</v>
      </c>
      <c r="F1050" s="40" t="str">
        <f t="shared" ref="F1050:F1058" si="58">CONCATENATE(D1050," ",E1050)</f>
        <v>0,75 л</v>
      </c>
      <c r="G1050" s="39">
        <v>3</v>
      </c>
      <c r="H1050" s="40" t="s">
        <v>574</v>
      </c>
      <c r="I1050" s="39">
        <v>628</v>
      </c>
      <c r="J1050" s="53">
        <f>IF(C1050="СТОП цена",I1050,ROUND(I1050*(1-VLOOKUP(L1050,Оглавление!D:G,3,FALSE)),2))</f>
        <v>628</v>
      </c>
      <c r="K1050" s="56"/>
      <c r="L1050" s="56" t="str">
        <f t="shared" si="56"/>
        <v>ДЮФА (DUFA) Россия</v>
      </c>
      <c r="M1050" s="50">
        <v>19</v>
      </c>
    </row>
    <row r="1051" spans="1:13" ht="24.75" hidden="1" customHeight="1">
      <c r="A1051" s="478"/>
      <c r="B1051" s="38" t="s">
        <v>1031</v>
      </c>
      <c r="C1051" s="39"/>
      <c r="D1051" s="39">
        <v>2.5</v>
      </c>
      <c r="E1051" s="40" t="s">
        <v>290</v>
      </c>
      <c r="F1051" s="40" t="str">
        <f t="shared" si="58"/>
        <v>2,5 л</v>
      </c>
      <c r="G1051" s="39">
        <v>2</v>
      </c>
      <c r="H1051" s="40" t="s">
        <v>574</v>
      </c>
      <c r="I1051" s="39">
        <v>1983</v>
      </c>
      <c r="J1051" s="53">
        <f>IF(C1051="СТОП цена",I1051,ROUND(I1051*(1-VLOOKUP(L1051,Оглавление!D:G,3,FALSE)),2))</f>
        <v>1983</v>
      </c>
      <c r="K1051" s="56"/>
      <c r="L1051" s="56" t="str">
        <f t="shared" si="56"/>
        <v>ДЮФА (DUFA) Россия</v>
      </c>
      <c r="M1051" s="50">
        <v>19</v>
      </c>
    </row>
    <row r="1052" spans="1:13" s="249" customFormat="1" ht="24.75" hidden="1" customHeight="1">
      <c r="A1052" s="323" t="s">
        <v>1489</v>
      </c>
      <c r="B1052" s="38" t="s">
        <v>1488</v>
      </c>
      <c r="C1052" s="39"/>
      <c r="D1052" s="39"/>
      <c r="E1052" s="40"/>
      <c r="F1052" s="64" t="s">
        <v>725</v>
      </c>
      <c r="G1052" s="52">
        <v>3</v>
      </c>
      <c r="H1052" s="64" t="s">
        <v>574</v>
      </c>
      <c r="I1052" s="52">
        <v>464</v>
      </c>
      <c r="J1052" s="65">
        <f>IF(C1052="СТОП цена",I1052,ROUND(I1052*(1-VLOOKUP(L1052,Оглавление!D:G,3,FALSE)),2))</f>
        <v>464</v>
      </c>
      <c r="K1052" s="56"/>
      <c r="L1052" s="56" t="str">
        <f t="shared" si="56"/>
        <v>ДЮФА (DUFA) Россия</v>
      </c>
      <c r="M1052" s="50">
        <v>19</v>
      </c>
    </row>
    <row r="1053" spans="1:13" ht="12.75" hidden="1">
      <c r="A1053" s="444" t="s">
        <v>117</v>
      </c>
      <c r="B1053" s="38" t="s">
        <v>1032</v>
      </c>
      <c r="C1053" s="40"/>
      <c r="D1053" s="39">
        <v>0.75</v>
      </c>
      <c r="E1053" s="40" t="s">
        <v>290</v>
      </c>
      <c r="F1053" s="40" t="str">
        <f t="shared" si="58"/>
        <v>0,75 л</v>
      </c>
      <c r="G1053" s="39">
        <v>3</v>
      </c>
      <c r="H1053" s="40" t="s">
        <v>574</v>
      </c>
      <c r="I1053" s="39">
        <v>573</v>
      </c>
      <c r="J1053" s="53">
        <f>IF(C1053="СТОП цена",I1053,ROUND(I1053*(1-VLOOKUP(L1053,Оглавление!D:G,3,FALSE)),2))</f>
        <v>573</v>
      </c>
      <c r="K1053" s="56"/>
      <c r="L1053" s="56" t="str">
        <f>IF(ISBLANK(K1053)=FALSE,A1053,L1051)</f>
        <v>ДЮФА (DUFA) Россия</v>
      </c>
      <c r="M1053" s="50">
        <v>19</v>
      </c>
    </row>
    <row r="1054" spans="1:13" ht="12.75" hidden="1">
      <c r="A1054" s="445"/>
      <c r="B1054" s="38" t="s">
        <v>1033</v>
      </c>
      <c r="C1054" s="40"/>
      <c r="D1054" s="39">
        <v>2.5</v>
      </c>
      <c r="E1054" s="40" t="s">
        <v>290</v>
      </c>
      <c r="F1054" s="40" t="str">
        <f t="shared" si="58"/>
        <v>2,5 л</v>
      </c>
      <c r="G1054" s="39">
        <v>2</v>
      </c>
      <c r="H1054" s="40" t="s">
        <v>574</v>
      </c>
      <c r="I1054" s="39">
        <v>1792</v>
      </c>
      <c r="J1054" s="53">
        <f>IF(C1054="СТОП цена",I1054,ROUND(I1054*(1-VLOOKUP(L1054,Оглавление!D:G,3,FALSE)),2))</f>
        <v>1792</v>
      </c>
      <c r="K1054" s="56"/>
      <c r="L1054" s="56" t="str">
        <f t="shared" si="56"/>
        <v>ДЮФА (DUFA) Россия</v>
      </c>
      <c r="M1054" s="50">
        <v>19</v>
      </c>
    </row>
    <row r="1055" spans="1:13" ht="12.75" hidden="1">
      <c r="A1055" s="444" t="s">
        <v>118</v>
      </c>
      <c r="B1055" s="38" t="s">
        <v>1034</v>
      </c>
      <c r="C1055" s="40"/>
      <c r="D1055" s="39">
        <v>0.75</v>
      </c>
      <c r="E1055" s="40" t="s">
        <v>290</v>
      </c>
      <c r="F1055" s="40" t="str">
        <f t="shared" si="58"/>
        <v>0,75 л</v>
      </c>
      <c r="G1055" s="39">
        <v>3</v>
      </c>
      <c r="H1055" s="40" t="s">
        <v>574</v>
      </c>
      <c r="I1055" s="39">
        <v>499</v>
      </c>
      <c r="J1055" s="53">
        <f>IF(C1055="СТОП цена",I1055,ROUND(I1055*(1-VLOOKUP(L1055,Оглавление!D:G,3,FALSE)),2))</f>
        <v>499</v>
      </c>
      <c r="K1055" s="56"/>
      <c r="L1055" s="56" t="str">
        <f t="shared" si="56"/>
        <v>ДЮФА (DUFA) Россия</v>
      </c>
      <c r="M1055" s="50">
        <v>19</v>
      </c>
    </row>
    <row r="1056" spans="1:13" ht="22.5" hidden="1" customHeight="1">
      <c r="A1056" s="445"/>
      <c r="B1056" s="38" t="s">
        <v>1035</v>
      </c>
      <c r="C1056" s="40"/>
      <c r="D1056" s="39">
        <v>2.5</v>
      </c>
      <c r="E1056" s="40" t="s">
        <v>290</v>
      </c>
      <c r="F1056" s="40" t="str">
        <f t="shared" si="58"/>
        <v>2,5 л</v>
      </c>
      <c r="G1056" s="39">
        <v>2</v>
      </c>
      <c r="H1056" s="40" t="s">
        <v>574</v>
      </c>
      <c r="I1056" s="39">
        <v>1442</v>
      </c>
      <c r="J1056" s="53">
        <f>IF(C1056="СТОП цена",I1056,ROUND(I1056*(1-VLOOKUP(L1056,Оглавление!D:G,3,FALSE)),2))</f>
        <v>1442</v>
      </c>
      <c r="K1056" s="56"/>
      <c r="L1056" s="56" t="str">
        <f t="shared" si="56"/>
        <v>ДЮФА (DUFA) Россия</v>
      </c>
      <c r="M1056" s="50">
        <v>19</v>
      </c>
    </row>
    <row r="1057" spans="1:13" ht="12.75" hidden="1">
      <c r="A1057" s="444" t="s">
        <v>119</v>
      </c>
      <c r="B1057" s="38" t="s">
        <v>1036</v>
      </c>
      <c r="C1057" s="40"/>
      <c r="D1057" s="39">
        <v>0.75</v>
      </c>
      <c r="E1057" s="40" t="s">
        <v>290</v>
      </c>
      <c r="F1057" s="40" t="str">
        <f t="shared" si="58"/>
        <v>0,75 л</v>
      </c>
      <c r="G1057" s="39">
        <v>3</v>
      </c>
      <c r="H1057" s="40" t="s">
        <v>574</v>
      </c>
      <c r="I1057" s="39">
        <v>540</v>
      </c>
      <c r="J1057" s="53">
        <f>IF(C1057="СТОП цена",I1057,ROUND(I1057*(1-VLOOKUP(L1057,Оглавление!D:G,3,FALSE)),2))</f>
        <v>540</v>
      </c>
      <c r="K1057" s="56"/>
      <c r="L1057" s="56" t="str">
        <f t="shared" si="56"/>
        <v>ДЮФА (DUFA) Россия</v>
      </c>
      <c r="M1057" s="50">
        <v>19</v>
      </c>
    </row>
    <row r="1058" spans="1:13" ht="21" hidden="1" customHeight="1">
      <c r="A1058" s="445"/>
      <c r="B1058" s="38" t="s">
        <v>1037</v>
      </c>
      <c r="C1058" s="40"/>
      <c r="D1058" s="39">
        <v>2.5</v>
      </c>
      <c r="E1058" s="40" t="s">
        <v>290</v>
      </c>
      <c r="F1058" s="40" t="str">
        <f t="shared" si="58"/>
        <v>2,5 л</v>
      </c>
      <c r="G1058" s="39">
        <v>2</v>
      </c>
      <c r="H1058" s="40" t="s">
        <v>574</v>
      </c>
      <c r="I1058" s="39">
        <v>1540</v>
      </c>
      <c r="J1058" s="53">
        <f>IF(C1058="СТОП цена",I1058,ROUND(I1058*(1-VLOOKUP(L1058,Оглавление!D:G,3,FALSE)),2))</f>
        <v>1540</v>
      </c>
      <c r="K1058" s="56"/>
      <c r="L1058" s="56" t="str">
        <f t="shared" si="56"/>
        <v>ДЮФА (DUFA) Россия</v>
      </c>
      <c r="M1058" s="50">
        <v>19</v>
      </c>
    </row>
    <row r="1059" spans="1:13" s="124" customFormat="1" ht="23.25">
      <c r="A1059" s="449" t="s">
        <v>1222</v>
      </c>
      <c r="B1059" s="450"/>
      <c r="C1059" s="450"/>
      <c r="D1059" s="450"/>
      <c r="E1059" s="450"/>
      <c r="F1059" s="450"/>
      <c r="G1059" s="450"/>
      <c r="H1059" s="450"/>
      <c r="I1059" s="450"/>
      <c r="J1059" s="454"/>
      <c r="K1059" s="130" t="s">
        <v>1223</v>
      </c>
      <c r="L1059" s="130"/>
      <c r="M1059" s="50">
        <v>19</v>
      </c>
    </row>
    <row r="1060" spans="1:13" s="124" customFormat="1" ht="21" hidden="1">
      <c r="A1060" s="452" t="s">
        <v>39</v>
      </c>
      <c r="B1060" s="453"/>
      <c r="C1060" s="453"/>
      <c r="D1060" s="453"/>
      <c r="E1060" s="453"/>
      <c r="F1060" s="453"/>
      <c r="G1060" s="453"/>
      <c r="H1060" s="453"/>
      <c r="I1060" s="453"/>
      <c r="J1060" s="453"/>
      <c r="K1060" s="130"/>
      <c r="L1060" s="130" t="s">
        <v>1223</v>
      </c>
      <c r="M1060" s="50">
        <v>19</v>
      </c>
    </row>
    <row r="1061" spans="1:13" s="124" customFormat="1" ht="15" hidden="1" customHeight="1">
      <c r="A1061" s="463" t="s">
        <v>1228</v>
      </c>
      <c r="B1061" s="72" t="s">
        <v>1224</v>
      </c>
      <c r="C1061" s="64" t="s">
        <v>937</v>
      </c>
      <c r="D1061" s="52"/>
      <c r="E1061" s="64"/>
      <c r="F1061" s="64" t="s">
        <v>717</v>
      </c>
      <c r="G1061" s="52">
        <v>12</v>
      </c>
      <c r="H1061" s="64" t="s">
        <v>574</v>
      </c>
      <c r="I1061" s="52">
        <v>131</v>
      </c>
      <c r="J1061" s="65">
        <f>IF(C1061="СТОП цена",I1061,ROUND(I1061*(1-VLOOKUP(L1061,Оглавление!D:G,3,FALSE)),2))</f>
        <v>131</v>
      </c>
      <c r="K1061" s="130"/>
      <c r="L1061" s="130" t="s">
        <v>1223</v>
      </c>
      <c r="M1061" s="50">
        <v>19</v>
      </c>
    </row>
    <row r="1062" spans="1:13" s="124" customFormat="1" ht="15" hidden="1" customHeight="1">
      <c r="A1062" s="478"/>
      <c r="B1062" s="72" t="s">
        <v>1225</v>
      </c>
      <c r="C1062" s="64" t="s">
        <v>937</v>
      </c>
      <c r="D1062" s="52"/>
      <c r="E1062" s="64"/>
      <c r="F1062" s="64" t="s">
        <v>640</v>
      </c>
      <c r="G1062" s="52">
        <v>1</v>
      </c>
      <c r="H1062" s="64" t="s">
        <v>574</v>
      </c>
      <c r="I1062" s="52">
        <v>628</v>
      </c>
      <c r="J1062" s="65">
        <f>IF(C1062="СТОП цена",I1062,ROUND(I1062*(1-VLOOKUP(L1062,Оглавление!D:G,3,FALSE)),2))</f>
        <v>628</v>
      </c>
      <c r="K1062" s="130"/>
      <c r="L1062" s="130" t="s">
        <v>1223</v>
      </c>
      <c r="M1062" s="50">
        <v>19</v>
      </c>
    </row>
    <row r="1063" spans="1:13" s="124" customFormat="1" ht="15" hidden="1" customHeight="1">
      <c r="A1063" s="463" t="s">
        <v>1229</v>
      </c>
      <c r="B1063" s="72" t="s">
        <v>1226</v>
      </c>
      <c r="C1063" s="64" t="s">
        <v>937</v>
      </c>
      <c r="D1063" s="52"/>
      <c r="E1063" s="64"/>
      <c r="F1063" s="64" t="s">
        <v>558</v>
      </c>
      <c r="G1063" s="52">
        <v>1</v>
      </c>
      <c r="H1063" s="64" t="s">
        <v>574</v>
      </c>
      <c r="I1063" s="52">
        <v>870</v>
      </c>
      <c r="J1063" s="65">
        <f>IF(C1063="СТОП цена",I1063,ROUND(I1063*(1-VLOOKUP(L1063,Оглавление!D:G,3,FALSE)),2))</f>
        <v>870</v>
      </c>
      <c r="K1063" s="130"/>
      <c r="L1063" s="130" t="s">
        <v>1223</v>
      </c>
      <c r="M1063" s="50">
        <v>19</v>
      </c>
    </row>
    <row r="1064" spans="1:13" s="124" customFormat="1" ht="15" hidden="1" customHeight="1">
      <c r="A1064" s="478"/>
      <c r="B1064" s="72" t="s">
        <v>1227</v>
      </c>
      <c r="C1064" s="64" t="s">
        <v>937</v>
      </c>
      <c r="D1064" s="52"/>
      <c r="E1064" s="64"/>
      <c r="F1064" s="64" t="s">
        <v>640</v>
      </c>
      <c r="G1064" s="52">
        <v>1</v>
      </c>
      <c r="H1064" s="64" t="s">
        <v>574</v>
      </c>
      <c r="I1064" s="52">
        <v>454</v>
      </c>
      <c r="J1064" s="65">
        <f>IF(C1064="СТОП цена",I1064,ROUND(I1064*(1-VLOOKUP(L1064,Оглавление!D:G,3,FALSE)),2))</f>
        <v>454</v>
      </c>
      <c r="K1064" s="130"/>
      <c r="L1064" s="130" t="s">
        <v>1223</v>
      </c>
      <c r="M1064" s="50">
        <v>19</v>
      </c>
    </row>
    <row r="1065" spans="1:13" s="124" customFormat="1" ht="12.75" hidden="1">
      <c r="A1065" s="463" t="s">
        <v>1230</v>
      </c>
      <c r="B1065" s="72"/>
      <c r="C1065" s="64" t="s">
        <v>123</v>
      </c>
      <c r="D1065" s="52"/>
      <c r="E1065" s="64"/>
      <c r="F1065" s="64" t="s">
        <v>638</v>
      </c>
      <c r="G1065" s="52">
        <v>14</v>
      </c>
      <c r="H1065" s="64" t="s">
        <v>574</v>
      </c>
      <c r="I1065" s="52">
        <v>210</v>
      </c>
      <c r="J1065" s="65">
        <f>IF(C1065="СТОП цена",I1065,ROUND(I1065*(1-VLOOKUP(L1065,Оглавление!D:G,3,FALSE)),2))</f>
        <v>210</v>
      </c>
      <c r="K1065" s="130"/>
      <c r="L1065" s="130" t="s">
        <v>1223</v>
      </c>
      <c r="M1065" s="50">
        <v>19</v>
      </c>
    </row>
    <row r="1066" spans="1:13" s="124" customFormat="1" ht="12.75" hidden="1">
      <c r="A1066" s="479"/>
      <c r="B1066" s="72"/>
      <c r="C1066" s="64" t="s">
        <v>123</v>
      </c>
      <c r="D1066" s="52"/>
      <c r="E1066" s="64"/>
      <c r="F1066" s="64" t="s">
        <v>819</v>
      </c>
      <c r="G1066" s="52">
        <v>6</v>
      </c>
      <c r="H1066" s="64" t="s">
        <v>574</v>
      </c>
      <c r="I1066" s="52">
        <v>603</v>
      </c>
      <c r="J1066" s="65">
        <f>IF(C1066="СТОП цена",I1066,ROUND(I1066*(1-VLOOKUP(L1066,Оглавление!D:G,3,FALSE)),2))</f>
        <v>603</v>
      </c>
      <c r="K1066" s="130"/>
      <c r="L1066" s="130" t="s">
        <v>1223</v>
      </c>
      <c r="M1066" s="50">
        <v>19</v>
      </c>
    </row>
    <row r="1067" spans="1:13" s="124" customFormat="1" ht="21" hidden="1" customHeight="1">
      <c r="A1067" s="480"/>
      <c r="B1067" s="72"/>
      <c r="C1067" s="64" t="s">
        <v>123</v>
      </c>
      <c r="D1067" s="52"/>
      <c r="E1067" s="64"/>
      <c r="F1067" s="64" t="s">
        <v>644</v>
      </c>
      <c r="G1067" s="52">
        <v>1</v>
      </c>
      <c r="H1067" s="64" t="s">
        <v>574</v>
      </c>
      <c r="I1067" s="52">
        <v>1885</v>
      </c>
      <c r="J1067" s="65">
        <f>IF(C1067="СТОП цена",I1067,ROUND(I1067*(1-VLOOKUP(L1067,Оглавление!D:G,3,FALSE)),2))</f>
        <v>1885</v>
      </c>
      <c r="K1067" s="130"/>
      <c r="L1067" s="130" t="s">
        <v>1223</v>
      </c>
      <c r="M1067" s="50">
        <v>19</v>
      </c>
    </row>
    <row r="1068" spans="1:13" s="124" customFormat="1" ht="21" hidden="1">
      <c r="A1068" s="452" t="s">
        <v>1231</v>
      </c>
      <c r="B1068" s="453"/>
      <c r="C1068" s="453"/>
      <c r="D1068" s="453"/>
      <c r="E1068" s="453"/>
      <c r="F1068" s="453"/>
      <c r="G1068" s="453"/>
      <c r="H1068" s="453"/>
      <c r="I1068" s="453"/>
      <c r="J1068" s="453"/>
      <c r="K1068" s="130"/>
      <c r="L1068" s="130" t="s">
        <v>1223</v>
      </c>
      <c r="M1068" s="311">
        <v>20</v>
      </c>
    </row>
    <row r="1069" spans="1:13" s="124" customFormat="1" ht="12.75" hidden="1">
      <c r="A1069" s="463" t="s">
        <v>1236</v>
      </c>
      <c r="B1069" s="72" t="s">
        <v>1232</v>
      </c>
      <c r="C1069" s="64" t="s">
        <v>937</v>
      </c>
      <c r="D1069" s="52"/>
      <c r="E1069" s="64"/>
      <c r="F1069" s="64" t="s">
        <v>640</v>
      </c>
      <c r="G1069" s="52">
        <v>1</v>
      </c>
      <c r="H1069" s="64" t="s">
        <v>574</v>
      </c>
      <c r="I1069" s="52">
        <v>770</v>
      </c>
      <c r="J1069" s="65">
        <f>IF(C1069="СТОП цена",I1069,ROUND(I1069*(1-VLOOKUP(L1069,Оглавление!D:G,3,FALSE)),2))</f>
        <v>770</v>
      </c>
      <c r="K1069" s="130"/>
      <c r="L1069" s="130" t="s">
        <v>1223</v>
      </c>
      <c r="M1069" s="311">
        <v>20</v>
      </c>
    </row>
    <row r="1070" spans="1:13" s="124" customFormat="1" ht="12.75" hidden="1">
      <c r="A1070" s="478"/>
      <c r="B1070" s="72" t="s">
        <v>1233</v>
      </c>
      <c r="C1070" s="64" t="s">
        <v>937</v>
      </c>
      <c r="D1070" s="52"/>
      <c r="E1070" s="64"/>
      <c r="F1070" s="64" t="s">
        <v>558</v>
      </c>
      <c r="G1070" s="52">
        <v>1</v>
      </c>
      <c r="H1070" s="64" t="s">
        <v>574</v>
      </c>
      <c r="I1070" s="52">
        <v>1429</v>
      </c>
      <c r="J1070" s="65">
        <f>IF(C1070="СТОП цена",I1070,ROUND(I1070*(1-VLOOKUP(L1070,Оглавление!D:G,3,FALSE)),2))</f>
        <v>1429</v>
      </c>
      <c r="K1070" s="130"/>
      <c r="L1070" s="130" t="s">
        <v>1223</v>
      </c>
      <c r="M1070" s="311">
        <v>20</v>
      </c>
    </row>
    <row r="1071" spans="1:13" s="124" customFormat="1" ht="12.75" hidden="1">
      <c r="A1071" s="463" t="s">
        <v>1237</v>
      </c>
      <c r="B1071" s="72" t="s">
        <v>1234</v>
      </c>
      <c r="C1071" s="64" t="s">
        <v>937</v>
      </c>
      <c r="D1071" s="52"/>
      <c r="E1071" s="64"/>
      <c r="F1071" s="64" t="s">
        <v>640</v>
      </c>
      <c r="G1071" s="52">
        <v>1</v>
      </c>
      <c r="H1071" s="64" t="s">
        <v>574</v>
      </c>
      <c r="I1071" s="52">
        <v>509</v>
      </c>
      <c r="J1071" s="65">
        <f>IF(C1071="СТОП цена",I1071,ROUND(I1071*(1-VLOOKUP(L1071,Оглавление!D:G,3,FALSE)),2))</f>
        <v>509</v>
      </c>
      <c r="K1071" s="130"/>
      <c r="L1071" s="130" t="s">
        <v>1223</v>
      </c>
      <c r="M1071" s="311">
        <v>20</v>
      </c>
    </row>
    <row r="1072" spans="1:13" s="124" customFormat="1" ht="12.75" hidden="1">
      <c r="A1072" s="478"/>
      <c r="B1072" s="72" t="s">
        <v>1235</v>
      </c>
      <c r="C1072" s="64" t="s">
        <v>937</v>
      </c>
      <c r="D1072" s="52"/>
      <c r="E1072" s="64"/>
      <c r="F1072" s="64" t="s">
        <v>558</v>
      </c>
      <c r="G1072" s="52">
        <v>1</v>
      </c>
      <c r="H1072" s="64" t="s">
        <v>574</v>
      </c>
      <c r="I1072" s="52">
        <v>919</v>
      </c>
      <c r="J1072" s="65">
        <f>IF(C1072="СТОП цена",I1072,ROUND(I1072*(1-VLOOKUP(L1072,Оглавление!D:G,3,FALSE)),2))</f>
        <v>919</v>
      </c>
      <c r="K1072" s="130"/>
      <c r="L1072" s="130" t="s">
        <v>1223</v>
      </c>
      <c r="M1072" s="311">
        <v>20</v>
      </c>
    </row>
    <row r="1073" spans="1:13" s="124" customFormat="1" ht="21">
      <c r="A1073" s="452" t="s">
        <v>37</v>
      </c>
      <c r="B1073" s="453"/>
      <c r="C1073" s="453"/>
      <c r="D1073" s="453"/>
      <c r="E1073" s="453"/>
      <c r="F1073" s="453"/>
      <c r="G1073" s="453"/>
      <c r="H1073" s="453"/>
      <c r="I1073" s="453"/>
      <c r="J1073" s="453"/>
      <c r="K1073" s="130"/>
      <c r="L1073" s="130" t="s">
        <v>1223</v>
      </c>
      <c r="M1073" s="311">
        <v>20</v>
      </c>
    </row>
    <row r="1074" spans="1:13" s="124" customFormat="1" ht="17.25" customHeight="1">
      <c r="A1074" s="463" t="s">
        <v>1238</v>
      </c>
      <c r="B1074" s="72" t="s">
        <v>1245</v>
      </c>
      <c r="C1074" s="64"/>
      <c r="D1074" s="52"/>
      <c r="E1074" s="64"/>
      <c r="F1074" s="64" t="s">
        <v>681</v>
      </c>
      <c r="G1074" s="52">
        <v>14</v>
      </c>
      <c r="H1074" s="64" t="s">
        <v>574</v>
      </c>
      <c r="I1074" s="52">
        <v>217</v>
      </c>
      <c r="J1074" s="65">
        <f>IF(C1074="СТОП цена",I1074,ROUND(I1074*(1-VLOOKUP(L1074,Оглавление!D:G,3,FALSE)),2))</f>
        <v>217</v>
      </c>
      <c r="K1074" s="130"/>
      <c r="L1074" s="130" t="s">
        <v>1223</v>
      </c>
      <c r="M1074" s="311">
        <v>20</v>
      </c>
    </row>
    <row r="1075" spans="1:13" s="124" customFormat="1" ht="17.25" customHeight="1">
      <c r="A1075" s="479"/>
      <c r="B1075" s="72" t="s">
        <v>1504</v>
      </c>
      <c r="C1075" s="64"/>
      <c r="D1075" s="52"/>
      <c r="E1075" s="64"/>
      <c r="F1075" s="64" t="s">
        <v>683</v>
      </c>
      <c r="G1075" s="52">
        <v>6</v>
      </c>
      <c r="H1075" s="64" t="s">
        <v>574</v>
      </c>
      <c r="I1075" s="52">
        <v>455</v>
      </c>
      <c r="J1075" s="65">
        <f>IF(C1075="СТОП цена",I1075,ROUND(I1075*(1-VLOOKUP(L1075,Оглавление!D:G,3,FALSE)),2))</f>
        <v>455</v>
      </c>
      <c r="K1075" s="130"/>
      <c r="L1075" s="130" t="s">
        <v>1223</v>
      </c>
      <c r="M1075" s="311">
        <v>20</v>
      </c>
    </row>
    <row r="1076" spans="1:13" s="124" customFormat="1" ht="15.75" customHeight="1">
      <c r="A1076" s="480"/>
      <c r="B1076" s="72" t="s">
        <v>1246</v>
      </c>
      <c r="C1076" s="64" t="s">
        <v>123</v>
      </c>
      <c r="D1076" s="52"/>
      <c r="E1076" s="64"/>
      <c r="F1076" s="64" t="s">
        <v>640</v>
      </c>
      <c r="G1076" s="52">
        <v>1</v>
      </c>
      <c r="H1076" s="64" t="s">
        <v>574</v>
      </c>
      <c r="I1076" s="52">
        <v>1061</v>
      </c>
      <c r="J1076" s="65">
        <f>IF(C1076="СТОП цена",I1076,ROUND(I1076*(1-VLOOKUP(L1076,Оглавление!D:G,3,FALSE)),2))</f>
        <v>1061</v>
      </c>
      <c r="K1076" s="130"/>
      <c r="L1076" s="130" t="s">
        <v>1223</v>
      </c>
      <c r="M1076" s="311">
        <v>20</v>
      </c>
    </row>
    <row r="1077" spans="1:13" s="249" customFormat="1" ht="16.5" customHeight="1">
      <c r="A1077" s="444" t="s">
        <v>1239</v>
      </c>
      <c r="B1077" s="38" t="s">
        <v>1247</v>
      </c>
      <c r="C1077" s="40"/>
      <c r="D1077" s="39"/>
      <c r="E1077" s="40"/>
      <c r="F1077" s="40" t="s">
        <v>681</v>
      </c>
      <c r="G1077" s="39">
        <v>14</v>
      </c>
      <c r="H1077" s="64" t="s">
        <v>574</v>
      </c>
      <c r="I1077" s="39">
        <v>217</v>
      </c>
      <c r="J1077" s="65">
        <f>IF(C1077="СТОП цена",I1077,ROUND(I1077*(1-VLOOKUP(L1077,Оглавление!D:G,3,FALSE)),2))</f>
        <v>217</v>
      </c>
      <c r="K1077" s="56"/>
      <c r="L1077" s="130" t="s">
        <v>1223</v>
      </c>
      <c r="M1077" s="311">
        <v>20</v>
      </c>
    </row>
    <row r="1078" spans="1:13" s="249" customFormat="1" ht="16.5" customHeight="1">
      <c r="A1078" s="448"/>
      <c r="B1078" s="38" t="s">
        <v>1505</v>
      </c>
      <c r="C1078" s="40"/>
      <c r="D1078" s="39"/>
      <c r="E1078" s="40"/>
      <c r="F1078" s="40" t="s">
        <v>683</v>
      </c>
      <c r="G1078" s="39">
        <v>6</v>
      </c>
      <c r="H1078" s="64" t="s">
        <v>574</v>
      </c>
      <c r="I1078" s="39">
        <v>446</v>
      </c>
      <c r="J1078" s="65">
        <f>IF(C1078="СТОП цена",I1078,ROUND(I1078*(1-VLOOKUP(L1078,Оглавление!D:G,3,FALSE)),2))</f>
        <v>446</v>
      </c>
      <c r="K1078" s="56"/>
      <c r="L1078" s="130" t="s">
        <v>1223</v>
      </c>
      <c r="M1078" s="311">
        <v>20</v>
      </c>
    </row>
    <row r="1079" spans="1:13" s="249" customFormat="1" ht="15" customHeight="1">
      <c r="A1079" s="471"/>
      <c r="B1079" s="38" t="s">
        <v>1248</v>
      </c>
      <c r="C1079" s="40" t="s">
        <v>937</v>
      </c>
      <c r="D1079" s="39"/>
      <c r="E1079" s="40"/>
      <c r="F1079" s="40" t="s">
        <v>684</v>
      </c>
      <c r="G1079" s="39">
        <v>6</v>
      </c>
      <c r="H1079" s="64" t="s">
        <v>574</v>
      </c>
      <c r="I1079" s="39">
        <v>548</v>
      </c>
      <c r="J1079" s="65">
        <f>IF(C1079="СТОП цена",I1079,ROUND(I1079*(1-VLOOKUP(L1079,Оглавление!D:G,3,FALSE)),2))</f>
        <v>548</v>
      </c>
      <c r="K1079" s="56"/>
      <c r="L1079" s="130" t="s">
        <v>1223</v>
      </c>
      <c r="M1079" s="311">
        <v>20</v>
      </c>
    </row>
    <row r="1080" spans="1:13" s="249" customFormat="1" ht="15.75" customHeight="1">
      <c r="A1080" s="471"/>
      <c r="B1080" s="38" t="s">
        <v>1249</v>
      </c>
      <c r="C1080" s="64" t="s">
        <v>123</v>
      </c>
      <c r="D1080" s="39"/>
      <c r="E1080" s="40"/>
      <c r="F1080" s="40" t="s">
        <v>640</v>
      </c>
      <c r="G1080" s="39">
        <v>1</v>
      </c>
      <c r="H1080" s="64" t="s">
        <v>574</v>
      </c>
      <c r="I1080" s="39">
        <v>1035</v>
      </c>
      <c r="J1080" s="65">
        <f>IF(C1080="СТОП цена",I1080,ROUND(I1080*(1-VLOOKUP(L1080,Оглавление!D:G,3,FALSE)),2))</f>
        <v>1035</v>
      </c>
      <c r="K1080" s="56"/>
      <c r="L1080" s="130" t="s">
        <v>1223</v>
      </c>
      <c r="M1080" s="311">
        <v>20</v>
      </c>
    </row>
    <row r="1081" spans="1:13" s="249" customFormat="1" ht="15.75" customHeight="1">
      <c r="A1081" s="455"/>
      <c r="B1081" s="38" t="s">
        <v>1250</v>
      </c>
      <c r="C1081" s="40" t="s">
        <v>123</v>
      </c>
      <c r="D1081" s="39"/>
      <c r="E1081" s="40"/>
      <c r="F1081" s="40" t="s">
        <v>724</v>
      </c>
      <c r="G1081" s="39">
        <v>1</v>
      </c>
      <c r="H1081" s="64" t="s">
        <v>574</v>
      </c>
      <c r="I1081" s="39">
        <v>1242</v>
      </c>
      <c r="J1081" s="65">
        <f>IF(C1081="СТОП цена",I1081,ROUND(I1081*(1-VLOOKUP(L1081,Оглавление!D:G,3,FALSE)),2))</f>
        <v>1242</v>
      </c>
      <c r="K1081" s="56"/>
      <c r="L1081" s="130" t="s">
        <v>1223</v>
      </c>
      <c r="M1081" s="311">
        <v>20</v>
      </c>
    </row>
    <row r="1082" spans="1:13" s="249" customFormat="1" ht="20.25" customHeight="1">
      <c r="A1082" s="444" t="s">
        <v>1240</v>
      </c>
      <c r="B1082" s="38" t="s">
        <v>1251</v>
      </c>
      <c r="C1082" s="40"/>
      <c r="D1082" s="39"/>
      <c r="E1082" s="40"/>
      <c r="F1082" s="40" t="s">
        <v>681</v>
      </c>
      <c r="G1082" s="39">
        <v>14</v>
      </c>
      <c r="H1082" s="64" t="s">
        <v>574</v>
      </c>
      <c r="I1082" s="39">
        <v>210</v>
      </c>
      <c r="J1082" s="65">
        <f>IF(C1082="СТОП цена",I1082,ROUND(I1082*(1-VLOOKUP(L1082,Оглавление!D:G,3,FALSE)),2))</f>
        <v>210</v>
      </c>
      <c r="K1082" s="56"/>
      <c r="L1082" s="130" t="s">
        <v>1223</v>
      </c>
      <c r="M1082" s="311">
        <v>20</v>
      </c>
    </row>
    <row r="1083" spans="1:13" s="249" customFormat="1" ht="20.25" customHeight="1">
      <c r="A1083" s="448"/>
      <c r="B1083" s="38" t="s">
        <v>1506</v>
      </c>
      <c r="C1083" s="40"/>
      <c r="D1083" s="39"/>
      <c r="E1083" s="40"/>
      <c r="F1083" s="40" t="s">
        <v>683</v>
      </c>
      <c r="G1083" s="39">
        <v>6</v>
      </c>
      <c r="H1083" s="64" t="s">
        <v>574</v>
      </c>
      <c r="I1083" s="39">
        <v>426</v>
      </c>
      <c r="J1083" s="65">
        <f>IF(C1083="СТОП цена",I1083,ROUND(I1083*(1-VLOOKUP(L1083,Оглавление!D:G,3,FALSE)),2))</f>
        <v>426</v>
      </c>
      <c r="K1083" s="56"/>
      <c r="L1083" s="130" t="s">
        <v>1223</v>
      </c>
      <c r="M1083" s="311">
        <v>20</v>
      </c>
    </row>
    <row r="1084" spans="1:13" s="249" customFormat="1" ht="17.25" customHeight="1">
      <c r="A1084" s="471"/>
      <c r="B1084" s="38" t="s">
        <v>1252</v>
      </c>
      <c r="C1084" s="40" t="s">
        <v>937</v>
      </c>
      <c r="D1084" s="39"/>
      <c r="E1084" s="40"/>
      <c r="F1084" s="40" t="s">
        <v>684</v>
      </c>
      <c r="G1084" s="39">
        <v>6</v>
      </c>
      <c r="H1084" s="64" t="s">
        <v>574</v>
      </c>
      <c r="I1084" s="39">
        <v>535</v>
      </c>
      <c r="J1084" s="65">
        <f>IF(C1084="СТОП цена",I1084,ROUND(I1084*(1-VLOOKUP(L1084,Оглавление!D:G,3,FALSE)),2))</f>
        <v>535</v>
      </c>
      <c r="K1084" s="56"/>
      <c r="L1084" s="130" t="s">
        <v>1223</v>
      </c>
      <c r="M1084" s="311">
        <v>20</v>
      </c>
    </row>
    <row r="1085" spans="1:13" s="249" customFormat="1" ht="16.5" customHeight="1">
      <c r="A1085" s="455"/>
      <c r="B1085" s="38" t="s">
        <v>1253</v>
      </c>
      <c r="C1085" s="40" t="s">
        <v>123</v>
      </c>
      <c r="D1085" s="39"/>
      <c r="E1085" s="40"/>
      <c r="F1085" s="40" t="s">
        <v>640</v>
      </c>
      <c r="G1085" s="39">
        <v>1</v>
      </c>
      <c r="H1085" s="64" t="s">
        <v>574</v>
      </c>
      <c r="I1085" s="39">
        <v>1061</v>
      </c>
      <c r="J1085" s="65">
        <f>IF(C1085="СТОП цена",I1085,ROUND(I1085*(1-VLOOKUP(L1085,Оглавление!D:G,3,FALSE)),2))</f>
        <v>1061</v>
      </c>
      <c r="K1085" s="56"/>
      <c r="L1085" s="130" t="s">
        <v>1223</v>
      </c>
      <c r="M1085" s="311">
        <v>20</v>
      </c>
    </row>
    <row r="1086" spans="1:13" s="249" customFormat="1" ht="18.75" customHeight="1">
      <c r="A1086" s="444" t="s">
        <v>1241</v>
      </c>
      <c r="B1086" s="38" t="s">
        <v>1254</v>
      </c>
      <c r="C1086" s="40"/>
      <c r="D1086" s="39"/>
      <c r="E1086" s="40"/>
      <c r="F1086" s="40" t="s">
        <v>681</v>
      </c>
      <c r="G1086" s="39">
        <v>14</v>
      </c>
      <c r="H1086" s="64" t="s">
        <v>574</v>
      </c>
      <c r="I1086" s="39">
        <v>202</v>
      </c>
      <c r="J1086" s="65">
        <f>IF(C1086="СТОП цена",I1086,ROUND(I1086*(1-VLOOKUP(L1086,Оглавление!D:G,3,FALSE)),2))</f>
        <v>202</v>
      </c>
      <c r="K1086" s="56"/>
      <c r="L1086" s="130" t="s">
        <v>1223</v>
      </c>
      <c r="M1086" s="311">
        <v>20</v>
      </c>
    </row>
    <row r="1087" spans="1:13" s="249" customFormat="1" ht="18.75" customHeight="1">
      <c r="A1087" s="448"/>
      <c r="B1087" s="38" t="s">
        <v>1507</v>
      </c>
      <c r="C1087" s="40"/>
      <c r="D1087" s="39"/>
      <c r="E1087" s="40"/>
      <c r="F1087" s="40" t="s">
        <v>683</v>
      </c>
      <c r="G1087" s="39">
        <v>6</v>
      </c>
      <c r="H1087" s="64" t="s">
        <v>574</v>
      </c>
      <c r="I1087" s="39">
        <v>426</v>
      </c>
      <c r="J1087" s="65">
        <f>IF(C1087="СТОП цена",I1087,ROUND(I1087*(1-VLOOKUP(L1087,Оглавление!D:G,3,FALSE)),2))</f>
        <v>426</v>
      </c>
      <c r="K1087" s="56"/>
      <c r="L1087" s="130" t="s">
        <v>1223</v>
      </c>
      <c r="M1087" s="311">
        <v>20</v>
      </c>
    </row>
    <row r="1088" spans="1:13" s="249" customFormat="1" ht="18" customHeight="1">
      <c r="A1088" s="471"/>
      <c r="B1088" s="38" t="s">
        <v>1255</v>
      </c>
      <c r="C1088" s="40" t="s">
        <v>937</v>
      </c>
      <c r="D1088" s="39"/>
      <c r="E1088" s="40"/>
      <c r="F1088" s="40" t="s">
        <v>684</v>
      </c>
      <c r="G1088" s="39">
        <v>6</v>
      </c>
      <c r="H1088" s="64" t="s">
        <v>574</v>
      </c>
      <c r="I1088" s="39">
        <v>535</v>
      </c>
      <c r="J1088" s="65">
        <f>IF(C1088="СТОП цена",I1088,ROUND(I1088*(1-VLOOKUP(L1088,Оглавление!D:G,3,FALSE)),2))</f>
        <v>535</v>
      </c>
      <c r="K1088" s="56"/>
      <c r="L1088" s="130" t="s">
        <v>1223</v>
      </c>
      <c r="M1088" s="311">
        <v>20</v>
      </c>
    </row>
    <row r="1089" spans="1:13" s="249" customFormat="1" ht="21" customHeight="1">
      <c r="A1089" s="455"/>
      <c r="B1089" s="38" t="s">
        <v>1256</v>
      </c>
      <c r="C1089" s="40" t="s">
        <v>123</v>
      </c>
      <c r="D1089" s="39"/>
      <c r="E1089" s="40"/>
      <c r="F1089" s="40" t="s">
        <v>640</v>
      </c>
      <c r="G1089" s="39">
        <v>1</v>
      </c>
      <c r="H1089" s="64" t="s">
        <v>574</v>
      </c>
      <c r="I1089" s="39">
        <v>1030</v>
      </c>
      <c r="J1089" s="65">
        <f>IF(C1089="СТОП цена",I1089,ROUND(I1089*(1-VLOOKUP(L1089,Оглавление!D:G,3,FALSE)),2))</f>
        <v>1030</v>
      </c>
      <c r="K1089" s="56"/>
      <c r="L1089" s="130" t="s">
        <v>1223</v>
      </c>
      <c r="M1089" s="311">
        <v>20</v>
      </c>
    </row>
    <row r="1090" spans="1:13" s="249" customFormat="1" ht="18" customHeight="1">
      <c r="A1090" s="444" t="s">
        <v>1242</v>
      </c>
      <c r="B1090" s="38" t="s">
        <v>1257</v>
      </c>
      <c r="C1090" s="40"/>
      <c r="D1090" s="39"/>
      <c r="E1090" s="40"/>
      <c r="F1090" s="40" t="s">
        <v>681</v>
      </c>
      <c r="G1090" s="39">
        <v>14</v>
      </c>
      <c r="H1090" s="64" t="s">
        <v>574</v>
      </c>
      <c r="I1090" s="39">
        <v>202</v>
      </c>
      <c r="J1090" s="65">
        <f>IF(C1090="СТОП цена",I1090,ROUND(I1090*(1-VLOOKUP(L1090,Оглавление!D:G,3,FALSE)),2))</f>
        <v>202</v>
      </c>
      <c r="K1090" s="56"/>
      <c r="L1090" s="130" t="s">
        <v>1223</v>
      </c>
      <c r="M1090" s="311">
        <v>20</v>
      </c>
    </row>
    <row r="1091" spans="1:13" s="249" customFormat="1" ht="18" customHeight="1">
      <c r="A1091" s="448"/>
      <c r="B1091" s="38" t="s">
        <v>1508</v>
      </c>
      <c r="C1091" s="40"/>
      <c r="D1091" s="39"/>
      <c r="E1091" s="40"/>
      <c r="F1091" s="40" t="s">
        <v>683</v>
      </c>
      <c r="G1091" s="39">
        <v>6</v>
      </c>
      <c r="H1091" s="64" t="s">
        <v>574</v>
      </c>
      <c r="I1091" s="39">
        <v>426</v>
      </c>
      <c r="J1091" s="65">
        <f>IF(C1091="СТОП цена",I1091,ROUND(I1091*(1-VLOOKUP(L1091,Оглавление!D:G,3,FALSE)),2))</f>
        <v>426</v>
      </c>
      <c r="K1091" s="56"/>
      <c r="L1091" s="130" t="s">
        <v>1223</v>
      </c>
      <c r="M1091" s="311">
        <v>20</v>
      </c>
    </row>
    <row r="1092" spans="1:13" s="249" customFormat="1" ht="15.75" customHeight="1">
      <c r="A1092" s="455"/>
      <c r="B1092" s="38" t="s">
        <v>1258</v>
      </c>
      <c r="C1092" s="40" t="s">
        <v>123</v>
      </c>
      <c r="D1092" s="39"/>
      <c r="E1092" s="40"/>
      <c r="F1092" s="40" t="s">
        <v>640</v>
      </c>
      <c r="G1092" s="39">
        <v>1</v>
      </c>
      <c r="H1092" s="64" t="s">
        <v>574</v>
      </c>
      <c r="I1092" s="39">
        <v>1030</v>
      </c>
      <c r="J1092" s="65">
        <f>IF(C1092="СТОП цена",I1092,ROUND(I1092*(1-VLOOKUP(L1092,Оглавление!D:G,3,FALSE)),2))</f>
        <v>1030</v>
      </c>
      <c r="K1092" s="56"/>
      <c r="L1092" s="130" t="s">
        <v>1223</v>
      </c>
      <c r="M1092" s="311">
        <v>20</v>
      </c>
    </row>
    <row r="1093" spans="1:13" s="249" customFormat="1" ht="16.5" customHeight="1">
      <c r="A1093" s="444" t="s">
        <v>1243</v>
      </c>
      <c r="B1093" s="38" t="s">
        <v>1259</v>
      </c>
      <c r="C1093" s="40"/>
      <c r="D1093" s="39"/>
      <c r="E1093" s="40"/>
      <c r="F1093" s="40" t="s">
        <v>681</v>
      </c>
      <c r="G1093" s="39">
        <v>14</v>
      </c>
      <c r="H1093" s="64" t="s">
        <v>574</v>
      </c>
      <c r="I1093" s="39">
        <v>202</v>
      </c>
      <c r="J1093" s="65">
        <f>IF(C1093="СТОП цена",I1093,ROUND(I1093*(1-VLOOKUP(L1093,Оглавление!D:G,3,FALSE)),2))</f>
        <v>202</v>
      </c>
      <c r="K1093" s="56"/>
      <c r="L1093" s="130" t="s">
        <v>1223</v>
      </c>
      <c r="M1093" s="311">
        <v>20</v>
      </c>
    </row>
    <row r="1094" spans="1:13" s="249" customFormat="1" ht="16.5" customHeight="1">
      <c r="A1094" s="448"/>
      <c r="B1094" s="38" t="s">
        <v>1509</v>
      </c>
      <c r="C1094" s="40"/>
      <c r="D1094" s="39"/>
      <c r="E1094" s="40"/>
      <c r="F1094" s="40" t="s">
        <v>683</v>
      </c>
      <c r="G1094" s="39">
        <v>6</v>
      </c>
      <c r="H1094" s="64" t="s">
        <v>574</v>
      </c>
      <c r="I1094" s="39">
        <v>426</v>
      </c>
      <c r="J1094" s="65">
        <f>IF(C1094="СТОП цена",I1094,ROUND(I1094*(1-VLOOKUP(L1094,Оглавление!D:G,3,FALSE)),2))</f>
        <v>426</v>
      </c>
      <c r="K1094" s="56"/>
      <c r="L1094" s="130" t="s">
        <v>1223</v>
      </c>
      <c r="M1094" s="311">
        <v>20</v>
      </c>
    </row>
    <row r="1095" spans="1:13" s="249" customFormat="1" ht="18.75" customHeight="1">
      <c r="A1095" s="471"/>
      <c r="B1095" s="38" t="s">
        <v>1260</v>
      </c>
      <c r="C1095" s="40" t="s">
        <v>937</v>
      </c>
      <c r="D1095" s="39"/>
      <c r="E1095" s="40"/>
      <c r="F1095" s="40" t="s">
        <v>684</v>
      </c>
      <c r="G1095" s="39">
        <v>6</v>
      </c>
      <c r="H1095" s="64" t="s">
        <v>574</v>
      </c>
      <c r="I1095" s="39">
        <v>535</v>
      </c>
      <c r="J1095" s="65">
        <f>IF(C1095="СТОП цена",I1095,ROUND(I1095*(1-VLOOKUP(L1095,Оглавление!D:G,3,FALSE)),2))</f>
        <v>535</v>
      </c>
      <c r="K1095" s="56"/>
      <c r="L1095" s="130" t="s">
        <v>1223</v>
      </c>
      <c r="M1095" s="311">
        <v>20</v>
      </c>
    </row>
    <row r="1096" spans="1:13" s="249" customFormat="1" ht="18" customHeight="1">
      <c r="A1096" s="455"/>
      <c r="B1096" s="38" t="s">
        <v>1261</v>
      </c>
      <c r="C1096" s="40" t="s">
        <v>123</v>
      </c>
      <c r="D1096" s="39"/>
      <c r="E1096" s="40"/>
      <c r="F1096" s="40" t="s">
        <v>640</v>
      </c>
      <c r="G1096" s="39">
        <v>1</v>
      </c>
      <c r="H1096" s="64" t="s">
        <v>574</v>
      </c>
      <c r="I1096" s="39">
        <v>1035</v>
      </c>
      <c r="J1096" s="65">
        <f>IF(C1096="СТОП цена",I1096,ROUND(I1096*(1-VLOOKUP(L1096,Оглавление!D:G,3,FALSE)),2))</f>
        <v>1035</v>
      </c>
      <c r="K1096" s="56"/>
      <c r="L1096" s="130" t="s">
        <v>1223</v>
      </c>
      <c r="M1096" s="311">
        <v>20</v>
      </c>
    </row>
    <row r="1097" spans="1:13" s="249" customFormat="1" ht="16.5" customHeight="1">
      <c r="A1097" s="444" t="s">
        <v>1244</v>
      </c>
      <c r="B1097" s="38" t="s">
        <v>1262</v>
      </c>
      <c r="C1097" s="40"/>
      <c r="D1097" s="39"/>
      <c r="E1097" s="40"/>
      <c r="F1097" s="40" t="s">
        <v>681</v>
      </c>
      <c r="G1097" s="39">
        <v>14</v>
      </c>
      <c r="H1097" s="64" t="s">
        <v>574</v>
      </c>
      <c r="I1097" s="39">
        <v>195</v>
      </c>
      <c r="J1097" s="65">
        <f>IF(C1097="СТОП цена",I1097,ROUND(I1097*(1-VLOOKUP(L1097,Оглавление!D:G,3,FALSE)),2))</f>
        <v>195</v>
      </c>
      <c r="K1097" s="56"/>
      <c r="L1097" s="130" t="s">
        <v>1223</v>
      </c>
      <c r="M1097" s="311">
        <v>20</v>
      </c>
    </row>
    <row r="1098" spans="1:13" s="249" customFormat="1" ht="16.5" customHeight="1">
      <c r="A1098" s="448"/>
      <c r="B1098" s="38" t="s">
        <v>1510</v>
      </c>
      <c r="C1098" s="40"/>
      <c r="D1098" s="39"/>
      <c r="E1098" s="40"/>
      <c r="F1098" s="40" t="s">
        <v>683</v>
      </c>
      <c r="G1098" s="39">
        <v>6</v>
      </c>
      <c r="H1098" s="64" t="s">
        <v>574</v>
      </c>
      <c r="I1098" s="39">
        <v>399</v>
      </c>
      <c r="J1098" s="65">
        <f>IF(C1098="СТОП цена",I1098,ROUND(I1098*(1-VLOOKUP(L1098,Оглавление!D:G,3,FALSE)),2))</f>
        <v>399</v>
      </c>
      <c r="K1098" s="56"/>
      <c r="L1098" s="130" t="s">
        <v>1223</v>
      </c>
      <c r="M1098" s="311">
        <v>20</v>
      </c>
    </row>
    <row r="1099" spans="1:13" s="249" customFormat="1" ht="15" customHeight="1">
      <c r="A1099" s="455"/>
      <c r="B1099" s="38" t="s">
        <v>1263</v>
      </c>
      <c r="C1099" s="40" t="s">
        <v>123</v>
      </c>
      <c r="D1099" s="39"/>
      <c r="E1099" s="40"/>
      <c r="F1099" s="40" t="s">
        <v>640</v>
      </c>
      <c r="G1099" s="39">
        <v>1</v>
      </c>
      <c r="H1099" s="64" t="s">
        <v>574</v>
      </c>
      <c r="I1099" s="39">
        <v>989</v>
      </c>
      <c r="J1099" s="65">
        <f>IF(C1099="СТОП цена",I1099,ROUND(I1099*(1-VLOOKUP(L1099,Оглавление!D:G,3,FALSE)),2))</f>
        <v>989</v>
      </c>
      <c r="K1099" s="56"/>
      <c r="L1099" s="130" t="s">
        <v>1223</v>
      </c>
      <c r="M1099" s="311">
        <v>20</v>
      </c>
    </row>
    <row r="1100" spans="1:13" s="249" customFormat="1" ht="21" hidden="1">
      <c r="A1100" s="446" t="s">
        <v>474</v>
      </c>
      <c r="B1100" s="447"/>
      <c r="C1100" s="447"/>
      <c r="D1100" s="447"/>
      <c r="E1100" s="447"/>
      <c r="F1100" s="447"/>
      <c r="G1100" s="447"/>
      <c r="H1100" s="447"/>
      <c r="I1100" s="447"/>
      <c r="J1100" s="447"/>
      <c r="K1100" s="56"/>
      <c r="L1100" s="130" t="s">
        <v>1223</v>
      </c>
      <c r="M1100" s="50">
        <v>20</v>
      </c>
    </row>
    <row r="1101" spans="1:13" s="249" customFormat="1" ht="18" hidden="1" customHeight="1">
      <c r="A1101" s="464" t="s">
        <v>1264</v>
      </c>
      <c r="B1101" s="38" t="s">
        <v>1271</v>
      </c>
      <c r="C1101" s="40"/>
      <c r="D1101" s="39"/>
      <c r="E1101" s="40"/>
      <c r="F1101" s="40" t="s">
        <v>683</v>
      </c>
      <c r="G1101" s="39">
        <v>6</v>
      </c>
      <c r="H1101" s="40" t="s">
        <v>574</v>
      </c>
      <c r="I1101" s="39">
        <v>226</v>
      </c>
      <c r="J1101" s="53">
        <f>IF(C1101="СТОП цена",I1101,ROUND(I1101*(1-VLOOKUP(L1101,Оглавление!D:G,3,FALSE)),2))</f>
        <v>226</v>
      </c>
      <c r="K1101" s="56"/>
      <c r="L1101" s="130" t="s">
        <v>1223</v>
      </c>
      <c r="M1101" s="50">
        <v>20</v>
      </c>
    </row>
    <row r="1102" spans="1:13" s="249" customFormat="1" ht="19.5" hidden="1" customHeight="1">
      <c r="A1102" s="472"/>
      <c r="B1102" s="38" t="s">
        <v>1337</v>
      </c>
      <c r="C1102" s="40" t="s">
        <v>123</v>
      </c>
      <c r="D1102" s="39"/>
      <c r="E1102" s="40"/>
      <c r="F1102" s="40" t="s">
        <v>640</v>
      </c>
      <c r="G1102" s="39">
        <v>1</v>
      </c>
      <c r="H1102" s="40" t="s">
        <v>574</v>
      </c>
      <c r="I1102" s="39">
        <v>587</v>
      </c>
      <c r="J1102" s="53">
        <f>IF(C1102="СТОП цена",I1102,ROUND(I1102*(1-VLOOKUP(L1102,Оглавление!D:G,3,FALSE)),2))</f>
        <v>587</v>
      </c>
      <c r="K1102" s="56"/>
      <c r="L1102" s="130" t="s">
        <v>1223</v>
      </c>
      <c r="M1102" s="50">
        <v>20</v>
      </c>
    </row>
    <row r="1103" spans="1:13" s="249" customFormat="1" ht="15" hidden="1" customHeight="1">
      <c r="A1103" s="473"/>
      <c r="B1103" s="38" t="s">
        <v>1338</v>
      </c>
      <c r="C1103" s="40" t="s">
        <v>123</v>
      </c>
      <c r="D1103" s="39"/>
      <c r="E1103" s="40"/>
      <c r="F1103" s="40" t="s">
        <v>674</v>
      </c>
      <c r="G1103" s="39">
        <v>1</v>
      </c>
      <c r="H1103" s="40" t="s">
        <v>574</v>
      </c>
      <c r="I1103" s="39">
        <v>2037</v>
      </c>
      <c r="J1103" s="53">
        <f>IF(C1103="СТОП цена",I1103,ROUND(I1103*(1-VLOOKUP(L1103,Оглавление!D:G,3,FALSE)),2))</f>
        <v>2037</v>
      </c>
      <c r="K1103" s="56"/>
      <c r="L1103" s="130" t="s">
        <v>1223</v>
      </c>
      <c r="M1103" s="50">
        <v>20</v>
      </c>
    </row>
    <row r="1104" spans="1:13" s="249" customFormat="1" ht="18" hidden="1" customHeight="1">
      <c r="A1104" s="464" t="s">
        <v>1265</v>
      </c>
      <c r="B1104" s="38" t="s">
        <v>1339</v>
      </c>
      <c r="C1104" s="40"/>
      <c r="D1104" s="39"/>
      <c r="E1104" s="40"/>
      <c r="F1104" s="40" t="s">
        <v>683</v>
      </c>
      <c r="G1104" s="39">
        <v>6</v>
      </c>
      <c r="H1104" s="40" t="s">
        <v>574</v>
      </c>
      <c r="I1104" s="39">
        <v>237</v>
      </c>
      <c r="J1104" s="53">
        <f>IF(C1104="СТОП цена",I1104,ROUND(I1104*(1-VLOOKUP(L1104,Оглавление!D:G,3,FALSE)),2))</f>
        <v>237</v>
      </c>
      <c r="K1104" s="56"/>
      <c r="L1104" s="130" t="s">
        <v>1223</v>
      </c>
      <c r="M1104" s="50">
        <v>20</v>
      </c>
    </row>
    <row r="1105" spans="1:13" s="249" customFormat="1" ht="18.75" hidden="1" customHeight="1">
      <c r="A1105" s="472"/>
      <c r="B1105" s="38" t="s">
        <v>1340</v>
      </c>
      <c r="C1105" s="40" t="s">
        <v>123</v>
      </c>
      <c r="D1105" s="39"/>
      <c r="E1105" s="40"/>
      <c r="F1105" s="40" t="s">
        <v>640</v>
      </c>
      <c r="G1105" s="39">
        <v>1</v>
      </c>
      <c r="H1105" s="40" t="s">
        <v>574</v>
      </c>
      <c r="I1105" s="39">
        <v>600</v>
      </c>
      <c r="J1105" s="53">
        <f>IF(C1105="СТОП цена",I1105,ROUND(I1105*(1-VLOOKUP(L1105,Оглавление!D:G,3,FALSE)),2))</f>
        <v>600</v>
      </c>
      <c r="K1105" s="56"/>
      <c r="L1105" s="130" t="s">
        <v>1223</v>
      </c>
      <c r="M1105" s="50">
        <v>20</v>
      </c>
    </row>
    <row r="1106" spans="1:13" s="249" customFormat="1" ht="21.75" hidden="1" customHeight="1">
      <c r="A1106" s="473"/>
      <c r="B1106" s="38" t="s">
        <v>1341</v>
      </c>
      <c r="C1106" s="40"/>
      <c r="D1106" s="39"/>
      <c r="E1106" s="40"/>
      <c r="F1106" s="40" t="s">
        <v>674</v>
      </c>
      <c r="G1106" s="39">
        <v>1</v>
      </c>
      <c r="H1106" s="40" t="s">
        <v>574</v>
      </c>
      <c r="I1106" s="39">
        <v>2185</v>
      </c>
      <c r="J1106" s="53">
        <f>IF(C1106="СТОП цена",I1106,ROUND(I1106*(1-VLOOKUP(L1106,Оглавление!D:G,3,FALSE)),2))</f>
        <v>2185</v>
      </c>
      <c r="K1106" s="56"/>
      <c r="L1106" s="130" t="s">
        <v>1223</v>
      </c>
      <c r="M1106" s="50">
        <v>20</v>
      </c>
    </row>
    <row r="1107" spans="1:13" s="249" customFormat="1" ht="20.25" hidden="1" customHeight="1">
      <c r="A1107" s="464" t="s">
        <v>1266</v>
      </c>
      <c r="B1107" s="38" t="s">
        <v>1342</v>
      </c>
      <c r="C1107" s="40"/>
      <c r="D1107" s="39"/>
      <c r="E1107" s="40"/>
      <c r="F1107" s="40" t="s">
        <v>638</v>
      </c>
      <c r="G1107" s="39">
        <v>12</v>
      </c>
      <c r="H1107" s="40" t="s">
        <v>574</v>
      </c>
      <c r="I1107" s="39">
        <v>63</v>
      </c>
      <c r="J1107" s="53">
        <f>IF(C1107="СТОП цена",I1107,ROUND(I1107*(1-VLOOKUP(L1107,Оглавление!D:G,3,FALSE)),2))</f>
        <v>63</v>
      </c>
      <c r="K1107" s="56"/>
      <c r="L1107" s="130" t="s">
        <v>1223</v>
      </c>
      <c r="M1107" s="50">
        <v>20</v>
      </c>
    </row>
    <row r="1108" spans="1:13" s="249" customFormat="1" ht="17.25" hidden="1" customHeight="1">
      <c r="A1108" s="472"/>
      <c r="B1108" s="38" t="s">
        <v>1343</v>
      </c>
      <c r="C1108" s="40"/>
      <c r="D1108" s="39"/>
      <c r="E1108" s="40"/>
      <c r="F1108" s="40" t="s">
        <v>643</v>
      </c>
      <c r="G1108" s="39">
        <v>1</v>
      </c>
      <c r="H1108" s="40" t="s">
        <v>574</v>
      </c>
      <c r="I1108" s="39">
        <v>190</v>
      </c>
      <c r="J1108" s="53">
        <f>IF(C1108="СТОП цена",I1108,ROUND(I1108*(1-VLOOKUP(L1108,Оглавление!D:G,3,FALSE)),2))</f>
        <v>190</v>
      </c>
      <c r="K1108" s="56"/>
      <c r="L1108" s="130" t="s">
        <v>1223</v>
      </c>
      <c r="M1108" s="50">
        <v>20</v>
      </c>
    </row>
    <row r="1109" spans="1:13" s="249" customFormat="1" ht="17.25" hidden="1" customHeight="1">
      <c r="A1109" s="473"/>
      <c r="B1109" s="38" t="s">
        <v>1344</v>
      </c>
      <c r="C1109" s="40"/>
      <c r="D1109" s="39"/>
      <c r="E1109" s="40"/>
      <c r="F1109" s="40" t="s">
        <v>644</v>
      </c>
      <c r="G1109" s="39">
        <v>1</v>
      </c>
      <c r="H1109" s="40" t="s">
        <v>574</v>
      </c>
      <c r="I1109" s="39">
        <v>349</v>
      </c>
      <c r="J1109" s="53">
        <f>IF(C1109="СТОП цена",I1109,ROUND(I1109*(1-VLOOKUP(L1109,Оглавление!D:G,3,FALSE)),2))</f>
        <v>349</v>
      </c>
      <c r="K1109" s="56"/>
      <c r="L1109" s="130" t="s">
        <v>1223</v>
      </c>
      <c r="M1109" s="50">
        <v>20</v>
      </c>
    </row>
    <row r="1110" spans="1:13" s="249" customFormat="1" ht="16.5" hidden="1" customHeight="1">
      <c r="A1110" s="464" t="s">
        <v>1269</v>
      </c>
      <c r="B1110" s="38" t="s">
        <v>1345</v>
      </c>
      <c r="C1110" s="40"/>
      <c r="D1110" s="39"/>
      <c r="E1110" s="40"/>
      <c r="F1110" s="40" t="s">
        <v>638</v>
      </c>
      <c r="G1110" s="39">
        <v>12</v>
      </c>
      <c r="H1110" s="40" t="s">
        <v>574</v>
      </c>
      <c r="I1110" s="39">
        <v>68</v>
      </c>
      <c r="J1110" s="53">
        <f>IF(C1110="СТОП цена",I1110,ROUND(I1110*(1-VLOOKUP(L1110,Оглавление!D:G,3,FALSE)),2))</f>
        <v>68</v>
      </c>
      <c r="K1110" s="56"/>
      <c r="L1110" s="130" t="s">
        <v>1223</v>
      </c>
      <c r="M1110" s="50">
        <v>20</v>
      </c>
    </row>
    <row r="1111" spans="1:13" s="249" customFormat="1" ht="15" hidden="1" customHeight="1">
      <c r="A1111" s="472"/>
      <c r="B1111" s="38" t="s">
        <v>1346</v>
      </c>
      <c r="C1111" s="40"/>
      <c r="D1111" s="39"/>
      <c r="E1111" s="40"/>
      <c r="F1111" s="40" t="s">
        <v>643</v>
      </c>
      <c r="G1111" s="39">
        <v>1</v>
      </c>
      <c r="H1111" s="40" t="s">
        <v>574</v>
      </c>
      <c r="I1111" s="39">
        <v>216</v>
      </c>
      <c r="J1111" s="53">
        <f>IF(C1111="СТОП цена",I1111,ROUND(I1111*(1-VLOOKUP(L1111,Оглавление!D:G,3,FALSE)),2))</f>
        <v>216</v>
      </c>
      <c r="K1111" s="56"/>
      <c r="L1111" s="130" t="s">
        <v>1223</v>
      </c>
      <c r="M1111" s="50">
        <v>20</v>
      </c>
    </row>
    <row r="1112" spans="1:13" s="249" customFormat="1" ht="15.75" hidden="1" customHeight="1">
      <c r="A1112" s="473"/>
      <c r="B1112" s="38" t="s">
        <v>1347</v>
      </c>
      <c r="C1112" s="40"/>
      <c r="D1112" s="39"/>
      <c r="E1112" s="40"/>
      <c r="F1112" s="40" t="s">
        <v>644</v>
      </c>
      <c r="G1112" s="39">
        <v>1</v>
      </c>
      <c r="H1112" s="40" t="s">
        <v>574</v>
      </c>
      <c r="I1112" s="39">
        <v>400</v>
      </c>
      <c r="J1112" s="53">
        <f>IF(C1112="СТОП цена",I1112,ROUND(I1112*(1-VLOOKUP(L1112,Оглавление!D:G,3,FALSE)),2))</f>
        <v>400</v>
      </c>
      <c r="K1112" s="56"/>
      <c r="L1112" s="130" t="s">
        <v>1223</v>
      </c>
      <c r="M1112" s="50">
        <v>20</v>
      </c>
    </row>
    <row r="1113" spans="1:13" s="249" customFormat="1" ht="19.5" hidden="1" customHeight="1">
      <c r="A1113" s="464" t="s">
        <v>1267</v>
      </c>
      <c r="B1113" s="38" t="s">
        <v>1348</v>
      </c>
      <c r="C1113" s="40"/>
      <c r="D1113" s="39"/>
      <c r="E1113" s="40"/>
      <c r="F1113" s="40" t="s">
        <v>643</v>
      </c>
      <c r="G1113" s="39">
        <v>1</v>
      </c>
      <c r="H1113" s="40" t="s">
        <v>574</v>
      </c>
      <c r="I1113" s="39">
        <v>211</v>
      </c>
      <c r="J1113" s="53">
        <f>IF(C1113="СТОП цена",I1113,ROUND(I1113*(1-VLOOKUP(L1113,Оглавление!D:G,3,FALSE)),2))</f>
        <v>211</v>
      </c>
      <c r="K1113" s="56"/>
      <c r="L1113" s="130" t="s">
        <v>1223</v>
      </c>
      <c r="M1113" s="50">
        <v>20</v>
      </c>
    </row>
    <row r="1114" spans="1:13" s="249" customFormat="1" ht="15.75" hidden="1" customHeight="1">
      <c r="A1114" s="473"/>
      <c r="B1114" s="38" t="s">
        <v>1349</v>
      </c>
      <c r="C1114" s="40"/>
      <c r="D1114" s="39"/>
      <c r="E1114" s="40"/>
      <c r="F1114" s="40" t="s">
        <v>644</v>
      </c>
      <c r="G1114" s="39">
        <v>1</v>
      </c>
      <c r="H1114" s="40" t="s">
        <v>574</v>
      </c>
      <c r="I1114" s="39">
        <v>392</v>
      </c>
      <c r="J1114" s="53">
        <f>IF(C1114="СТОП цена",I1114,ROUND(I1114*(1-VLOOKUP(L1114,Оглавление!D:G,3,FALSE)),2))</f>
        <v>392</v>
      </c>
      <c r="K1114" s="56"/>
      <c r="L1114" s="130" t="s">
        <v>1223</v>
      </c>
      <c r="M1114" s="50">
        <v>20</v>
      </c>
    </row>
    <row r="1115" spans="1:13" s="249" customFormat="1" ht="16.5" hidden="1" customHeight="1">
      <c r="A1115" s="464" t="s">
        <v>1268</v>
      </c>
      <c r="B1115" s="38" t="s">
        <v>1589</v>
      </c>
      <c r="C1115" s="40"/>
      <c r="D1115" s="39"/>
      <c r="E1115" s="40"/>
      <c r="F1115" s="40" t="s">
        <v>682</v>
      </c>
      <c r="G1115" s="39">
        <v>1</v>
      </c>
      <c r="H1115" s="40" t="s">
        <v>574</v>
      </c>
      <c r="I1115" s="39">
        <v>253</v>
      </c>
      <c r="J1115" s="53">
        <f>IF(C1115="СТОП цена",I1115,ROUND(I1115*(1-VLOOKUP(L1115,Оглавление!D:G,3,FALSE)),2))</f>
        <v>253</v>
      </c>
      <c r="K1115" s="56"/>
      <c r="L1115" s="130" t="s">
        <v>1223</v>
      </c>
      <c r="M1115" s="50">
        <v>20</v>
      </c>
    </row>
    <row r="1116" spans="1:13" s="249" customFormat="1" ht="15.75" hidden="1" customHeight="1">
      <c r="A1116" s="472"/>
      <c r="B1116" s="38" t="s">
        <v>1590</v>
      </c>
      <c r="C1116" s="40"/>
      <c r="D1116" s="39"/>
      <c r="E1116" s="40"/>
      <c r="F1116" s="40" t="s">
        <v>724</v>
      </c>
      <c r="G1116" s="39">
        <v>1</v>
      </c>
      <c r="H1116" s="40" t="s">
        <v>574</v>
      </c>
      <c r="I1116" s="39">
        <v>534</v>
      </c>
      <c r="J1116" s="53">
        <f>IF(C1116="СТОП цена",I1116,ROUND(I1116*(1-VLOOKUP(L1116,Оглавление!D:G,3,FALSE)),2))</f>
        <v>534</v>
      </c>
      <c r="K1116" s="56"/>
      <c r="L1116" s="130" t="s">
        <v>1223</v>
      </c>
      <c r="M1116" s="50">
        <v>20</v>
      </c>
    </row>
    <row r="1117" spans="1:13" s="249" customFormat="1" ht="15" hidden="1" customHeight="1">
      <c r="A1117" s="473"/>
      <c r="B1117" s="38" t="s">
        <v>1591</v>
      </c>
      <c r="C1117" s="40"/>
      <c r="D1117" s="39"/>
      <c r="E1117" s="40"/>
      <c r="F1117" s="40" t="s">
        <v>743</v>
      </c>
      <c r="G1117" s="39">
        <v>1</v>
      </c>
      <c r="H1117" s="40" t="s">
        <v>574</v>
      </c>
      <c r="I1117" s="39">
        <v>1019</v>
      </c>
      <c r="J1117" s="53">
        <f>IF(C1117="СТОП цена",I1117,ROUND(I1117*(1-VLOOKUP(L1117,Оглавление!D:G,3,FALSE)),2))</f>
        <v>1019</v>
      </c>
      <c r="K1117" s="56"/>
      <c r="L1117" s="130" t="s">
        <v>1223</v>
      </c>
      <c r="M1117" s="50">
        <v>20</v>
      </c>
    </row>
    <row r="1118" spans="1:13" s="249" customFormat="1" ht="19.5" hidden="1" customHeight="1">
      <c r="A1118" s="313" t="s">
        <v>1270</v>
      </c>
      <c r="B1118" s="38" t="s">
        <v>1350</v>
      </c>
      <c r="C1118" s="40" t="s">
        <v>123</v>
      </c>
      <c r="D1118" s="39"/>
      <c r="E1118" s="40"/>
      <c r="F1118" s="40" t="s">
        <v>688</v>
      </c>
      <c r="G1118" s="39">
        <v>1</v>
      </c>
      <c r="H1118" s="40" t="s">
        <v>574</v>
      </c>
      <c r="I1118" s="39">
        <v>1089.6300000000001</v>
      </c>
      <c r="J1118" s="53">
        <f>IF(C1118="СТОП цена",I1118,ROUND(I1118*(1-VLOOKUP(L1118,Оглавление!D:G,3,FALSE)),2))</f>
        <v>1089.6300000000001</v>
      </c>
      <c r="K1118" s="56"/>
      <c r="L1118" s="130" t="s">
        <v>1223</v>
      </c>
      <c r="M1118" s="50">
        <v>20</v>
      </c>
    </row>
    <row r="1119" spans="1:13" s="249" customFormat="1" ht="21" hidden="1">
      <c r="A1119" s="446" t="s">
        <v>575</v>
      </c>
      <c r="B1119" s="447"/>
      <c r="C1119" s="447"/>
      <c r="D1119" s="447"/>
      <c r="E1119" s="447"/>
      <c r="F1119" s="447"/>
      <c r="G1119" s="447">
        <v>1</v>
      </c>
      <c r="H1119" s="447" t="s">
        <v>574</v>
      </c>
      <c r="I1119" s="447"/>
      <c r="J1119" s="447">
        <f>IF(C1119="СТОП цена",I1119,ROUND(I1119*(1-VLOOKUP(L1119,Оглавление!D:G,3,FALSE)),2))</f>
        <v>0</v>
      </c>
      <c r="K1119" s="56"/>
      <c r="L1119" s="130" t="s">
        <v>1223</v>
      </c>
      <c r="M1119" s="50">
        <v>20</v>
      </c>
    </row>
    <row r="1120" spans="1:13" s="249" customFormat="1" ht="21" hidden="1">
      <c r="A1120" s="446" t="s">
        <v>1272</v>
      </c>
      <c r="B1120" s="447"/>
      <c r="C1120" s="447"/>
      <c r="D1120" s="447"/>
      <c r="E1120" s="447"/>
      <c r="F1120" s="447"/>
      <c r="G1120" s="447"/>
      <c r="H1120" s="447"/>
      <c r="I1120" s="447"/>
      <c r="J1120" s="447"/>
      <c r="K1120" s="56"/>
      <c r="L1120" s="130" t="s">
        <v>1223</v>
      </c>
      <c r="M1120" s="50">
        <v>20</v>
      </c>
    </row>
    <row r="1121" spans="1:13" s="249" customFormat="1" ht="18.75" hidden="1" customHeight="1">
      <c r="A1121" s="444" t="s">
        <v>1274</v>
      </c>
      <c r="B1121" s="38" t="s">
        <v>1351</v>
      </c>
      <c r="C1121" s="40"/>
      <c r="D1121" s="39"/>
      <c r="E1121" s="40"/>
      <c r="F1121" s="40" t="s">
        <v>682</v>
      </c>
      <c r="G1121" s="39">
        <v>1</v>
      </c>
      <c r="H1121" s="40" t="s">
        <v>574</v>
      </c>
      <c r="I1121" s="39">
        <v>230</v>
      </c>
      <c r="J1121" s="53">
        <f>IF(C1121="СТОП цена",I1121,ROUND(I1121*(1-VLOOKUP(L1121,Оглавление!D:G,3,FALSE)),2))</f>
        <v>230</v>
      </c>
      <c r="K1121" s="56"/>
      <c r="L1121" s="130" t="s">
        <v>1223</v>
      </c>
      <c r="M1121" s="50">
        <v>20</v>
      </c>
    </row>
    <row r="1122" spans="1:13" s="249" customFormat="1" ht="17.25" hidden="1" customHeight="1">
      <c r="A1122" s="455"/>
      <c r="B1122" s="38" t="s">
        <v>1352</v>
      </c>
      <c r="C1122" s="40"/>
      <c r="D1122" s="39"/>
      <c r="E1122" s="40"/>
      <c r="F1122" s="40" t="s">
        <v>931</v>
      </c>
      <c r="G1122" s="39">
        <v>1</v>
      </c>
      <c r="H1122" s="40" t="s">
        <v>574</v>
      </c>
      <c r="I1122" s="39">
        <v>700</v>
      </c>
      <c r="J1122" s="53">
        <f>IF(C1122="СТОП цена",I1122,ROUND(I1122*(1-VLOOKUP(L1122,Оглавление!D:G,3,FALSE)),2))</f>
        <v>700</v>
      </c>
      <c r="K1122" s="56"/>
      <c r="L1122" s="130" t="s">
        <v>1223</v>
      </c>
      <c r="M1122" s="50">
        <v>20</v>
      </c>
    </row>
    <row r="1123" spans="1:13" s="249" customFormat="1" ht="20.25" hidden="1" customHeight="1">
      <c r="A1123" s="444" t="s">
        <v>1275</v>
      </c>
      <c r="B1123" s="38" t="s">
        <v>1353</v>
      </c>
      <c r="C1123" s="40" t="s">
        <v>123</v>
      </c>
      <c r="D1123" s="39"/>
      <c r="E1123" s="40"/>
      <c r="F1123" s="40" t="s">
        <v>931</v>
      </c>
      <c r="G1123" s="39">
        <v>1</v>
      </c>
      <c r="H1123" s="40" t="s">
        <v>574</v>
      </c>
      <c r="I1123" s="39">
        <v>1190</v>
      </c>
      <c r="J1123" s="53">
        <f>IF(C1123="СТОП цена",I1123,ROUND(I1123*(1-VLOOKUP(L1123,Оглавление!D:G,3,FALSE)),2))</f>
        <v>1190</v>
      </c>
      <c r="K1123" s="56"/>
      <c r="L1123" s="130" t="s">
        <v>1223</v>
      </c>
      <c r="M1123" s="50">
        <v>20</v>
      </c>
    </row>
    <row r="1124" spans="1:13" s="249" customFormat="1" ht="21" hidden="1" customHeight="1">
      <c r="A1124" s="455"/>
      <c r="B1124" s="38" t="s">
        <v>1354</v>
      </c>
      <c r="C1124" s="40" t="s">
        <v>123</v>
      </c>
      <c r="D1124" s="39"/>
      <c r="E1124" s="40"/>
      <c r="F1124" s="40" t="s">
        <v>682</v>
      </c>
      <c r="G1124" s="39">
        <v>1</v>
      </c>
      <c r="H1124" s="40" t="s">
        <v>574</v>
      </c>
      <c r="I1124" s="39">
        <v>370</v>
      </c>
      <c r="J1124" s="53">
        <f>IF(C1124="СТОП цена",I1124,ROUND(I1124*(1-VLOOKUP(L1124,Оглавление!D:G,3,FALSE)),2))</f>
        <v>370</v>
      </c>
      <c r="K1124" s="56"/>
      <c r="L1124" s="130" t="s">
        <v>1223</v>
      </c>
      <c r="M1124" s="50">
        <v>20</v>
      </c>
    </row>
    <row r="1125" spans="1:13" s="249" customFormat="1" ht="23.25" hidden="1" customHeight="1">
      <c r="A1125" s="444" t="s">
        <v>1276</v>
      </c>
      <c r="B1125" s="38" t="s">
        <v>1355</v>
      </c>
      <c r="C1125" s="40"/>
      <c r="D1125" s="39"/>
      <c r="E1125" s="40"/>
      <c r="F1125" s="40" t="s">
        <v>931</v>
      </c>
      <c r="G1125" s="39">
        <v>1</v>
      </c>
      <c r="H1125" s="40" t="s">
        <v>574</v>
      </c>
      <c r="I1125" s="39">
        <v>1380</v>
      </c>
      <c r="J1125" s="53">
        <f>IF(C1125="СТОП цена",I1125,ROUND(I1125*(1-VLOOKUP(L1125,Оглавление!D:G,3,FALSE)),2))</f>
        <v>1380</v>
      </c>
      <c r="K1125" s="56"/>
      <c r="L1125" s="130" t="s">
        <v>1223</v>
      </c>
      <c r="M1125" s="50">
        <v>21</v>
      </c>
    </row>
    <row r="1126" spans="1:13" s="249" customFormat="1" ht="21" hidden="1" customHeight="1">
      <c r="A1126" s="455"/>
      <c r="B1126" s="38" t="s">
        <v>1356</v>
      </c>
      <c r="C1126" s="40"/>
      <c r="D1126" s="39"/>
      <c r="E1126" s="40"/>
      <c r="F1126" s="40" t="s">
        <v>682</v>
      </c>
      <c r="G1126" s="39">
        <v>1</v>
      </c>
      <c r="H1126" s="40" t="s">
        <v>574</v>
      </c>
      <c r="I1126" s="39">
        <v>390</v>
      </c>
      <c r="J1126" s="53">
        <f>IF(C1126="СТОП цена",I1126,ROUND(I1126*(1-VLOOKUP(L1126,Оглавление!D:G,3,FALSE)),2))</f>
        <v>390</v>
      </c>
      <c r="K1126" s="56"/>
      <c r="L1126" s="130" t="s">
        <v>1223</v>
      </c>
      <c r="M1126" s="50">
        <v>21</v>
      </c>
    </row>
    <row r="1127" spans="1:13" s="249" customFormat="1" ht="18.75" hidden="1" customHeight="1">
      <c r="A1127" s="444" t="s">
        <v>1277</v>
      </c>
      <c r="B1127" s="38" t="s">
        <v>1357</v>
      </c>
      <c r="C1127" s="40"/>
      <c r="D1127" s="39"/>
      <c r="E1127" s="40"/>
      <c r="F1127" s="40" t="s">
        <v>1273</v>
      </c>
      <c r="G1127" s="39">
        <v>6</v>
      </c>
      <c r="H1127" s="40" t="s">
        <v>574</v>
      </c>
      <c r="I1127" s="39">
        <v>109</v>
      </c>
      <c r="J1127" s="53">
        <f>IF(C1127="СТОП цена",I1127,ROUND(I1127*(1-VLOOKUP(L1127,Оглавление!D:G,3,FALSE)),2))</f>
        <v>109</v>
      </c>
      <c r="K1127" s="56"/>
      <c r="L1127" s="130" t="s">
        <v>1223</v>
      </c>
      <c r="M1127" s="50">
        <v>21</v>
      </c>
    </row>
    <row r="1128" spans="1:13" s="249" customFormat="1" ht="18.75" hidden="1" customHeight="1">
      <c r="A1128" s="471"/>
      <c r="B1128" s="38" t="s">
        <v>1358</v>
      </c>
      <c r="C1128" s="40"/>
      <c r="D1128" s="39"/>
      <c r="E1128" s="40"/>
      <c r="F1128" s="40" t="s">
        <v>931</v>
      </c>
      <c r="G1128" s="39">
        <v>1</v>
      </c>
      <c r="H1128" s="40" t="s">
        <v>574</v>
      </c>
      <c r="I1128" s="39">
        <v>557</v>
      </c>
      <c r="J1128" s="53">
        <f>IF(C1128="СТОП цена",I1128,ROUND(I1128*(1-VLOOKUP(L1128,Оглавление!D:G,3,FALSE)),2))</f>
        <v>557</v>
      </c>
      <c r="K1128" s="56"/>
      <c r="L1128" s="130" t="s">
        <v>1223</v>
      </c>
      <c r="M1128" s="50">
        <v>21</v>
      </c>
    </row>
    <row r="1129" spans="1:13" s="249" customFormat="1" ht="18" hidden="1" customHeight="1">
      <c r="A1129" s="471"/>
      <c r="B1129" s="38" t="s">
        <v>1359</v>
      </c>
      <c r="C1129" s="40"/>
      <c r="D1129" s="39"/>
      <c r="E1129" s="40"/>
      <c r="F1129" s="40" t="s">
        <v>557</v>
      </c>
      <c r="G1129" s="39">
        <v>1</v>
      </c>
      <c r="H1129" s="40" t="s">
        <v>574</v>
      </c>
      <c r="I1129" s="39">
        <v>163</v>
      </c>
      <c r="J1129" s="53">
        <f>IF(C1129="СТОП цена",I1129,ROUND(I1129*(1-VLOOKUP(L1129,Оглавление!D:G,3,FALSE)),2))</f>
        <v>163</v>
      </c>
      <c r="K1129" s="56"/>
      <c r="L1129" s="130" t="s">
        <v>1223</v>
      </c>
      <c r="M1129" s="50">
        <v>21</v>
      </c>
    </row>
    <row r="1130" spans="1:13" s="249" customFormat="1" ht="19.5" hidden="1" customHeight="1">
      <c r="A1130" s="471"/>
      <c r="B1130" s="38" t="s">
        <v>1360</v>
      </c>
      <c r="C1130" s="40"/>
      <c r="D1130" s="39"/>
      <c r="E1130" s="40"/>
      <c r="F1130" s="40" t="s">
        <v>671</v>
      </c>
      <c r="G1130" s="39">
        <v>1</v>
      </c>
      <c r="H1130" s="40" t="s">
        <v>574</v>
      </c>
      <c r="I1130" s="39">
        <v>1479</v>
      </c>
      <c r="J1130" s="53">
        <f>IF(C1130="СТОП цена",I1130,ROUND(I1130*(1-VLOOKUP(L1130,Оглавление!D:G,3,FALSE)),2))</f>
        <v>1479</v>
      </c>
      <c r="K1130" s="56"/>
      <c r="L1130" s="130" t="s">
        <v>1223</v>
      </c>
      <c r="M1130" s="50">
        <v>21</v>
      </c>
    </row>
    <row r="1131" spans="1:13" s="249" customFormat="1" ht="19.5" hidden="1" customHeight="1">
      <c r="A1131" s="455"/>
      <c r="B1131" s="38" t="s">
        <v>1361</v>
      </c>
      <c r="C1131" s="40"/>
      <c r="D1131" s="39"/>
      <c r="E1131" s="40"/>
      <c r="F1131" s="40" t="s">
        <v>705</v>
      </c>
      <c r="G1131" s="39">
        <v>1</v>
      </c>
      <c r="H1131" s="40" t="s">
        <v>574</v>
      </c>
      <c r="I1131" s="39">
        <v>315</v>
      </c>
      <c r="J1131" s="53">
        <f>IF(C1131="СТОП цена",I1131,ROUND(I1131*(1-VLOOKUP(L1131,Оглавление!D:G,3,FALSE)),2))</f>
        <v>315</v>
      </c>
      <c r="K1131" s="56"/>
      <c r="L1131" s="130" t="s">
        <v>1223</v>
      </c>
      <c r="M1131" s="50">
        <v>21</v>
      </c>
    </row>
    <row r="1132" spans="1:13" s="249" customFormat="1" ht="18" hidden="1" customHeight="1">
      <c r="A1132" s="444" t="s">
        <v>1278</v>
      </c>
      <c r="B1132" s="38" t="s">
        <v>1362</v>
      </c>
      <c r="C1132" s="40"/>
      <c r="D1132" s="39"/>
      <c r="E1132" s="40"/>
      <c r="F1132" s="40" t="s">
        <v>1273</v>
      </c>
      <c r="G1132" s="39">
        <v>6</v>
      </c>
      <c r="H1132" s="40" t="s">
        <v>574</v>
      </c>
      <c r="I1132" s="39">
        <v>126</v>
      </c>
      <c r="J1132" s="53">
        <f>IF(C1132="СТОП цена",I1132,ROUND(I1132*(1-VLOOKUP(L1132,Оглавление!D:G,3,FALSE)),2))</f>
        <v>126</v>
      </c>
      <c r="K1132" s="56"/>
      <c r="L1132" s="130" t="s">
        <v>1223</v>
      </c>
      <c r="M1132" s="50">
        <v>21</v>
      </c>
    </row>
    <row r="1133" spans="1:13" s="249" customFormat="1" ht="19.5" hidden="1" customHeight="1">
      <c r="A1133" s="471"/>
      <c r="B1133" s="38" t="s">
        <v>1363</v>
      </c>
      <c r="C1133" s="40" t="s">
        <v>937</v>
      </c>
      <c r="D1133" s="39"/>
      <c r="E1133" s="40"/>
      <c r="F1133" s="40" t="s">
        <v>742</v>
      </c>
      <c r="G1133" s="39">
        <v>1</v>
      </c>
      <c r="H1133" s="40" t="s">
        <v>574</v>
      </c>
      <c r="I1133" s="39">
        <v>783</v>
      </c>
      <c r="J1133" s="53">
        <f>IF(C1133="СТОП цена",I1133,ROUND(I1133*(1-VLOOKUP(L1133,Оглавление!D:G,3,FALSE)),2))</f>
        <v>783</v>
      </c>
      <c r="K1133" s="56"/>
      <c r="L1133" s="130" t="s">
        <v>1223</v>
      </c>
      <c r="M1133" s="50">
        <v>21</v>
      </c>
    </row>
    <row r="1134" spans="1:13" s="249" customFormat="1" ht="18.75" hidden="1" customHeight="1">
      <c r="A1134" s="471"/>
      <c r="B1134" s="38" t="s">
        <v>1364</v>
      </c>
      <c r="C1134" s="40"/>
      <c r="D1134" s="39"/>
      <c r="E1134" s="40"/>
      <c r="F1134" s="40" t="s">
        <v>557</v>
      </c>
      <c r="G1134" s="39">
        <v>1</v>
      </c>
      <c r="H1134" s="40" t="s">
        <v>574</v>
      </c>
      <c r="I1134" s="39">
        <v>218</v>
      </c>
      <c r="J1134" s="53">
        <f>IF(C1134="СТОП цена",I1134,ROUND(I1134*(1-VLOOKUP(L1134,Оглавление!D:G,3,FALSE)),2))</f>
        <v>218</v>
      </c>
      <c r="K1134" s="56"/>
      <c r="L1134" s="130" t="s">
        <v>1223</v>
      </c>
      <c r="M1134" s="50">
        <v>21</v>
      </c>
    </row>
    <row r="1135" spans="1:13" s="249" customFormat="1" ht="18.75" hidden="1" customHeight="1">
      <c r="A1135" s="471"/>
      <c r="B1135" s="38" t="s">
        <v>1365</v>
      </c>
      <c r="C1135" s="40" t="s">
        <v>123</v>
      </c>
      <c r="D1135" s="39"/>
      <c r="E1135" s="40"/>
      <c r="F1135" s="40" t="s">
        <v>671</v>
      </c>
      <c r="G1135" s="39">
        <v>1</v>
      </c>
      <c r="H1135" s="40" t="s">
        <v>574</v>
      </c>
      <c r="I1135" s="39">
        <v>2121</v>
      </c>
      <c r="J1135" s="53">
        <f>IF(C1135="СТОП цена",I1135,ROUND(I1135*(1-VLOOKUP(L1135,Оглавление!D:G,3,FALSE)),2))</f>
        <v>2121</v>
      </c>
      <c r="K1135" s="56"/>
      <c r="L1135" s="130" t="s">
        <v>1223</v>
      </c>
      <c r="M1135" s="50">
        <v>21</v>
      </c>
    </row>
    <row r="1136" spans="1:13" s="249" customFormat="1" ht="18.75" hidden="1" customHeight="1">
      <c r="A1136" s="455"/>
      <c r="B1136" s="38" t="s">
        <v>1366</v>
      </c>
      <c r="C1136" s="40"/>
      <c r="D1136" s="39"/>
      <c r="E1136" s="40"/>
      <c r="F1136" s="40" t="s">
        <v>705</v>
      </c>
      <c r="G1136" s="39">
        <v>1</v>
      </c>
      <c r="H1136" s="40" t="s">
        <v>574</v>
      </c>
      <c r="I1136" s="39">
        <v>418</v>
      </c>
      <c r="J1136" s="53">
        <f>IF(C1136="СТОП цена",I1136,ROUND(I1136*(1-VLOOKUP(L1136,Оглавление!D:G,3,FALSE)),2))</f>
        <v>418</v>
      </c>
      <c r="K1136" s="56"/>
      <c r="L1136" s="130" t="s">
        <v>1223</v>
      </c>
      <c r="M1136" s="50">
        <v>21</v>
      </c>
    </row>
    <row r="1137" spans="1:13" s="249" customFormat="1" ht="18.75" hidden="1" customHeight="1">
      <c r="A1137" s="444" t="s">
        <v>1279</v>
      </c>
      <c r="B1137" s="38" t="s">
        <v>1367</v>
      </c>
      <c r="C1137" s="40"/>
      <c r="D1137" s="39"/>
      <c r="E1137" s="40"/>
      <c r="F1137" s="40" t="s">
        <v>1273</v>
      </c>
      <c r="G1137" s="39">
        <v>6</v>
      </c>
      <c r="H1137" s="40" t="s">
        <v>574</v>
      </c>
      <c r="I1137" s="39">
        <v>163</v>
      </c>
      <c r="J1137" s="53">
        <f>IF(C1137="СТОП цена",I1137,ROUND(I1137*(1-VLOOKUP(L1137,Оглавление!D:G,3,FALSE)),2))</f>
        <v>163</v>
      </c>
      <c r="K1137" s="56"/>
      <c r="L1137" s="130" t="s">
        <v>1223</v>
      </c>
      <c r="M1137" s="50">
        <v>21</v>
      </c>
    </row>
    <row r="1138" spans="1:13" s="249" customFormat="1" ht="19.5" hidden="1" customHeight="1">
      <c r="A1138" s="471"/>
      <c r="B1138" s="38" t="s">
        <v>1368</v>
      </c>
      <c r="C1138" s="40"/>
      <c r="D1138" s="39"/>
      <c r="E1138" s="40"/>
      <c r="F1138" s="40" t="s">
        <v>931</v>
      </c>
      <c r="G1138" s="39">
        <v>1</v>
      </c>
      <c r="H1138" s="40" t="s">
        <v>574</v>
      </c>
      <c r="I1138" s="39">
        <v>985</v>
      </c>
      <c r="J1138" s="53">
        <f>IF(C1138="СТОП цена",I1138,ROUND(I1138*(1-VLOOKUP(L1138,Оглавление!D:G,3,FALSE)),2))</f>
        <v>985</v>
      </c>
      <c r="K1138" s="56"/>
      <c r="L1138" s="130" t="s">
        <v>1223</v>
      </c>
      <c r="M1138" s="50">
        <v>21</v>
      </c>
    </row>
    <row r="1139" spans="1:13" s="249" customFormat="1" ht="19.5" hidden="1" customHeight="1">
      <c r="A1139" s="471"/>
      <c r="B1139" s="38" t="s">
        <v>1369</v>
      </c>
      <c r="C1139" s="40"/>
      <c r="D1139" s="39"/>
      <c r="E1139" s="40"/>
      <c r="F1139" s="40" t="s">
        <v>557</v>
      </c>
      <c r="G1139" s="39">
        <v>1</v>
      </c>
      <c r="H1139" s="40" t="s">
        <v>574</v>
      </c>
      <c r="I1139" s="39">
        <v>284</v>
      </c>
      <c r="J1139" s="53">
        <f>IF(C1139="СТОП цена",I1139,ROUND(I1139*(1-VLOOKUP(L1139,Оглавление!D:G,3,FALSE)),2))</f>
        <v>284</v>
      </c>
      <c r="K1139" s="56"/>
      <c r="L1139" s="130" t="s">
        <v>1223</v>
      </c>
      <c r="M1139" s="50">
        <v>21</v>
      </c>
    </row>
    <row r="1140" spans="1:13" s="249" customFormat="1" ht="18" hidden="1" customHeight="1">
      <c r="A1140" s="471"/>
      <c r="B1140" s="38" t="s">
        <v>1370</v>
      </c>
      <c r="C1140" s="40" t="s">
        <v>123</v>
      </c>
      <c r="D1140" s="39"/>
      <c r="E1140" s="40"/>
      <c r="F1140" s="40" t="s">
        <v>671</v>
      </c>
      <c r="G1140" s="39">
        <v>1</v>
      </c>
      <c r="H1140" s="40" t="s">
        <v>574</v>
      </c>
      <c r="I1140" s="39">
        <v>2931</v>
      </c>
      <c r="J1140" s="53">
        <f>IF(C1140="СТОП цена",I1140,ROUND(I1140*(1-VLOOKUP(L1140,Оглавление!D:G,3,FALSE)),2))</f>
        <v>2931</v>
      </c>
      <c r="K1140" s="56"/>
      <c r="L1140" s="130" t="s">
        <v>1223</v>
      </c>
      <c r="M1140" s="50">
        <v>21</v>
      </c>
    </row>
    <row r="1141" spans="1:13" s="249" customFormat="1" ht="18.75" hidden="1" customHeight="1">
      <c r="A1141" s="455"/>
      <c r="B1141" s="38" t="s">
        <v>1371</v>
      </c>
      <c r="C1141" s="40"/>
      <c r="D1141" s="39"/>
      <c r="E1141" s="40"/>
      <c r="F1141" s="40" t="s">
        <v>705</v>
      </c>
      <c r="G1141" s="39">
        <v>1</v>
      </c>
      <c r="H1141" s="40" t="s">
        <v>574</v>
      </c>
      <c r="I1141" s="39">
        <v>561</v>
      </c>
      <c r="J1141" s="53">
        <f>IF(C1141="СТОП цена",I1141,ROUND(I1141*(1-VLOOKUP(L1141,Оглавление!D:G,3,FALSE)),2))</f>
        <v>561</v>
      </c>
      <c r="K1141" s="56"/>
      <c r="L1141" s="130" t="s">
        <v>1223</v>
      </c>
      <c r="M1141" s="50">
        <v>21</v>
      </c>
    </row>
    <row r="1142" spans="1:13" s="249" customFormat="1" ht="18.75" customHeight="1">
      <c r="A1142" s="446" t="s">
        <v>749</v>
      </c>
      <c r="B1142" s="447"/>
      <c r="C1142" s="447"/>
      <c r="D1142" s="447"/>
      <c r="E1142" s="447"/>
      <c r="F1142" s="447"/>
      <c r="G1142" s="447"/>
      <c r="H1142" s="447"/>
      <c r="I1142" s="447"/>
      <c r="J1142" s="447"/>
      <c r="K1142" s="56"/>
      <c r="L1142" s="130" t="s">
        <v>1223</v>
      </c>
      <c r="M1142" s="50">
        <v>21</v>
      </c>
    </row>
    <row r="1143" spans="1:13" s="249" customFormat="1" ht="23.25" customHeight="1">
      <c r="A1143" s="444" t="s">
        <v>1280</v>
      </c>
      <c r="B1143" s="38" t="s">
        <v>1372</v>
      </c>
      <c r="C1143" s="40" t="s">
        <v>123</v>
      </c>
      <c r="D1143" s="315"/>
      <c r="E1143" s="314"/>
      <c r="F1143" s="40" t="s">
        <v>931</v>
      </c>
      <c r="G1143" s="39">
        <v>1</v>
      </c>
      <c r="H1143" s="40" t="s">
        <v>574</v>
      </c>
      <c r="I1143" s="39">
        <v>1739</v>
      </c>
      <c r="J1143" s="53">
        <f>IF(C1143="СТОП цена",I1143,ROUND(I1143*(1-VLOOKUP(L1143,Оглавление!D:G,3,FALSE)),2))</f>
        <v>1739</v>
      </c>
      <c r="K1143" s="56"/>
      <c r="L1143" s="130" t="s">
        <v>1223</v>
      </c>
      <c r="M1143" s="50">
        <v>21</v>
      </c>
    </row>
    <row r="1144" spans="1:13" s="249" customFormat="1" ht="22.5" customHeight="1">
      <c r="A1144" s="471"/>
      <c r="B1144" s="38" t="s">
        <v>1373</v>
      </c>
      <c r="C1144" s="40" t="s">
        <v>123</v>
      </c>
      <c r="D1144" s="315"/>
      <c r="E1144" s="314"/>
      <c r="F1144" s="40" t="s">
        <v>682</v>
      </c>
      <c r="G1144" s="39">
        <v>1</v>
      </c>
      <c r="H1144" s="40" t="s">
        <v>574</v>
      </c>
      <c r="I1144" s="39">
        <v>415</v>
      </c>
      <c r="J1144" s="53">
        <f>IF(C1144="СТОП цена",I1144,ROUND(I1144*(1-VLOOKUP(L1144,Оглавление!D:G,3,FALSE)),2))</f>
        <v>415</v>
      </c>
      <c r="K1144" s="56"/>
      <c r="L1144" s="130" t="s">
        <v>1223</v>
      </c>
      <c r="M1144" s="50">
        <v>21</v>
      </c>
    </row>
    <row r="1145" spans="1:13" s="249" customFormat="1" ht="21.75" customHeight="1">
      <c r="A1145" s="460" t="s">
        <v>1281</v>
      </c>
      <c r="B1145" s="38" t="s">
        <v>1374</v>
      </c>
      <c r="C1145" s="314"/>
      <c r="D1145" s="315"/>
      <c r="E1145" s="314"/>
      <c r="F1145" s="40" t="s">
        <v>931</v>
      </c>
      <c r="G1145" s="39">
        <v>1</v>
      </c>
      <c r="H1145" s="40" t="s">
        <v>574</v>
      </c>
      <c r="I1145" s="39">
        <v>1550</v>
      </c>
      <c r="J1145" s="53">
        <f>IF(C1145="СТОП цена",I1145,ROUND(I1145*(1-VLOOKUP(L1145,Оглавление!D:G,3,FALSE)),2))</f>
        <v>1550</v>
      </c>
      <c r="K1145" s="56"/>
      <c r="L1145" s="130" t="s">
        <v>1223</v>
      </c>
      <c r="M1145" s="50">
        <v>21</v>
      </c>
    </row>
    <row r="1146" spans="1:13" s="249" customFormat="1" ht="18.75" customHeight="1">
      <c r="A1146" s="474"/>
      <c r="B1146" s="38" t="s">
        <v>1375</v>
      </c>
      <c r="C1146" s="316"/>
      <c r="D1146" s="315"/>
      <c r="E1146" s="314"/>
      <c r="F1146" s="40" t="s">
        <v>682</v>
      </c>
      <c r="G1146" s="39">
        <v>1</v>
      </c>
      <c r="H1146" s="40" t="s">
        <v>574</v>
      </c>
      <c r="I1146" s="39">
        <v>420</v>
      </c>
      <c r="J1146" s="53">
        <f>IF(C1146="СТОП цена",I1146,ROUND(I1146*(1-VLOOKUP(L1146,Оглавление!D:G,3,FALSE)),2))</f>
        <v>420</v>
      </c>
      <c r="K1146" s="56"/>
      <c r="L1146" s="130" t="s">
        <v>1223</v>
      </c>
      <c r="M1146" s="50">
        <v>21</v>
      </c>
    </row>
    <row r="1147" spans="1:13" s="249" customFormat="1" ht="18.75" customHeight="1">
      <c r="A1147" s="444" t="s">
        <v>1282</v>
      </c>
      <c r="B1147" s="38" t="s">
        <v>1376</v>
      </c>
      <c r="C1147" s="40"/>
      <c r="D1147" s="39"/>
      <c r="E1147" s="40"/>
      <c r="F1147" s="40" t="s">
        <v>931</v>
      </c>
      <c r="G1147" s="39">
        <v>1</v>
      </c>
      <c r="H1147" s="40" t="s">
        <v>574</v>
      </c>
      <c r="I1147" s="39">
        <v>1145</v>
      </c>
      <c r="J1147" s="53">
        <f>IF(C1147="СТОП цена",I1147,ROUND(I1147*(1-VLOOKUP(L1147,Оглавление!D:G,3,FALSE)),2))</f>
        <v>1145</v>
      </c>
      <c r="K1147" s="56"/>
      <c r="L1147" s="130" t="s">
        <v>1223</v>
      </c>
      <c r="M1147" s="50">
        <v>21</v>
      </c>
    </row>
    <row r="1148" spans="1:13" s="249" customFormat="1" ht="18.75" customHeight="1">
      <c r="A1148" s="471"/>
      <c r="B1148" s="38" t="s">
        <v>1377</v>
      </c>
      <c r="C1148" s="40"/>
      <c r="D1148" s="39"/>
      <c r="E1148" s="40"/>
      <c r="F1148" s="40" t="s">
        <v>557</v>
      </c>
      <c r="G1148" s="39">
        <v>1</v>
      </c>
      <c r="H1148" s="40" t="s">
        <v>574</v>
      </c>
      <c r="I1148" s="39">
        <v>316</v>
      </c>
      <c r="J1148" s="53">
        <f>IF(C1148="СТОП цена",I1148,ROUND(I1148*(1-VLOOKUP(L1148,Оглавление!D:G,3,FALSE)),2))</f>
        <v>316</v>
      </c>
      <c r="K1148" s="56"/>
      <c r="L1148" s="130" t="s">
        <v>1223</v>
      </c>
      <c r="M1148" s="50">
        <v>21</v>
      </c>
    </row>
    <row r="1149" spans="1:13" s="249" customFormat="1" ht="18.75" customHeight="1">
      <c r="A1149" s="471"/>
      <c r="B1149" s="38" t="s">
        <v>1378</v>
      </c>
      <c r="C1149" s="40" t="s">
        <v>123</v>
      </c>
      <c r="D1149" s="39"/>
      <c r="E1149" s="40"/>
      <c r="F1149" s="40" t="s">
        <v>671</v>
      </c>
      <c r="G1149" s="39">
        <v>1</v>
      </c>
      <c r="H1149" s="40" t="s">
        <v>574</v>
      </c>
      <c r="I1149" s="39">
        <v>3374</v>
      </c>
      <c r="J1149" s="53">
        <f>IF(C1149="СТОП цена",I1149,ROUND(I1149*(1-VLOOKUP(L1149,Оглавление!D:G,3,FALSE)),2))</f>
        <v>3374</v>
      </c>
      <c r="K1149" s="56"/>
      <c r="L1149" s="130" t="s">
        <v>1223</v>
      </c>
      <c r="M1149" s="50">
        <v>21</v>
      </c>
    </row>
    <row r="1150" spans="1:13" s="249" customFormat="1" ht="18.75" customHeight="1">
      <c r="A1150" s="455"/>
      <c r="B1150" s="38" t="s">
        <v>1379</v>
      </c>
      <c r="C1150" s="40"/>
      <c r="D1150" s="39"/>
      <c r="E1150" s="40"/>
      <c r="F1150" s="40" t="s">
        <v>705</v>
      </c>
      <c r="G1150" s="39">
        <v>1</v>
      </c>
      <c r="H1150" s="40" t="s">
        <v>574</v>
      </c>
      <c r="I1150" s="39">
        <v>641</v>
      </c>
      <c r="J1150" s="53">
        <f>IF(C1150="СТОП цена",I1150,ROUND(I1150*(1-VLOOKUP(L1150,Оглавление!D:G,3,FALSE)),2))</f>
        <v>641</v>
      </c>
      <c r="K1150" s="56"/>
      <c r="L1150" s="130" t="s">
        <v>1223</v>
      </c>
      <c r="M1150" s="50">
        <v>21</v>
      </c>
    </row>
    <row r="1151" spans="1:13" s="249" customFormat="1" ht="18.75" customHeight="1">
      <c r="A1151" s="444" t="s">
        <v>1283</v>
      </c>
      <c r="B1151" s="38" t="s">
        <v>1380</v>
      </c>
      <c r="C1151" s="40" t="s">
        <v>937</v>
      </c>
      <c r="D1151" s="39"/>
      <c r="E1151" s="40"/>
      <c r="F1151" s="40" t="s">
        <v>742</v>
      </c>
      <c r="G1151" s="39">
        <v>1</v>
      </c>
      <c r="H1151" s="40" t="s">
        <v>574</v>
      </c>
      <c r="I1151" s="39">
        <v>1532</v>
      </c>
      <c r="J1151" s="53">
        <f>IF(C1151="СТОП цена",I1151,ROUND(I1151*(1-VLOOKUP(L1151,Оглавление!D:G,3,FALSE)),2))</f>
        <v>1532</v>
      </c>
      <c r="K1151" s="56"/>
      <c r="L1151" s="130" t="s">
        <v>1223</v>
      </c>
      <c r="M1151" s="50">
        <v>21</v>
      </c>
    </row>
    <row r="1152" spans="1:13" s="249" customFormat="1" ht="18.75" customHeight="1">
      <c r="A1152" s="471"/>
      <c r="B1152" s="38" t="s">
        <v>1381</v>
      </c>
      <c r="C1152" s="40" t="s">
        <v>123</v>
      </c>
      <c r="D1152" s="39"/>
      <c r="E1152" s="40"/>
      <c r="F1152" s="40" t="s">
        <v>557</v>
      </c>
      <c r="G1152" s="39">
        <v>1</v>
      </c>
      <c r="H1152" s="40" t="s">
        <v>574</v>
      </c>
      <c r="I1152" s="39">
        <v>380</v>
      </c>
      <c r="J1152" s="53">
        <f>IF(C1152="СТОП цена",I1152,ROUND(I1152*(1-VLOOKUP(L1152,Оглавление!D:G,3,FALSE)),2))</f>
        <v>380</v>
      </c>
      <c r="K1152" s="56"/>
      <c r="L1152" s="130" t="s">
        <v>1223</v>
      </c>
      <c r="M1152" s="50">
        <v>21</v>
      </c>
    </row>
    <row r="1153" spans="1:13" s="249" customFormat="1" ht="18.75" customHeight="1">
      <c r="A1153" s="471"/>
      <c r="B1153" s="38" t="s">
        <v>1382</v>
      </c>
      <c r="C1153" s="40" t="s">
        <v>123</v>
      </c>
      <c r="D1153" s="39"/>
      <c r="E1153" s="40"/>
      <c r="F1153" s="40" t="s">
        <v>671</v>
      </c>
      <c r="G1153" s="39">
        <v>1</v>
      </c>
      <c r="H1153" s="40" t="s">
        <v>574</v>
      </c>
      <c r="I1153" s="39">
        <v>4216</v>
      </c>
      <c r="J1153" s="53">
        <f>IF(C1153="СТОП цена",I1153,ROUND(I1153*(1-VLOOKUP(L1153,Оглавление!D:G,3,FALSE)),2))</f>
        <v>4216</v>
      </c>
      <c r="K1153" s="56"/>
      <c r="L1153" s="130" t="s">
        <v>1223</v>
      </c>
      <c r="M1153" s="50">
        <v>21</v>
      </c>
    </row>
    <row r="1154" spans="1:13" s="249" customFormat="1" ht="18.75" customHeight="1">
      <c r="A1154" s="455"/>
      <c r="B1154" s="38" t="s">
        <v>1383</v>
      </c>
      <c r="C1154" s="40" t="s">
        <v>123</v>
      </c>
      <c r="D1154" s="39"/>
      <c r="E1154" s="40"/>
      <c r="F1154" s="40" t="s">
        <v>705</v>
      </c>
      <c r="G1154" s="39">
        <v>1</v>
      </c>
      <c r="H1154" s="40" t="s">
        <v>574</v>
      </c>
      <c r="I1154" s="39">
        <v>805</v>
      </c>
      <c r="J1154" s="53">
        <f>IF(C1154="СТОП цена",I1154,ROUND(I1154*(1-VLOOKUP(L1154,Оглавление!D:G,3,FALSE)),2))</f>
        <v>805</v>
      </c>
      <c r="K1154" s="56"/>
      <c r="L1154" s="130" t="s">
        <v>1223</v>
      </c>
      <c r="M1154" s="50">
        <v>21</v>
      </c>
    </row>
    <row r="1155" spans="1:13" s="249" customFormat="1" ht="18.75" customHeight="1">
      <c r="A1155" s="460" t="s">
        <v>1284</v>
      </c>
      <c r="B1155" s="38" t="s">
        <v>1384</v>
      </c>
      <c r="C1155" s="40" t="s">
        <v>123</v>
      </c>
      <c r="D1155" s="39"/>
      <c r="E1155" s="40"/>
      <c r="F1155" s="40" t="s">
        <v>188</v>
      </c>
      <c r="G1155" s="39">
        <v>1</v>
      </c>
      <c r="H1155" s="40" t="s">
        <v>574</v>
      </c>
      <c r="I1155" s="39">
        <v>3353</v>
      </c>
      <c r="J1155" s="53">
        <f>IF(C1155="СТОП цена",I1155,ROUND(I1155*(1-VLOOKUP(L1155,Оглавление!D:G,3,FALSE)),2))</f>
        <v>3353</v>
      </c>
      <c r="K1155" s="56"/>
      <c r="L1155" s="130" t="s">
        <v>1223</v>
      </c>
      <c r="M1155" s="50">
        <v>21</v>
      </c>
    </row>
    <row r="1156" spans="1:13" s="249" customFormat="1" ht="18.75" customHeight="1">
      <c r="A1156" s="474"/>
      <c r="B1156" s="38" t="s">
        <v>1385</v>
      </c>
      <c r="C1156" s="40" t="s">
        <v>123</v>
      </c>
      <c r="D1156" s="39"/>
      <c r="E1156" s="40"/>
      <c r="F1156" s="40" t="s">
        <v>638</v>
      </c>
      <c r="G1156" s="39">
        <v>6</v>
      </c>
      <c r="H1156" s="40" t="s">
        <v>574</v>
      </c>
      <c r="I1156" s="39">
        <v>387</v>
      </c>
      <c r="J1156" s="53">
        <f>IF(C1156="СТОП цена",I1156,ROUND(I1156*(1-VLOOKUP(L1156,Оглавление!D:G,3,FALSE)),2))</f>
        <v>387</v>
      </c>
      <c r="K1156" s="56"/>
      <c r="L1156" s="130" t="s">
        <v>1223</v>
      </c>
      <c r="M1156" s="50">
        <v>21</v>
      </c>
    </row>
    <row r="1157" spans="1:13" s="249" customFormat="1" ht="18.75" customHeight="1">
      <c r="A1157" s="319" t="s">
        <v>1294</v>
      </c>
      <c r="B1157" s="38" t="s">
        <v>1386</v>
      </c>
      <c r="C1157" s="40" t="s">
        <v>123</v>
      </c>
      <c r="D1157" s="39"/>
      <c r="E1157" s="40"/>
      <c r="F1157" s="40" t="s">
        <v>644</v>
      </c>
      <c r="G1157" s="39"/>
      <c r="H1157" s="40" t="s">
        <v>574</v>
      </c>
      <c r="I1157" s="39">
        <v>3353</v>
      </c>
      <c r="J1157" s="53">
        <f>IF(C1157="СТОП цена",I1157,ROUND(I1157*(1-VLOOKUP(L1157,Оглавление!D:G,3,FALSE)),2))</f>
        <v>3353</v>
      </c>
      <c r="K1157" s="56"/>
      <c r="L1157" s="130" t="s">
        <v>1223</v>
      </c>
      <c r="M1157" s="50">
        <v>21</v>
      </c>
    </row>
    <row r="1158" spans="1:13" s="249" customFormat="1" ht="18.75" customHeight="1">
      <c r="A1158" s="319" t="s">
        <v>1295</v>
      </c>
      <c r="B1158" s="38" t="s">
        <v>1387</v>
      </c>
      <c r="C1158" s="40" t="s">
        <v>123</v>
      </c>
      <c r="D1158" s="39"/>
      <c r="E1158" s="40"/>
      <c r="F1158" s="40" t="s">
        <v>638</v>
      </c>
      <c r="G1158" s="39"/>
      <c r="H1158" s="40" t="s">
        <v>574</v>
      </c>
      <c r="I1158" s="39">
        <v>387</v>
      </c>
      <c r="J1158" s="53">
        <f>IF(C1158="СТОП цена",I1158,ROUND(I1158*(1-VLOOKUP(L1158,Оглавление!D:G,3,FALSE)),2))</f>
        <v>387</v>
      </c>
      <c r="K1158" s="56"/>
      <c r="L1158" s="130" t="s">
        <v>1223</v>
      </c>
      <c r="M1158" s="50">
        <v>21</v>
      </c>
    </row>
    <row r="1159" spans="1:13" s="249" customFormat="1" ht="18.75" customHeight="1">
      <c r="A1159" s="319" t="s">
        <v>1296</v>
      </c>
      <c r="B1159" s="38" t="s">
        <v>1388</v>
      </c>
      <c r="C1159" s="40"/>
      <c r="D1159" s="39"/>
      <c r="E1159" s="40"/>
      <c r="F1159" s="40" t="s">
        <v>688</v>
      </c>
      <c r="G1159" s="39"/>
      <c r="H1159" s="40" t="s">
        <v>574</v>
      </c>
      <c r="I1159" s="39">
        <v>1015.98</v>
      </c>
      <c r="J1159" s="53">
        <f>IF(C1159="СТОП цена",I1159,ROUND(I1159*(1-VLOOKUP(L1159,Оглавление!D:G,3,FALSE)),2))</f>
        <v>1015.98</v>
      </c>
      <c r="K1159" s="56"/>
      <c r="L1159" s="130" t="s">
        <v>1223</v>
      </c>
      <c r="M1159" s="50">
        <v>21</v>
      </c>
    </row>
    <row r="1160" spans="1:13" s="249" customFormat="1" ht="18.75" customHeight="1">
      <c r="A1160" s="319" t="s">
        <v>1296</v>
      </c>
      <c r="B1160" s="38" t="s">
        <v>1389</v>
      </c>
      <c r="C1160" s="40"/>
      <c r="D1160" s="39"/>
      <c r="E1160" s="40"/>
      <c r="F1160" s="40" t="s">
        <v>768</v>
      </c>
      <c r="G1160" s="39"/>
      <c r="H1160" s="40" t="s">
        <v>574</v>
      </c>
      <c r="I1160" s="39">
        <v>799</v>
      </c>
      <c r="J1160" s="53">
        <f>IF(C1160="СТОП цена",I1160,ROUND(I1160*(1-VLOOKUP(L1160,Оглавление!D:G,3,FALSE)),2))</f>
        <v>799</v>
      </c>
      <c r="K1160" s="56"/>
      <c r="L1160" s="130" t="s">
        <v>1223</v>
      </c>
      <c r="M1160" s="50">
        <v>21</v>
      </c>
    </row>
    <row r="1161" spans="1:13" s="249" customFormat="1" ht="18.75" hidden="1" customHeight="1">
      <c r="A1161" s="446" t="s">
        <v>1285</v>
      </c>
      <c r="B1161" s="447"/>
      <c r="C1161" s="447"/>
      <c r="D1161" s="447"/>
      <c r="E1161" s="447"/>
      <c r="F1161" s="447"/>
      <c r="G1161" s="447"/>
      <c r="H1161" s="447"/>
      <c r="I1161" s="447"/>
      <c r="J1161" s="447"/>
      <c r="K1161" s="56"/>
      <c r="L1161" s="130" t="s">
        <v>1223</v>
      </c>
      <c r="M1161" s="50">
        <v>21</v>
      </c>
    </row>
    <row r="1162" spans="1:13" s="249" customFormat="1" ht="18.75" hidden="1" customHeight="1">
      <c r="A1162" s="460" t="s">
        <v>1286</v>
      </c>
      <c r="B1162" s="38" t="s">
        <v>1390</v>
      </c>
      <c r="C1162" s="40"/>
      <c r="D1162" s="39"/>
      <c r="E1162" s="40"/>
      <c r="F1162" s="40" t="s">
        <v>931</v>
      </c>
      <c r="G1162" s="39">
        <v>1</v>
      </c>
      <c r="H1162" s="40" t="s">
        <v>574</v>
      </c>
      <c r="I1162" s="39">
        <v>1100</v>
      </c>
      <c r="J1162" s="53">
        <f>IF(C1162="СТОП цена",I1162,ROUND(I1162*(1-VLOOKUP(L1162,Оглавление!D:G,3,FALSE)),2))</f>
        <v>1100</v>
      </c>
      <c r="K1162" s="56"/>
      <c r="L1162" s="130" t="s">
        <v>1223</v>
      </c>
      <c r="M1162" s="50">
        <v>21</v>
      </c>
    </row>
    <row r="1163" spans="1:13" s="249" customFormat="1" ht="18.75" hidden="1" customHeight="1">
      <c r="A1163" s="474"/>
      <c r="B1163" s="38" t="s">
        <v>1391</v>
      </c>
      <c r="C1163" s="40"/>
      <c r="D1163" s="39"/>
      <c r="E1163" s="40"/>
      <c r="F1163" s="40" t="s">
        <v>682</v>
      </c>
      <c r="G1163" s="39">
        <v>1</v>
      </c>
      <c r="H1163" s="40" t="s">
        <v>574</v>
      </c>
      <c r="I1163" s="39">
        <v>320</v>
      </c>
      <c r="J1163" s="53">
        <f>IF(C1163="СТОП цена",I1163,ROUND(I1163*(1-VLOOKUP(L1163,Оглавление!D:G,3,FALSE)),2))</f>
        <v>320</v>
      </c>
      <c r="K1163" s="56"/>
      <c r="L1163" s="130" t="s">
        <v>1223</v>
      </c>
      <c r="M1163" s="50">
        <v>21</v>
      </c>
    </row>
    <row r="1164" spans="1:13" s="249" customFormat="1" ht="18.75" hidden="1" customHeight="1">
      <c r="A1164" s="444" t="s">
        <v>1287</v>
      </c>
      <c r="B1164" s="38" t="s">
        <v>1392</v>
      </c>
      <c r="C1164" s="316"/>
      <c r="D1164" s="315"/>
      <c r="E1164" s="314"/>
      <c r="F1164" s="40" t="s">
        <v>1273</v>
      </c>
      <c r="G1164" s="39">
        <v>1</v>
      </c>
      <c r="H1164" s="40" t="s">
        <v>574</v>
      </c>
      <c r="I1164" s="39">
        <v>177</v>
      </c>
      <c r="J1164" s="53">
        <f>IF(C1164="СТОП цена",I1164,ROUND(I1164*(1-VLOOKUP(L1164,Оглавление!D:G,3,FALSE)),2))</f>
        <v>177</v>
      </c>
      <c r="K1164" s="56"/>
      <c r="L1164" s="130" t="s">
        <v>1223</v>
      </c>
      <c r="M1164" s="50">
        <v>21</v>
      </c>
    </row>
    <row r="1165" spans="1:13" s="249" customFormat="1" ht="18.75" hidden="1" customHeight="1">
      <c r="A1165" s="448"/>
      <c r="B1165" s="38" t="s">
        <v>1633</v>
      </c>
      <c r="C1165" s="375"/>
      <c r="D1165" s="376"/>
      <c r="E1165" s="375"/>
      <c r="F1165" s="40" t="s">
        <v>931</v>
      </c>
      <c r="G1165" s="39">
        <v>1</v>
      </c>
      <c r="H1165" s="40" t="s">
        <v>574</v>
      </c>
      <c r="I1165" s="39">
        <v>1184</v>
      </c>
      <c r="J1165" s="53">
        <f>IF(C1165="СТОП цена",I1165,ROUND(I1165*(1-VLOOKUP(L1165,Оглавление!D:G,3,FALSE)),2))</f>
        <v>1184</v>
      </c>
      <c r="K1165" s="56"/>
      <c r="L1165" s="130" t="s">
        <v>1223</v>
      </c>
      <c r="M1165" s="50">
        <v>21</v>
      </c>
    </row>
    <row r="1166" spans="1:13" s="249" customFormat="1" ht="18.75" hidden="1" customHeight="1">
      <c r="A1166" s="448"/>
      <c r="B1166" s="38" t="s">
        <v>1393</v>
      </c>
      <c r="C1166" s="363" t="s">
        <v>937</v>
      </c>
      <c r="D1166" s="315"/>
      <c r="E1166" s="314"/>
      <c r="F1166" s="40" t="s">
        <v>742</v>
      </c>
      <c r="G1166" s="39">
        <v>1</v>
      </c>
      <c r="H1166" s="40" t="s">
        <v>574</v>
      </c>
      <c r="I1166" s="39">
        <v>1276</v>
      </c>
      <c r="J1166" s="53">
        <f>IF(C1166="СТОП цена",I1166,ROUND(I1166*(1-VLOOKUP(L1166,Оглавление!D:G,3,FALSE)),2))</f>
        <v>1276</v>
      </c>
      <c r="K1166" s="56"/>
      <c r="L1166" s="130" t="s">
        <v>1223</v>
      </c>
      <c r="M1166" s="50">
        <v>21</v>
      </c>
    </row>
    <row r="1167" spans="1:13" s="249" customFormat="1" ht="18.75" hidden="1" customHeight="1">
      <c r="A1167" s="448"/>
      <c r="B1167" s="38" t="s">
        <v>1394</v>
      </c>
      <c r="C1167" s="316"/>
      <c r="D1167" s="315"/>
      <c r="E1167" s="314"/>
      <c r="F1167" s="40" t="s">
        <v>557</v>
      </c>
      <c r="G1167" s="39">
        <v>1</v>
      </c>
      <c r="H1167" s="40" t="s">
        <v>574</v>
      </c>
      <c r="I1167" s="39">
        <v>334</v>
      </c>
      <c r="J1167" s="53">
        <f>IF(C1167="СТОП цена",I1167,ROUND(I1167*(1-VLOOKUP(L1167,Оглавление!D:G,3,FALSE)),2))</f>
        <v>334</v>
      </c>
      <c r="K1167" s="56"/>
      <c r="L1167" s="130" t="s">
        <v>1223</v>
      </c>
      <c r="M1167" s="50">
        <v>21</v>
      </c>
    </row>
    <row r="1168" spans="1:13" s="249" customFormat="1" ht="18.75" hidden="1" customHeight="1">
      <c r="A1168" s="448"/>
      <c r="B1168" s="38" t="s">
        <v>1395</v>
      </c>
      <c r="C1168" s="40" t="s">
        <v>123</v>
      </c>
      <c r="D1168" s="315"/>
      <c r="E1168" s="314"/>
      <c r="F1168" s="40" t="s">
        <v>671</v>
      </c>
      <c r="G1168" s="39">
        <v>1</v>
      </c>
      <c r="H1168" s="40" t="s">
        <v>574</v>
      </c>
      <c r="I1168" s="39">
        <v>3551</v>
      </c>
      <c r="J1168" s="53">
        <f>IF(C1168="СТОП цена",I1168,ROUND(I1168*(1-VLOOKUP(L1168,Оглавление!D:G,3,FALSE)),2))</f>
        <v>3551</v>
      </c>
      <c r="K1168" s="56"/>
      <c r="L1168" s="130" t="s">
        <v>1223</v>
      </c>
      <c r="M1168" s="50">
        <v>21</v>
      </c>
    </row>
    <row r="1169" spans="1:13" s="249" customFormat="1" ht="18" hidden="1" customHeight="1">
      <c r="A1169" s="445"/>
      <c r="B1169" s="38" t="s">
        <v>1396</v>
      </c>
      <c r="C1169" s="316"/>
      <c r="D1169" s="315"/>
      <c r="E1169" s="314"/>
      <c r="F1169" s="40" t="s">
        <v>705</v>
      </c>
      <c r="G1169" s="39">
        <v>1</v>
      </c>
      <c r="H1169" s="40" t="s">
        <v>574</v>
      </c>
      <c r="I1169" s="39">
        <v>670</v>
      </c>
      <c r="J1169" s="53">
        <f>IF(C1169="СТОП цена",I1169,ROUND(I1169*(1-VLOOKUP(L1169,Оглавление!D:G,3,FALSE)),2))</f>
        <v>670</v>
      </c>
      <c r="K1169" s="56"/>
      <c r="L1169" s="130" t="s">
        <v>1223</v>
      </c>
      <c r="M1169" s="50">
        <v>21</v>
      </c>
    </row>
    <row r="1170" spans="1:13" s="249" customFormat="1" ht="21" hidden="1">
      <c r="A1170" s="446" t="s">
        <v>40</v>
      </c>
      <c r="B1170" s="447"/>
      <c r="C1170" s="447"/>
      <c r="D1170" s="447"/>
      <c r="E1170" s="447"/>
      <c r="F1170" s="447"/>
      <c r="G1170" s="447"/>
      <c r="H1170" s="447"/>
      <c r="I1170" s="447"/>
      <c r="J1170" s="447"/>
      <c r="K1170" s="56"/>
      <c r="L1170" s="130" t="s">
        <v>1223</v>
      </c>
      <c r="M1170" s="50">
        <v>21</v>
      </c>
    </row>
    <row r="1171" spans="1:13" s="249" customFormat="1" ht="30" hidden="1">
      <c r="A1171" s="320" t="s">
        <v>1288</v>
      </c>
      <c r="B1171" s="38" t="s">
        <v>1399</v>
      </c>
      <c r="C1171" s="40" t="s">
        <v>123</v>
      </c>
      <c r="D1171" s="315"/>
      <c r="E1171" s="314"/>
      <c r="F1171" s="40" t="s">
        <v>558</v>
      </c>
      <c r="G1171" s="39">
        <v>1</v>
      </c>
      <c r="H1171" s="40" t="s">
        <v>574</v>
      </c>
      <c r="I1171" s="39">
        <v>700</v>
      </c>
      <c r="J1171" s="53">
        <f>IF(C1171="СТОП цена",I1171,ROUND(I1171*(1-VLOOKUP(L1171,Оглавление!D:G,3,FALSE)),2))</f>
        <v>700</v>
      </c>
      <c r="K1171" s="56"/>
      <c r="L1171" s="130" t="s">
        <v>1223</v>
      </c>
      <c r="M1171" s="50">
        <v>21</v>
      </c>
    </row>
    <row r="1172" spans="1:13" s="249" customFormat="1" ht="12.75" hidden="1">
      <c r="A1172" s="460" t="s">
        <v>1289</v>
      </c>
      <c r="B1172" s="38" t="s">
        <v>1400</v>
      </c>
      <c r="C1172" s="314"/>
      <c r="D1172" s="315"/>
      <c r="E1172" s="314"/>
      <c r="F1172" s="40" t="s">
        <v>681</v>
      </c>
      <c r="G1172" s="39">
        <v>6</v>
      </c>
      <c r="H1172" s="40" t="s">
        <v>574</v>
      </c>
      <c r="I1172" s="39">
        <v>93</v>
      </c>
      <c r="J1172" s="53">
        <f>IF(C1172="СТОП цена",I1172,ROUND(I1172*(1-VLOOKUP(L1172,Оглавление!D:G,3,FALSE)),2))</f>
        <v>93</v>
      </c>
      <c r="K1172" s="56"/>
      <c r="L1172" s="130" t="s">
        <v>1223</v>
      </c>
      <c r="M1172" s="50">
        <v>21</v>
      </c>
    </row>
    <row r="1173" spans="1:13" s="249" customFormat="1" ht="12.75" hidden="1">
      <c r="A1173" s="460"/>
      <c r="B1173" s="38" t="s">
        <v>1401</v>
      </c>
      <c r="C1173" s="40" t="s">
        <v>123</v>
      </c>
      <c r="D1173" s="315"/>
      <c r="E1173" s="314"/>
      <c r="F1173" s="40" t="s">
        <v>558</v>
      </c>
      <c r="G1173" s="39">
        <v>1</v>
      </c>
      <c r="H1173" s="40" t="s">
        <v>574</v>
      </c>
      <c r="I1173" s="39">
        <v>742</v>
      </c>
      <c r="J1173" s="53">
        <f>IF(C1173="СТОП цена",I1173,ROUND(I1173*(1-VLOOKUP(L1173,Оглавление!D:G,3,FALSE)),2))</f>
        <v>742</v>
      </c>
      <c r="K1173" s="56"/>
      <c r="L1173" s="130" t="s">
        <v>1223</v>
      </c>
      <c r="M1173" s="50">
        <v>21</v>
      </c>
    </row>
    <row r="1174" spans="1:13" s="249" customFormat="1" ht="12.75" hidden="1">
      <c r="A1174" s="460"/>
      <c r="B1174" s="38" t="s">
        <v>1402</v>
      </c>
      <c r="C1174" s="314"/>
      <c r="D1174" s="315"/>
      <c r="E1174" s="314"/>
      <c r="F1174" s="40" t="s">
        <v>715</v>
      </c>
      <c r="G1174" s="39">
        <v>1</v>
      </c>
      <c r="H1174" s="40" t="s">
        <v>574</v>
      </c>
      <c r="I1174" s="39">
        <v>184</v>
      </c>
      <c r="J1174" s="53">
        <f>IF(C1174="СТОП цена",I1174,ROUND(I1174*(1-VLOOKUP(L1174,Оглавление!D:G,3,FALSE)),2))</f>
        <v>184</v>
      </c>
      <c r="K1174" s="56"/>
      <c r="L1174" s="130" t="s">
        <v>1223</v>
      </c>
      <c r="M1174" s="50">
        <v>21</v>
      </c>
    </row>
    <row r="1175" spans="1:13" s="249" customFormat="1" ht="12.75" hidden="1">
      <c r="A1175" s="469" t="s">
        <v>1290</v>
      </c>
      <c r="B1175" s="38" t="s">
        <v>1403</v>
      </c>
      <c r="C1175" s="314"/>
      <c r="D1175" s="315"/>
      <c r="E1175" s="314"/>
      <c r="F1175" s="40" t="s">
        <v>681</v>
      </c>
      <c r="G1175" s="39">
        <v>6</v>
      </c>
      <c r="H1175" s="40" t="s">
        <v>574</v>
      </c>
      <c r="I1175" s="39">
        <v>150</v>
      </c>
      <c r="J1175" s="53">
        <f>IF(C1175="СТОП цена",I1175,ROUND(I1175*(1-VLOOKUP(L1175,Оглавление!D:G,3,FALSE)),2))</f>
        <v>150</v>
      </c>
      <c r="K1175" s="56"/>
      <c r="L1175" s="130" t="s">
        <v>1223</v>
      </c>
      <c r="M1175" s="50">
        <v>21</v>
      </c>
    </row>
    <row r="1176" spans="1:13" s="249" customFormat="1" ht="12.75" hidden="1">
      <c r="A1176" s="469"/>
      <c r="B1176" s="38" t="s">
        <v>1404</v>
      </c>
      <c r="C1176" s="40" t="s">
        <v>123</v>
      </c>
      <c r="D1176" s="315"/>
      <c r="E1176" s="314"/>
      <c r="F1176" s="40" t="s">
        <v>558</v>
      </c>
      <c r="G1176" s="39">
        <v>1</v>
      </c>
      <c r="H1176" s="40" t="s">
        <v>574</v>
      </c>
      <c r="I1176" s="39">
        <v>1536</v>
      </c>
      <c r="J1176" s="53">
        <f>IF(C1176="СТОП цена",I1176,ROUND(I1176*(1-VLOOKUP(L1176,Оглавление!D:G,3,FALSE)),2))</f>
        <v>1536</v>
      </c>
      <c r="K1176" s="56"/>
      <c r="L1176" s="130" t="s">
        <v>1223</v>
      </c>
      <c r="M1176" s="50">
        <v>21</v>
      </c>
    </row>
    <row r="1177" spans="1:13" s="249" customFormat="1" ht="12.75" hidden="1">
      <c r="A1177" s="469"/>
      <c r="B1177" s="38" t="s">
        <v>1405</v>
      </c>
      <c r="C1177" s="314"/>
      <c r="D1177" s="315"/>
      <c r="E1177" s="314"/>
      <c r="F1177" s="40" t="s">
        <v>715</v>
      </c>
      <c r="G1177" s="39">
        <v>1</v>
      </c>
      <c r="H1177" s="40" t="s">
        <v>574</v>
      </c>
      <c r="I1177" s="39">
        <v>371</v>
      </c>
      <c r="J1177" s="53">
        <f>IF(C1177="СТОП цена",I1177,ROUND(I1177*(1-VLOOKUP(L1177,Оглавление!D:G,3,FALSE)),2))</f>
        <v>371</v>
      </c>
      <c r="K1177" s="56"/>
      <c r="L1177" s="130" t="s">
        <v>1223</v>
      </c>
      <c r="M1177" s="50">
        <v>21</v>
      </c>
    </row>
    <row r="1178" spans="1:13" s="249" customFormat="1" ht="12.75" hidden="1">
      <c r="A1178" s="469" t="s">
        <v>1291</v>
      </c>
      <c r="B1178" s="38" t="s">
        <v>1406</v>
      </c>
      <c r="C1178" s="314"/>
      <c r="D1178" s="315"/>
      <c r="E1178" s="314"/>
      <c r="F1178" s="40" t="s">
        <v>681</v>
      </c>
      <c r="G1178" s="39">
        <v>6</v>
      </c>
      <c r="H1178" s="40" t="s">
        <v>574</v>
      </c>
      <c r="I1178" s="39">
        <v>135</v>
      </c>
      <c r="J1178" s="53">
        <f>IF(C1178="СТОП цена",I1178,ROUND(I1178*(1-VLOOKUP(L1178,Оглавление!D:G,3,FALSE)),2))</f>
        <v>135</v>
      </c>
      <c r="K1178" s="56"/>
      <c r="L1178" s="130" t="s">
        <v>1223</v>
      </c>
      <c r="M1178" s="50">
        <v>22</v>
      </c>
    </row>
    <row r="1179" spans="1:13" s="249" customFormat="1" ht="12.75" hidden="1">
      <c r="A1179" s="470"/>
      <c r="B1179" s="38" t="s">
        <v>1407</v>
      </c>
      <c r="C1179" s="314"/>
      <c r="D1179" s="315"/>
      <c r="E1179" s="314"/>
      <c r="F1179" s="40" t="s">
        <v>558</v>
      </c>
      <c r="G1179" s="39">
        <v>1</v>
      </c>
      <c r="H1179" s="40" t="s">
        <v>574</v>
      </c>
      <c r="I1179" s="39">
        <v>1204</v>
      </c>
      <c r="J1179" s="53">
        <f>IF(C1179="СТОП цена",I1179,ROUND(I1179*(1-VLOOKUP(L1179,Оглавление!D:G,3,FALSE)),2))</f>
        <v>1204</v>
      </c>
      <c r="K1179" s="56"/>
      <c r="L1179" s="130" t="s">
        <v>1223</v>
      </c>
      <c r="M1179" s="50">
        <v>22</v>
      </c>
    </row>
    <row r="1180" spans="1:13" s="249" customFormat="1" ht="12.75" hidden="1">
      <c r="A1180" s="470"/>
      <c r="B1180" s="38" t="s">
        <v>1408</v>
      </c>
      <c r="C1180" s="314"/>
      <c r="D1180" s="315"/>
      <c r="E1180" s="314"/>
      <c r="F1180" s="40" t="s">
        <v>715</v>
      </c>
      <c r="G1180" s="39">
        <v>1</v>
      </c>
      <c r="H1180" s="40" t="s">
        <v>574</v>
      </c>
      <c r="I1180" s="39">
        <v>294</v>
      </c>
      <c r="J1180" s="53">
        <f>IF(C1180="СТОП цена",I1180,ROUND(I1180*(1-VLOOKUP(L1180,Оглавление!D:G,3,FALSE)),2))</f>
        <v>294</v>
      </c>
      <c r="K1180" s="56"/>
      <c r="L1180" s="130" t="s">
        <v>1223</v>
      </c>
      <c r="M1180" s="50">
        <v>22</v>
      </c>
    </row>
    <row r="1181" spans="1:13" s="249" customFormat="1" ht="17.25" hidden="1" customHeight="1">
      <c r="A1181" s="321" t="s">
        <v>1397</v>
      </c>
      <c r="B1181" s="38" t="s">
        <v>1409</v>
      </c>
      <c r="C1181" s="40"/>
      <c r="D1181" s="39"/>
      <c r="E1181" s="40"/>
      <c r="F1181" s="40" t="s">
        <v>1293</v>
      </c>
      <c r="G1181" s="39">
        <v>6</v>
      </c>
      <c r="H1181" s="40" t="s">
        <v>574</v>
      </c>
      <c r="I1181" s="39">
        <v>170.69</v>
      </c>
      <c r="J1181" s="53">
        <f>IF(C1181="СТОП цена",I1181,ROUND(I1181*(1-VLOOKUP(L1181,Оглавление!D:G,3,FALSE)),2))</f>
        <v>170.69</v>
      </c>
      <c r="K1181" s="56"/>
      <c r="L1181" s="130" t="s">
        <v>1223</v>
      </c>
      <c r="M1181" s="50">
        <v>22</v>
      </c>
    </row>
    <row r="1182" spans="1:13" s="249" customFormat="1" ht="18" hidden="1" customHeight="1">
      <c r="A1182" s="321" t="s">
        <v>1397</v>
      </c>
      <c r="B1182" s="38" t="s">
        <v>1410</v>
      </c>
      <c r="C1182" s="40"/>
      <c r="D1182" s="39"/>
      <c r="E1182" s="40"/>
      <c r="F1182" s="40" t="s">
        <v>688</v>
      </c>
      <c r="G1182" s="39">
        <v>1</v>
      </c>
      <c r="H1182" s="40" t="s">
        <v>574</v>
      </c>
      <c r="I1182" s="39">
        <v>944.81</v>
      </c>
      <c r="J1182" s="53">
        <f>IF(C1182="СТОП цена",I1182,ROUND(I1182*(1-VLOOKUP(L1182,Оглавление!D:G,3,FALSE)),2))</f>
        <v>944.81</v>
      </c>
      <c r="K1182" s="56"/>
      <c r="L1182" s="130" t="s">
        <v>1223</v>
      </c>
      <c r="M1182" s="50">
        <v>22</v>
      </c>
    </row>
    <row r="1183" spans="1:13" s="249" customFormat="1" ht="17.25" hidden="1" customHeight="1">
      <c r="A1183" s="321" t="s">
        <v>1398</v>
      </c>
      <c r="B1183" s="38" t="s">
        <v>1411</v>
      </c>
      <c r="C1183" s="40"/>
      <c r="D1183" s="39"/>
      <c r="E1183" s="40"/>
      <c r="F1183" s="40" t="s">
        <v>1293</v>
      </c>
      <c r="G1183" s="39">
        <v>6</v>
      </c>
      <c r="H1183" s="40" t="s">
        <v>574</v>
      </c>
      <c r="I1183" s="39">
        <v>174.13</v>
      </c>
      <c r="J1183" s="53">
        <f>IF(C1183="СТОП цена",I1183,ROUND(I1183*(1-VLOOKUP(L1183,Оглавление!D:G,3,FALSE)),2))</f>
        <v>174.13</v>
      </c>
      <c r="K1183" s="56"/>
      <c r="L1183" s="130" t="s">
        <v>1223</v>
      </c>
      <c r="M1183" s="50">
        <v>22</v>
      </c>
    </row>
    <row r="1184" spans="1:13" s="249" customFormat="1" ht="18" hidden="1" customHeight="1">
      <c r="A1184" s="321" t="s">
        <v>1398</v>
      </c>
      <c r="B1184" s="38" t="s">
        <v>1412</v>
      </c>
      <c r="C1184" s="40"/>
      <c r="D1184" s="39"/>
      <c r="E1184" s="40"/>
      <c r="F1184" s="40" t="s">
        <v>688</v>
      </c>
      <c r="G1184" s="39">
        <v>1</v>
      </c>
      <c r="H1184" s="40" t="s">
        <v>574</v>
      </c>
      <c r="I1184" s="39">
        <v>962.05</v>
      </c>
      <c r="J1184" s="53">
        <f>IF(C1184="СТОП цена",I1184,ROUND(I1184*(1-VLOOKUP(L1184,Оглавление!D:G,3,FALSE)),2))</f>
        <v>962.05</v>
      </c>
      <c r="K1184" s="56"/>
      <c r="L1184" s="130" t="s">
        <v>1223</v>
      </c>
      <c r="M1184" s="50">
        <v>22</v>
      </c>
    </row>
    <row r="1185" spans="1:13" s="249" customFormat="1" ht="21" hidden="1">
      <c r="A1185" s="446" t="s">
        <v>846</v>
      </c>
      <c r="B1185" s="447"/>
      <c r="C1185" s="447"/>
      <c r="D1185" s="447"/>
      <c r="E1185" s="447"/>
      <c r="F1185" s="447"/>
      <c r="G1185" s="447"/>
      <c r="H1185" s="447"/>
      <c r="I1185" s="447"/>
      <c r="J1185" s="447"/>
      <c r="K1185" s="56"/>
      <c r="L1185" s="130" t="s">
        <v>1223</v>
      </c>
      <c r="M1185" s="50">
        <v>22</v>
      </c>
    </row>
    <row r="1186" spans="1:13" s="249" customFormat="1" ht="12.75" hidden="1">
      <c r="A1186" s="467" t="s">
        <v>1487</v>
      </c>
      <c r="B1186" s="38"/>
      <c r="C1186" s="316"/>
      <c r="D1186" s="315"/>
      <c r="E1186" s="314"/>
      <c r="F1186" s="40" t="s">
        <v>932</v>
      </c>
      <c r="G1186" s="39">
        <v>6</v>
      </c>
      <c r="H1186" s="40" t="s">
        <v>574</v>
      </c>
      <c r="I1186" s="39">
        <v>41</v>
      </c>
      <c r="J1186" s="53">
        <f>IF(C1186="СТОП цена",I1186,ROUND(I1186*(1-VLOOKUP(L1186,Оглавление!D:G,3,FALSE)),2))</f>
        <v>41</v>
      </c>
      <c r="K1186" s="56"/>
      <c r="L1186" s="130" t="s">
        <v>1223</v>
      </c>
      <c r="M1186" s="50">
        <v>22</v>
      </c>
    </row>
    <row r="1187" spans="1:13" s="249" customFormat="1" ht="81" hidden="1" customHeight="1">
      <c r="A1187" s="456"/>
      <c r="B1187" s="38"/>
      <c r="C1187" s="316" t="s">
        <v>123</v>
      </c>
      <c r="D1187" s="315"/>
      <c r="E1187" s="314"/>
      <c r="F1187" s="40" t="s">
        <v>1292</v>
      </c>
      <c r="G1187" s="39">
        <v>24</v>
      </c>
      <c r="H1187" s="40" t="s">
        <v>574</v>
      </c>
      <c r="I1187" s="39">
        <v>154</v>
      </c>
      <c r="J1187" s="53">
        <f>IF(C1187="СТОП цена",I1187,ROUND(I1187*(1-VLOOKUP(L1187,Оглавление!D:G,3,FALSE)),2))</f>
        <v>154</v>
      </c>
      <c r="K1187" s="56"/>
      <c r="L1187" s="130" t="s">
        <v>1223</v>
      </c>
      <c r="M1187" s="50">
        <v>22</v>
      </c>
    </row>
    <row r="1188" spans="1:13" s="249" customFormat="1" ht="18" customHeight="1">
      <c r="A1188" s="446" t="s">
        <v>222</v>
      </c>
      <c r="B1188" s="447"/>
      <c r="C1188" s="447"/>
      <c r="D1188" s="447"/>
      <c r="E1188" s="447"/>
      <c r="F1188" s="447"/>
      <c r="G1188" s="447"/>
      <c r="H1188" s="447"/>
      <c r="I1188" s="447"/>
      <c r="J1188" s="447"/>
      <c r="K1188" s="56"/>
      <c r="L1188" s="130" t="s">
        <v>1223</v>
      </c>
      <c r="M1188" s="50">
        <v>22</v>
      </c>
    </row>
    <row r="1189" spans="1:13" s="249" customFormat="1" ht="15" customHeight="1">
      <c r="A1189" s="319" t="s">
        <v>1300</v>
      </c>
      <c r="B1189" s="38" t="s">
        <v>1413</v>
      </c>
      <c r="C1189" s="40"/>
      <c r="D1189" s="39"/>
      <c r="E1189" s="40"/>
      <c r="F1189" s="40" t="s">
        <v>644</v>
      </c>
      <c r="G1189" s="39">
        <v>1</v>
      </c>
      <c r="H1189" s="40" t="s">
        <v>574</v>
      </c>
      <c r="I1189" s="39">
        <v>2110</v>
      </c>
      <c r="J1189" s="53">
        <f>IF(C1189="СТОП цена",I1189,ROUND(I1189*(1-VLOOKUP(L1189,Оглавление!D:G,3,FALSE)),2))</f>
        <v>2110</v>
      </c>
      <c r="K1189" s="56"/>
      <c r="L1189" s="130" t="s">
        <v>1223</v>
      </c>
      <c r="M1189" s="50">
        <v>22</v>
      </c>
    </row>
    <row r="1190" spans="1:13" s="249" customFormat="1" ht="17.25" customHeight="1">
      <c r="A1190" s="319" t="s">
        <v>1301</v>
      </c>
      <c r="B1190" s="38" t="s">
        <v>1414</v>
      </c>
      <c r="C1190" s="40"/>
      <c r="D1190" s="39"/>
      <c r="E1190" s="40"/>
      <c r="F1190" s="40" t="s">
        <v>643</v>
      </c>
      <c r="G1190" s="39">
        <v>1</v>
      </c>
      <c r="H1190" s="40" t="s">
        <v>574</v>
      </c>
      <c r="I1190" s="39">
        <v>1104</v>
      </c>
      <c r="J1190" s="53">
        <f>IF(C1190="СТОП цена",I1190,ROUND(I1190*(1-VLOOKUP(L1190,Оглавление!D:G,3,FALSE)),2))</f>
        <v>1104</v>
      </c>
      <c r="K1190" s="56"/>
      <c r="L1190" s="130" t="s">
        <v>1223</v>
      </c>
      <c r="M1190" s="50">
        <v>22</v>
      </c>
    </row>
    <row r="1191" spans="1:13" s="249" customFormat="1" ht="15" hidden="1" customHeight="1">
      <c r="A1191" s="319" t="s">
        <v>1302</v>
      </c>
      <c r="B1191" s="38" t="s">
        <v>1415</v>
      </c>
      <c r="C1191" s="40"/>
      <c r="D1191" s="39"/>
      <c r="E1191" s="40"/>
      <c r="F1191" s="40" t="s">
        <v>638</v>
      </c>
      <c r="G1191" s="39">
        <v>12</v>
      </c>
      <c r="H1191" s="40" t="s">
        <v>574</v>
      </c>
      <c r="I1191" s="39">
        <v>208</v>
      </c>
      <c r="J1191" s="53">
        <f>IF(C1191="СТОП цена",I1191,ROUND(I1191*(1-VLOOKUP(L1191,Оглавление!D:G,3,FALSE)),2))</f>
        <v>208</v>
      </c>
      <c r="K1191" s="56"/>
      <c r="L1191" s="130" t="s">
        <v>1223</v>
      </c>
      <c r="M1191" s="50">
        <v>22</v>
      </c>
    </row>
    <row r="1192" spans="1:13" s="249" customFormat="1" ht="15" hidden="1" customHeight="1">
      <c r="A1192" s="319" t="s">
        <v>1302</v>
      </c>
      <c r="B1192" s="38" t="s">
        <v>1416</v>
      </c>
      <c r="C1192" s="40"/>
      <c r="D1192" s="39"/>
      <c r="E1192" s="40"/>
      <c r="F1192" s="40" t="s">
        <v>819</v>
      </c>
      <c r="G1192" s="39">
        <v>6</v>
      </c>
      <c r="H1192" s="40" t="s">
        <v>574</v>
      </c>
      <c r="I1192" s="39">
        <v>570</v>
      </c>
      <c r="J1192" s="53">
        <f>IF(C1192="СТОП цена",I1192,ROUND(I1192*(1-VLOOKUP(L1192,Оглавление!D:G,3,FALSE)),2))</f>
        <v>570</v>
      </c>
      <c r="K1192" s="56"/>
      <c r="L1192" s="130" t="s">
        <v>1223</v>
      </c>
      <c r="M1192" s="50">
        <v>22</v>
      </c>
    </row>
    <row r="1193" spans="1:13" s="249" customFormat="1" ht="15.75" hidden="1" customHeight="1">
      <c r="A1193" s="319" t="s">
        <v>1303</v>
      </c>
      <c r="B1193" s="38" t="s">
        <v>1417</v>
      </c>
      <c r="C1193" s="40"/>
      <c r="D1193" s="39"/>
      <c r="E1193" s="40"/>
      <c r="F1193" s="40" t="s">
        <v>638</v>
      </c>
      <c r="G1193" s="39">
        <v>12</v>
      </c>
      <c r="H1193" s="40" t="s">
        <v>574</v>
      </c>
      <c r="I1193" s="39">
        <v>188</v>
      </c>
      <c r="J1193" s="53">
        <f>IF(C1193="СТОП цена",I1193,ROUND(I1193*(1-VLOOKUP(L1193,Оглавление!D:G,3,FALSE)),2))</f>
        <v>188</v>
      </c>
      <c r="K1193" s="56"/>
      <c r="L1193" s="130" t="s">
        <v>1223</v>
      </c>
      <c r="M1193" s="50">
        <v>22</v>
      </c>
    </row>
    <row r="1194" spans="1:13" s="249" customFormat="1" ht="15.75" hidden="1" customHeight="1">
      <c r="A1194" s="319" t="s">
        <v>1303</v>
      </c>
      <c r="B1194" s="38" t="s">
        <v>1418</v>
      </c>
      <c r="C1194" s="40"/>
      <c r="D1194" s="39"/>
      <c r="E1194" s="40"/>
      <c r="F1194" s="40" t="s">
        <v>819</v>
      </c>
      <c r="G1194" s="39">
        <v>6</v>
      </c>
      <c r="H1194" s="40" t="s">
        <v>574</v>
      </c>
      <c r="I1194" s="39">
        <v>511</v>
      </c>
      <c r="J1194" s="53">
        <f>IF(C1194="СТОП цена",I1194,ROUND(I1194*(1-VLOOKUP(L1194,Оглавление!D:G,3,FALSE)),2))</f>
        <v>511</v>
      </c>
      <c r="K1194" s="56"/>
      <c r="L1194" s="130" t="s">
        <v>1223</v>
      </c>
      <c r="M1194" s="50">
        <v>22</v>
      </c>
    </row>
    <row r="1195" spans="1:13" s="249" customFormat="1" ht="16.5" customHeight="1">
      <c r="A1195" s="319" t="s">
        <v>1304</v>
      </c>
      <c r="B1195" s="38" t="s">
        <v>1419</v>
      </c>
      <c r="C1195" s="40"/>
      <c r="D1195" s="39"/>
      <c r="E1195" s="40"/>
      <c r="F1195" s="40" t="s">
        <v>644</v>
      </c>
      <c r="G1195" s="39">
        <v>1</v>
      </c>
      <c r="H1195" s="40" t="s">
        <v>574</v>
      </c>
      <c r="I1195" s="39">
        <v>897</v>
      </c>
      <c r="J1195" s="53">
        <f>IF(C1195="СТОП цена",I1195,ROUND(I1195*(1-VLOOKUP(L1195,Оглавление!D:G,3,FALSE)),2))</f>
        <v>897</v>
      </c>
      <c r="K1195" s="56"/>
      <c r="L1195" s="130" t="s">
        <v>1223</v>
      </c>
      <c r="M1195" s="50">
        <v>22</v>
      </c>
    </row>
    <row r="1196" spans="1:13" s="249" customFormat="1" ht="15" customHeight="1">
      <c r="A1196" s="319" t="s">
        <v>1304</v>
      </c>
      <c r="B1196" s="38" t="s">
        <v>1420</v>
      </c>
      <c r="C1196" s="40"/>
      <c r="D1196" s="39"/>
      <c r="E1196" s="40"/>
      <c r="F1196" s="40" t="s">
        <v>643</v>
      </c>
      <c r="G1196" s="39">
        <v>1</v>
      </c>
      <c r="H1196" s="40" t="s">
        <v>574</v>
      </c>
      <c r="I1196" s="39">
        <v>459</v>
      </c>
      <c r="J1196" s="53">
        <f>IF(C1196="СТОП цена",I1196,ROUND(I1196*(1-VLOOKUP(L1196,Оглавление!D:G,3,FALSE)),2))</f>
        <v>459</v>
      </c>
      <c r="K1196" s="56"/>
      <c r="L1196" s="130" t="s">
        <v>1223</v>
      </c>
      <c r="M1196" s="50">
        <v>22</v>
      </c>
    </row>
    <row r="1197" spans="1:13" s="249" customFormat="1" ht="21">
      <c r="A1197" s="446" t="s">
        <v>11</v>
      </c>
      <c r="B1197" s="447"/>
      <c r="C1197" s="447"/>
      <c r="D1197" s="447"/>
      <c r="E1197" s="447"/>
      <c r="F1197" s="447"/>
      <c r="G1197" s="447"/>
      <c r="H1197" s="447"/>
      <c r="I1197" s="447"/>
      <c r="J1197" s="447"/>
      <c r="K1197" s="56"/>
      <c r="L1197" s="130" t="s">
        <v>1223</v>
      </c>
      <c r="M1197" s="50">
        <v>22</v>
      </c>
    </row>
    <row r="1198" spans="1:13" s="249" customFormat="1" ht="15">
      <c r="A1198" s="321" t="s">
        <v>1305</v>
      </c>
      <c r="B1198" s="38" t="s">
        <v>1421</v>
      </c>
      <c r="C1198" s="355" t="s">
        <v>123</v>
      </c>
      <c r="D1198" s="39"/>
      <c r="E1198" s="40"/>
      <c r="F1198" s="40" t="s">
        <v>690</v>
      </c>
      <c r="G1198" s="39">
        <v>25</v>
      </c>
      <c r="H1198" s="40" t="s">
        <v>574</v>
      </c>
      <c r="I1198" s="39">
        <v>66</v>
      </c>
      <c r="J1198" s="53">
        <f>IF(C1198="СТОП цена",I1198,ROUND(I1198*(1-VLOOKUP(L1198,Оглавление!D:G,3,FALSE)),2))</f>
        <v>66</v>
      </c>
      <c r="K1198" s="56"/>
      <c r="L1198" s="130" t="s">
        <v>1223</v>
      </c>
      <c r="M1198" s="50">
        <v>22</v>
      </c>
    </row>
    <row r="1199" spans="1:13" s="249" customFormat="1" ht="15">
      <c r="A1199" s="321" t="s">
        <v>1305</v>
      </c>
      <c r="B1199" s="38" t="s">
        <v>1422</v>
      </c>
      <c r="C1199" s="355" t="s">
        <v>123</v>
      </c>
      <c r="D1199" s="39"/>
      <c r="E1199" s="40"/>
      <c r="F1199" s="40" t="s">
        <v>638</v>
      </c>
      <c r="G1199" s="39">
        <v>20</v>
      </c>
      <c r="H1199" s="40" t="s">
        <v>574</v>
      </c>
      <c r="I1199" s="39">
        <v>124</v>
      </c>
      <c r="J1199" s="53">
        <f>IF(C1199="СТОП цена",I1199,ROUND(I1199*(1-VLOOKUP(L1199,Оглавление!D:G,3,FALSE)),2))</f>
        <v>124</v>
      </c>
      <c r="K1199" s="56"/>
      <c r="L1199" s="130" t="s">
        <v>1223</v>
      </c>
      <c r="M1199" s="50">
        <v>22</v>
      </c>
    </row>
    <row r="1200" spans="1:13" s="249" customFormat="1" ht="15">
      <c r="A1200" s="321" t="s">
        <v>1305</v>
      </c>
      <c r="B1200" s="38" t="s">
        <v>1423</v>
      </c>
      <c r="C1200" s="355" t="s">
        <v>123</v>
      </c>
      <c r="D1200" s="39"/>
      <c r="E1200" s="40"/>
      <c r="F1200" s="40" t="s">
        <v>819</v>
      </c>
      <c r="G1200" s="39">
        <v>8</v>
      </c>
      <c r="H1200" s="40" t="s">
        <v>574</v>
      </c>
      <c r="I1200" s="39">
        <v>323</v>
      </c>
      <c r="J1200" s="53">
        <f>IF(C1200="СТОП цена",I1200,ROUND(I1200*(1-VLOOKUP(L1200,Оглавление!D:G,3,FALSE)),2))</f>
        <v>323</v>
      </c>
      <c r="K1200" s="56"/>
      <c r="L1200" s="130" t="s">
        <v>1223</v>
      </c>
      <c r="M1200" s="50">
        <v>22</v>
      </c>
    </row>
    <row r="1201" spans="1:13" s="249" customFormat="1" ht="15">
      <c r="A1201" s="321" t="s">
        <v>1306</v>
      </c>
      <c r="B1201" s="38" t="s">
        <v>1424</v>
      </c>
      <c r="C1201" s="355" t="s">
        <v>123</v>
      </c>
      <c r="D1201" s="39"/>
      <c r="E1201" s="40"/>
      <c r="F1201" s="40" t="s">
        <v>690</v>
      </c>
      <c r="G1201" s="39">
        <v>25</v>
      </c>
      <c r="H1201" s="40" t="s">
        <v>574</v>
      </c>
      <c r="I1201" s="39">
        <v>74</v>
      </c>
      <c r="J1201" s="53">
        <f>IF(C1201="СТОП цена",I1201,ROUND(I1201*(1-VLOOKUP(L1201,Оглавление!D:G,3,FALSE)),2))</f>
        <v>74</v>
      </c>
      <c r="K1201" s="56"/>
      <c r="L1201" s="130" t="s">
        <v>1223</v>
      </c>
      <c r="M1201" s="50">
        <v>22</v>
      </c>
    </row>
    <row r="1202" spans="1:13" s="249" customFormat="1" ht="15">
      <c r="A1202" s="321" t="s">
        <v>1307</v>
      </c>
      <c r="B1202" s="38" t="s">
        <v>1425</v>
      </c>
      <c r="C1202" s="355"/>
      <c r="D1202" s="39"/>
      <c r="E1202" s="40"/>
      <c r="F1202" s="40" t="s">
        <v>690</v>
      </c>
      <c r="G1202" s="39">
        <v>25</v>
      </c>
      <c r="H1202" s="40" t="s">
        <v>574</v>
      </c>
      <c r="I1202" s="39">
        <v>76</v>
      </c>
      <c r="J1202" s="53">
        <f>IF(C1202="СТОП цена",I1202,ROUND(I1202*(1-VLOOKUP(L1202,Оглавление!D:G,3,FALSE)),2))</f>
        <v>76</v>
      </c>
      <c r="K1202" s="56"/>
      <c r="L1202" s="130" t="s">
        <v>1223</v>
      </c>
      <c r="M1202" s="50">
        <v>22</v>
      </c>
    </row>
    <row r="1203" spans="1:13" s="249" customFormat="1" ht="15">
      <c r="A1203" s="321" t="s">
        <v>1308</v>
      </c>
      <c r="B1203" s="38" t="s">
        <v>1426</v>
      </c>
      <c r="C1203" s="355" t="s">
        <v>123</v>
      </c>
      <c r="D1203" s="39"/>
      <c r="E1203" s="40"/>
      <c r="F1203" s="40" t="s">
        <v>690</v>
      </c>
      <c r="G1203" s="39">
        <v>25</v>
      </c>
      <c r="H1203" s="40" t="s">
        <v>574</v>
      </c>
      <c r="I1203" s="39">
        <v>65</v>
      </c>
      <c r="J1203" s="53">
        <f>IF(C1203="СТОП цена",I1203,ROUND(I1203*(1-VLOOKUP(L1203,Оглавление!D:G,3,FALSE)),2))</f>
        <v>65</v>
      </c>
      <c r="K1203" s="56"/>
      <c r="L1203" s="130" t="s">
        <v>1223</v>
      </c>
      <c r="M1203" s="50">
        <v>22</v>
      </c>
    </row>
    <row r="1204" spans="1:13" s="249" customFormat="1" ht="15">
      <c r="A1204" s="321" t="s">
        <v>1308</v>
      </c>
      <c r="B1204" s="38" t="s">
        <v>1427</v>
      </c>
      <c r="C1204" s="355" t="s">
        <v>123</v>
      </c>
      <c r="D1204" s="39"/>
      <c r="E1204" s="40"/>
      <c r="F1204" s="40" t="s">
        <v>638</v>
      </c>
      <c r="G1204" s="39">
        <v>20</v>
      </c>
      <c r="H1204" s="40" t="s">
        <v>574</v>
      </c>
      <c r="I1204" s="39">
        <v>123</v>
      </c>
      <c r="J1204" s="53">
        <f>IF(C1204="СТОП цена",I1204,ROUND(I1204*(1-VLOOKUP(L1204,Оглавление!D:G,3,FALSE)),2))</f>
        <v>123</v>
      </c>
      <c r="K1204" s="56"/>
      <c r="L1204" s="130" t="s">
        <v>1223</v>
      </c>
      <c r="M1204" s="50">
        <v>22</v>
      </c>
    </row>
    <row r="1205" spans="1:13" s="249" customFormat="1" ht="15">
      <c r="A1205" s="321" t="s">
        <v>1309</v>
      </c>
      <c r="B1205" s="38" t="s">
        <v>1428</v>
      </c>
      <c r="C1205" s="40"/>
      <c r="D1205" s="39"/>
      <c r="E1205" s="40"/>
      <c r="F1205" s="40" t="s">
        <v>690</v>
      </c>
      <c r="G1205" s="39">
        <v>25</v>
      </c>
      <c r="H1205" s="40" t="s">
        <v>574</v>
      </c>
      <c r="I1205" s="39">
        <v>93</v>
      </c>
      <c r="J1205" s="53">
        <f>IF(C1205="СТОП цена",I1205,ROUND(I1205*(1-VLOOKUP(L1205,Оглавление!D:G,3,FALSE)),2))</f>
        <v>93</v>
      </c>
      <c r="K1205" s="56"/>
      <c r="L1205" s="130" t="s">
        <v>1223</v>
      </c>
      <c r="M1205" s="50">
        <v>22</v>
      </c>
    </row>
    <row r="1206" spans="1:13" s="249" customFormat="1" ht="15">
      <c r="A1206" s="321" t="s">
        <v>1310</v>
      </c>
      <c r="B1206" s="38" t="s">
        <v>1429</v>
      </c>
      <c r="C1206" s="40" t="s">
        <v>123</v>
      </c>
      <c r="D1206" s="39"/>
      <c r="E1206" s="40"/>
      <c r="F1206" s="40" t="s">
        <v>690</v>
      </c>
      <c r="G1206" s="39">
        <v>25</v>
      </c>
      <c r="H1206" s="40" t="s">
        <v>574</v>
      </c>
      <c r="I1206" s="39">
        <v>78</v>
      </c>
      <c r="J1206" s="53">
        <f>IF(C1206="СТОП цена",I1206,ROUND(I1206*(1-VLOOKUP(L1206,Оглавление!D:G,3,FALSE)),2))</f>
        <v>78</v>
      </c>
      <c r="K1206" s="56"/>
      <c r="L1206" s="130" t="s">
        <v>1223</v>
      </c>
      <c r="M1206" s="50">
        <v>22</v>
      </c>
    </row>
    <row r="1207" spans="1:13" s="249" customFormat="1" ht="15">
      <c r="A1207" s="321" t="s">
        <v>1311</v>
      </c>
      <c r="B1207" s="38" t="s">
        <v>1430</v>
      </c>
      <c r="C1207" s="40" t="s">
        <v>123</v>
      </c>
      <c r="D1207" s="39"/>
      <c r="E1207" s="40"/>
      <c r="F1207" s="40" t="s">
        <v>690</v>
      </c>
      <c r="G1207" s="39">
        <v>25</v>
      </c>
      <c r="H1207" s="40" t="s">
        <v>574</v>
      </c>
      <c r="I1207" s="39">
        <v>77</v>
      </c>
      <c r="J1207" s="53">
        <f>IF(C1207="СТОП цена",I1207,ROUND(I1207*(1-VLOOKUP(L1207,Оглавление!D:G,3,FALSE)),2))</f>
        <v>77</v>
      </c>
      <c r="K1207" s="56"/>
      <c r="L1207" s="130" t="s">
        <v>1223</v>
      </c>
      <c r="M1207" s="50">
        <v>22</v>
      </c>
    </row>
    <row r="1208" spans="1:13" s="249" customFormat="1" ht="15">
      <c r="A1208" s="321" t="s">
        <v>1312</v>
      </c>
      <c r="B1208" s="38" t="s">
        <v>1431</v>
      </c>
      <c r="C1208" s="40" t="s">
        <v>123</v>
      </c>
      <c r="D1208" s="39"/>
      <c r="E1208" s="40"/>
      <c r="F1208" s="40" t="s">
        <v>690</v>
      </c>
      <c r="G1208" s="39">
        <v>25</v>
      </c>
      <c r="H1208" s="40" t="s">
        <v>574</v>
      </c>
      <c r="I1208" s="39">
        <v>54</v>
      </c>
      <c r="J1208" s="53">
        <f>IF(C1208="СТОП цена",I1208,ROUND(I1208*(1-VLOOKUP(L1208,Оглавление!D:G,3,FALSE)),2))</f>
        <v>54</v>
      </c>
      <c r="K1208" s="56"/>
      <c r="L1208" s="130" t="s">
        <v>1223</v>
      </c>
      <c r="M1208" s="50">
        <v>22</v>
      </c>
    </row>
    <row r="1209" spans="1:13" s="249" customFormat="1" ht="15">
      <c r="A1209" s="321" t="s">
        <v>1312</v>
      </c>
      <c r="B1209" s="38" t="s">
        <v>1432</v>
      </c>
      <c r="C1209" s="40" t="s">
        <v>123</v>
      </c>
      <c r="D1209" s="39"/>
      <c r="E1209" s="40"/>
      <c r="F1209" s="40" t="s">
        <v>638</v>
      </c>
      <c r="G1209" s="39">
        <v>20</v>
      </c>
      <c r="H1209" s="40" t="s">
        <v>574</v>
      </c>
      <c r="I1209" s="39">
        <v>106</v>
      </c>
      <c r="J1209" s="53">
        <f>IF(C1209="СТОП цена",I1209,ROUND(I1209*(1-VLOOKUP(L1209,Оглавление!D:G,3,FALSE)),2))</f>
        <v>106</v>
      </c>
      <c r="K1209" s="56"/>
      <c r="L1209" s="130" t="s">
        <v>1223</v>
      </c>
      <c r="M1209" s="50">
        <v>22</v>
      </c>
    </row>
    <row r="1210" spans="1:13" s="249" customFormat="1" ht="15">
      <c r="A1210" s="321" t="s">
        <v>1312</v>
      </c>
      <c r="B1210" s="38" t="s">
        <v>1433</v>
      </c>
      <c r="C1210" s="40" t="s">
        <v>123</v>
      </c>
      <c r="D1210" s="39"/>
      <c r="E1210" s="40"/>
      <c r="F1210" s="40" t="s">
        <v>819</v>
      </c>
      <c r="G1210" s="39">
        <v>8</v>
      </c>
      <c r="H1210" s="40" t="s">
        <v>574</v>
      </c>
      <c r="I1210" s="39">
        <v>277</v>
      </c>
      <c r="J1210" s="53">
        <f>IF(C1210="СТОП цена",I1210,ROUND(I1210*(1-VLOOKUP(L1210,Оглавление!D:G,3,FALSE)),2))</f>
        <v>277</v>
      </c>
      <c r="K1210" s="56"/>
      <c r="L1210" s="130" t="s">
        <v>1223</v>
      </c>
      <c r="M1210" s="50">
        <v>22</v>
      </c>
    </row>
    <row r="1211" spans="1:13" s="249" customFormat="1" ht="15">
      <c r="A1211" s="321" t="s">
        <v>1313</v>
      </c>
      <c r="B1211" s="38" t="s">
        <v>1434</v>
      </c>
      <c r="C1211" s="64" t="s">
        <v>937</v>
      </c>
      <c r="D1211" s="39"/>
      <c r="E1211" s="40"/>
      <c r="F1211" s="40" t="s">
        <v>558</v>
      </c>
      <c r="G1211" s="39">
        <v>1</v>
      </c>
      <c r="H1211" s="40" t="s">
        <v>574</v>
      </c>
      <c r="I1211" s="39">
        <v>683</v>
      </c>
      <c r="J1211" s="53">
        <f>IF(C1211="СТОП цена",I1211,ROUND(I1211*(1-VLOOKUP(L1211,Оглавление!D:G,3,FALSE)),2))</f>
        <v>683</v>
      </c>
      <c r="K1211" s="56"/>
      <c r="L1211" s="130" t="s">
        <v>1223</v>
      </c>
      <c r="M1211" s="50">
        <v>22</v>
      </c>
    </row>
    <row r="1212" spans="1:13" s="249" customFormat="1" ht="15">
      <c r="A1212" s="321" t="s">
        <v>1313</v>
      </c>
      <c r="B1212" s="38" t="s">
        <v>1435</v>
      </c>
      <c r="C1212" s="64" t="s">
        <v>937</v>
      </c>
      <c r="D1212" s="39"/>
      <c r="E1212" s="40"/>
      <c r="F1212" s="239" t="s">
        <v>640</v>
      </c>
      <c r="G1212" s="39">
        <v>1</v>
      </c>
      <c r="H1212" s="40" t="s">
        <v>574</v>
      </c>
      <c r="I1212" s="39">
        <v>372</v>
      </c>
      <c r="J1212" s="53">
        <f>IF(C1212="СТОП цена",I1212,ROUND(I1212*(1-VLOOKUP(L1212,Оглавление!D:G,3,FALSE)),2))</f>
        <v>372</v>
      </c>
      <c r="K1212" s="56"/>
      <c r="L1212" s="130" t="s">
        <v>1223</v>
      </c>
      <c r="M1212" s="50">
        <v>22</v>
      </c>
    </row>
    <row r="1213" spans="1:13" s="249" customFormat="1" ht="15">
      <c r="A1213" s="321" t="s">
        <v>1314</v>
      </c>
      <c r="B1213" s="38" t="s">
        <v>1436</v>
      </c>
      <c r="C1213" s="64" t="s">
        <v>937</v>
      </c>
      <c r="D1213" s="39"/>
      <c r="E1213" s="40"/>
      <c r="F1213" s="40" t="s">
        <v>558</v>
      </c>
      <c r="G1213" s="39">
        <v>1</v>
      </c>
      <c r="H1213" s="40" t="s">
        <v>574</v>
      </c>
      <c r="I1213" s="39">
        <v>603.44000000000005</v>
      </c>
      <c r="J1213" s="53">
        <f>IF(C1213="СТОП цена",I1213,ROUND(I1213*(1-VLOOKUP(L1213,Оглавление!D:G,3,FALSE)),2))</f>
        <v>603.44000000000005</v>
      </c>
      <c r="K1213" s="56"/>
      <c r="L1213" s="130" t="s">
        <v>1223</v>
      </c>
      <c r="M1213" s="50">
        <v>22</v>
      </c>
    </row>
    <row r="1214" spans="1:13" s="249" customFormat="1" ht="15">
      <c r="A1214" s="321" t="s">
        <v>1314</v>
      </c>
      <c r="B1214" s="38" t="s">
        <v>1437</v>
      </c>
      <c r="C1214" s="64" t="s">
        <v>937</v>
      </c>
      <c r="D1214" s="39"/>
      <c r="E1214" s="40"/>
      <c r="F1214" s="40" t="s">
        <v>640</v>
      </c>
      <c r="G1214" s="39">
        <v>1</v>
      </c>
      <c r="H1214" s="40" t="s">
        <v>574</v>
      </c>
      <c r="I1214" s="39">
        <v>435</v>
      </c>
      <c r="J1214" s="53">
        <f>IF(C1214="СТОП цена",I1214,ROUND(I1214*(1-VLOOKUP(L1214,Оглавление!D:G,3,FALSE)),2))</f>
        <v>435</v>
      </c>
      <c r="K1214" s="56"/>
      <c r="L1214" s="130" t="s">
        <v>1223</v>
      </c>
      <c r="M1214" s="50">
        <v>22</v>
      </c>
    </row>
    <row r="1215" spans="1:13" s="249" customFormat="1" ht="21">
      <c r="A1215" s="446" t="s">
        <v>1297</v>
      </c>
      <c r="B1215" s="447"/>
      <c r="C1215" s="447"/>
      <c r="D1215" s="447"/>
      <c r="E1215" s="447"/>
      <c r="F1215" s="447"/>
      <c r="G1215" s="447"/>
      <c r="H1215" s="447"/>
      <c r="I1215" s="447"/>
      <c r="J1215" s="447"/>
      <c r="K1215" s="56"/>
      <c r="L1215" s="130" t="s">
        <v>1223</v>
      </c>
      <c r="M1215" s="50">
        <v>22</v>
      </c>
    </row>
    <row r="1216" spans="1:13" s="249" customFormat="1" ht="15">
      <c r="A1216" s="321" t="s">
        <v>1315</v>
      </c>
      <c r="B1216" s="38" t="s">
        <v>1438</v>
      </c>
      <c r="C1216" s="40"/>
      <c r="D1216" s="39"/>
      <c r="E1216" s="40"/>
      <c r="F1216" s="40" t="s">
        <v>892</v>
      </c>
      <c r="G1216" s="39">
        <v>1</v>
      </c>
      <c r="H1216" s="40" t="s">
        <v>574</v>
      </c>
      <c r="I1216" s="39">
        <v>1016</v>
      </c>
      <c r="J1216" s="53">
        <f>IF(C1216="СТОП цена",I1216,ROUND(I1216*(1-VLOOKUP(L1216,Оглавление!D:G,3,FALSE)),2))</f>
        <v>1016</v>
      </c>
      <c r="K1216" s="56"/>
      <c r="L1216" s="130" t="s">
        <v>1223</v>
      </c>
      <c r="M1216" s="50">
        <v>22</v>
      </c>
    </row>
    <row r="1217" spans="1:13" s="249" customFormat="1" ht="15">
      <c r="A1217" s="321" t="s">
        <v>1316</v>
      </c>
      <c r="B1217" s="38" t="s">
        <v>1439</v>
      </c>
      <c r="C1217" s="40"/>
      <c r="D1217" s="39"/>
      <c r="E1217" s="40"/>
      <c r="F1217" s="40" t="s">
        <v>892</v>
      </c>
      <c r="G1217" s="39">
        <v>1</v>
      </c>
      <c r="H1217" s="40" t="s">
        <v>574</v>
      </c>
      <c r="I1217" s="39">
        <v>1016</v>
      </c>
      <c r="J1217" s="53">
        <f>IF(C1217="СТОП цена",I1217,ROUND(I1217*(1-VLOOKUP(L1217,Оглавление!D:G,3,FALSE)),2))</f>
        <v>1016</v>
      </c>
      <c r="K1217" s="56"/>
      <c r="L1217" s="130" t="s">
        <v>1223</v>
      </c>
      <c r="M1217" s="50">
        <v>22</v>
      </c>
    </row>
    <row r="1218" spans="1:13" s="249" customFormat="1" ht="21" hidden="1">
      <c r="A1218" s="446" t="s">
        <v>15</v>
      </c>
      <c r="B1218" s="447"/>
      <c r="C1218" s="447"/>
      <c r="D1218" s="447"/>
      <c r="E1218" s="447"/>
      <c r="F1218" s="447"/>
      <c r="G1218" s="447"/>
      <c r="H1218" s="447"/>
      <c r="I1218" s="447"/>
      <c r="J1218" s="447"/>
      <c r="K1218" s="56"/>
      <c r="L1218" s="130" t="s">
        <v>1223</v>
      </c>
      <c r="M1218" s="50">
        <v>22</v>
      </c>
    </row>
    <row r="1219" spans="1:13" s="249" customFormat="1" ht="15" hidden="1">
      <c r="A1219" s="321" t="s">
        <v>1298</v>
      </c>
      <c r="B1219" s="38" t="s">
        <v>1440</v>
      </c>
      <c r="C1219" s="316"/>
      <c r="D1219" s="317"/>
      <c r="E1219" s="316"/>
      <c r="F1219" s="40" t="s">
        <v>681</v>
      </c>
      <c r="G1219" s="39">
        <v>14</v>
      </c>
      <c r="H1219" s="40" t="s">
        <v>574</v>
      </c>
      <c r="I1219" s="39">
        <v>159</v>
      </c>
      <c r="J1219" s="53">
        <f>IF(C1219="СТОП цена",I1219,ROUND(I1219*(1-VLOOKUP(L1219,Оглавление!D:G,3,FALSE)),2))</f>
        <v>159</v>
      </c>
      <c r="K1219" s="56"/>
      <c r="L1219" s="130" t="s">
        <v>1223</v>
      </c>
      <c r="M1219" s="50">
        <v>22</v>
      </c>
    </row>
    <row r="1220" spans="1:13" s="249" customFormat="1" ht="15.75" hidden="1" customHeight="1">
      <c r="A1220" s="321" t="s">
        <v>1299</v>
      </c>
      <c r="B1220" s="38" t="s">
        <v>1441</v>
      </c>
      <c r="C1220" s="316"/>
      <c r="D1220" s="317"/>
      <c r="E1220" s="316"/>
      <c r="F1220" s="40" t="s">
        <v>684</v>
      </c>
      <c r="G1220" s="39">
        <v>6</v>
      </c>
      <c r="H1220" s="40" t="s">
        <v>574</v>
      </c>
      <c r="I1220" s="39">
        <v>440</v>
      </c>
      <c r="J1220" s="53">
        <f>IF(C1220="СТОП цена",I1220,ROUND(I1220*(1-VLOOKUP(L1220,Оглавление!D:G,3,FALSE)),2))</f>
        <v>440</v>
      </c>
      <c r="K1220" s="56"/>
      <c r="L1220" s="130" t="s">
        <v>1223</v>
      </c>
      <c r="M1220" s="50">
        <v>22</v>
      </c>
    </row>
    <row r="1221" spans="1:13" s="249" customFormat="1" ht="12.75" hidden="1">
      <c r="A1221" s="469" t="s">
        <v>1497</v>
      </c>
      <c r="B1221" s="38" t="s">
        <v>1442</v>
      </c>
      <c r="C1221" s="316"/>
      <c r="D1221" s="315"/>
      <c r="E1221" s="314"/>
      <c r="F1221" s="40" t="s">
        <v>681</v>
      </c>
      <c r="G1221" s="39">
        <v>14</v>
      </c>
      <c r="H1221" s="40" t="s">
        <v>574</v>
      </c>
      <c r="I1221" s="39">
        <v>158</v>
      </c>
      <c r="J1221" s="53">
        <f>IF(C1221="СТОП цена",I1221,ROUND(I1221*(1-VLOOKUP(L1221,Оглавление!D:G,3,FALSE)),2))</f>
        <v>158</v>
      </c>
      <c r="K1221" s="56"/>
      <c r="L1221" s="130" t="s">
        <v>1223</v>
      </c>
      <c r="M1221" s="50">
        <v>22</v>
      </c>
    </row>
    <row r="1222" spans="1:13" s="249" customFormat="1" ht="12.75" hidden="1">
      <c r="A1222" s="469"/>
      <c r="B1222" s="38" t="s">
        <v>1603</v>
      </c>
      <c r="C1222" s="364"/>
      <c r="D1222" s="365"/>
      <c r="E1222" s="364"/>
      <c r="F1222" s="366" t="s">
        <v>683</v>
      </c>
      <c r="G1222" s="356">
        <v>6</v>
      </c>
      <c r="H1222" s="366" t="s">
        <v>574</v>
      </c>
      <c r="I1222" s="356">
        <v>300</v>
      </c>
      <c r="J1222" s="357">
        <f>IF(C1222="СТОП цена",I1222,ROUND(I1222*(1-VLOOKUP(L1222,Оглавление!D:G,3,FALSE)),2))</f>
        <v>300</v>
      </c>
      <c r="K1222" s="56"/>
      <c r="L1222" s="130" t="s">
        <v>1223</v>
      </c>
      <c r="M1222" s="50">
        <v>22</v>
      </c>
    </row>
    <row r="1223" spans="1:13" s="249" customFormat="1" ht="12.75" hidden="1">
      <c r="A1223" s="470"/>
      <c r="B1223" s="38" t="s">
        <v>1621</v>
      </c>
      <c r="C1223" s="350" t="s">
        <v>937</v>
      </c>
      <c r="D1223" s="317"/>
      <c r="E1223" s="316"/>
      <c r="F1223" s="40" t="s">
        <v>684</v>
      </c>
      <c r="G1223" s="39">
        <v>6</v>
      </c>
      <c r="H1223" s="40" t="s">
        <v>574</v>
      </c>
      <c r="I1223" s="39">
        <v>385</v>
      </c>
      <c r="J1223" s="53">
        <f>IF(C1223="СТОП цена",I1223,ROUND(I1223*(1-VLOOKUP(L1223,Оглавление!D:G,3,FALSE)),2))</f>
        <v>385</v>
      </c>
      <c r="K1223" s="56"/>
      <c r="L1223" s="130" t="s">
        <v>1223</v>
      </c>
      <c r="M1223" s="50">
        <v>22</v>
      </c>
    </row>
    <row r="1224" spans="1:13" s="249" customFormat="1" ht="12.75" hidden="1">
      <c r="A1224" s="470"/>
      <c r="B1224" s="38" t="s">
        <v>1622</v>
      </c>
      <c r="C1224" s="40" t="s">
        <v>123</v>
      </c>
      <c r="D1224" s="317"/>
      <c r="E1224" s="316"/>
      <c r="F1224" s="40" t="s">
        <v>674</v>
      </c>
      <c r="G1224" s="39">
        <v>1</v>
      </c>
      <c r="H1224" s="40" t="s">
        <v>574</v>
      </c>
      <c r="I1224" s="39">
        <v>2664</v>
      </c>
      <c r="J1224" s="53">
        <f>IF(C1224="СТОП цена",I1224,ROUND(I1224*(1-VLOOKUP(L1224,Оглавление!D:G,3,FALSE)),2))</f>
        <v>2664</v>
      </c>
      <c r="K1224" s="56"/>
      <c r="L1224" s="130" t="s">
        <v>1223</v>
      </c>
      <c r="M1224" s="50">
        <v>22</v>
      </c>
    </row>
    <row r="1225" spans="1:13" s="249" customFormat="1" ht="12.75" hidden="1">
      <c r="A1225" s="469" t="s">
        <v>1317</v>
      </c>
      <c r="B1225" s="38" t="s">
        <v>1623</v>
      </c>
      <c r="C1225" s="316"/>
      <c r="D1225" s="317"/>
      <c r="E1225" s="316"/>
      <c r="F1225" s="40" t="s">
        <v>681</v>
      </c>
      <c r="G1225" s="39">
        <v>14</v>
      </c>
      <c r="H1225" s="40" t="s">
        <v>574</v>
      </c>
      <c r="I1225" s="39">
        <v>177</v>
      </c>
      <c r="J1225" s="53">
        <f>IF(C1225="СТОП цена",I1225,ROUND(I1225*(1-VLOOKUP(L1225,Оглавление!D:G,3,FALSE)),2))</f>
        <v>177</v>
      </c>
      <c r="K1225" s="56"/>
      <c r="L1225" s="130" t="s">
        <v>1223</v>
      </c>
      <c r="M1225" s="50">
        <v>22</v>
      </c>
    </row>
    <row r="1226" spans="1:13" s="249" customFormat="1" ht="12.75" hidden="1">
      <c r="A1226" s="469"/>
      <c r="B1226" s="38" t="s">
        <v>1604</v>
      </c>
      <c r="C1226" s="364"/>
      <c r="D1226" s="365"/>
      <c r="E1226" s="364"/>
      <c r="F1226" s="366" t="s">
        <v>683</v>
      </c>
      <c r="G1226" s="356">
        <v>6</v>
      </c>
      <c r="H1226" s="366" t="s">
        <v>574</v>
      </c>
      <c r="I1226" s="356">
        <v>355</v>
      </c>
      <c r="J1226" s="357">
        <f>IF(C1226="СТОП цена",I1226,ROUND(I1226*(1-VLOOKUP(L1226,Оглавление!D:G,3,FALSE)),2))</f>
        <v>355</v>
      </c>
      <c r="K1226" s="56"/>
      <c r="L1226" s="130" t="s">
        <v>1223</v>
      </c>
      <c r="M1226" s="50">
        <v>22</v>
      </c>
    </row>
    <row r="1227" spans="1:13" s="249" customFormat="1" ht="12.75" hidden="1">
      <c r="A1227" s="470"/>
      <c r="B1227" s="38" t="s">
        <v>1624</v>
      </c>
      <c r="C1227" s="350" t="s">
        <v>937</v>
      </c>
      <c r="D1227" s="317"/>
      <c r="E1227" s="316"/>
      <c r="F1227" s="40" t="s">
        <v>684</v>
      </c>
      <c r="G1227" s="39">
        <v>6</v>
      </c>
      <c r="H1227" s="40" t="s">
        <v>574</v>
      </c>
      <c r="I1227" s="39">
        <v>486</v>
      </c>
      <c r="J1227" s="53">
        <f>IF(C1227="СТОП цена",I1227,ROUND(I1227*(1-VLOOKUP(L1227,Оглавление!D:G,3,FALSE)),2))</f>
        <v>486</v>
      </c>
      <c r="K1227" s="56"/>
      <c r="L1227" s="130" t="s">
        <v>1223</v>
      </c>
      <c r="M1227" s="50">
        <v>22</v>
      </c>
    </row>
    <row r="1228" spans="1:13" s="249" customFormat="1" ht="12.75" hidden="1">
      <c r="A1228" s="470"/>
      <c r="B1228" s="38" t="s">
        <v>1625</v>
      </c>
      <c r="C1228" s="40" t="s">
        <v>123</v>
      </c>
      <c r="D1228" s="317"/>
      <c r="E1228" s="316"/>
      <c r="F1228" s="40" t="s">
        <v>674</v>
      </c>
      <c r="G1228" s="39">
        <v>1</v>
      </c>
      <c r="H1228" s="40" t="s">
        <v>574</v>
      </c>
      <c r="I1228" s="39">
        <v>3173</v>
      </c>
      <c r="J1228" s="53">
        <f>IF(C1228="СТОП цена",I1228,ROUND(I1228*(1-VLOOKUP(L1228,Оглавление!D:G,3,FALSE)),2))</f>
        <v>3173</v>
      </c>
      <c r="K1228" s="56"/>
      <c r="L1228" s="130" t="s">
        <v>1223</v>
      </c>
      <c r="M1228" s="50">
        <v>22</v>
      </c>
    </row>
    <row r="1229" spans="1:13" s="249" customFormat="1" ht="12.75" hidden="1">
      <c r="A1229" s="470"/>
      <c r="B1229" s="38" t="s">
        <v>1626</v>
      </c>
      <c r="C1229" s="40" t="s">
        <v>123</v>
      </c>
      <c r="D1229" s="317"/>
      <c r="E1229" s="316"/>
      <c r="F1229" s="40" t="s">
        <v>640</v>
      </c>
      <c r="G1229" s="39">
        <v>1</v>
      </c>
      <c r="H1229" s="40" t="s">
        <v>574</v>
      </c>
      <c r="I1229" s="39">
        <v>486</v>
      </c>
      <c r="J1229" s="53">
        <f>IF(C1229="СТОП цена",I1229,ROUND(I1229*(1-VLOOKUP(L1229,Оглавление!D:G,3,FALSE)),2))</f>
        <v>486</v>
      </c>
      <c r="K1229" s="56"/>
      <c r="L1229" s="130" t="s">
        <v>1223</v>
      </c>
      <c r="M1229" s="50">
        <v>22</v>
      </c>
    </row>
    <row r="1230" spans="1:13" s="249" customFormat="1" ht="12.75" hidden="1">
      <c r="A1230" s="469" t="s">
        <v>1318</v>
      </c>
      <c r="B1230" s="38" t="s">
        <v>1627</v>
      </c>
      <c r="C1230" s="316"/>
      <c r="D1230" s="317"/>
      <c r="E1230" s="316"/>
      <c r="F1230" s="40" t="s">
        <v>681</v>
      </c>
      <c r="G1230" s="39">
        <v>14</v>
      </c>
      <c r="H1230" s="40" t="s">
        <v>574</v>
      </c>
      <c r="I1230" s="39">
        <v>189</v>
      </c>
      <c r="J1230" s="53">
        <f>IF(C1230="СТОП цена",I1230,ROUND(I1230*(1-VLOOKUP(L1230,Оглавление!D:G,3,FALSE)),2))</f>
        <v>189</v>
      </c>
      <c r="K1230" s="56"/>
      <c r="L1230" s="130" t="s">
        <v>1223</v>
      </c>
      <c r="M1230" s="50">
        <v>22</v>
      </c>
    </row>
    <row r="1231" spans="1:13" s="249" customFormat="1" ht="12.75" hidden="1">
      <c r="A1231" s="469"/>
      <c r="B1231" s="38" t="s">
        <v>1605</v>
      </c>
      <c r="C1231" s="364"/>
      <c r="D1231" s="365"/>
      <c r="E1231" s="364"/>
      <c r="F1231" s="366" t="s">
        <v>683</v>
      </c>
      <c r="G1231" s="356">
        <v>6</v>
      </c>
      <c r="H1231" s="366" t="s">
        <v>574</v>
      </c>
      <c r="I1231" s="356">
        <v>370</v>
      </c>
      <c r="J1231" s="357">
        <f>IF(C1231="СТОП цена",I1231,ROUND(I1231*(1-VLOOKUP(L1231,Оглавление!D:G,3,FALSE)),2))</f>
        <v>370</v>
      </c>
      <c r="K1231" s="56"/>
      <c r="L1231" s="130" t="s">
        <v>1223</v>
      </c>
      <c r="M1231" s="50">
        <v>22</v>
      </c>
    </row>
    <row r="1232" spans="1:13" s="249" customFormat="1" ht="12.75" hidden="1">
      <c r="A1232" s="470"/>
      <c r="B1232" s="38" t="s">
        <v>1628</v>
      </c>
      <c r="C1232" s="350" t="s">
        <v>937</v>
      </c>
      <c r="D1232" s="317"/>
      <c r="E1232" s="316"/>
      <c r="F1232" s="40" t="s">
        <v>684</v>
      </c>
      <c r="G1232" s="39">
        <v>6</v>
      </c>
      <c r="H1232" s="40" t="s">
        <v>574</v>
      </c>
      <c r="I1232" s="39">
        <v>496</v>
      </c>
      <c r="J1232" s="53">
        <f>IF(C1232="СТОП цена",I1232,ROUND(I1232*(1-VLOOKUP(L1232,Оглавление!D:G,3,FALSE)),2))</f>
        <v>496</v>
      </c>
      <c r="K1232" s="56"/>
      <c r="L1232" s="130" t="s">
        <v>1223</v>
      </c>
      <c r="M1232" s="50">
        <v>22</v>
      </c>
    </row>
    <row r="1233" spans="1:13" s="249" customFormat="1" ht="12.75" hidden="1">
      <c r="A1233" s="470"/>
      <c r="B1233" s="38" t="s">
        <v>1629</v>
      </c>
      <c r="C1233" s="316" t="s">
        <v>123</v>
      </c>
      <c r="D1233" s="317"/>
      <c r="E1233" s="316"/>
      <c r="F1233" s="40" t="s">
        <v>674</v>
      </c>
      <c r="G1233" s="39">
        <v>1</v>
      </c>
      <c r="H1233" s="40" t="s">
        <v>574</v>
      </c>
      <c r="I1233" s="39">
        <v>3248</v>
      </c>
      <c r="J1233" s="53">
        <f>IF(C1233="СТОП цена",I1233,ROUND(I1233*(1-VLOOKUP(L1233,Оглавление!D:G,3,FALSE)),2))</f>
        <v>3248</v>
      </c>
      <c r="K1233" s="56"/>
      <c r="L1233" s="130" t="s">
        <v>1223</v>
      </c>
      <c r="M1233" s="50">
        <v>22</v>
      </c>
    </row>
    <row r="1234" spans="1:13" s="249" customFormat="1" ht="12.75" hidden="1">
      <c r="A1234" s="469" t="s">
        <v>1319</v>
      </c>
      <c r="B1234" s="38" t="s">
        <v>1630</v>
      </c>
      <c r="C1234" s="316"/>
      <c r="D1234" s="317"/>
      <c r="E1234" s="316"/>
      <c r="F1234" s="40" t="s">
        <v>681</v>
      </c>
      <c r="G1234" s="39">
        <v>14</v>
      </c>
      <c r="H1234" s="40" t="s">
        <v>574</v>
      </c>
      <c r="I1234" s="39">
        <v>158</v>
      </c>
      <c r="J1234" s="53">
        <f>IF(C1234="СТОП цена",I1234,ROUND(I1234*(1-VLOOKUP(L1234,Оглавление!D:G,3,FALSE)),2))</f>
        <v>158</v>
      </c>
      <c r="K1234" s="56"/>
      <c r="L1234" s="130" t="s">
        <v>1223</v>
      </c>
      <c r="M1234" s="50">
        <v>22</v>
      </c>
    </row>
    <row r="1235" spans="1:13" s="249" customFormat="1" ht="12.75" hidden="1">
      <c r="A1235" s="469"/>
      <c r="B1235" s="38" t="s">
        <v>1606</v>
      </c>
      <c r="C1235" s="364"/>
      <c r="D1235" s="365"/>
      <c r="E1235" s="364"/>
      <c r="F1235" s="366" t="s">
        <v>683</v>
      </c>
      <c r="G1235" s="356">
        <v>6</v>
      </c>
      <c r="H1235" s="366" t="s">
        <v>574</v>
      </c>
      <c r="I1235" s="356">
        <v>325</v>
      </c>
      <c r="J1235" s="357">
        <f>IF(C1235="СТОП цена",I1235,ROUND(I1235*(1-VLOOKUP(L1235,Оглавление!D:G,3,FALSE)),2))</f>
        <v>325</v>
      </c>
      <c r="K1235" s="56"/>
      <c r="L1235" s="130" t="s">
        <v>1223</v>
      </c>
      <c r="M1235" s="50">
        <v>22</v>
      </c>
    </row>
    <row r="1236" spans="1:13" s="249" customFormat="1" ht="12.75" hidden="1">
      <c r="A1236" s="470"/>
      <c r="B1236" s="38" t="s">
        <v>1443</v>
      </c>
      <c r="C1236" s="350" t="s">
        <v>937</v>
      </c>
      <c r="D1236" s="317"/>
      <c r="E1236" s="316"/>
      <c r="F1236" s="40" t="s">
        <v>684</v>
      </c>
      <c r="G1236" s="39">
        <v>6</v>
      </c>
      <c r="H1236" s="40" t="s">
        <v>574</v>
      </c>
      <c r="I1236" s="39">
        <v>425</v>
      </c>
      <c r="J1236" s="53">
        <f>IF(C1236="СТОП цена",I1236,ROUND(I1236*(1-VLOOKUP(L1236,Оглавление!D:G,3,FALSE)),2))</f>
        <v>425</v>
      </c>
      <c r="K1236" s="56"/>
      <c r="L1236" s="130" t="s">
        <v>1223</v>
      </c>
      <c r="M1236" s="50">
        <v>22</v>
      </c>
    </row>
    <row r="1237" spans="1:13" s="249" customFormat="1" ht="12.75" hidden="1">
      <c r="A1237" s="470"/>
      <c r="B1237" s="38" t="s">
        <v>1444</v>
      </c>
      <c r="C1237" s="316" t="s">
        <v>123</v>
      </c>
      <c r="D1237" s="317"/>
      <c r="E1237" s="316"/>
      <c r="F1237" s="40" t="s">
        <v>674</v>
      </c>
      <c r="G1237" s="39">
        <v>1</v>
      </c>
      <c r="H1237" s="40" t="s">
        <v>574</v>
      </c>
      <c r="I1237" s="39">
        <v>2934</v>
      </c>
      <c r="J1237" s="53">
        <f>IF(C1237="СТОП цена",I1237,ROUND(I1237*(1-VLOOKUP(L1237,Оглавление!D:G,3,FALSE)),2))</f>
        <v>2934</v>
      </c>
      <c r="K1237" s="56"/>
      <c r="L1237" s="130" t="s">
        <v>1223</v>
      </c>
      <c r="M1237" s="50">
        <v>22</v>
      </c>
    </row>
    <row r="1238" spans="1:13" s="249" customFormat="1" ht="12.75" hidden="1">
      <c r="A1238" s="469" t="s">
        <v>1320</v>
      </c>
      <c r="B1238" s="38" t="s">
        <v>1445</v>
      </c>
      <c r="C1238" s="316"/>
      <c r="D1238" s="317"/>
      <c r="E1238" s="316"/>
      <c r="F1238" s="40" t="s">
        <v>681</v>
      </c>
      <c r="G1238" s="39">
        <v>14</v>
      </c>
      <c r="H1238" s="40" t="s">
        <v>574</v>
      </c>
      <c r="I1238" s="39">
        <v>183</v>
      </c>
      <c r="J1238" s="53">
        <f>IF(C1238="СТОП цена",I1238,ROUND(I1238*(1-VLOOKUP(L1238,Оглавление!D:G,3,FALSE)),2))</f>
        <v>183</v>
      </c>
      <c r="K1238" s="56"/>
      <c r="L1238" s="130" t="s">
        <v>1223</v>
      </c>
      <c r="M1238" s="50">
        <v>22</v>
      </c>
    </row>
    <row r="1239" spans="1:13" s="249" customFormat="1" ht="12.75" hidden="1">
      <c r="A1239" s="469"/>
      <c r="B1239" s="38" t="s">
        <v>1607</v>
      </c>
      <c r="C1239" s="364"/>
      <c r="D1239" s="365"/>
      <c r="E1239" s="364"/>
      <c r="F1239" s="366" t="s">
        <v>683</v>
      </c>
      <c r="G1239" s="356">
        <v>6</v>
      </c>
      <c r="H1239" s="366" t="s">
        <v>574</v>
      </c>
      <c r="I1239" s="356">
        <v>325</v>
      </c>
      <c r="J1239" s="357">
        <f>IF(C1239="СТОП цена",I1239,ROUND(I1239*(1-VLOOKUP(L1239,Оглавление!D:G,3,FALSE)),2))</f>
        <v>325</v>
      </c>
      <c r="K1239" s="56"/>
      <c r="L1239" s="130" t="s">
        <v>1223</v>
      </c>
      <c r="M1239" s="50">
        <v>22</v>
      </c>
    </row>
    <row r="1240" spans="1:13" s="249" customFormat="1" ht="12.75" hidden="1">
      <c r="A1240" s="470"/>
      <c r="B1240" s="38" t="s">
        <v>1446</v>
      </c>
      <c r="C1240" s="350" t="s">
        <v>937</v>
      </c>
      <c r="D1240" s="317"/>
      <c r="E1240" s="316"/>
      <c r="F1240" s="40" t="s">
        <v>684</v>
      </c>
      <c r="G1240" s="39">
        <v>6</v>
      </c>
      <c r="H1240" s="40" t="s">
        <v>574</v>
      </c>
      <c r="I1240" s="39">
        <v>461</v>
      </c>
      <c r="J1240" s="53">
        <f>IF(C1240="СТОП цена",I1240,ROUND(I1240*(1-VLOOKUP(L1240,Оглавление!D:G,3,FALSE)),2))</f>
        <v>461</v>
      </c>
      <c r="K1240" s="56"/>
      <c r="L1240" s="130" t="s">
        <v>1223</v>
      </c>
      <c r="M1240" s="50">
        <v>22</v>
      </c>
    </row>
    <row r="1241" spans="1:13" s="249" customFormat="1" ht="12.75" hidden="1">
      <c r="A1241" s="470"/>
      <c r="B1241" s="38" t="s">
        <v>1447</v>
      </c>
      <c r="C1241" s="316" t="s">
        <v>123</v>
      </c>
      <c r="D1241" s="317"/>
      <c r="E1241" s="316"/>
      <c r="F1241" s="40" t="s">
        <v>674</v>
      </c>
      <c r="G1241" s="39">
        <v>1</v>
      </c>
      <c r="H1241" s="40" t="s">
        <v>574</v>
      </c>
      <c r="I1241" s="39">
        <v>3068</v>
      </c>
      <c r="J1241" s="53">
        <f>IF(C1241="СТОП цена",I1241,ROUND(I1241*(1-VLOOKUP(L1241,Оглавление!D:G,3,FALSE)),2))</f>
        <v>3068</v>
      </c>
      <c r="K1241" s="56"/>
      <c r="L1241" s="130" t="s">
        <v>1223</v>
      </c>
      <c r="M1241" s="50">
        <v>22</v>
      </c>
    </row>
    <row r="1242" spans="1:13" s="249" customFormat="1" ht="12.75" hidden="1">
      <c r="A1242" s="469" t="s">
        <v>1321</v>
      </c>
      <c r="B1242" s="38" t="s">
        <v>1448</v>
      </c>
      <c r="C1242" s="316"/>
      <c r="D1242" s="317"/>
      <c r="E1242" s="316"/>
      <c r="F1242" s="40" t="s">
        <v>681</v>
      </c>
      <c r="G1242" s="39">
        <v>14</v>
      </c>
      <c r="H1242" s="40" t="s">
        <v>574</v>
      </c>
      <c r="I1242" s="39">
        <v>189</v>
      </c>
      <c r="J1242" s="53">
        <f>IF(C1242="СТОП цена",I1242,ROUND(I1242*(1-VLOOKUP(L1242,Оглавление!D:G,3,FALSE)),2))</f>
        <v>189</v>
      </c>
      <c r="K1242" s="56"/>
      <c r="L1242" s="130" t="s">
        <v>1223</v>
      </c>
      <c r="M1242" s="50">
        <v>23</v>
      </c>
    </row>
    <row r="1243" spans="1:13" s="249" customFormat="1" ht="12.75" hidden="1">
      <c r="A1243" s="469"/>
      <c r="B1243" s="38" t="s">
        <v>1608</v>
      </c>
      <c r="C1243" s="364"/>
      <c r="D1243" s="365"/>
      <c r="E1243" s="364"/>
      <c r="F1243" s="366" t="s">
        <v>683</v>
      </c>
      <c r="G1243" s="356">
        <v>6</v>
      </c>
      <c r="H1243" s="366" t="s">
        <v>574</v>
      </c>
      <c r="I1243" s="356">
        <v>335</v>
      </c>
      <c r="J1243" s="357">
        <f>IF(C1243="СТОП цена",I1243,ROUND(I1243*(1-VLOOKUP(L1243,Оглавление!D:G,3,FALSE)),2))</f>
        <v>335</v>
      </c>
      <c r="K1243" s="56"/>
      <c r="L1243" s="130" t="s">
        <v>1223</v>
      </c>
      <c r="M1243" s="50">
        <v>23</v>
      </c>
    </row>
    <row r="1244" spans="1:13" s="249" customFormat="1" ht="12.75" hidden="1">
      <c r="A1244" s="470"/>
      <c r="B1244" s="38" t="s">
        <v>1449</v>
      </c>
      <c r="C1244" s="350" t="s">
        <v>937</v>
      </c>
      <c r="D1244" s="317"/>
      <c r="E1244" s="316"/>
      <c r="F1244" s="40" t="s">
        <v>684</v>
      </c>
      <c r="G1244" s="39">
        <v>6</v>
      </c>
      <c r="H1244" s="40" t="s">
        <v>574</v>
      </c>
      <c r="I1244" s="39">
        <v>437</v>
      </c>
      <c r="J1244" s="53">
        <f>IF(C1244="СТОП цена",I1244,ROUND(I1244*(1-VLOOKUP(L1244,Оглавление!D:G,3,FALSE)),2))</f>
        <v>437</v>
      </c>
      <c r="K1244" s="56"/>
      <c r="L1244" s="130" t="s">
        <v>1223</v>
      </c>
      <c r="M1244" s="50">
        <v>23</v>
      </c>
    </row>
    <row r="1245" spans="1:13" s="249" customFormat="1" ht="12.75" hidden="1">
      <c r="A1245" s="470"/>
      <c r="B1245" s="38" t="s">
        <v>1450</v>
      </c>
      <c r="C1245" s="316" t="s">
        <v>123</v>
      </c>
      <c r="D1245" s="317"/>
      <c r="E1245" s="316"/>
      <c r="F1245" s="40" t="s">
        <v>674</v>
      </c>
      <c r="G1245" s="39">
        <v>1</v>
      </c>
      <c r="H1245" s="40" t="s">
        <v>574</v>
      </c>
      <c r="I1245" s="39">
        <v>3173</v>
      </c>
      <c r="J1245" s="53">
        <f>IF(C1245="СТОП цена",I1245,ROUND(I1245*(1-VLOOKUP(L1245,Оглавление!D:G,3,FALSE)),2))</f>
        <v>3173</v>
      </c>
      <c r="K1245" s="56"/>
      <c r="L1245" s="130" t="s">
        <v>1223</v>
      </c>
      <c r="M1245" s="50">
        <v>23</v>
      </c>
    </row>
    <row r="1246" spans="1:13" s="249" customFormat="1" ht="12.75" hidden="1" customHeight="1">
      <c r="A1246" s="469" t="s">
        <v>1322</v>
      </c>
      <c r="B1246" s="38" t="s">
        <v>1451</v>
      </c>
      <c r="C1246" s="316"/>
      <c r="D1246" s="317"/>
      <c r="E1246" s="316"/>
      <c r="F1246" s="40" t="s">
        <v>681</v>
      </c>
      <c r="G1246" s="39">
        <v>14</v>
      </c>
      <c r="H1246" s="40" t="s">
        <v>574</v>
      </c>
      <c r="I1246" s="39">
        <v>183</v>
      </c>
      <c r="J1246" s="53">
        <f>IF(C1246="СТОП цена",I1246,ROUND(I1246*(1-VLOOKUP(L1246,Оглавление!D:G,3,FALSE)),2))</f>
        <v>183</v>
      </c>
      <c r="K1246" s="56"/>
      <c r="L1246" s="130" t="s">
        <v>1223</v>
      </c>
      <c r="M1246" s="50">
        <v>23</v>
      </c>
    </row>
    <row r="1247" spans="1:13" s="249" customFormat="1" ht="12.75" hidden="1" customHeight="1">
      <c r="A1247" s="469"/>
      <c r="B1247" s="38" t="s">
        <v>1609</v>
      </c>
      <c r="C1247" s="364"/>
      <c r="D1247" s="365"/>
      <c r="E1247" s="364"/>
      <c r="F1247" s="366" t="s">
        <v>683</v>
      </c>
      <c r="G1247" s="356">
        <v>6</v>
      </c>
      <c r="H1247" s="366" t="s">
        <v>574</v>
      </c>
      <c r="I1247" s="356">
        <v>325</v>
      </c>
      <c r="J1247" s="357">
        <f>IF(C1247="СТОП цена",I1247,ROUND(I1247*(1-VLOOKUP(L1247,Оглавление!D:G,3,FALSE)),2))</f>
        <v>325</v>
      </c>
      <c r="K1247" s="56"/>
      <c r="L1247" s="130" t="s">
        <v>1223</v>
      </c>
      <c r="M1247" s="50">
        <v>23</v>
      </c>
    </row>
    <row r="1248" spans="1:13" s="249" customFormat="1" ht="12.75" hidden="1" customHeight="1">
      <c r="A1248" s="470"/>
      <c r="B1248" s="38" t="s">
        <v>1452</v>
      </c>
      <c r="C1248" s="350" t="s">
        <v>937</v>
      </c>
      <c r="D1248" s="317"/>
      <c r="E1248" s="316"/>
      <c r="F1248" s="40" t="s">
        <v>684</v>
      </c>
      <c r="G1248" s="39">
        <v>6</v>
      </c>
      <c r="H1248" s="40" t="s">
        <v>574</v>
      </c>
      <c r="I1248" s="39">
        <v>461</v>
      </c>
      <c r="J1248" s="53">
        <f>IF(C1248="СТОП цена",I1248,ROUND(I1248*(1-VLOOKUP(L1248,Оглавление!D:G,3,FALSE)),2))</f>
        <v>461</v>
      </c>
      <c r="K1248" s="56"/>
      <c r="L1248" s="130" t="s">
        <v>1223</v>
      </c>
      <c r="M1248" s="50">
        <v>23</v>
      </c>
    </row>
    <row r="1249" spans="1:13" s="249" customFormat="1" ht="12.75" hidden="1" customHeight="1">
      <c r="A1249" s="470"/>
      <c r="B1249" s="38" t="s">
        <v>1453</v>
      </c>
      <c r="C1249" s="316" t="s">
        <v>123</v>
      </c>
      <c r="D1249" s="317"/>
      <c r="E1249" s="316"/>
      <c r="F1249" s="40" t="s">
        <v>674</v>
      </c>
      <c r="G1249" s="39">
        <v>1</v>
      </c>
      <c r="H1249" s="40" t="s">
        <v>574</v>
      </c>
      <c r="I1249" s="39">
        <v>2873</v>
      </c>
      <c r="J1249" s="53">
        <f>IF(C1249="СТОП цена",I1249,ROUND(I1249*(1-VLOOKUP(L1249,Оглавление!D:G,3,FALSE)),2))</f>
        <v>2873</v>
      </c>
      <c r="K1249" s="56"/>
      <c r="L1249" s="130" t="s">
        <v>1223</v>
      </c>
      <c r="M1249" s="50">
        <v>23</v>
      </c>
    </row>
    <row r="1250" spans="1:13" s="249" customFormat="1" ht="12.75" hidden="1" customHeight="1">
      <c r="A1250" s="467" t="s">
        <v>1323</v>
      </c>
      <c r="B1250" s="38" t="s">
        <v>1454</v>
      </c>
      <c r="C1250" s="316" t="s">
        <v>123</v>
      </c>
      <c r="D1250" s="317"/>
      <c r="E1250" s="316"/>
      <c r="F1250" s="40" t="s">
        <v>640</v>
      </c>
      <c r="G1250" s="39">
        <v>1</v>
      </c>
      <c r="H1250" s="40" t="s">
        <v>574</v>
      </c>
      <c r="I1250" s="39">
        <v>461</v>
      </c>
      <c r="J1250" s="53">
        <f>IF(C1250="СТОП цена",I1250,ROUND(I1250*(1-VLOOKUP(L1250,Оглавление!D:G,3,FALSE)),2))</f>
        <v>461</v>
      </c>
      <c r="K1250" s="56"/>
      <c r="L1250" s="130" t="s">
        <v>1223</v>
      </c>
      <c r="M1250" s="50">
        <v>23</v>
      </c>
    </row>
    <row r="1251" spans="1:13" s="249" customFormat="1" ht="12.75" hidden="1" customHeight="1">
      <c r="A1251" s="490"/>
      <c r="B1251" s="38" t="s">
        <v>1455</v>
      </c>
      <c r="C1251" s="316"/>
      <c r="D1251" s="317"/>
      <c r="E1251" s="316"/>
      <c r="F1251" s="40" t="s">
        <v>681</v>
      </c>
      <c r="G1251" s="39">
        <v>14</v>
      </c>
      <c r="H1251" s="40" t="s">
        <v>574</v>
      </c>
      <c r="I1251" s="39">
        <v>158</v>
      </c>
      <c r="J1251" s="53">
        <f>IF(C1251="СТОП цена",I1251,ROUND(I1251*(1-VLOOKUP(L1251,Оглавление!D:G,3,FALSE)),2))</f>
        <v>158</v>
      </c>
      <c r="K1251" s="56"/>
      <c r="L1251" s="130" t="s">
        <v>1223</v>
      </c>
      <c r="M1251" s="50">
        <v>23</v>
      </c>
    </row>
    <row r="1252" spans="1:13" s="249" customFormat="1" ht="12.75" hidden="1" customHeight="1">
      <c r="A1252" s="490"/>
      <c r="B1252" s="38" t="s">
        <v>1610</v>
      </c>
      <c r="C1252" s="364"/>
      <c r="D1252" s="365"/>
      <c r="E1252" s="364"/>
      <c r="F1252" s="366" t="s">
        <v>683</v>
      </c>
      <c r="G1252" s="356">
        <v>6</v>
      </c>
      <c r="H1252" s="366" t="s">
        <v>574</v>
      </c>
      <c r="I1252" s="356">
        <v>325</v>
      </c>
      <c r="J1252" s="357">
        <f>IF(C1252="СТОП цена",I1252,ROUND(I1252*(1-VLOOKUP(L1252,Оглавление!D:G,3,FALSE)),2))</f>
        <v>325</v>
      </c>
      <c r="K1252" s="56"/>
      <c r="L1252" s="130" t="s">
        <v>1223</v>
      </c>
      <c r="M1252" s="50">
        <v>23</v>
      </c>
    </row>
    <row r="1253" spans="1:13" s="249" customFormat="1" ht="12.75" hidden="1" customHeight="1">
      <c r="A1253" s="490"/>
      <c r="B1253" s="38" t="s">
        <v>1456</v>
      </c>
      <c r="C1253" s="350" t="s">
        <v>937</v>
      </c>
      <c r="D1253" s="317"/>
      <c r="E1253" s="316"/>
      <c r="F1253" s="40" t="s">
        <v>684</v>
      </c>
      <c r="G1253" s="39">
        <v>6</v>
      </c>
      <c r="H1253" s="40" t="s">
        <v>574</v>
      </c>
      <c r="I1253" s="39">
        <v>425</v>
      </c>
      <c r="J1253" s="53">
        <f>IF(C1253="СТОП цена",I1253,ROUND(I1253*(1-VLOOKUP(L1253,Оглавление!D:G,3,FALSE)),2))</f>
        <v>425</v>
      </c>
      <c r="K1253" s="56"/>
      <c r="L1253" s="130" t="s">
        <v>1223</v>
      </c>
      <c r="M1253" s="50">
        <v>23</v>
      </c>
    </row>
    <row r="1254" spans="1:13" s="249" customFormat="1" ht="12.75" hidden="1" customHeight="1">
      <c r="A1254" s="491"/>
      <c r="B1254" s="38" t="s">
        <v>1457</v>
      </c>
      <c r="C1254" s="316" t="s">
        <v>123</v>
      </c>
      <c r="D1254" s="317"/>
      <c r="E1254" s="316"/>
      <c r="F1254" s="40" t="s">
        <v>674</v>
      </c>
      <c r="G1254" s="39">
        <v>1</v>
      </c>
      <c r="H1254" s="40" t="s">
        <v>574</v>
      </c>
      <c r="I1254" s="39">
        <v>2844</v>
      </c>
      <c r="J1254" s="53">
        <f>IF(C1254="СТОП цена",I1254,ROUND(I1254*(1-VLOOKUP(L1254,Оглавление!D:G,3,FALSE)),2))</f>
        <v>2844</v>
      </c>
      <c r="K1254" s="56"/>
      <c r="L1254" s="130" t="s">
        <v>1223</v>
      </c>
      <c r="M1254" s="50">
        <v>23</v>
      </c>
    </row>
    <row r="1255" spans="1:13" s="249" customFormat="1" ht="12.75" hidden="1" customHeight="1">
      <c r="A1255" s="467" t="s">
        <v>1324</v>
      </c>
      <c r="B1255" s="38" t="s">
        <v>1458</v>
      </c>
      <c r="C1255" s="316" t="s">
        <v>123</v>
      </c>
      <c r="D1255" s="317"/>
      <c r="E1255" s="316"/>
      <c r="F1255" s="40" t="s">
        <v>640</v>
      </c>
      <c r="G1255" s="39">
        <v>1</v>
      </c>
      <c r="H1255" s="40" t="s">
        <v>574</v>
      </c>
      <c r="I1255" s="39">
        <v>425</v>
      </c>
      <c r="J1255" s="53">
        <f>IF(C1255="СТОП цена",I1255,ROUND(I1255*(1-VLOOKUP(L1255,Оглавление!D:G,3,FALSE)),2))</f>
        <v>425</v>
      </c>
      <c r="K1255" s="56"/>
      <c r="L1255" s="130" t="s">
        <v>1223</v>
      </c>
      <c r="M1255" s="50">
        <v>23</v>
      </c>
    </row>
    <row r="1256" spans="1:13" s="249" customFormat="1" ht="12.75" hidden="1" customHeight="1">
      <c r="A1256" s="499"/>
      <c r="B1256" s="38" t="s">
        <v>1459</v>
      </c>
      <c r="C1256" s="316"/>
      <c r="D1256" s="317"/>
      <c r="E1256" s="316"/>
      <c r="F1256" s="40" t="s">
        <v>681</v>
      </c>
      <c r="G1256" s="39">
        <v>14</v>
      </c>
      <c r="H1256" s="40" t="s">
        <v>574</v>
      </c>
      <c r="I1256" s="39">
        <v>183</v>
      </c>
      <c r="J1256" s="53">
        <f>IF(C1256="СТОП цена",I1256,ROUND(I1256*(1-VLOOKUP(L1256,Оглавление!D:G,3,FALSE)),2))</f>
        <v>183</v>
      </c>
      <c r="K1256" s="56"/>
      <c r="L1256" s="130" t="s">
        <v>1223</v>
      </c>
      <c r="M1256" s="50">
        <v>23</v>
      </c>
    </row>
    <row r="1257" spans="1:13" s="249" customFormat="1" ht="12.75" hidden="1" customHeight="1">
      <c r="A1257" s="499"/>
      <c r="B1257" s="38" t="s">
        <v>1611</v>
      </c>
      <c r="C1257" s="364"/>
      <c r="D1257" s="365"/>
      <c r="E1257" s="364"/>
      <c r="F1257" s="366" t="s">
        <v>683</v>
      </c>
      <c r="G1257" s="356">
        <v>6</v>
      </c>
      <c r="H1257" s="366" t="s">
        <v>574</v>
      </c>
      <c r="I1257" s="356">
        <v>345</v>
      </c>
      <c r="J1257" s="357">
        <f>IF(C1257="СТОП цена",I1257,ROUND(I1257*(1-VLOOKUP(L1257,Оглавление!D:G,3,FALSE)),2))</f>
        <v>345</v>
      </c>
      <c r="K1257" s="56"/>
      <c r="L1257" s="130" t="s">
        <v>1223</v>
      </c>
      <c r="M1257" s="50">
        <v>23</v>
      </c>
    </row>
    <row r="1258" spans="1:13" s="249" customFormat="1" ht="12.75" hidden="1" customHeight="1">
      <c r="A1258" s="499"/>
      <c r="B1258" s="38" t="s">
        <v>1460</v>
      </c>
      <c r="C1258" s="350" t="s">
        <v>937</v>
      </c>
      <c r="D1258" s="317"/>
      <c r="E1258" s="316"/>
      <c r="F1258" s="40" t="s">
        <v>684</v>
      </c>
      <c r="G1258" s="39">
        <v>6</v>
      </c>
      <c r="H1258" s="40" t="s">
        <v>574</v>
      </c>
      <c r="I1258" s="39">
        <v>461</v>
      </c>
      <c r="J1258" s="53">
        <f>IF(C1258="СТОП цена",I1258,ROUND(I1258*(1-VLOOKUP(L1258,Оглавление!D:G,3,FALSE)),2))</f>
        <v>461</v>
      </c>
      <c r="K1258" s="56"/>
      <c r="L1258" s="130" t="s">
        <v>1223</v>
      </c>
      <c r="M1258" s="50">
        <v>23</v>
      </c>
    </row>
    <row r="1259" spans="1:13" s="249" customFormat="1" ht="12.75" hidden="1" customHeight="1">
      <c r="A1259" s="456"/>
      <c r="B1259" s="38" t="s">
        <v>1461</v>
      </c>
      <c r="C1259" s="316" t="s">
        <v>123</v>
      </c>
      <c r="D1259" s="317"/>
      <c r="E1259" s="316"/>
      <c r="F1259" s="40" t="s">
        <v>674</v>
      </c>
      <c r="G1259" s="39">
        <v>1</v>
      </c>
      <c r="H1259" s="40" t="s">
        <v>574</v>
      </c>
      <c r="I1259" s="39">
        <v>3291</v>
      </c>
      <c r="J1259" s="53">
        <f>IF(C1259="СТОП цена",I1259,ROUND(I1259*(1-VLOOKUP(L1259,Оглавление!D:G,3,FALSE)),2))</f>
        <v>3291</v>
      </c>
      <c r="K1259" s="56"/>
      <c r="L1259" s="130" t="s">
        <v>1223</v>
      </c>
      <c r="M1259" s="50">
        <v>23</v>
      </c>
    </row>
    <row r="1260" spans="1:13" s="249" customFormat="1" ht="12.75" hidden="1" customHeight="1">
      <c r="A1260" s="467" t="s">
        <v>1325</v>
      </c>
      <c r="B1260" s="38" t="s">
        <v>1462</v>
      </c>
      <c r="C1260" s="316"/>
      <c r="D1260" s="317"/>
      <c r="E1260" s="316"/>
      <c r="F1260" s="40" t="s">
        <v>681</v>
      </c>
      <c r="G1260" s="39">
        <v>14</v>
      </c>
      <c r="H1260" s="40" t="s">
        <v>574</v>
      </c>
      <c r="I1260" s="39">
        <v>183</v>
      </c>
      <c r="J1260" s="53">
        <f>IF(C1260="СТОП цена",I1260,ROUND(I1260*(1-VLOOKUP(L1260,Оглавление!D:G,3,FALSE)),2))</f>
        <v>183</v>
      </c>
      <c r="K1260" s="56"/>
      <c r="L1260" s="130" t="s">
        <v>1223</v>
      </c>
      <c r="M1260" s="50">
        <v>23</v>
      </c>
    </row>
    <row r="1261" spans="1:13" s="249" customFormat="1" ht="12.75" hidden="1" customHeight="1">
      <c r="A1261" s="468"/>
      <c r="B1261" s="38" t="s">
        <v>1612</v>
      </c>
      <c r="C1261" s="364"/>
      <c r="D1261" s="365"/>
      <c r="E1261" s="364"/>
      <c r="F1261" s="366" t="s">
        <v>683</v>
      </c>
      <c r="G1261" s="356">
        <v>6</v>
      </c>
      <c r="H1261" s="366" t="s">
        <v>574</v>
      </c>
      <c r="I1261" s="356">
        <v>325</v>
      </c>
      <c r="J1261" s="357">
        <f>IF(C1261="СТОП цена",I1261,ROUND(I1261*(1-VLOOKUP(L1261,Оглавление!D:G,3,FALSE)),2))</f>
        <v>325</v>
      </c>
      <c r="K1261" s="56"/>
      <c r="L1261" s="130" t="s">
        <v>1223</v>
      </c>
      <c r="M1261" s="50">
        <v>23</v>
      </c>
    </row>
    <row r="1262" spans="1:13" s="249" customFormat="1" ht="12.75" hidden="1" customHeight="1">
      <c r="A1262" s="468"/>
      <c r="B1262" s="38" t="s">
        <v>1463</v>
      </c>
      <c r="C1262" s="350" t="s">
        <v>937</v>
      </c>
      <c r="D1262" s="317"/>
      <c r="E1262" s="316"/>
      <c r="F1262" s="40" t="s">
        <v>684</v>
      </c>
      <c r="G1262" s="39">
        <v>6</v>
      </c>
      <c r="H1262" s="40" t="s">
        <v>574</v>
      </c>
      <c r="I1262" s="39">
        <v>425</v>
      </c>
      <c r="J1262" s="53">
        <f>IF(C1262="СТОП цена",I1262,ROUND(I1262*(1-VLOOKUP(L1262,Оглавление!D:G,3,FALSE)),2))</f>
        <v>425</v>
      </c>
      <c r="K1262" s="56"/>
      <c r="L1262" s="130" t="s">
        <v>1223</v>
      </c>
      <c r="M1262" s="50">
        <v>23</v>
      </c>
    </row>
    <row r="1263" spans="1:13" s="249" customFormat="1" ht="12.75" hidden="1" customHeight="1">
      <c r="A1263" s="477"/>
      <c r="B1263" s="38" t="s">
        <v>1464</v>
      </c>
      <c r="C1263" s="316" t="s">
        <v>123</v>
      </c>
      <c r="D1263" s="317"/>
      <c r="E1263" s="316"/>
      <c r="F1263" s="40" t="s">
        <v>674</v>
      </c>
      <c r="G1263" s="39">
        <v>1</v>
      </c>
      <c r="H1263" s="40" t="s">
        <v>574</v>
      </c>
      <c r="I1263" s="39">
        <v>2903</v>
      </c>
      <c r="J1263" s="53">
        <f>IF(C1263="СТОП цена",I1263,ROUND(I1263*(1-VLOOKUP(L1263,Оглавление!D:G,3,FALSE)),2))</f>
        <v>2903</v>
      </c>
      <c r="K1263" s="56"/>
      <c r="L1263" s="130" t="s">
        <v>1223</v>
      </c>
      <c r="M1263" s="50">
        <v>23</v>
      </c>
    </row>
    <row r="1264" spans="1:13" s="249" customFormat="1" ht="12.75" hidden="1" customHeight="1">
      <c r="A1264" s="467" t="s">
        <v>1326</v>
      </c>
      <c r="B1264" s="38" t="s">
        <v>1465</v>
      </c>
      <c r="C1264" s="316"/>
      <c r="D1264" s="317"/>
      <c r="E1264" s="316"/>
      <c r="F1264" s="40" t="s">
        <v>681</v>
      </c>
      <c r="G1264" s="39">
        <v>14</v>
      </c>
      <c r="H1264" s="40" t="s">
        <v>574</v>
      </c>
      <c r="I1264" s="39">
        <v>158</v>
      </c>
      <c r="J1264" s="53">
        <f>IF(C1264="СТОП цена",I1264,ROUND(I1264*(1-VLOOKUP(L1264,Оглавление!D:G,3,FALSE)),2))</f>
        <v>158</v>
      </c>
      <c r="K1264" s="56"/>
      <c r="L1264" s="130" t="s">
        <v>1223</v>
      </c>
      <c r="M1264" s="50">
        <v>23</v>
      </c>
    </row>
    <row r="1265" spans="1:13" s="249" customFormat="1" ht="12.75" hidden="1" customHeight="1">
      <c r="A1265" s="468"/>
      <c r="B1265" s="38" t="s">
        <v>1613</v>
      </c>
      <c r="C1265" s="364"/>
      <c r="D1265" s="365"/>
      <c r="E1265" s="364"/>
      <c r="F1265" s="366" t="s">
        <v>683</v>
      </c>
      <c r="G1265" s="356">
        <v>6</v>
      </c>
      <c r="H1265" s="366" t="s">
        <v>574</v>
      </c>
      <c r="I1265" s="356">
        <v>300</v>
      </c>
      <c r="J1265" s="357">
        <f>IF(C1265="СТОП цена",I1265,ROUND(I1265*(1-VLOOKUP(L1265,Оглавление!D:G,3,FALSE)),2))</f>
        <v>300</v>
      </c>
      <c r="K1265" s="56"/>
      <c r="L1265" s="130" t="s">
        <v>1223</v>
      </c>
      <c r="M1265" s="50">
        <v>23</v>
      </c>
    </row>
    <row r="1266" spans="1:13" s="249" customFormat="1" ht="12.75" hidden="1" customHeight="1">
      <c r="A1266" s="468"/>
      <c r="B1266" s="38" t="s">
        <v>1466</v>
      </c>
      <c r="C1266" s="350" t="s">
        <v>937</v>
      </c>
      <c r="D1266" s="317"/>
      <c r="E1266" s="316"/>
      <c r="F1266" s="40" t="s">
        <v>684</v>
      </c>
      <c r="G1266" s="39">
        <v>6</v>
      </c>
      <c r="H1266" s="40" t="s">
        <v>574</v>
      </c>
      <c r="I1266" s="39">
        <v>425</v>
      </c>
      <c r="J1266" s="53">
        <f>IF(C1266="СТОП цена",I1266,ROUND(I1266*(1-VLOOKUP(L1266,Оглавление!D:G,3,FALSE)),2))</f>
        <v>425</v>
      </c>
      <c r="K1266" s="56"/>
      <c r="L1266" s="130" t="s">
        <v>1223</v>
      </c>
      <c r="M1266" s="50">
        <v>23</v>
      </c>
    </row>
    <row r="1267" spans="1:13" s="249" customFormat="1" ht="12.75" hidden="1" customHeight="1">
      <c r="A1267" s="468"/>
      <c r="B1267" s="38" t="s">
        <v>1467</v>
      </c>
      <c r="C1267" s="316" t="s">
        <v>123</v>
      </c>
      <c r="D1267" s="317"/>
      <c r="E1267" s="316"/>
      <c r="F1267" s="40" t="s">
        <v>674</v>
      </c>
      <c r="G1267" s="39">
        <v>1</v>
      </c>
      <c r="H1267" s="40" t="s">
        <v>574</v>
      </c>
      <c r="I1267" s="39">
        <v>2632</v>
      </c>
      <c r="J1267" s="53">
        <f>IF(C1267="СТОП цена",I1267,ROUND(I1267*(1-VLOOKUP(L1267,Оглавление!D:G,3,FALSE)),2))</f>
        <v>2632</v>
      </c>
      <c r="K1267" s="56"/>
      <c r="L1267" s="130" t="s">
        <v>1223</v>
      </c>
      <c r="M1267" s="50">
        <v>23</v>
      </c>
    </row>
    <row r="1268" spans="1:13" s="249" customFormat="1" ht="12.75" hidden="1" customHeight="1">
      <c r="A1268" s="467" t="s">
        <v>1327</v>
      </c>
      <c r="B1268" s="38" t="s">
        <v>1468</v>
      </c>
      <c r="C1268" s="316"/>
      <c r="D1268" s="317"/>
      <c r="E1268" s="316"/>
      <c r="F1268" s="40" t="s">
        <v>681</v>
      </c>
      <c r="G1268" s="39">
        <v>14</v>
      </c>
      <c r="H1268" s="40" t="s">
        <v>574</v>
      </c>
      <c r="I1268" s="39">
        <v>158</v>
      </c>
      <c r="J1268" s="53">
        <f>IF(C1268="СТОП цена",I1268,ROUND(I1268*(1-VLOOKUP(L1268,Оглавление!D:G,3,FALSE)),2))</f>
        <v>158</v>
      </c>
      <c r="K1268" s="56"/>
      <c r="L1268" s="130" t="s">
        <v>1223</v>
      </c>
      <c r="M1268" s="50">
        <v>23</v>
      </c>
    </row>
    <row r="1269" spans="1:13" s="249" customFormat="1" ht="12.75" hidden="1" customHeight="1">
      <c r="A1269" s="468"/>
      <c r="B1269" s="38" t="s">
        <v>1614</v>
      </c>
      <c r="C1269" s="364"/>
      <c r="D1269" s="365"/>
      <c r="E1269" s="364"/>
      <c r="F1269" s="366" t="s">
        <v>683</v>
      </c>
      <c r="G1269" s="356">
        <v>6</v>
      </c>
      <c r="H1269" s="366" t="s">
        <v>574</v>
      </c>
      <c r="I1269" s="356">
        <v>285</v>
      </c>
      <c r="J1269" s="357">
        <f>IF(C1269="СТОП цена",I1269,ROUND(I1269*(1-VLOOKUP(L1269,Оглавление!D:G,3,FALSE)),2))</f>
        <v>285</v>
      </c>
      <c r="K1269" s="56"/>
      <c r="L1269" s="130" t="s">
        <v>1223</v>
      </c>
      <c r="M1269" s="50">
        <v>23</v>
      </c>
    </row>
    <row r="1270" spans="1:13" s="249" customFormat="1" ht="12.75" hidden="1" customHeight="1">
      <c r="A1270" s="468"/>
      <c r="B1270" s="38" t="s">
        <v>1469</v>
      </c>
      <c r="C1270" s="350" t="s">
        <v>937</v>
      </c>
      <c r="D1270" s="317"/>
      <c r="E1270" s="316"/>
      <c r="F1270" s="40" t="s">
        <v>684</v>
      </c>
      <c r="G1270" s="39">
        <v>6</v>
      </c>
      <c r="H1270" s="40" t="s">
        <v>574</v>
      </c>
      <c r="I1270" s="39">
        <v>406</v>
      </c>
      <c r="J1270" s="53">
        <f>IF(C1270="СТОП цена",I1270,ROUND(I1270*(1-VLOOKUP(L1270,Оглавление!D:G,3,FALSE)),2))</f>
        <v>406</v>
      </c>
      <c r="K1270" s="56"/>
      <c r="L1270" s="130" t="s">
        <v>1223</v>
      </c>
      <c r="M1270" s="50">
        <v>23</v>
      </c>
    </row>
    <row r="1271" spans="1:13" s="249" customFormat="1" ht="12.75" hidden="1" customHeight="1">
      <c r="A1271" s="477"/>
      <c r="B1271" s="38" t="s">
        <v>1470</v>
      </c>
      <c r="C1271" s="316" t="s">
        <v>123</v>
      </c>
      <c r="D1271" s="317"/>
      <c r="E1271" s="316"/>
      <c r="F1271" s="40" t="s">
        <v>674</v>
      </c>
      <c r="G1271" s="39">
        <v>1</v>
      </c>
      <c r="H1271" s="40" t="s">
        <v>574</v>
      </c>
      <c r="I1271" s="39">
        <v>2632</v>
      </c>
      <c r="J1271" s="53">
        <f>IF(C1271="СТОП цена",I1271,ROUND(I1271*(1-VLOOKUP(L1271,Оглавление!D:G,3,FALSE)),2))</f>
        <v>2632</v>
      </c>
      <c r="K1271" s="56"/>
      <c r="L1271" s="130" t="s">
        <v>1223</v>
      </c>
      <c r="M1271" s="50">
        <v>23</v>
      </c>
    </row>
    <row r="1272" spans="1:13" s="249" customFormat="1" ht="12.75" hidden="1" customHeight="1">
      <c r="A1272" s="467" t="s">
        <v>1328</v>
      </c>
      <c r="B1272" s="38" t="s">
        <v>1471</v>
      </c>
      <c r="C1272" s="316"/>
      <c r="D1272" s="317"/>
      <c r="E1272" s="316"/>
      <c r="F1272" s="40" t="s">
        <v>681</v>
      </c>
      <c r="G1272" s="39">
        <v>14</v>
      </c>
      <c r="H1272" s="40" t="s">
        <v>574</v>
      </c>
      <c r="I1272" s="39">
        <v>148</v>
      </c>
      <c r="J1272" s="53">
        <f>IF(C1272="СТОП цена",I1272,ROUND(I1272*(1-VLOOKUP(L1272,Оглавление!D:G,3,FALSE)),2))</f>
        <v>148</v>
      </c>
      <c r="K1272" s="56"/>
      <c r="L1272" s="130" t="s">
        <v>1223</v>
      </c>
      <c r="M1272" s="50">
        <v>23</v>
      </c>
    </row>
    <row r="1273" spans="1:13" s="249" customFormat="1" ht="12.75" hidden="1" customHeight="1">
      <c r="A1273" s="468"/>
      <c r="B1273" s="38" t="s">
        <v>1615</v>
      </c>
      <c r="C1273" s="364"/>
      <c r="D1273" s="365"/>
      <c r="E1273" s="364"/>
      <c r="F1273" s="366" t="s">
        <v>683</v>
      </c>
      <c r="G1273" s="356">
        <v>6</v>
      </c>
      <c r="H1273" s="366" t="s">
        <v>574</v>
      </c>
      <c r="I1273" s="356">
        <v>275</v>
      </c>
      <c r="J1273" s="357">
        <f>IF(C1273="СТОП цена",I1273,ROUND(I1273*(1-VLOOKUP(L1273,Оглавление!D:G,3,FALSE)),2))</f>
        <v>275</v>
      </c>
      <c r="K1273" s="56"/>
      <c r="L1273" s="130" t="s">
        <v>1223</v>
      </c>
      <c r="M1273" s="50">
        <v>23</v>
      </c>
    </row>
    <row r="1274" spans="1:13" s="249" customFormat="1" ht="12.75" hidden="1" customHeight="1">
      <c r="A1274" s="468"/>
      <c r="B1274" s="38" t="s">
        <v>1472</v>
      </c>
      <c r="C1274" s="350" t="s">
        <v>937</v>
      </c>
      <c r="D1274" s="317"/>
      <c r="E1274" s="316"/>
      <c r="F1274" s="40" t="s">
        <v>684</v>
      </c>
      <c r="G1274" s="39">
        <v>6</v>
      </c>
      <c r="H1274" s="40" t="s">
        <v>574</v>
      </c>
      <c r="I1274" s="39">
        <v>375</v>
      </c>
      <c r="J1274" s="53">
        <f>IF(C1274="СТОП цена",I1274,ROUND(I1274*(1-VLOOKUP(L1274,Оглавление!D:G,3,FALSE)),2))</f>
        <v>375</v>
      </c>
      <c r="K1274" s="56"/>
      <c r="L1274" s="130" t="s">
        <v>1223</v>
      </c>
      <c r="M1274" s="50">
        <v>23</v>
      </c>
    </row>
    <row r="1275" spans="1:13" s="249" customFormat="1" ht="12.75" hidden="1" customHeight="1">
      <c r="A1275" s="477"/>
      <c r="B1275" s="38" t="s">
        <v>1473</v>
      </c>
      <c r="C1275" s="316" t="s">
        <v>123</v>
      </c>
      <c r="D1275" s="317"/>
      <c r="E1275" s="316"/>
      <c r="F1275" s="40" t="s">
        <v>674</v>
      </c>
      <c r="G1275" s="39">
        <v>1</v>
      </c>
      <c r="H1275" s="40" t="s">
        <v>574</v>
      </c>
      <c r="I1275" s="39">
        <v>2469</v>
      </c>
      <c r="J1275" s="53">
        <f>IF(C1275="СТОП цена",I1275,ROUND(I1275*(1-VLOOKUP(L1275,Оглавление!D:G,3,FALSE)),2))</f>
        <v>2469</v>
      </c>
      <c r="K1275" s="56"/>
      <c r="L1275" s="130" t="s">
        <v>1223</v>
      </c>
      <c r="M1275" s="50">
        <v>23</v>
      </c>
    </row>
    <row r="1276" spans="1:13" s="249" customFormat="1" ht="12.75" hidden="1" customHeight="1">
      <c r="A1276" s="467" t="s">
        <v>1329</v>
      </c>
      <c r="B1276" s="38" t="s">
        <v>1474</v>
      </c>
      <c r="C1276" s="316"/>
      <c r="D1276" s="317"/>
      <c r="E1276" s="316"/>
      <c r="F1276" s="40" t="s">
        <v>681</v>
      </c>
      <c r="G1276" s="39">
        <v>14</v>
      </c>
      <c r="H1276" s="40" t="s">
        <v>574</v>
      </c>
      <c r="I1276" s="39">
        <v>177</v>
      </c>
      <c r="J1276" s="53">
        <f>IF(C1276="СТОП цена",I1276,ROUND(I1276*(1-VLOOKUP(L1276,Оглавление!D:G,3,FALSE)),2))</f>
        <v>177</v>
      </c>
      <c r="K1276" s="56"/>
      <c r="L1276" s="130" t="s">
        <v>1223</v>
      </c>
      <c r="M1276" s="50">
        <v>23</v>
      </c>
    </row>
    <row r="1277" spans="1:13" s="249" customFormat="1" ht="12.75" hidden="1" customHeight="1">
      <c r="A1277" s="468"/>
      <c r="B1277" s="38" t="s">
        <v>1616</v>
      </c>
      <c r="C1277" s="364"/>
      <c r="D1277" s="365"/>
      <c r="E1277" s="364"/>
      <c r="F1277" s="366" t="s">
        <v>683</v>
      </c>
      <c r="G1277" s="356">
        <v>6</v>
      </c>
      <c r="H1277" s="366" t="s">
        <v>574</v>
      </c>
      <c r="I1277" s="356">
        <v>355</v>
      </c>
      <c r="J1277" s="357">
        <f>IF(C1277="СТОП цена",I1277,ROUND(I1277*(1-VLOOKUP(L1277,Оглавление!D:G,3,FALSE)),2))</f>
        <v>355</v>
      </c>
      <c r="K1277" s="56"/>
      <c r="L1277" s="130" t="s">
        <v>1223</v>
      </c>
      <c r="M1277" s="50">
        <v>23</v>
      </c>
    </row>
    <row r="1278" spans="1:13" s="249" customFormat="1" ht="12.75" hidden="1" customHeight="1">
      <c r="A1278" s="468"/>
      <c r="B1278" s="38" t="s">
        <v>1475</v>
      </c>
      <c r="C1278" s="350" t="s">
        <v>937</v>
      </c>
      <c r="D1278" s="317"/>
      <c r="E1278" s="316"/>
      <c r="F1278" s="40" t="s">
        <v>684</v>
      </c>
      <c r="G1278" s="39">
        <v>6</v>
      </c>
      <c r="H1278" s="40" t="s">
        <v>574</v>
      </c>
      <c r="I1278" s="39">
        <v>486</v>
      </c>
      <c r="J1278" s="53">
        <f>IF(C1278="СТОП цена",I1278,ROUND(I1278*(1-VLOOKUP(L1278,Оглавление!D:G,3,FALSE)),2))</f>
        <v>486</v>
      </c>
      <c r="K1278" s="56"/>
      <c r="L1278" s="130" t="s">
        <v>1223</v>
      </c>
      <c r="M1278" s="50">
        <v>23</v>
      </c>
    </row>
    <row r="1279" spans="1:13" s="249" customFormat="1" ht="12.75" hidden="1" customHeight="1">
      <c r="A1279" s="477"/>
      <c r="B1279" s="38" t="s">
        <v>1476</v>
      </c>
      <c r="C1279" s="316" t="s">
        <v>123</v>
      </c>
      <c r="D1279" s="315"/>
      <c r="E1279" s="314"/>
      <c r="F1279" s="40" t="s">
        <v>674</v>
      </c>
      <c r="G1279" s="39">
        <v>1</v>
      </c>
      <c r="H1279" s="40" t="s">
        <v>574</v>
      </c>
      <c r="I1279" s="39">
        <v>2918</v>
      </c>
      <c r="J1279" s="53">
        <f>IF(C1279="СТОП цена",I1279,ROUND(I1279*(1-VLOOKUP(L1279,Оглавление!D:G,3,FALSE)),2))</f>
        <v>2918</v>
      </c>
      <c r="K1279" s="56"/>
      <c r="L1279" s="130" t="s">
        <v>1223</v>
      </c>
      <c r="M1279" s="50">
        <v>23</v>
      </c>
    </row>
    <row r="1280" spans="1:13" s="249" customFormat="1" ht="12.75" hidden="1">
      <c r="A1280" s="469" t="s">
        <v>1330</v>
      </c>
      <c r="B1280" s="38" t="s">
        <v>1477</v>
      </c>
      <c r="C1280" s="316"/>
      <c r="D1280" s="39"/>
      <c r="E1280" s="40"/>
      <c r="F1280" s="40" t="s">
        <v>681</v>
      </c>
      <c r="G1280" s="39">
        <v>14</v>
      </c>
      <c r="H1280" s="40" t="s">
        <v>574</v>
      </c>
      <c r="I1280" s="39">
        <v>165</v>
      </c>
      <c r="J1280" s="53">
        <f>IF(C1280="СТОП цена",I1280,ROUND(I1280*(1-VLOOKUP(L1280,Оглавление!D:G,3,FALSE)),2))</f>
        <v>165</v>
      </c>
      <c r="K1280" s="56"/>
      <c r="L1280" s="130" t="s">
        <v>1223</v>
      </c>
      <c r="M1280" s="50">
        <v>23</v>
      </c>
    </row>
    <row r="1281" spans="1:13" s="249" customFormat="1" ht="12.75" hidden="1">
      <c r="A1281" s="470"/>
      <c r="B1281" s="38" t="s">
        <v>1478</v>
      </c>
      <c r="C1281" s="316"/>
      <c r="D1281" s="39"/>
      <c r="E1281" s="40"/>
      <c r="F1281" s="40" t="s">
        <v>684</v>
      </c>
      <c r="G1281" s="39">
        <v>6</v>
      </c>
      <c r="H1281" s="40" t="s">
        <v>574</v>
      </c>
      <c r="I1281" s="39">
        <v>423</v>
      </c>
      <c r="J1281" s="53">
        <f>IF(C1281="СТОП цена",I1281,ROUND(I1281*(1-VLOOKUP(L1281,Оглавление!D:G,3,FALSE)),2))</f>
        <v>423</v>
      </c>
      <c r="K1281" s="56"/>
      <c r="L1281" s="130" t="s">
        <v>1223</v>
      </c>
      <c r="M1281" s="50">
        <v>23</v>
      </c>
    </row>
    <row r="1282" spans="1:13" s="249" customFormat="1" ht="12.75" hidden="1">
      <c r="A1282" s="470"/>
      <c r="B1282" s="38" t="s">
        <v>1479</v>
      </c>
      <c r="C1282" s="316" t="s">
        <v>123</v>
      </c>
      <c r="D1282" s="39"/>
      <c r="E1282" s="40"/>
      <c r="F1282" s="40" t="s">
        <v>674</v>
      </c>
      <c r="G1282" s="39">
        <v>1</v>
      </c>
      <c r="H1282" s="40" t="s">
        <v>574</v>
      </c>
      <c r="I1282" s="39">
        <v>2854</v>
      </c>
      <c r="J1282" s="53">
        <f>IF(C1282="СТОП цена",I1282,ROUND(I1282*(1-VLOOKUP(L1282,Оглавление!D:G,3,FALSE)),2))</f>
        <v>2854</v>
      </c>
      <c r="K1282" s="56"/>
      <c r="L1282" s="130" t="s">
        <v>1223</v>
      </c>
      <c r="M1282" s="50">
        <v>23</v>
      </c>
    </row>
    <row r="1283" spans="1:13" s="249" customFormat="1" ht="12.75" hidden="1">
      <c r="A1283" s="469" t="s">
        <v>1331</v>
      </c>
      <c r="B1283" s="38" t="s">
        <v>1480</v>
      </c>
      <c r="C1283" s="316"/>
      <c r="D1283" s="39"/>
      <c r="E1283" s="40"/>
      <c r="F1283" s="40" t="s">
        <v>681</v>
      </c>
      <c r="G1283" s="39">
        <v>14</v>
      </c>
      <c r="H1283" s="40" t="s">
        <v>574</v>
      </c>
      <c r="I1283" s="39">
        <v>165</v>
      </c>
      <c r="J1283" s="53">
        <f>IF(C1283="СТОП цена",I1283,ROUND(I1283*(1-VLOOKUP(L1283,Оглавление!D:G,3,FALSE)),2))</f>
        <v>165</v>
      </c>
      <c r="K1283" s="56"/>
      <c r="L1283" s="130" t="s">
        <v>1223</v>
      </c>
      <c r="M1283" s="50">
        <v>23</v>
      </c>
    </row>
    <row r="1284" spans="1:13" s="249" customFormat="1" ht="12.75" hidden="1">
      <c r="A1284" s="470"/>
      <c r="B1284" s="38" t="s">
        <v>1481</v>
      </c>
      <c r="C1284" s="316"/>
      <c r="D1284" s="39"/>
      <c r="E1284" s="40"/>
      <c r="F1284" s="40" t="s">
        <v>684</v>
      </c>
      <c r="G1284" s="39">
        <v>6</v>
      </c>
      <c r="H1284" s="40" t="s">
        <v>574</v>
      </c>
      <c r="I1284" s="39">
        <v>423</v>
      </c>
      <c r="J1284" s="53">
        <f>IF(C1284="СТОП цена",I1284,ROUND(I1284*(1-VLOOKUP(L1284,Оглавление!D:G,3,FALSE)),2))</f>
        <v>423</v>
      </c>
      <c r="K1284" s="56"/>
      <c r="L1284" s="130" t="s">
        <v>1223</v>
      </c>
      <c r="M1284" s="50">
        <v>23</v>
      </c>
    </row>
    <row r="1285" spans="1:13" s="249" customFormat="1" ht="12.75" hidden="1">
      <c r="A1285" s="470"/>
      <c r="B1285" s="38" t="s">
        <v>1482</v>
      </c>
      <c r="C1285" s="316" t="s">
        <v>123</v>
      </c>
      <c r="D1285" s="39"/>
      <c r="E1285" s="40"/>
      <c r="F1285" s="40" t="s">
        <v>674</v>
      </c>
      <c r="G1285" s="39">
        <v>1</v>
      </c>
      <c r="H1285" s="40" t="s">
        <v>574</v>
      </c>
      <c r="I1285" s="39">
        <v>2855</v>
      </c>
      <c r="J1285" s="53">
        <f>IF(C1285="СТОП цена",I1285,ROUND(I1285*(1-VLOOKUP(L1285,Оглавление!D:G,3,FALSE)),2))</f>
        <v>2855</v>
      </c>
      <c r="K1285" s="56"/>
      <c r="L1285" s="130" t="s">
        <v>1223</v>
      </c>
      <c r="M1285" s="50">
        <v>23</v>
      </c>
    </row>
    <row r="1286" spans="1:13" s="249" customFormat="1" ht="12.75" hidden="1">
      <c r="A1286" s="469" t="s">
        <v>1332</v>
      </c>
      <c r="B1286" s="38" t="s">
        <v>1483</v>
      </c>
      <c r="C1286" s="316"/>
      <c r="D1286" s="39"/>
      <c r="E1286" s="40"/>
      <c r="F1286" s="40" t="s">
        <v>681</v>
      </c>
      <c r="G1286" s="39">
        <v>14</v>
      </c>
      <c r="H1286" s="40" t="s">
        <v>574</v>
      </c>
      <c r="I1286" s="39">
        <v>165</v>
      </c>
      <c r="J1286" s="53">
        <f>IF(C1286="СТОП цена",I1286,ROUND(I1286*(1-VLOOKUP(L1286,Оглавление!D:G,3,FALSE)),2))</f>
        <v>165</v>
      </c>
      <c r="K1286" s="56"/>
      <c r="L1286" s="130" t="s">
        <v>1223</v>
      </c>
      <c r="M1286" s="50">
        <v>23</v>
      </c>
    </row>
    <row r="1287" spans="1:13" s="249" customFormat="1" ht="12.75" hidden="1">
      <c r="A1287" s="470"/>
      <c r="B1287" s="38" t="s">
        <v>1484</v>
      </c>
      <c r="C1287" s="316"/>
      <c r="D1287" s="39"/>
      <c r="E1287" s="40"/>
      <c r="F1287" s="40" t="s">
        <v>684</v>
      </c>
      <c r="G1287" s="39">
        <v>6</v>
      </c>
      <c r="H1287" s="40" t="s">
        <v>574</v>
      </c>
      <c r="I1287" s="39">
        <v>423</v>
      </c>
      <c r="J1287" s="53">
        <f>IF(C1287="СТОП цена",I1287,ROUND(I1287*(1-VLOOKUP(L1287,Оглавление!D:G,3,FALSE)),2))</f>
        <v>423</v>
      </c>
      <c r="K1287" s="56"/>
      <c r="L1287" s="130" t="s">
        <v>1223</v>
      </c>
      <c r="M1287" s="50">
        <v>23</v>
      </c>
    </row>
    <row r="1288" spans="1:13" s="249" customFormat="1" ht="12.75" hidden="1">
      <c r="A1288" s="470"/>
      <c r="B1288" s="38" t="s">
        <v>1485</v>
      </c>
      <c r="C1288" s="316" t="s">
        <v>123</v>
      </c>
      <c r="D1288" s="39"/>
      <c r="E1288" s="40"/>
      <c r="F1288" s="40" t="s">
        <v>674</v>
      </c>
      <c r="G1288" s="39">
        <v>1</v>
      </c>
      <c r="H1288" s="40" t="s">
        <v>574</v>
      </c>
      <c r="I1288" s="39">
        <v>2854</v>
      </c>
      <c r="J1288" s="53">
        <f>IF(C1288="СТОП цена",I1288,ROUND(I1288*(1-VLOOKUP(L1288,Оглавление!D:G,3,FALSE)),2))</f>
        <v>2854</v>
      </c>
      <c r="K1288" s="56"/>
      <c r="L1288" s="130" t="s">
        <v>1223</v>
      </c>
      <c r="M1288" s="50">
        <v>23</v>
      </c>
    </row>
    <row r="1289" spans="1:13" s="1" customFormat="1" ht="17.25" customHeight="1">
      <c r="A1289" s="449" t="s">
        <v>409</v>
      </c>
      <c r="B1289" s="450"/>
      <c r="C1289" s="450"/>
      <c r="D1289" s="450"/>
      <c r="E1289" s="450"/>
      <c r="F1289" s="450"/>
      <c r="G1289" s="450"/>
      <c r="H1289" s="450"/>
      <c r="I1289" s="450"/>
      <c r="J1289" s="454"/>
      <c r="K1289" s="56" t="s">
        <v>492</v>
      </c>
      <c r="L1289" s="56" t="str">
        <f>IF(ISBLANK(K1289)=FALSE,A1289,L1058)</f>
        <v>ДЮФА РИТЕЙЛ (DUFA RETAIL)</v>
      </c>
      <c r="M1289" s="50">
        <v>23</v>
      </c>
    </row>
    <row r="1290" spans="1:13" ht="24" customHeight="1">
      <c r="A1290" s="446" t="s">
        <v>474</v>
      </c>
      <c r="B1290" s="447"/>
      <c r="C1290" s="447"/>
      <c r="D1290" s="447"/>
      <c r="E1290" s="447"/>
      <c r="F1290" s="447"/>
      <c r="G1290" s="447"/>
      <c r="H1290" s="447"/>
      <c r="I1290" s="447"/>
      <c r="J1290" s="447"/>
      <c r="K1290" s="56"/>
      <c r="L1290" s="56" t="str">
        <f t="shared" si="56"/>
        <v>ДЮФА РИТЕЙЛ (DUFA RETAIL)</v>
      </c>
      <c r="M1290" s="50">
        <v>23</v>
      </c>
    </row>
    <row r="1291" spans="1:13" ht="15" customHeight="1">
      <c r="A1291" s="444" t="s">
        <v>495</v>
      </c>
      <c r="B1291" s="40" t="s">
        <v>1038</v>
      </c>
      <c r="C1291" s="355" t="s">
        <v>123</v>
      </c>
      <c r="D1291" s="40">
        <v>5</v>
      </c>
      <c r="E1291" s="40" t="s">
        <v>290</v>
      </c>
      <c r="F1291" s="40" t="str">
        <f>CONCATENATE(D1291," ",E1291)</f>
        <v>5 л</v>
      </c>
      <c r="G1291" s="40">
        <v>1</v>
      </c>
      <c r="H1291" s="40" t="s">
        <v>574</v>
      </c>
      <c r="I1291" s="39">
        <v>412</v>
      </c>
      <c r="J1291" s="53">
        <f>IF(C1291="СТОП цена",I1291,ROUND(I1291*(1-VLOOKUP(L1291,Оглавление!D:G,3,FALSE)),2))</f>
        <v>412</v>
      </c>
      <c r="K1291" s="56"/>
      <c r="L1291" s="56" t="str">
        <f t="shared" si="56"/>
        <v>ДЮФА РИТЕЙЛ (DUFA RETAIL)</v>
      </c>
      <c r="M1291" s="50">
        <v>23</v>
      </c>
    </row>
    <row r="1292" spans="1:13" ht="15" customHeight="1">
      <c r="A1292" s="445"/>
      <c r="B1292" s="40" t="s">
        <v>1039</v>
      </c>
      <c r="C1292" s="40"/>
      <c r="D1292" s="40">
        <v>10</v>
      </c>
      <c r="E1292" s="40" t="s">
        <v>290</v>
      </c>
      <c r="F1292" s="40" t="str">
        <f>CONCATENATE(D1292," ",E1292)</f>
        <v>10 л</v>
      </c>
      <c r="G1292" s="40">
        <v>1</v>
      </c>
      <c r="H1292" s="40" t="s">
        <v>574</v>
      </c>
      <c r="I1292" s="39">
        <v>804</v>
      </c>
      <c r="J1292" s="53">
        <f>IF(C1292="СТОП цена",I1292,ROUND(I1292*(1-VLOOKUP(L1292,Оглавление!D:G,3,FALSE)),2))</f>
        <v>804</v>
      </c>
      <c r="K1292" s="56"/>
      <c r="L1292" s="56" t="str">
        <f t="shared" si="56"/>
        <v>ДЮФА РИТЕЙЛ (DUFA RETAIL)</v>
      </c>
      <c r="M1292" s="50">
        <v>23</v>
      </c>
    </row>
    <row r="1293" spans="1:13" ht="24" hidden="1" customHeight="1">
      <c r="A1293" s="446" t="s">
        <v>222</v>
      </c>
      <c r="B1293" s="447"/>
      <c r="C1293" s="447"/>
      <c r="D1293" s="447"/>
      <c r="E1293" s="447"/>
      <c r="F1293" s="447"/>
      <c r="G1293" s="447"/>
      <c r="H1293" s="447"/>
      <c r="I1293" s="447"/>
      <c r="J1293" s="447"/>
      <c r="K1293" s="56"/>
      <c r="L1293" s="56" t="str">
        <f t="shared" si="56"/>
        <v>ДЮФА РИТЕЙЛ (DUFA RETAIL)</v>
      </c>
      <c r="M1293" s="50">
        <v>23</v>
      </c>
    </row>
    <row r="1294" spans="1:13" ht="15" hidden="1" customHeight="1">
      <c r="A1294" s="464" t="s">
        <v>499</v>
      </c>
      <c r="B1294" s="40" t="s">
        <v>1040</v>
      </c>
      <c r="C1294" s="40"/>
      <c r="D1294" s="40">
        <v>0.75</v>
      </c>
      <c r="E1294" s="40" t="s">
        <v>290</v>
      </c>
      <c r="F1294" s="40" t="str">
        <f t="shared" ref="F1294:F1310" si="59">CONCATENATE(D1294," ",E1294)</f>
        <v>0,75 л</v>
      </c>
      <c r="G1294" s="40"/>
      <c r="H1294" s="40" t="s">
        <v>574</v>
      </c>
      <c r="I1294" s="39">
        <v>323</v>
      </c>
      <c r="J1294" s="53">
        <f>IF(C1294="СТОП цена",I1294,ROUND(I1294*(1-VLOOKUP(L1294,Оглавление!D:G,3,FALSE)),2))</f>
        <v>323</v>
      </c>
      <c r="K1294" s="56"/>
      <c r="L1294" s="56" t="str">
        <f t="shared" si="56"/>
        <v>ДЮФА РИТЕЙЛ (DUFA RETAIL)</v>
      </c>
      <c r="M1294" s="50">
        <v>23</v>
      </c>
    </row>
    <row r="1295" spans="1:13" ht="15" hidden="1" customHeight="1">
      <c r="A1295" s="466"/>
      <c r="B1295" s="40" t="s">
        <v>1041</v>
      </c>
      <c r="C1295" s="40"/>
      <c r="D1295" s="40">
        <v>2.5</v>
      </c>
      <c r="E1295" s="40" t="s">
        <v>290</v>
      </c>
      <c r="F1295" s="40" t="str">
        <f t="shared" si="59"/>
        <v>2,5 л</v>
      </c>
      <c r="G1295" s="40"/>
      <c r="H1295" s="40" t="s">
        <v>574</v>
      </c>
      <c r="I1295" s="39">
        <v>1062</v>
      </c>
      <c r="J1295" s="53">
        <f>IF(C1295="СТОП цена",I1295,ROUND(I1295*(1-VLOOKUP(L1295,Оглавление!D:G,3,FALSE)),2))</f>
        <v>1062</v>
      </c>
      <c r="K1295" s="56"/>
      <c r="L1295" s="56" t="str">
        <f t="shared" si="56"/>
        <v>ДЮФА РИТЕЙЛ (DUFA RETAIL)</v>
      </c>
      <c r="M1295" s="50">
        <v>23</v>
      </c>
    </row>
    <row r="1296" spans="1:13" ht="15" hidden="1" customHeight="1">
      <c r="A1296" s="465"/>
      <c r="B1296" s="40" t="s">
        <v>1042</v>
      </c>
      <c r="C1296" s="40"/>
      <c r="D1296" s="40">
        <v>10</v>
      </c>
      <c r="E1296" s="40" t="s">
        <v>290</v>
      </c>
      <c r="F1296" s="40" t="str">
        <f t="shared" si="59"/>
        <v>10 л</v>
      </c>
      <c r="G1296" s="40"/>
      <c r="H1296" s="40" t="s">
        <v>574</v>
      </c>
      <c r="I1296" s="39">
        <v>3328</v>
      </c>
      <c r="J1296" s="53">
        <f>IF(C1296="СТОП цена",I1296,ROUND(I1296*(1-VLOOKUP(L1296,Оглавление!D:G,3,FALSE)),2))</f>
        <v>3328</v>
      </c>
      <c r="K1296" s="56"/>
      <c r="L1296" s="56" t="str">
        <f t="shared" si="56"/>
        <v>ДЮФА РИТЕЙЛ (DUFA RETAIL)</v>
      </c>
      <c r="M1296" s="50">
        <v>23</v>
      </c>
    </row>
    <row r="1297" spans="1:13" ht="15" hidden="1" customHeight="1">
      <c r="A1297" s="460" t="s">
        <v>500</v>
      </c>
      <c r="B1297" s="40" t="s">
        <v>1043</v>
      </c>
      <c r="C1297" s="355" t="s">
        <v>123</v>
      </c>
      <c r="D1297" s="40">
        <v>0.75</v>
      </c>
      <c r="E1297" s="40" t="s">
        <v>290</v>
      </c>
      <c r="F1297" s="40" t="str">
        <f t="shared" si="59"/>
        <v>0,75 л</v>
      </c>
      <c r="G1297" s="40"/>
      <c r="H1297" s="40" t="s">
        <v>574</v>
      </c>
      <c r="I1297" s="39">
        <v>366</v>
      </c>
      <c r="J1297" s="53">
        <f>IF(C1297="СТОП цена",I1297,ROUND(I1297*(1-VLOOKUP(L1297,Оглавление!D:G,3,FALSE)),2))</f>
        <v>366</v>
      </c>
      <c r="K1297" s="56"/>
      <c r="L1297" s="56" t="str">
        <f t="shared" si="56"/>
        <v>ДЮФА РИТЕЙЛ (DUFA RETAIL)</v>
      </c>
      <c r="M1297" s="50">
        <v>23</v>
      </c>
    </row>
    <row r="1298" spans="1:13" ht="15" hidden="1" customHeight="1">
      <c r="A1298" s="460"/>
      <c r="B1298" s="40" t="s">
        <v>1044</v>
      </c>
      <c r="C1298" s="355" t="s">
        <v>123</v>
      </c>
      <c r="D1298" s="40">
        <v>2.5</v>
      </c>
      <c r="E1298" s="40" t="s">
        <v>290</v>
      </c>
      <c r="F1298" s="40" t="str">
        <f t="shared" si="59"/>
        <v>2,5 л</v>
      </c>
      <c r="G1298" s="40"/>
      <c r="H1298" s="40" t="s">
        <v>574</v>
      </c>
      <c r="I1298" s="39">
        <v>1195</v>
      </c>
      <c r="J1298" s="53">
        <f>IF(C1298="СТОП цена",I1298,ROUND(I1298*(1-VLOOKUP(L1298,Оглавление!D:G,3,FALSE)),2))</f>
        <v>1195</v>
      </c>
      <c r="K1298" s="56"/>
      <c r="L1298" s="56" t="str">
        <f t="shared" si="56"/>
        <v>ДЮФА РИТЕЙЛ (DUFA RETAIL)</v>
      </c>
      <c r="M1298" s="50">
        <v>23</v>
      </c>
    </row>
    <row r="1299" spans="1:13" ht="15" hidden="1" customHeight="1">
      <c r="A1299" s="460"/>
      <c r="B1299" s="40" t="s">
        <v>1045</v>
      </c>
      <c r="C1299" s="355" t="s">
        <v>123</v>
      </c>
      <c r="D1299" s="40">
        <v>10</v>
      </c>
      <c r="E1299" s="40" t="s">
        <v>290</v>
      </c>
      <c r="F1299" s="40" t="str">
        <f t="shared" si="59"/>
        <v>10 л</v>
      </c>
      <c r="G1299" s="40"/>
      <c r="H1299" s="40" t="s">
        <v>574</v>
      </c>
      <c r="I1299" s="39">
        <v>3786</v>
      </c>
      <c r="J1299" s="53">
        <f>IF(C1299="СТОП цена",I1299,ROUND(I1299*(1-VLOOKUP(L1299,Оглавление!D:G,3,FALSE)),2))</f>
        <v>3786</v>
      </c>
      <c r="K1299" s="56"/>
      <c r="L1299" s="56" t="str">
        <f t="shared" si="56"/>
        <v>ДЮФА РИТЕЙЛ (DUFA RETAIL)</v>
      </c>
      <c r="M1299" s="50">
        <v>23</v>
      </c>
    </row>
    <row r="1300" spans="1:13" ht="15" hidden="1" customHeight="1">
      <c r="A1300" s="460" t="s">
        <v>501</v>
      </c>
      <c r="B1300" s="40" t="s">
        <v>1046</v>
      </c>
      <c r="C1300" s="40"/>
      <c r="D1300" s="40">
        <v>0.75</v>
      </c>
      <c r="E1300" s="40" t="s">
        <v>290</v>
      </c>
      <c r="F1300" s="40" t="str">
        <f t="shared" si="59"/>
        <v>0,75 л</v>
      </c>
      <c r="G1300" s="66"/>
      <c r="H1300" s="40" t="s">
        <v>574</v>
      </c>
      <c r="I1300" s="67">
        <v>339</v>
      </c>
      <c r="J1300" s="53">
        <f>IF(C1300="СТОП цена",I1300,ROUND(I1300*(1-VLOOKUP(L1300,Оглавление!D:G,3,FALSE)),2))</f>
        <v>339</v>
      </c>
      <c r="K1300" s="56"/>
      <c r="L1300" s="56" t="str">
        <f t="shared" si="56"/>
        <v>ДЮФА РИТЕЙЛ (DUFA RETAIL)</v>
      </c>
      <c r="M1300" s="50">
        <v>23</v>
      </c>
    </row>
    <row r="1301" spans="1:13" ht="15" hidden="1" customHeight="1">
      <c r="A1301" s="460"/>
      <c r="B1301" s="40" t="s">
        <v>1047</v>
      </c>
      <c r="C1301" s="40"/>
      <c r="D1301" s="40">
        <v>2.5</v>
      </c>
      <c r="E1301" s="40" t="s">
        <v>290</v>
      </c>
      <c r="F1301" s="40" t="str">
        <f t="shared" si="59"/>
        <v>2,5 л</v>
      </c>
      <c r="G1301" s="66"/>
      <c r="H1301" s="40" t="s">
        <v>574</v>
      </c>
      <c r="I1301" s="67">
        <v>1123</v>
      </c>
      <c r="J1301" s="53">
        <f>IF(C1301="СТОП цена",I1301,ROUND(I1301*(1-VLOOKUP(L1301,Оглавление!D:G,3,FALSE)),2))</f>
        <v>1123</v>
      </c>
      <c r="K1301" s="56"/>
      <c r="L1301" s="56" t="str">
        <f t="shared" si="56"/>
        <v>ДЮФА РИТЕЙЛ (DUFA RETAIL)</v>
      </c>
      <c r="M1301" s="50">
        <v>23</v>
      </c>
    </row>
    <row r="1302" spans="1:13" ht="15" hidden="1" customHeight="1">
      <c r="A1302" s="460"/>
      <c r="B1302" s="40" t="s">
        <v>1048</v>
      </c>
      <c r="C1302" s="40"/>
      <c r="D1302" s="40">
        <v>10</v>
      </c>
      <c r="E1302" s="40" t="s">
        <v>290</v>
      </c>
      <c r="F1302" s="40" t="str">
        <f t="shared" si="59"/>
        <v>10 л</v>
      </c>
      <c r="G1302" s="66"/>
      <c r="H1302" s="40" t="s">
        <v>574</v>
      </c>
      <c r="I1302" s="67">
        <v>3460</v>
      </c>
      <c r="J1302" s="53">
        <f>IF(C1302="СТОП цена",I1302,ROUND(I1302*(1-VLOOKUP(L1302,Оглавление!D:G,3,FALSE)),2))</f>
        <v>3460</v>
      </c>
      <c r="K1302" s="56"/>
      <c r="L1302" s="56" t="str">
        <f t="shared" si="56"/>
        <v>ДЮФА РИТЕЙЛ (DUFA RETAIL)</v>
      </c>
      <c r="M1302" s="50">
        <v>23</v>
      </c>
    </row>
    <row r="1303" spans="1:13" ht="15" hidden="1" customHeight="1">
      <c r="A1303" s="444" t="s">
        <v>502</v>
      </c>
      <c r="B1303" s="40" t="s">
        <v>1049</v>
      </c>
      <c r="C1303" s="258"/>
      <c r="D1303" s="66">
        <v>0.75</v>
      </c>
      <c r="E1303" s="40" t="s">
        <v>290</v>
      </c>
      <c r="F1303" s="40" t="str">
        <f t="shared" si="59"/>
        <v>0,75 л</v>
      </c>
      <c r="G1303" s="66"/>
      <c r="H1303" s="40" t="s">
        <v>574</v>
      </c>
      <c r="I1303" s="67">
        <v>335</v>
      </c>
      <c r="J1303" s="53">
        <f>IF(C1303="СТОП цена",I1303,ROUND(I1303*(1-VLOOKUP(L1303,Оглавление!D:G,3,FALSE)),2))</f>
        <v>335</v>
      </c>
      <c r="K1303" s="56"/>
      <c r="L1303" s="56" t="str">
        <f t="shared" si="56"/>
        <v>ДЮФА РИТЕЙЛ (DUFA RETAIL)</v>
      </c>
      <c r="M1303" s="50">
        <v>23</v>
      </c>
    </row>
    <row r="1304" spans="1:13" ht="15" hidden="1" customHeight="1">
      <c r="A1304" s="448"/>
      <c r="B1304" s="40" t="s">
        <v>1050</v>
      </c>
      <c r="C1304" s="258"/>
      <c r="D1304" s="66">
        <v>2.5</v>
      </c>
      <c r="E1304" s="40" t="s">
        <v>290</v>
      </c>
      <c r="F1304" s="40" t="str">
        <f t="shared" si="59"/>
        <v>2,5 л</v>
      </c>
      <c r="G1304" s="66"/>
      <c r="H1304" s="40" t="s">
        <v>574</v>
      </c>
      <c r="I1304" s="67">
        <v>1097</v>
      </c>
      <c r="J1304" s="53">
        <f>IF(C1304="СТОП цена",I1304,ROUND(I1304*(1-VLOOKUP(L1304,Оглавление!D:G,3,FALSE)),2))</f>
        <v>1097</v>
      </c>
      <c r="K1304" s="56"/>
      <c r="L1304" s="56" t="str">
        <f t="shared" si="56"/>
        <v>ДЮФА РИТЕЙЛ (DUFA RETAIL)</v>
      </c>
      <c r="M1304" s="50">
        <v>23</v>
      </c>
    </row>
    <row r="1305" spans="1:13" s="139" customFormat="1" ht="15" hidden="1" customHeight="1">
      <c r="A1305" s="445"/>
      <c r="B1305" s="40" t="s">
        <v>1051</v>
      </c>
      <c r="C1305" s="355" t="s">
        <v>123</v>
      </c>
      <c r="D1305" s="141"/>
      <c r="E1305" s="40"/>
      <c r="F1305" s="40" t="s">
        <v>644</v>
      </c>
      <c r="G1305" s="141"/>
      <c r="H1305" s="40" t="s">
        <v>574</v>
      </c>
      <c r="I1305" s="140">
        <v>3390</v>
      </c>
      <c r="J1305" s="53">
        <f>IF(C1305="СТОП цена",I1305,ROUND(I1305*(1-VLOOKUP(L1305,Оглавление!D:G,3,FALSE)),2))</f>
        <v>3390</v>
      </c>
      <c r="K1305" s="56"/>
      <c r="L1305" s="56" t="str">
        <f t="shared" si="56"/>
        <v>ДЮФА РИТЕЙЛ (DUFA RETAIL)</v>
      </c>
      <c r="M1305" s="50">
        <v>23</v>
      </c>
    </row>
    <row r="1306" spans="1:13" ht="15" hidden="1" customHeight="1">
      <c r="A1306" s="444" t="s">
        <v>503</v>
      </c>
      <c r="B1306" s="40" t="s">
        <v>1052</v>
      </c>
      <c r="C1306" s="258"/>
      <c r="D1306" s="66">
        <v>0.75</v>
      </c>
      <c r="E1306" s="40" t="s">
        <v>290</v>
      </c>
      <c r="F1306" s="40" t="str">
        <f t="shared" si="59"/>
        <v>0,75 л</v>
      </c>
      <c r="G1306" s="66"/>
      <c r="H1306" s="40" t="s">
        <v>574</v>
      </c>
      <c r="I1306" s="67">
        <v>355</v>
      </c>
      <c r="J1306" s="53">
        <f>IF(C1306="СТОП цена",I1306,ROUND(I1306*(1-VLOOKUP(L1306,Оглавление!D:G,3,FALSE)),2))</f>
        <v>355</v>
      </c>
      <c r="K1306" s="56"/>
      <c r="L1306" s="56" t="str">
        <f t="shared" si="56"/>
        <v>ДЮФА РИТЕЙЛ (DUFA RETAIL)</v>
      </c>
      <c r="M1306" s="50">
        <v>23</v>
      </c>
    </row>
    <row r="1307" spans="1:13" ht="14.25" hidden="1" customHeight="1">
      <c r="A1307" s="448"/>
      <c r="B1307" s="40" t="s">
        <v>1053</v>
      </c>
      <c r="C1307" s="258"/>
      <c r="D1307" s="66">
        <v>2.5</v>
      </c>
      <c r="E1307" s="40" t="s">
        <v>290</v>
      </c>
      <c r="F1307" s="40" t="str">
        <f t="shared" si="59"/>
        <v>2,5 л</v>
      </c>
      <c r="G1307" s="66"/>
      <c r="H1307" s="40" t="s">
        <v>574</v>
      </c>
      <c r="I1307" s="67">
        <v>1130</v>
      </c>
      <c r="J1307" s="53">
        <f>IF(C1307="СТОП цена",I1307,ROUND(I1307*(1-VLOOKUP(L1307,Оглавление!D:G,3,FALSE)),2))</f>
        <v>1130</v>
      </c>
      <c r="K1307" s="56"/>
      <c r="L1307" s="56" t="str">
        <f t="shared" si="56"/>
        <v>ДЮФА РИТЕЙЛ (DUFA RETAIL)</v>
      </c>
      <c r="M1307" s="50">
        <v>23</v>
      </c>
    </row>
    <row r="1308" spans="1:13" s="139" customFormat="1" ht="14.25" hidden="1" customHeight="1">
      <c r="A1308" s="445"/>
      <c r="B1308" s="40" t="s">
        <v>1054</v>
      </c>
      <c r="C1308" s="355" t="s">
        <v>123</v>
      </c>
      <c r="D1308" s="141"/>
      <c r="E1308" s="40"/>
      <c r="F1308" s="40" t="s">
        <v>644</v>
      </c>
      <c r="G1308" s="141"/>
      <c r="H1308" s="40" t="s">
        <v>574</v>
      </c>
      <c r="I1308" s="140">
        <v>3900</v>
      </c>
      <c r="J1308" s="53">
        <f>IF(C1308="СТОП цена",I1308,ROUND(I1308*(1-VLOOKUP(L1308,Оглавление!D:G,3,FALSE)),2))</f>
        <v>3900</v>
      </c>
      <c r="K1308" s="56"/>
      <c r="L1308" s="56" t="str">
        <f t="shared" si="56"/>
        <v>ДЮФА РИТЕЙЛ (DUFA RETAIL)</v>
      </c>
      <c r="M1308" s="50">
        <v>23</v>
      </c>
    </row>
    <row r="1309" spans="1:13" ht="15" hidden="1" customHeight="1">
      <c r="A1309" s="464" t="s">
        <v>504</v>
      </c>
      <c r="B1309" s="40" t="s">
        <v>1055</v>
      </c>
      <c r="C1309" s="258"/>
      <c r="D1309" s="66">
        <v>0.75</v>
      </c>
      <c r="E1309" s="40" t="s">
        <v>290</v>
      </c>
      <c r="F1309" s="40" t="str">
        <f t="shared" si="59"/>
        <v>0,75 л</v>
      </c>
      <c r="G1309" s="66"/>
      <c r="H1309" s="40" t="s">
        <v>574</v>
      </c>
      <c r="I1309" s="67">
        <v>350</v>
      </c>
      <c r="J1309" s="53">
        <f>IF(C1309="СТОП цена",I1309,ROUND(I1309*(1-VLOOKUP(L1309,Оглавление!D:G,3,FALSE)),2))</f>
        <v>350</v>
      </c>
      <c r="K1309" s="56"/>
      <c r="L1309" s="56" t="str">
        <f t="shared" si="56"/>
        <v>ДЮФА РИТЕЙЛ (DUFA RETAIL)</v>
      </c>
      <c r="M1309" s="50">
        <v>23</v>
      </c>
    </row>
    <row r="1310" spans="1:13" ht="15" hidden="1" customHeight="1">
      <c r="A1310" s="466"/>
      <c r="B1310" s="40" t="s">
        <v>1056</v>
      </c>
      <c r="C1310" s="40"/>
      <c r="D1310" s="40">
        <v>2.5</v>
      </c>
      <c r="E1310" s="40" t="s">
        <v>290</v>
      </c>
      <c r="F1310" s="40" t="str">
        <f t="shared" si="59"/>
        <v>2,5 л</v>
      </c>
      <c r="G1310" s="40"/>
      <c r="H1310" s="40" t="s">
        <v>574</v>
      </c>
      <c r="I1310" s="39">
        <v>1124</v>
      </c>
      <c r="J1310" s="53">
        <f>IF(C1310="СТОП цена",I1310,ROUND(I1310*(1-VLOOKUP(L1310,Оглавление!D:G,3,FALSE)),2))</f>
        <v>1124</v>
      </c>
      <c r="K1310" s="56"/>
      <c r="L1310" s="56" t="str">
        <f t="shared" si="56"/>
        <v>ДЮФА РИТЕЙЛ (DUFA RETAIL)</v>
      </c>
      <c r="M1310" s="50">
        <v>23</v>
      </c>
    </row>
    <row r="1311" spans="1:13" s="139" customFormat="1" ht="15" hidden="1" customHeight="1">
      <c r="A1311" s="465"/>
      <c r="B1311" s="40" t="s">
        <v>1057</v>
      </c>
      <c r="C1311" s="355" t="s">
        <v>123</v>
      </c>
      <c r="D1311" s="40"/>
      <c r="E1311" s="40"/>
      <c r="F1311" s="40" t="s">
        <v>644</v>
      </c>
      <c r="G1311" s="40"/>
      <c r="H1311" s="40" t="s">
        <v>574</v>
      </c>
      <c r="I1311" s="39">
        <v>3648</v>
      </c>
      <c r="J1311" s="53">
        <f>IF(C1311="СТОП цена",I1311,ROUND(I1311*(1-VLOOKUP(L1311,Оглавление!D:G,3,FALSE)),2))</f>
        <v>3648</v>
      </c>
      <c r="K1311" s="56"/>
      <c r="L1311" s="56" t="str">
        <f t="shared" si="56"/>
        <v>ДЮФА РИТЕЙЛ (DUFA RETAIL)</v>
      </c>
      <c r="M1311" s="50">
        <v>23</v>
      </c>
    </row>
    <row r="1312" spans="1:13" ht="35.25" hidden="1" customHeight="1">
      <c r="A1312" s="446" t="s">
        <v>575</v>
      </c>
      <c r="B1312" s="447"/>
      <c r="C1312" s="447"/>
      <c r="D1312" s="447"/>
      <c r="E1312" s="447"/>
      <c r="F1312" s="447"/>
      <c r="G1312" s="447"/>
      <c r="H1312" s="447"/>
      <c r="I1312" s="447"/>
      <c r="J1312" s="447"/>
      <c r="K1312" s="56"/>
      <c r="L1312" s="56" t="str">
        <f>IF(ISBLANK(K1312)=FALSE,A1312,L1310)</f>
        <v>ДЮФА РИТЕЙЛ (DUFA RETAIL)</v>
      </c>
      <c r="M1312" s="50">
        <v>23</v>
      </c>
    </row>
    <row r="1313" spans="1:13" ht="16.5" hidden="1" customHeight="1">
      <c r="A1313" s="444" t="s">
        <v>391</v>
      </c>
      <c r="B1313" s="40" t="s">
        <v>1058</v>
      </c>
      <c r="C1313" s="263"/>
      <c r="D1313" s="39">
        <v>2.5</v>
      </c>
      <c r="E1313" s="40" t="s">
        <v>290</v>
      </c>
      <c r="F1313" s="40" t="str">
        <f>CONCATENATE(D1313," ",E1313)</f>
        <v>2,5 л</v>
      </c>
      <c r="G1313" s="39">
        <v>1</v>
      </c>
      <c r="H1313" s="40" t="s">
        <v>574</v>
      </c>
      <c r="I1313" s="39">
        <v>449</v>
      </c>
      <c r="J1313" s="53">
        <f>IF(C1313="СТОП цена",I1313,ROUND(I1313*(1-VLOOKUP(L1313,Оглавление!D:G,3,FALSE)),2))</f>
        <v>449</v>
      </c>
      <c r="K1313" s="56"/>
      <c r="L1313" s="56" t="str">
        <f t="shared" si="56"/>
        <v>ДЮФА РИТЕЙЛ (DUFA RETAIL)</v>
      </c>
      <c r="M1313" s="50">
        <v>23</v>
      </c>
    </row>
    <row r="1314" spans="1:13" ht="14.25" hidden="1" customHeight="1">
      <c r="A1314" s="445"/>
      <c r="B1314" s="40" t="s">
        <v>1059</v>
      </c>
      <c r="C1314" s="263"/>
      <c r="D1314" s="39">
        <v>10</v>
      </c>
      <c r="E1314" s="40" t="s">
        <v>290</v>
      </c>
      <c r="F1314" s="40" t="str">
        <f>CONCATENATE(D1314," ",E1314)</f>
        <v>10 л</v>
      </c>
      <c r="G1314" s="39">
        <v>1</v>
      </c>
      <c r="H1314" s="40" t="s">
        <v>574</v>
      </c>
      <c r="I1314" s="39">
        <v>1406</v>
      </c>
      <c r="J1314" s="53">
        <f>IF(C1314="СТОП цена",I1314,ROUND(I1314*(1-VLOOKUP(L1314,Оглавление!D:G,3,FALSE)),2))</f>
        <v>1406</v>
      </c>
      <c r="K1314" s="56"/>
      <c r="L1314" s="56" t="str">
        <f t="shared" si="56"/>
        <v>ДЮФА РИТЕЙЛ (DUFA RETAIL)</v>
      </c>
      <c r="M1314" s="50">
        <v>23</v>
      </c>
    </row>
    <row r="1315" spans="1:13" ht="14.25" hidden="1" customHeight="1">
      <c r="A1315" s="444" t="s">
        <v>392</v>
      </c>
      <c r="B1315" s="40" t="s">
        <v>1060</v>
      </c>
      <c r="C1315" s="256"/>
      <c r="D1315" s="39">
        <v>2.5</v>
      </c>
      <c r="E1315" s="40" t="s">
        <v>290</v>
      </c>
      <c r="F1315" s="40" t="str">
        <f>CONCATENATE(D1315," ",E1315)</f>
        <v>2,5 л</v>
      </c>
      <c r="G1315" s="39">
        <v>1</v>
      </c>
      <c r="H1315" s="40" t="s">
        <v>574</v>
      </c>
      <c r="I1315" s="39">
        <v>489</v>
      </c>
      <c r="J1315" s="53">
        <f>IF(C1315="СТОП цена",I1315,ROUND(I1315*(1-VLOOKUP(L1315,Оглавление!D:G,3,FALSE)),2))</f>
        <v>489</v>
      </c>
      <c r="K1315" s="56"/>
      <c r="L1315" s="56" t="str">
        <f t="shared" si="56"/>
        <v>ДЮФА РИТЕЙЛ (DUFA RETAIL)</v>
      </c>
      <c r="M1315" s="50">
        <v>24</v>
      </c>
    </row>
    <row r="1316" spans="1:13" ht="14.25" hidden="1" customHeight="1">
      <c r="A1316" s="445"/>
      <c r="B1316" s="40" t="s">
        <v>1061</v>
      </c>
      <c r="C1316" s="256"/>
      <c r="D1316" s="39">
        <v>10</v>
      </c>
      <c r="E1316" s="40" t="s">
        <v>290</v>
      </c>
      <c r="F1316" s="40" t="str">
        <f>CONCATENATE(D1316," ",E1316)</f>
        <v>10 л</v>
      </c>
      <c r="G1316" s="39">
        <v>1</v>
      </c>
      <c r="H1316" s="40" t="s">
        <v>574</v>
      </c>
      <c r="I1316" s="39">
        <v>1581</v>
      </c>
      <c r="J1316" s="53">
        <f>IF(C1316="СТОП цена",I1316,ROUND(I1316*(1-VLOOKUP(L1316,Оглавление!D:G,3,FALSE)),2))</f>
        <v>1581</v>
      </c>
      <c r="K1316" s="56"/>
      <c r="L1316" s="56" t="str">
        <f t="shared" si="56"/>
        <v>ДЮФА РИТЕЙЛ (DUFA RETAIL)</v>
      </c>
      <c r="M1316" s="50">
        <v>24</v>
      </c>
    </row>
    <row r="1317" spans="1:13" ht="15" hidden="1" customHeight="1">
      <c r="A1317" s="444" t="s">
        <v>554</v>
      </c>
      <c r="B1317" s="40" t="s">
        <v>1062</v>
      </c>
      <c r="C1317" s="256"/>
      <c r="D1317" s="39">
        <v>2.5</v>
      </c>
      <c r="E1317" s="40" t="s">
        <v>290</v>
      </c>
      <c r="F1317" s="40" t="str">
        <f t="shared" ref="F1317:F1322" si="60">CONCATENATE(D1317," ",E1317)</f>
        <v>2,5 л</v>
      </c>
      <c r="G1317" s="39">
        <v>1</v>
      </c>
      <c r="H1317" s="40" t="s">
        <v>574</v>
      </c>
      <c r="I1317" s="39">
        <v>476</v>
      </c>
      <c r="J1317" s="53">
        <f>IF(C1317="СТОП цена",I1317,ROUND(I1317*(1-VLOOKUP(L1317,Оглавление!D:G,3,FALSE)),2))</f>
        <v>476</v>
      </c>
      <c r="K1317" s="56"/>
      <c r="L1317" s="56" t="str">
        <f t="shared" ref="L1317:L1341" si="61">IF(ISBLANK(K1317)=FALSE,A1317,L1316)</f>
        <v>ДЮФА РИТЕЙЛ (DUFA RETAIL)</v>
      </c>
      <c r="M1317" s="50">
        <v>24</v>
      </c>
    </row>
    <row r="1318" spans="1:13" ht="16.5" hidden="1" customHeight="1">
      <c r="A1318" s="445"/>
      <c r="B1318" s="40" t="s">
        <v>1063</v>
      </c>
      <c r="C1318" s="256"/>
      <c r="D1318" s="39">
        <v>10</v>
      </c>
      <c r="E1318" s="40" t="s">
        <v>290</v>
      </c>
      <c r="F1318" s="40" t="str">
        <f t="shared" si="60"/>
        <v>10 л</v>
      </c>
      <c r="G1318" s="39">
        <v>1</v>
      </c>
      <c r="H1318" s="40" t="s">
        <v>574</v>
      </c>
      <c r="I1318" s="39">
        <v>1678</v>
      </c>
      <c r="J1318" s="53">
        <f>IF(C1318="СТОП цена",I1318,ROUND(I1318*(1-VLOOKUP(L1318,Оглавление!D:G,3,FALSE)),2))</f>
        <v>1678</v>
      </c>
      <c r="K1318" s="56"/>
      <c r="L1318" s="56" t="str">
        <f t="shared" si="61"/>
        <v>ДЮФА РИТЕЙЛ (DUFA RETAIL)</v>
      </c>
      <c r="M1318" s="50">
        <v>24</v>
      </c>
    </row>
    <row r="1319" spans="1:13" ht="16.5" hidden="1" customHeight="1">
      <c r="A1319" s="444" t="s">
        <v>322</v>
      </c>
      <c r="B1319" s="40" t="s">
        <v>1064</v>
      </c>
      <c r="C1319" s="355" t="s">
        <v>123</v>
      </c>
      <c r="D1319" s="39">
        <v>2.5</v>
      </c>
      <c r="E1319" s="40" t="s">
        <v>290</v>
      </c>
      <c r="F1319" s="40" t="str">
        <f t="shared" si="60"/>
        <v>2,5 л</v>
      </c>
      <c r="G1319" s="39">
        <v>1</v>
      </c>
      <c r="H1319" s="40" t="s">
        <v>574</v>
      </c>
      <c r="I1319" s="39">
        <v>533</v>
      </c>
      <c r="J1319" s="53">
        <f>IF(C1319="СТОП цена",I1319,ROUND(I1319*(1-VLOOKUP(L1319,Оглавление!D:G,3,FALSE)),2))</f>
        <v>533</v>
      </c>
      <c r="K1319" s="56"/>
      <c r="L1319" s="56" t="str">
        <f t="shared" si="61"/>
        <v>ДЮФА РИТЕЙЛ (DUFA RETAIL)</v>
      </c>
      <c r="M1319" s="50">
        <v>24</v>
      </c>
    </row>
    <row r="1320" spans="1:13" ht="16.5" hidden="1" customHeight="1">
      <c r="A1320" s="445"/>
      <c r="B1320" s="40" t="s">
        <v>1065</v>
      </c>
      <c r="C1320" s="256"/>
      <c r="D1320" s="39">
        <v>10</v>
      </c>
      <c r="E1320" s="40" t="s">
        <v>290</v>
      </c>
      <c r="F1320" s="40" t="str">
        <f t="shared" si="60"/>
        <v>10 л</v>
      </c>
      <c r="G1320" s="39">
        <v>1</v>
      </c>
      <c r="H1320" s="40" t="s">
        <v>574</v>
      </c>
      <c r="I1320" s="39">
        <v>1619</v>
      </c>
      <c r="J1320" s="53">
        <f>IF(C1320="СТОП цена",I1320,ROUND(I1320*(1-VLOOKUP(L1320,Оглавление!D:G,3,FALSE)),2))</f>
        <v>1619</v>
      </c>
      <c r="K1320" s="56"/>
      <c r="L1320" s="56" t="str">
        <f t="shared" si="61"/>
        <v>ДЮФА РИТЕЙЛ (DUFA RETAIL)</v>
      </c>
      <c r="M1320" s="50">
        <v>24</v>
      </c>
    </row>
    <row r="1321" spans="1:13" ht="15" hidden="1" customHeight="1">
      <c r="A1321" s="444" t="s">
        <v>493</v>
      </c>
      <c r="B1321" s="40" t="s">
        <v>1066</v>
      </c>
      <c r="C1321" s="265"/>
      <c r="D1321" s="39">
        <v>2.5</v>
      </c>
      <c r="E1321" s="40" t="s">
        <v>290</v>
      </c>
      <c r="F1321" s="40" t="str">
        <f t="shared" si="60"/>
        <v>2,5 л</v>
      </c>
      <c r="G1321" s="39">
        <v>1</v>
      </c>
      <c r="H1321" s="40" t="s">
        <v>574</v>
      </c>
      <c r="I1321" s="39">
        <v>500</v>
      </c>
      <c r="J1321" s="53">
        <f>IF(C1321="СТОП цена",I1321,ROUND(I1321*(1-VLOOKUP(L1321,Оглавление!D:G,3,FALSE)),2))</f>
        <v>500</v>
      </c>
      <c r="K1321" s="56"/>
      <c r="L1321" s="56" t="str">
        <f t="shared" si="61"/>
        <v>ДЮФА РИТЕЙЛ (DUFA RETAIL)</v>
      </c>
      <c r="M1321" s="50">
        <v>24</v>
      </c>
    </row>
    <row r="1322" spans="1:13" ht="18" hidden="1" customHeight="1">
      <c r="A1322" s="445"/>
      <c r="B1322" s="40" t="s">
        <v>1067</v>
      </c>
      <c r="C1322" s="40"/>
      <c r="D1322" s="39">
        <v>10</v>
      </c>
      <c r="E1322" s="40" t="s">
        <v>290</v>
      </c>
      <c r="F1322" s="40" t="str">
        <f t="shared" si="60"/>
        <v>10 л</v>
      </c>
      <c r="G1322" s="39">
        <v>1</v>
      </c>
      <c r="H1322" s="40" t="s">
        <v>574</v>
      </c>
      <c r="I1322" s="39">
        <v>1782</v>
      </c>
      <c r="J1322" s="53">
        <f>IF(C1322="СТОП цена",I1322,ROUND(I1322*(1-VLOOKUP(L1322,Оглавление!D:G,3,FALSE)),2))</f>
        <v>1782</v>
      </c>
      <c r="K1322" s="56"/>
      <c r="L1322" s="56" t="str">
        <f t="shared" si="61"/>
        <v>ДЮФА РИТЕЙЛ (DUFA RETAIL)</v>
      </c>
      <c r="M1322" s="50">
        <v>24</v>
      </c>
    </row>
    <row r="1323" spans="1:13" ht="30.75" customHeight="1">
      <c r="A1323" s="446" t="s">
        <v>37</v>
      </c>
      <c r="B1323" s="447"/>
      <c r="C1323" s="447"/>
      <c r="D1323" s="447"/>
      <c r="E1323" s="447"/>
      <c r="F1323" s="447"/>
      <c r="G1323" s="447"/>
      <c r="H1323" s="447"/>
      <c r="I1323" s="447"/>
      <c r="J1323" s="447"/>
      <c r="K1323" s="56"/>
      <c r="L1323" s="56" t="str">
        <f t="shared" si="61"/>
        <v>ДЮФА РИТЕЙЛ (DUFA RETAIL)</v>
      </c>
      <c r="M1323" s="50">
        <v>24</v>
      </c>
    </row>
    <row r="1324" spans="1:13" ht="21" customHeight="1">
      <c r="A1324" s="444" t="s">
        <v>818</v>
      </c>
      <c r="B1324" s="40" t="s">
        <v>1068</v>
      </c>
      <c r="C1324" s="257"/>
      <c r="D1324" s="39">
        <v>0.75</v>
      </c>
      <c r="E1324" s="40" t="s">
        <v>290</v>
      </c>
      <c r="F1324" s="40" t="str">
        <f>CONCATENATE(D1324," ",E1324)</f>
        <v>0,75 л</v>
      </c>
      <c r="G1324" s="39">
        <v>3</v>
      </c>
      <c r="H1324" s="40" t="s">
        <v>574</v>
      </c>
      <c r="I1324" s="39">
        <v>450</v>
      </c>
      <c r="J1324" s="53">
        <f>IF(C1324="СТОП цена",I1324,ROUND(I1324*(1-VLOOKUP(L1324,Оглавление!D:G,3,FALSE)),2))</f>
        <v>450</v>
      </c>
      <c r="K1324" s="56"/>
      <c r="L1324" s="56" t="str">
        <f t="shared" si="61"/>
        <v>ДЮФА РИТЕЙЛ (DUFA RETAIL)</v>
      </c>
      <c r="M1324" s="50">
        <v>24</v>
      </c>
    </row>
    <row r="1325" spans="1:13" ht="31.5" customHeight="1">
      <c r="A1325" s="445"/>
      <c r="B1325" s="40" t="s">
        <v>1069</v>
      </c>
      <c r="C1325" s="257"/>
      <c r="D1325" s="39">
        <v>2.5</v>
      </c>
      <c r="E1325" s="40" t="s">
        <v>290</v>
      </c>
      <c r="F1325" s="40" t="str">
        <f>CONCATENATE(D1325," ",E1325)</f>
        <v>2,5 л</v>
      </c>
      <c r="G1325" s="39">
        <v>2</v>
      </c>
      <c r="H1325" s="40" t="s">
        <v>574</v>
      </c>
      <c r="I1325" s="39">
        <v>1395</v>
      </c>
      <c r="J1325" s="53">
        <f>IF(C1325="СТОП цена",I1325,ROUND(I1325*(1-VLOOKUP(L1325,Оглавление!D:G,3,FALSE)),2))</f>
        <v>1395</v>
      </c>
      <c r="K1325" s="56"/>
      <c r="L1325" s="56" t="str">
        <f t="shared" si="61"/>
        <v>ДЮФА РИТЕЙЛ (DUFA RETAIL)</v>
      </c>
      <c r="M1325" s="50">
        <v>24</v>
      </c>
    </row>
    <row r="1326" spans="1:13" ht="30" customHeight="1">
      <c r="A1326" s="446" t="s">
        <v>34</v>
      </c>
      <c r="B1326" s="447"/>
      <c r="C1326" s="447"/>
      <c r="D1326" s="447"/>
      <c r="E1326" s="447"/>
      <c r="F1326" s="447"/>
      <c r="G1326" s="447"/>
      <c r="H1326" s="447"/>
      <c r="I1326" s="447"/>
      <c r="J1326" s="447"/>
      <c r="K1326" s="56"/>
      <c r="L1326" s="56" t="str">
        <f t="shared" si="61"/>
        <v>ДЮФА РИТЕЙЛ (DUFA RETAIL)</v>
      </c>
      <c r="M1326" s="50">
        <v>24</v>
      </c>
    </row>
    <row r="1327" spans="1:13" ht="13.5" customHeight="1">
      <c r="A1327" s="464" t="s">
        <v>494</v>
      </c>
      <c r="B1327" s="40" t="s">
        <v>1070</v>
      </c>
      <c r="C1327" s="40"/>
      <c r="D1327" s="39">
        <v>2.5</v>
      </c>
      <c r="E1327" s="40" t="s">
        <v>290</v>
      </c>
      <c r="F1327" s="40" t="str">
        <f>CONCATENATE(D1327," ",E1327)</f>
        <v>2,5 л</v>
      </c>
      <c r="G1327" s="39">
        <v>1</v>
      </c>
      <c r="H1327" s="40" t="s">
        <v>574</v>
      </c>
      <c r="I1327" s="39">
        <v>616</v>
      </c>
      <c r="J1327" s="53">
        <f>IF(C1327="СТОП цена",I1327,ROUND(I1327*(1-VLOOKUP(L1327,Оглавление!D:G,3,FALSE)),2))</f>
        <v>616</v>
      </c>
      <c r="K1327" s="56"/>
      <c r="L1327" s="56" t="str">
        <f t="shared" si="61"/>
        <v>ДЮФА РИТЕЙЛ (DUFA RETAIL)</v>
      </c>
      <c r="M1327" s="50">
        <v>24</v>
      </c>
    </row>
    <row r="1328" spans="1:13" ht="17.25" customHeight="1">
      <c r="A1328" s="465"/>
      <c r="B1328" s="40" t="s">
        <v>1071</v>
      </c>
      <c r="C1328" s="40"/>
      <c r="D1328" s="39">
        <v>10</v>
      </c>
      <c r="E1328" s="40" t="s">
        <v>290</v>
      </c>
      <c r="F1328" s="40" t="str">
        <f>CONCATENATE(D1328," ",E1328)</f>
        <v>10 л</v>
      </c>
      <c r="G1328" s="39">
        <v>1</v>
      </c>
      <c r="H1328" s="40" t="s">
        <v>574</v>
      </c>
      <c r="I1328" s="39">
        <v>2194</v>
      </c>
      <c r="J1328" s="53">
        <f>IF(C1328="СТОП цена",I1328,ROUND(I1328*(1-VLOOKUP(L1328,Оглавление!D:G,3,FALSE)),2))</f>
        <v>2194</v>
      </c>
      <c r="K1328" s="56"/>
      <c r="L1328" s="56" t="str">
        <f t="shared" si="61"/>
        <v>ДЮФА РИТЕЙЛ (DUFA RETAIL)</v>
      </c>
      <c r="M1328" s="50">
        <v>24</v>
      </c>
    </row>
    <row r="1329" spans="1:13" ht="17.25" customHeight="1">
      <c r="A1329" s="464" t="s">
        <v>326</v>
      </c>
      <c r="B1329" s="40" t="s">
        <v>1072</v>
      </c>
      <c r="C1329" s="40"/>
      <c r="D1329" s="39">
        <v>2.5</v>
      </c>
      <c r="E1329" s="40" t="s">
        <v>290</v>
      </c>
      <c r="F1329" s="40" t="str">
        <f>CONCATENATE(D1329," ",E1329)</f>
        <v>2,5 л</v>
      </c>
      <c r="G1329" s="39">
        <v>1</v>
      </c>
      <c r="H1329" s="40" t="s">
        <v>574</v>
      </c>
      <c r="I1329" s="39">
        <v>576</v>
      </c>
      <c r="J1329" s="53">
        <f>IF(C1329="СТОП цена",I1329,ROUND(I1329*(1-VLOOKUP(L1329,Оглавление!D:G,3,FALSE)),2))</f>
        <v>576</v>
      </c>
      <c r="K1329" s="56"/>
      <c r="L1329" s="56" t="str">
        <f t="shared" si="61"/>
        <v>ДЮФА РИТЕЙЛ (DUFA RETAIL)</v>
      </c>
      <c r="M1329" s="50">
        <v>24</v>
      </c>
    </row>
    <row r="1330" spans="1:13" ht="17.25" customHeight="1">
      <c r="A1330" s="465"/>
      <c r="B1330" s="40" t="s">
        <v>1073</v>
      </c>
      <c r="C1330" s="355" t="s">
        <v>123</v>
      </c>
      <c r="D1330" s="39">
        <v>10</v>
      </c>
      <c r="E1330" s="40" t="s">
        <v>290</v>
      </c>
      <c r="F1330" s="40" t="str">
        <f>CONCATENATE(D1330," ",E1330)</f>
        <v>10 л</v>
      </c>
      <c r="G1330" s="39">
        <v>1</v>
      </c>
      <c r="H1330" s="40" t="s">
        <v>574</v>
      </c>
      <c r="I1330" s="39">
        <v>2115</v>
      </c>
      <c r="J1330" s="53">
        <f>IF(C1330="СТОП цена",I1330,ROUND(I1330*(1-VLOOKUP(L1330,Оглавление!D:G,3,FALSE)),2))</f>
        <v>2115</v>
      </c>
      <c r="K1330" s="56"/>
      <c r="L1330" s="56" t="str">
        <f t="shared" si="61"/>
        <v>ДЮФА РИТЕЙЛ (DUFA RETAIL)</v>
      </c>
      <c r="M1330" s="50">
        <v>24</v>
      </c>
    </row>
    <row r="1331" spans="1:13" ht="27.75" customHeight="1">
      <c r="A1331" s="446" t="s">
        <v>162</v>
      </c>
      <c r="B1331" s="447"/>
      <c r="C1331" s="447"/>
      <c r="D1331" s="447"/>
      <c r="E1331" s="447"/>
      <c r="F1331" s="447"/>
      <c r="G1331" s="447"/>
      <c r="H1331" s="447"/>
      <c r="I1331" s="447"/>
      <c r="J1331" s="447"/>
      <c r="K1331" s="56"/>
      <c r="L1331" s="56" t="str">
        <f t="shared" si="61"/>
        <v>ДЮФА РИТЕЙЛ (DUFA RETAIL)</v>
      </c>
      <c r="M1331" s="50">
        <v>24</v>
      </c>
    </row>
    <row r="1332" spans="1:13" ht="40.5" customHeight="1">
      <c r="A1332" s="298" t="s">
        <v>617</v>
      </c>
      <c r="B1332" s="64" t="s">
        <v>1074</v>
      </c>
      <c r="C1332" s="64"/>
      <c r="D1332" s="52"/>
      <c r="E1332" s="64"/>
      <c r="F1332" s="64" t="s">
        <v>396</v>
      </c>
      <c r="G1332" s="52">
        <v>1</v>
      </c>
      <c r="H1332" s="64" t="s">
        <v>574</v>
      </c>
      <c r="I1332" s="52">
        <v>1277.93</v>
      </c>
      <c r="J1332" s="53">
        <f>IF(C1332="СТОП цена",I1332,ROUND(I1332*(1-VLOOKUP(L1332,Оглавление!D:G,3,FALSE)),2))</f>
        <v>1277.93</v>
      </c>
      <c r="K1332" s="56"/>
      <c r="L1332" s="56" t="str">
        <f t="shared" si="61"/>
        <v>ДЮФА РИТЕЙЛ (DUFA RETAIL)</v>
      </c>
      <c r="M1332" s="50">
        <v>24</v>
      </c>
    </row>
    <row r="1333" spans="1:13" ht="36.75" customHeight="1">
      <c r="A1333" s="297" t="s">
        <v>619</v>
      </c>
      <c r="B1333" s="64" t="s">
        <v>1075</v>
      </c>
      <c r="C1333" s="64"/>
      <c r="D1333" s="52"/>
      <c r="E1333" s="64"/>
      <c r="F1333" s="64" t="s">
        <v>559</v>
      </c>
      <c r="G1333" s="52">
        <v>1</v>
      </c>
      <c r="H1333" s="64" t="s">
        <v>574</v>
      </c>
      <c r="I1333" s="52">
        <v>1276.93</v>
      </c>
      <c r="J1333" s="53">
        <f>IF(C1333="СТОП цена",I1333,ROUND(I1333*(1-VLOOKUP(L1333,Оглавление!D:G,3,FALSE)),2))</f>
        <v>1276.93</v>
      </c>
      <c r="K1333" s="56"/>
      <c r="L1333" s="56" t="str">
        <f t="shared" si="61"/>
        <v>ДЮФА РИТЕЙЛ (DUFA RETAIL)</v>
      </c>
      <c r="M1333" s="50">
        <v>24</v>
      </c>
    </row>
    <row r="1334" spans="1:13" ht="33" customHeight="1">
      <c r="A1334" s="297" t="s">
        <v>618</v>
      </c>
      <c r="B1334" s="64" t="s">
        <v>1076</v>
      </c>
      <c r="C1334" s="64"/>
      <c r="D1334" s="52"/>
      <c r="E1334" s="64"/>
      <c r="F1334" s="64" t="s">
        <v>559</v>
      </c>
      <c r="G1334" s="52">
        <v>1</v>
      </c>
      <c r="H1334" s="64" t="s">
        <v>574</v>
      </c>
      <c r="I1334" s="52">
        <v>1276.93</v>
      </c>
      <c r="J1334" s="53">
        <f>IF(C1334="СТОП цена",I1334,ROUND(I1334*(1-VLOOKUP(L1334,Оглавление!D:G,3,FALSE)),2))</f>
        <v>1276.93</v>
      </c>
      <c r="K1334" s="56"/>
      <c r="L1334" s="56" t="str">
        <f t="shared" si="61"/>
        <v>ДЮФА РИТЕЙЛ (DUFA RETAIL)</v>
      </c>
      <c r="M1334" s="50">
        <v>24</v>
      </c>
    </row>
    <row r="1335" spans="1:13" ht="20.25" customHeight="1">
      <c r="A1335" s="446" t="s">
        <v>15</v>
      </c>
      <c r="B1335" s="447"/>
      <c r="C1335" s="447"/>
      <c r="D1335" s="447"/>
      <c r="E1335" s="447"/>
      <c r="F1335" s="447"/>
      <c r="G1335" s="447"/>
      <c r="H1335" s="447"/>
      <c r="I1335" s="447"/>
      <c r="J1335" s="447"/>
      <c r="K1335" s="56"/>
      <c r="L1335" s="56" t="str">
        <f t="shared" si="61"/>
        <v>ДЮФА РИТЕЙЛ (DUFA RETAIL)</v>
      </c>
      <c r="M1335" s="50">
        <v>24</v>
      </c>
    </row>
    <row r="1336" spans="1:13" ht="20.25" customHeight="1">
      <c r="A1336" s="460" t="s">
        <v>496</v>
      </c>
      <c r="B1336" s="40" t="s">
        <v>1077</v>
      </c>
      <c r="C1336" s="40"/>
      <c r="D1336" s="39">
        <v>0.75</v>
      </c>
      <c r="E1336" s="40" t="s">
        <v>290</v>
      </c>
      <c r="F1336" s="40" t="str">
        <f t="shared" ref="F1336:F1341" si="62">CONCATENATE(D1336," ",E1336)</f>
        <v>0,75 л</v>
      </c>
      <c r="G1336" s="39">
        <v>3</v>
      </c>
      <c r="H1336" s="40" t="s">
        <v>574</v>
      </c>
      <c r="I1336" s="52">
        <v>395</v>
      </c>
      <c r="J1336" s="53">
        <f>IF(C1336="СТОП цена",I1336,ROUND(I1336*(1-VLOOKUP(L1336,Оглавление!D:G,3,FALSE)),2))</f>
        <v>395</v>
      </c>
      <c r="K1336" s="56"/>
      <c r="L1336" s="56" t="str">
        <f t="shared" si="61"/>
        <v>ДЮФА РИТЕЙЛ (DUFA RETAIL)</v>
      </c>
      <c r="M1336" s="50">
        <v>24</v>
      </c>
    </row>
    <row r="1337" spans="1:13" ht="21.75" customHeight="1">
      <c r="A1337" s="460"/>
      <c r="B1337" s="40" t="s">
        <v>1078</v>
      </c>
      <c r="C1337" s="40"/>
      <c r="D1337" s="39">
        <v>2.5</v>
      </c>
      <c r="E1337" s="40" t="s">
        <v>290</v>
      </c>
      <c r="F1337" s="40" t="str">
        <f t="shared" si="62"/>
        <v>2,5 л</v>
      </c>
      <c r="G1337" s="39">
        <v>2</v>
      </c>
      <c r="H1337" s="40" t="s">
        <v>574</v>
      </c>
      <c r="I1337" s="52">
        <v>1162</v>
      </c>
      <c r="J1337" s="53">
        <f>IF(C1337="СТОП цена",I1337,ROUND(I1337*(1-VLOOKUP(L1337,Оглавление!D:G,3,FALSE)),2))</f>
        <v>1162</v>
      </c>
      <c r="K1337" s="56"/>
      <c r="L1337" s="56" t="str">
        <f t="shared" si="61"/>
        <v>ДЮФА РИТЕЙЛ (DUFA RETAIL)</v>
      </c>
      <c r="M1337" s="50">
        <v>24</v>
      </c>
    </row>
    <row r="1338" spans="1:13" ht="21.75" customHeight="1">
      <c r="A1338" s="464" t="s">
        <v>497</v>
      </c>
      <c r="B1338" s="40" t="s">
        <v>1079</v>
      </c>
      <c r="C1338" s="40"/>
      <c r="D1338" s="39">
        <v>0.75</v>
      </c>
      <c r="E1338" s="40" t="s">
        <v>290</v>
      </c>
      <c r="F1338" s="40" t="str">
        <f t="shared" si="62"/>
        <v>0,75 л</v>
      </c>
      <c r="G1338" s="39">
        <v>3</v>
      </c>
      <c r="H1338" s="40" t="s">
        <v>574</v>
      </c>
      <c r="I1338" s="52">
        <v>299</v>
      </c>
      <c r="J1338" s="53">
        <f>IF(C1338="СТОП цена",I1338,ROUND(I1338*(1-VLOOKUP(L1338,Оглавление!D:G,3,FALSE)),2))</f>
        <v>299</v>
      </c>
      <c r="K1338" s="56"/>
      <c r="L1338" s="56" t="str">
        <f t="shared" si="61"/>
        <v>ДЮФА РИТЕЙЛ (DUFA RETAIL)</v>
      </c>
      <c r="M1338" s="50">
        <v>24</v>
      </c>
    </row>
    <row r="1339" spans="1:13" ht="18.75" customHeight="1">
      <c r="A1339" s="465"/>
      <c r="B1339" s="40" t="s">
        <v>1080</v>
      </c>
      <c r="C1339" s="40"/>
      <c r="D1339" s="39">
        <v>2.5</v>
      </c>
      <c r="E1339" s="40" t="s">
        <v>290</v>
      </c>
      <c r="F1339" s="40" t="str">
        <f t="shared" si="62"/>
        <v>2,5 л</v>
      </c>
      <c r="G1339" s="39">
        <v>2</v>
      </c>
      <c r="H1339" s="40" t="s">
        <v>574</v>
      </c>
      <c r="I1339" s="52">
        <v>927</v>
      </c>
      <c r="J1339" s="53">
        <f>IF(C1339="СТОП цена",I1339,ROUND(I1339*(1-VLOOKUP(L1339,Оглавление!D:G,3,FALSE)),2))</f>
        <v>927</v>
      </c>
      <c r="K1339" s="56"/>
      <c r="L1339" s="56" t="str">
        <f t="shared" si="61"/>
        <v>ДЮФА РИТЕЙЛ (DUFA RETAIL)</v>
      </c>
      <c r="M1339" s="50">
        <v>24</v>
      </c>
    </row>
    <row r="1340" spans="1:13" ht="18" customHeight="1">
      <c r="A1340" s="464" t="s">
        <v>498</v>
      </c>
      <c r="B1340" s="40" t="s">
        <v>1081</v>
      </c>
      <c r="C1340" s="40"/>
      <c r="D1340" s="39">
        <v>0.75</v>
      </c>
      <c r="E1340" s="40" t="s">
        <v>290</v>
      </c>
      <c r="F1340" s="40" t="str">
        <f t="shared" si="62"/>
        <v>0,75 л</v>
      </c>
      <c r="G1340" s="39">
        <v>3</v>
      </c>
      <c r="H1340" s="40" t="s">
        <v>574</v>
      </c>
      <c r="I1340" s="52">
        <v>347</v>
      </c>
      <c r="J1340" s="53">
        <f>IF(C1340="СТОП цена",I1340,ROUND(I1340*(1-VLOOKUP(L1340,Оглавление!D:G,3,FALSE)),2))</f>
        <v>347</v>
      </c>
      <c r="K1340" s="56"/>
      <c r="L1340" s="56" t="str">
        <f t="shared" si="61"/>
        <v>ДЮФА РИТЕЙЛ (DUFA RETAIL)</v>
      </c>
      <c r="M1340" s="50">
        <v>24</v>
      </c>
    </row>
    <row r="1341" spans="1:13" ht="18.75" customHeight="1">
      <c r="A1341" s="465"/>
      <c r="B1341" s="40" t="s">
        <v>1082</v>
      </c>
      <c r="C1341" s="40"/>
      <c r="D1341" s="39">
        <v>2.5</v>
      </c>
      <c r="E1341" s="40" t="s">
        <v>290</v>
      </c>
      <c r="F1341" s="40" t="str">
        <f t="shared" si="62"/>
        <v>2,5 л</v>
      </c>
      <c r="G1341" s="39">
        <v>2</v>
      </c>
      <c r="H1341" s="40" t="s">
        <v>574</v>
      </c>
      <c r="I1341" s="52">
        <v>1046</v>
      </c>
      <c r="J1341" s="53">
        <f>IF(C1341="СТОП цена",I1341,ROUND(I1341*(1-VLOOKUP(L1341,Оглавление!D:G,3,FALSE)),2))</f>
        <v>1046</v>
      </c>
      <c r="K1341" s="56"/>
      <c r="L1341" s="56" t="str">
        <f t="shared" si="61"/>
        <v>ДЮФА РИТЕЙЛ (DUFA RETAIL)</v>
      </c>
      <c r="M1341" s="50">
        <v>24</v>
      </c>
    </row>
    <row r="1342" spans="1:13" s="1" customFormat="1" ht="17.25" customHeight="1">
      <c r="A1342" s="449" t="s">
        <v>411</v>
      </c>
      <c r="B1342" s="450"/>
      <c r="C1342" s="450"/>
      <c r="D1342" s="450"/>
      <c r="E1342" s="450"/>
      <c r="F1342" s="450"/>
      <c r="G1342" s="450"/>
      <c r="H1342" s="450"/>
      <c r="I1342" s="450"/>
      <c r="J1342" s="454"/>
      <c r="K1342" s="56" t="s">
        <v>479</v>
      </c>
      <c r="L1342" s="56" t="str">
        <f>IF(ISBLANK(K1342)=FALSE,A1342,#REF!)</f>
        <v>АЛЬПА (ALPA)</v>
      </c>
      <c r="M1342" s="50">
        <v>24</v>
      </c>
    </row>
    <row r="1343" spans="1:13" s="1" customFormat="1" ht="25.5" customHeight="1">
      <c r="A1343" s="446" t="s">
        <v>39</v>
      </c>
      <c r="B1343" s="447"/>
      <c r="C1343" s="447"/>
      <c r="D1343" s="447"/>
      <c r="E1343" s="447"/>
      <c r="F1343" s="447"/>
      <c r="G1343" s="447"/>
      <c r="H1343" s="447"/>
      <c r="I1343" s="447"/>
      <c r="J1343" s="447"/>
      <c r="K1343" s="56"/>
      <c r="L1343" s="56" t="str">
        <f t="shared" ref="L1343:L1382" si="63">IF(ISBLANK(K1343)=FALSE,A1343,L1342)</f>
        <v>АЛЬПА (ALPA)</v>
      </c>
      <c r="M1343" s="50">
        <v>24</v>
      </c>
    </row>
    <row r="1344" spans="1:13" ht="12.75">
      <c r="A1344" s="460" t="s">
        <v>171</v>
      </c>
      <c r="B1344" s="38"/>
      <c r="C1344" s="38"/>
      <c r="D1344" s="38">
        <v>0.5</v>
      </c>
      <c r="E1344" s="40" t="s">
        <v>290</v>
      </c>
      <c r="F1344" s="40" t="str">
        <f>CONCATENATE(D1344," ",E1344)</f>
        <v>0,5 л</v>
      </c>
      <c r="G1344" s="38">
        <v>6</v>
      </c>
      <c r="H1344" s="40" t="s">
        <v>574</v>
      </c>
      <c r="I1344" s="39">
        <v>390</v>
      </c>
      <c r="J1344" s="53">
        <f>IF(C1344="СТОП цена",I1344,ROUND(I1344*(1-VLOOKUP(L1344,Оглавление!D:G,3,FALSE)),2))</f>
        <v>390</v>
      </c>
      <c r="K1344" s="56"/>
      <c r="L1344" s="56" t="str">
        <f t="shared" si="63"/>
        <v>АЛЬПА (ALPA)</v>
      </c>
      <c r="M1344" s="50">
        <v>24</v>
      </c>
    </row>
    <row r="1345" spans="1:13" ht="12.75">
      <c r="A1345" s="460"/>
      <c r="B1345" s="38"/>
      <c r="C1345" s="38"/>
      <c r="D1345" s="38">
        <v>2</v>
      </c>
      <c r="E1345" s="40" t="s">
        <v>290</v>
      </c>
      <c r="F1345" s="40" t="str">
        <f>CONCATENATE(D1345," ",E1345)</f>
        <v>2 л</v>
      </c>
      <c r="G1345" s="38">
        <v>1</v>
      </c>
      <c r="H1345" s="40" t="s">
        <v>574</v>
      </c>
      <c r="I1345" s="39">
        <v>650</v>
      </c>
      <c r="J1345" s="53">
        <f>IF(C1345="СТОП цена",I1345,ROUND(I1345*(1-VLOOKUP(L1345,Оглавление!D:G,3,FALSE)),2))</f>
        <v>650</v>
      </c>
      <c r="K1345" s="56"/>
      <c r="L1345" s="56" t="str">
        <f t="shared" si="63"/>
        <v>АЛЬПА (ALPA)</v>
      </c>
      <c r="M1345" s="50">
        <v>24</v>
      </c>
    </row>
    <row r="1346" spans="1:13" ht="12.75">
      <c r="A1346" s="460"/>
      <c r="B1346" s="38"/>
      <c r="C1346" s="38"/>
      <c r="D1346" s="38">
        <v>5</v>
      </c>
      <c r="E1346" s="40" t="s">
        <v>290</v>
      </c>
      <c r="F1346" s="40" t="str">
        <f>CONCATENATE(D1346," ",E1346)</f>
        <v>5 л</v>
      </c>
      <c r="G1346" s="38">
        <v>2</v>
      </c>
      <c r="H1346" s="40" t="s">
        <v>574</v>
      </c>
      <c r="I1346" s="39">
        <v>1338</v>
      </c>
      <c r="J1346" s="53">
        <f>IF(C1346="СТОП цена",I1346,ROUND(I1346*(1-VLOOKUP(L1346,Оглавление!D:G,3,FALSE)),2))</f>
        <v>1338</v>
      </c>
      <c r="K1346" s="56"/>
      <c r="L1346" s="56" t="str">
        <f t="shared" si="63"/>
        <v>АЛЬПА (ALPA)</v>
      </c>
      <c r="M1346" s="50">
        <v>24</v>
      </c>
    </row>
    <row r="1347" spans="1:13" s="1" customFormat="1" ht="25.5" customHeight="1">
      <c r="A1347" s="446" t="s">
        <v>474</v>
      </c>
      <c r="B1347" s="447"/>
      <c r="C1347" s="447"/>
      <c r="D1347" s="447"/>
      <c r="E1347" s="447"/>
      <c r="F1347" s="447"/>
      <c r="G1347" s="447"/>
      <c r="H1347" s="447"/>
      <c r="I1347" s="447"/>
      <c r="J1347" s="447"/>
      <c r="K1347" s="56"/>
      <c r="L1347" s="56" t="str">
        <f t="shared" si="63"/>
        <v>АЛЬПА (ALPA)</v>
      </c>
      <c r="M1347" s="50">
        <v>24</v>
      </c>
    </row>
    <row r="1348" spans="1:13" ht="12.75">
      <c r="A1348" s="444" t="s">
        <v>172</v>
      </c>
      <c r="B1348" s="38"/>
      <c r="C1348" s="38"/>
      <c r="D1348" s="38">
        <v>1</v>
      </c>
      <c r="E1348" s="40" t="s">
        <v>290</v>
      </c>
      <c r="F1348" s="40" t="str">
        <f>CONCATENATE(D1348," ",E1348)</f>
        <v>1 л</v>
      </c>
      <c r="G1348" s="38">
        <v>6</v>
      </c>
      <c r="H1348" s="40" t="s">
        <v>574</v>
      </c>
      <c r="I1348" s="39">
        <v>818</v>
      </c>
      <c r="J1348" s="53">
        <f>IF(C1348="СТОП цена",I1348,ROUND(I1348*(1-VLOOKUP(L1348,Оглавление!D:G,3,FALSE)),2))</f>
        <v>818</v>
      </c>
      <c r="K1348" s="56"/>
      <c r="L1348" s="56" t="str">
        <f t="shared" si="63"/>
        <v>АЛЬПА (ALPA)</v>
      </c>
      <c r="M1348" s="50">
        <v>24</v>
      </c>
    </row>
    <row r="1349" spans="1:13" ht="12.75">
      <c r="A1349" s="448"/>
      <c r="B1349" s="38"/>
      <c r="C1349" s="38"/>
      <c r="D1349" s="38">
        <v>5</v>
      </c>
      <c r="E1349" s="40" t="s">
        <v>290</v>
      </c>
      <c r="F1349" s="40" t="str">
        <f>CONCATENATE(D1349," ",E1349)</f>
        <v>5 л</v>
      </c>
      <c r="G1349" s="38">
        <v>2</v>
      </c>
      <c r="H1349" s="40" t="s">
        <v>574</v>
      </c>
      <c r="I1349" s="39">
        <v>2975</v>
      </c>
      <c r="J1349" s="53">
        <f>IF(C1349="СТОП цена",I1349,ROUND(I1349*(1-VLOOKUP(L1349,Оглавление!D:G,3,FALSE)),2))</f>
        <v>2975</v>
      </c>
      <c r="K1349" s="56"/>
      <c r="L1349" s="56" t="str">
        <f t="shared" si="63"/>
        <v>АЛЬПА (ALPA)</v>
      </c>
      <c r="M1349" s="50">
        <v>24</v>
      </c>
    </row>
    <row r="1350" spans="1:13" ht="12.75">
      <c r="A1350" s="445"/>
      <c r="B1350" s="39"/>
      <c r="C1350" s="39"/>
      <c r="D1350" s="38">
        <v>19</v>
      </c>
      <c r="E1350" s="40" t="s">
        <v>290</v>
      </c>
      <c r="F1350" s="40" t="str">
        <f>CONCATENATE(D1350," ",E1350)</f>
        <v>19 л</v>
      </c>
      <c r="G1350" s="38">
        <v>1</v>
      </c>
      <c r="H1350" s="40" t="s">
        <v>574</v>
      </c>
      <c r="I1350" s="39">
        <v>9720</v>
      </c>
      <c r="J1350" s="53">
        <f>IF(C1350="СТОП цена",I1350,ROUND(I1350*(1-VLOOKUP(L1350,Оглавление!D:G,3,FALSE)),2))</f>
        <v>9720</v>
      </c>
      <c r="K1350" s="56"/>
      <c r="L1350" s="56" t="str">
        <f t="shared" si="63"/>
        <v>АЛЬПА (ALPA)</v>
      </c>
      <c r="M1350" s="50">
        <v>24</v>
      </c>
    </row>
    <row r="1351" spans="1:13" s="1" customFormat="1" ht="25.5" hidden="1" customHeight="1">
      <c r="A1351" s="446" t="s">
        <v>575</v>
      </c>
      <c r="B1351" s="447"/>
      <c r="C1351" s="447"/>
      <c r="D1351" s="447"/>
      <c r="E1351" s="447"/>
      <c r="F1351" s="447"/>
      <c r="G1351" s="447"/>
      <c r="H1351" s="447"/>
      <c r="I1351" s="447"/>
      <c r="J1351" s="447"/>
      <c r="K1351" s="56"/>
      <c r="L1351" s="56" t="str">
        <f t="shared" si="63"/>
        <v>АЛЬПА (ALPA)</v>
      </c>
      <c r="M1351" s="50">
        <v>24</v>
      </c>
    </row>
    <row r="1352" spans="1:13" ht="12.75" hidden="1" customHeight="1">
      <c r="A1352" s="460" t="s">
        <v>487</v>
      </c>
      <c r="B1352" s="44"/>
      <c r="C1352" s="39"/>
      <c r="D1352" s="39">
        <v>2</v>
      </c>
      <c r="E1352" s="40" t="s">
        <v>290</v>
      </c>
      <c r="F1352" s="40" t="str">
        <f t="shared" ref="F1352:F1363" si="64">CONCATENATE(D1352," ",E1352)</f>
        <v>2 л</v>
      </c>
      <c r="G1352" s="40">
        <v>1</v>
      </c>
      <c r="H1352" s="40" t="s">
        <v>574</v>
      </c>
      <c r="I1352" s="39">
        <v>620</v>
      </c>
      <c r="J1352" s="53">
        <f>IF(C1352="СТОП цена",I1352,ROUND(I1352*(1-VLOOKUP(L1352,Оглавление!D:G,3,FALSE)),2))</f>
        <v>620</v>
      </c>
      <c r="K1352" s="56"/>
      <c r="L1352" s="56" t="str">
        <f t="shared" si="63"/>
        <v>АЛЬПА (ALPA)</v>
      </c>
      <c r="M1352" s="50">
        <v>24</v>
      </c>
    </row>
    <row r="1353" spans="1:13" ht="12.75" hidden="1">
      <c r="A1353" s="460"/>
      <c r="B1353" s="44"/>
      <c r="C1353" s="39" t="s">
        <v>123</v>
      </c>
      <c r="D1353" s="39">
        <v>5</v>
      </c>
      <c r="E1353" s="40" t="s">
        <v>290</v>
      </c>
      <c r="F1353" s="40" t="str">
        <f t="shared" si="64"/>
        <v>5 л</v>
      </c>
      <c r="G1353" s="40">
        <v>1</v>
      </c>
      <c r="H1353" s="40" t="s">
        <v>574</v>
      </c>
      <c r="I1353" s="39">
        <v>1298</v>
      </c>
      <c r="J1353" s="53">
        <f>IF(C1353="СТОП цена",I1353,ROUND(I1353*(1-VLOOKUP(L1353,Оглавление!D:G,3,FALSE)),2))</f>
        <v>1298</v>
      </c>
      <c r="K1353" s="56"/>
      <c r="L1353" s="56" t="str">
        <f t="shared" si="63"/>
        <v>АЛЬПА (ALPA)</v>
      </c>
      <c r="M1353" s="50">
        <v>24</v>
      </c>
    </row>
    <row r="1354" spans="1:13" ht="12.75" hidden="1">
      <c r="A1354" s="460"/>
      <c r="B1354" s="44"/>
      <c r="C1354" s="39"/>
      <c r="D1354" s="39">
        <v>9</v>
      </c>
      <c r="E1354" s="40" t="s">
        <v>290</v>
      </c>
      <c r="F1354" s="40" t="str">
        <f t="shared" si="64"/>
        <v>9 л</v>
      </c>
      <c r="G1354" s="40">
        <v>1</v>
      </c>
      <c r="H1354" s="40" t="s">
        <v>574</v>
      </c>
      <c r="I1354" s="39">
        <v>2068</v>
      </c>
      <c r="J1354" s="53">
        <f>IF(C1354="СТОП цена",I1354,ROUND(I1354*(1-VLOOKUP(L1354,Оглавление!D:G,3,FALSE)),2))</f>
        <v>2068</v>
      </c>
      <c r="K1354" s="56"/>
      <c r="L1354" s="56" t="str">
        <f t="shared" si="63"/>
        <v>АЛЬПА (ALPA)</v>
      </c>
      <c r="M1354" s="50">
        <v>24</v>
      </c>
    </row>
    <row r="1355" spans="1:13" s="204" customFormat="1" ht="12.75" hidden="1">
      <c r="A1355" s="444" t="s">
        <v>488</v>
      </c>
      <c r="B1355" s="40"/>
      <c r="C1355" s="39"/>
      <c r="D1355" s="39"/>
      <c r="E1355" s="40"/>
      <c r="F1355" s="40" t="s">
        <v>701</v>
      </c>
      <c r="G1355" s="40">
        <v>1</v>
      </c>
      <c r="H1355" s="40" t="s">
        <v>574</v>
      </c>
      <c r="I1355" s="39">
        <v>538</v>
      </c>
      <c r="J1355" s="53">
        <f>IF(C1355="СТОП цена",I1355,ROUND(I1355*(1-VLOOKUP(L1355,Оглавление!D:G,3,FALSE)),2))</f>
        <v>538</v>
      </c>
      <c r="K1355" s="56"/>
      <c r="L1355" s="56" t="str">
        <f t="shared" si="63"/>
        <v>АЛЬПА (ALPA)</v>
      </c>
      <c r="M1355" s="50">
        <v>24</v>
      </c>
    </row>
    <row r="1356" spans="1:13" ht="18" hidden="1" customHeight="1">
      <c r="A1356" s="448"/>
      <c r="B1356" s="44"/>
      <c r="C1356" s="39" t="s">
        <v>96</v>
      </c>
      <c r="D1356" s="39">
        <v>5</v>
      </c>
      <c r="E1356" s="40" t="s">
        <v>290</v>
      </c>
      <c r="F1356" s="40" t="str">
        <f t="shared" si="64"/>
        <v>5 л</v>
      </c>
      <c r="G1356" s="40">
        <v>1</v>
      </c>
      <c r="H1356" s="40" t="s">
        <v>574</v>
      </c>
      <c r="I1356" s="39">
        <v>927</v>
      </c>
      <c r="J1356" s="53">
        <f>IF(C1356="СТОП цена",I1356,ROUND(I1356*(1-VLOOKUP(L1356,Оглавление!D:G,3,FALSE)),2))</f>
        <v>927</v>
      </c>
      <c r="K1356" s="56"/>
      <c r="L1356" s="56" t="str">
        <f>IF(ISBLANK(K1356)=FALSE,A1355,L1354)</f>
        <v>АЛЬПА (ALPA)</v>
      </c>
      <c r="M1356" s="50">
        <v>24</v>
      </c>
    </row>
    <row r="1357" spans="1:13" ht="21" hidden="1" customHeight="1">
      <c r="A1357" s="445"/>
      <c r="B1357" s="44"/>
      <c r="C1357" s="39"/>
      <c r="D1357" s="39">
        <v>9</v>
      </c>
      <c r="E1357" s="40" t="s">
        <v>290</v>
      </c>
      <c r="F1357" s="40" t="s">
        <v>716</v>
      </c>
      <c r="G1357" s="40">
        <v>1</v>
      </c>
      <c r="H1357" s="40" t="s">
        <v>574</v>
      </c>
      <c r="I1357" s="52">
        <v>1658</v>
      </c>
      <c r="J1357" s="53">
        <f>IF(C1357="СТОП цена",I1357,ROUND(I1357*(1-VLOOKUP(L1357,Оглавление!D:G,3,FALSE)),2))</f>
        <v>1658</v>
      </c>
      <c r="K1357" s="56"/>
      <c r="L1357" s="56" t="str">
        <f t="shared" si="63"/>
        <v>АЛЬПА (ALPA)</v>
      </c>
      <c r="M1357" s="50">
        <v>24</v>
      </c>
    </row>
    <row r="1358" spans="1:13" ht="12.75" hidden="1" customHeight="1">
      <c r="A1358" s="460" t="s">
        <v>675</v>
      </c>
      <c r="B1358" s="44"/>
      <c r="C1358" s="39" t="s">
        <v>123</v>
      </c>
      <c r="D1358" s="39">
        <v>2</v>
      </c>
      <c r="E1358" s="40" t="s">
        <v>290</v>
      </c>
      <c r="F1358" s="40" t="str">
        <f t="shared" si="64"/>
        <v>2 л</v>
      </c>
      <c r="G1358" s="40">
        <v>1</v>
      </c>
      <c r="H1358" s="40" t="s">
        <v>574</v>
      </c>
      <c r="I1358" s="39">
        <v>676</v>
      </c>
      <c r="J1358" s="53">
        <f>IF(C1358="СТОП цена",I1358,ROUND(I1358*(1-VLOOKUP(L1358,Оглавление!D:G,3,FALSE)),2))</f>
        <v>676</v>
      </c>
      <c r="K1358" s="56"/>
      <c r="L1358" s="56" t="str">
        <f t="shared" si="63"/>
        <v>АЛЬПА (ALPA)</v>
      </c>
      <c r="M1358" s="50">
        <v>24</v>
      </c>
    </row>
    <row r="1359" spans="1:13" ht="12.75" hidden="1" customHeight="1">
      <c r="A1359" s="460"/>
      <c r="B1359" s="44"/>
      <c r="C1359" s="39" t="s">
        <v>123</v>
      </c>
      <c r="D1359" s="39">
        <v>9.06</v>
      </c>
      <c r="E1359" s="40" t="s">
        <v>290</v>
      </c>
      <c r="F1359" s="40" t="str">
        <f t="shared" si="64"/>
        <v>9,06 л</v>
      </c>
      <c r="G1359" s="40">
        <v>1</v>
      </c>
      <c r="H1359" s="40" t="s">
        <v>574</v>
      </c>
      <c r="I1359" s="39">
        <v>2268</v>
      </c>
      <c r="J1359" s="53">
        <f>IF(C1359="СТОП цена",I1359,ROUND(I1359*(1-VLOOKUP(L1359,Оглавление!D:G,3,FALSE)),2))</f>
        <v>2268</v>
      </c>
      <c r="K1359" s="56"/>
      <c r="L1359" s="56" t="str">
        <f t="shared" si="63"/>
        <v>АЛЬПА (ALPA)</v>
      </c>
      <c r="M1359" s="50">
        <v>24</v>
      </c>
    </row>
    <row r="1360" spans="1:13" ht="26.25" hidden="1" customHeight="1">
      <c r="A1360" s="460"/>
      <c r="B1360" s="44"/>
      <c r="C1360" s="39" t="s">
        <v>123</v>
      </c>
      <c r="D1360" s="39">
        <v>10</v>
      </c>
      <c r="E1360" s="40" t="s">
        <v>290</v>
      </c>
      <c r="F1360" s="40" t="str">
        <f t="shared" si="64"/>
        <v>10 л</v>
      </c>
      <c r="G1360" s="40">
        <v>1</v>
      </c>
      <c r="H1360" s="40" t="s">
        <v>574</v>
      </c>
      <c r="I1360" s="39">
        <v>2429</v>
      </c>
      <c r="J1360" s="53">
        <f>IF(C1360="СТОП цена",I1360,ROUND(I1360*(1-VLOOKUP(L1360,Оглавление!D:G,3,FALSE)),2))</f>
        <v>2429</v>
      </c>
      <c r="K1360" s="56"/>
      <c r="L1360" s="56" t="str">
        <f t="shared" si="63"/>
        <v>АЛЬПА (ALPA)</v>
      </c>
      <c r="M1360" s="50">
        <v>24</v>
      </c>
    </row>
    <row r="1361" spans="1:13" ht="12.75" hidden="1" customHeight="1">
      <c r="A1361" s="460" t="s">
        <v>539</v>
      </c>
      <c r="B1361" s="38"/>
      <c r="C1361" s="38"/>
      <c r="D1361" s="38">
        <v>2</v>
      </c>
      <c r="E1361" s="40" t="s">
        <v>290</v>
      </c>
      <c r="F1361" s="40" t="str">
        <f t="shared" si="64"/>
        <v>2 л</v>
      </c>
      <c r="G1361" s="40">
        <v>1</v>
      </c>
      <c r="H1361" s="40" t="s">
        <v>574</v>
      </c>
      <c r="I1361" s="39">
        <v>690</v>
      </c>
      <c r="J1361" s="53">
        <f>IF(C1361="СТОП цена",I1361,ROUND(I1361*(1-VLOOKUP(L1361,Оглавление!D:G,3,FALSE)),2))</f>
        <v>690</v>
      </c>
      <c r="K1361" s="56"/>
      <c r="L1361" s="56" t="str">
        <f t="shared" si="63"/>
        <v>АЛЬПА (ALPA)</v>
      </c>
      <c r="M1361" s="50">
        <v>24</v>
      </c>
    </row>
    <row r="1362" spans="1:13" ht="12.75" hidden="1" customHeight="1">
      <c r="A1362" s="460"/>
      <c r="B1362" s="38"/>
      <c r="C1362" s="38"/>
      <c r="D1362" s="38">
        <v>5</v>
      </c>
      <c r="E1362" s="40" t="s">
        <v>290</v>
      </c>
      <c r="F1362" s="40" t="str">
        <f t="shared" si="64"/>
        <v>5 л</v>
      </c>
      <c r="G1362" s="38">
        <v>2</v>
      </c>
      <c r="H1362" s="40" t="s">
        <v>574</v>
      </c>
      <c r="I1362" s="39">
        <v>1419</v>
      </c>
      <c r="J1362" s="53">
        <f>IF(C1362="СТОП цена",I1362,ROUND(I1362*(1-VLOOKUP(L1362,Оглавление!D:G,3,FALSE)),2))</f>
        <v>1419</v>
      </c>
      <c r="K1362" s="56"/>
      <c r="L1362" s="56" t="str">
        <f t="shared" si="63"/>
        <v>АЛЬПА (ALPA)</v>
      </c>
      <c r="M1362" s="50">
        <v>24</v>
      </c>
    </row>
    <row r="1363" spans="1:13" ht="33" hidden="1" customHeight="1">
      <c r="A1363" s="460"/>
      <c r="B1363" s="38"/>
      <c r="C1363" s="38"/>
      <c r="D1363" s="38">
        <v>10</v>
      </c>
      <c r="E1363" s="40" t="s">
        <v>290</v>
      </c>
      <c r="F1363" s="40" t="str">
        <f t="shared" si="64"/>
        <v>10 л</v>
      </c>
      <c r="G1363" s="38">
        <v>1</v>
      </c>
      <c r="H1363" s="40" t="s">
        <v>574</v>
      </c>
      <c r="I1363" s="39">
        <v>2558</v>
      </c>
      <c r="J1363" s="53">
        <f>IF(C1363="СТОП цена",I1363,ROUND(I1363*(1-VLOOKUP(L1363,Оглавление!D:G,3,FALSE)),2))</f>
        <v>2558</v>
      </c>
      <c r="K1363" s="56"/>
      <c r="L1363" s="56" t="str">
        <f t="shared" si="63"/>
        <v>АЛЬПА (ALPA)</v>
      </c>
      <c r="M1363" s="50">
        <v>24</v>
      </c>
    </row>
    <row r="1364" spans="1:13" s="209" customFormat="1" ht="12.75" hidden="1" customHeight="1">
      <c r="A1364" s="460" t="s">
        <v>810</v>
      </c>
      <c r="B1364" s="39"/>
      <c r="C1364" s="39" t="s">
        <v>123</v>
      </c>
      <c r="D1364" s="38"/>
      <c r="E1364" s="40"/>
      <c r="F1364" s="40" t="s">
        <v>639</v>
      </c>
      <c r="G1364" s="38">
        <v>1</v>
      </c>
      <c r="H1364" s="40" t="s">
        <v>574</v>
      </c>
      <c r="I1364" s="39">
        <v>1448</v>
      </c>
      <c r="J1364" s="53">
        <f>IF(C1364="СТОП цена",I1364,ROUND(I1364*(1-VLOOKUP(L1364,Оглавление!D:G,3,FALSE)),2))</f>
        <v>1448</v>
      </c>
      <c r="K1364" s="56"/>
      <c r="L1364" s="56" t="str">
        <f t="shared" si="63"/>
        <v>АЛЬПА (ALPA)</v>
      </c>
      <c r="M1364" s="50">
        <v>24</v>
      </c>
    </row>
    <row r="1365" spans="1:13" s="209" customFormat="1" ht="12.75" hidden="1" customHeight="1">
      <c r="A1365" s="460"/>
      <c r="B1365" s="39"/>
      <c r="C1365" s="39" t="s">
        <v>123</v>
      </c>
      <c r="D1365" s="38"/>
      <c r="E1365" s="40"/>
      <c r="F1365" s="40" t="s">
        <v>644</v>
      </c>
      <c r="G1365" s="38">
        <v>1</v>
      </c>
      <c r="H1365" s="40" t="s">
        <v>574</v>
      </c>
      <c r="I1365" s="39">
        <v>3948</v>
      </c>
      <c r="J1365" s="53">
        <f>IF(C1365="СТОП цена",I1365,ROUND(I1365*(1-VLOOKUP(L1365,Оглавление!D:G,3,FALSE)),2))</f>
        <v>3948</v>
      </c>
      <c r="K1365" s="56"/>
      <c r="L1365" s="56" t="str">
        <f t="shared" si="63"/>
        <v>АЛЬПА (ALPA)</v>
      </c>
      <c r="M1365" s="50">
        <v>24</v>
      </c>
    </row>
    <row r="1366" spans="1:13" s="209" customFormat="1" ht="12.75" hidden="1" customHeight="1">
      <c r="A1366" s="460" t="s">
        <v>809</v>
      </c>
      <c r="B1366" s="39"/>
      <c r="C1366" s="39" t="s">
        <v>123</v>
      </c>
      <c r="D1366" s="38"/>
      <c r="E1366" s="40"/>
      <c r="F1366" s="40" t="s">
        <v>639</v>
      </c>
      <c r="G1366" s="38">
        <v>1</v>
      </c>
      <c r="H1366" s="40" t="s">
        <v>574</v>
      </c>
      <c r="I1366" s="39">
        <v>1518</v>
      </c>
      <c r="J1366" s="53">
        <f>IF(C1366="СТОП цена",I1366,ROUND(I1366*(1-VLOOKUP(L1366,Оглавление!D:G,3,FALSE)),2))</f>
        <v>1518</v>
      </c>
      <c r="K1366" s="56"/>
      <c r="L1366" s="56" t="str">
        <f t="shared" si="63"/>
        <v>АЛЬПА (ALPA)</v>
      </c>
      <c r="M1366" s="50">
        <v>24</v>
      </c>
    </row>
    <row r="1367" spans="1:13" s="209" customFormat="1" ht="12.75" hidden="1" customHeight="1">
      <c r="A1367" s="460"/>
      <c r="B1367" s="39"/>
      <c r="C1367" s="39" t="s">
        <v>123</v>
      </c>
      <c r="D1367" s="38"/>
      <c r="E1367" s="40"/>
      <c r="F1367" s="40" t="s">
        <v>644</v>
      </c>
      <c r="G1367" s="38">
        <v>1</v>
      </c>
      <c r="H1367" s="40" t="s">
        <v>574</v>
      </c>
      <c r="I1367" s="39">
        <v>4228</v>
      </c>
      <c r="J1367" s="53">
        <f>IF(C1367="СТОП цена",I1367,ROUND(I1367*(1-VLOOKUP(L1367,Оглавление!D:G,3,FALSE)),2))</f>
        <v>4228</v>
      </c>
      <c r="K1367" s="56"/>
      <c r="L1367" s="56" t="str">
        <f t="shared" si="63"/>
        <v>АЛЬПА (ALPA)</v>
      </c>
      <c r="M1367" s="50">
        <v>24</v>
      </c>
    </row>
    <row r="1368" spans="1:13" s="1" customFormat="1" ht="25.5" customHeight="1">
      <c r="A1368" s="446" t="s">
        <v>34</v>
      </c>
      <c r="B1368" s="447"/>
      <c r="C1368" s="447"/>
      <c r="D1368" s="447"/>
      <c r="E1368" s="447"/>
      <c r="F1368" s="447"/>
      <c r="G1368" s="447"/>
      <c r="H1368" s="447"/>
      <c r="I1368" s="447"/>
      <c r="J1368" s="447"/>
      <c r="K1368" s="56"/>
      <c r="L1368" s="56" t="str">
        <f>IF(ISBLANK(K1368)=FALSE,A1368,L1363)</f>
        <v>АЛЬПА (ALPA)</v>
      </c>
      <c r="M1368" s="50">
        <v>25</v>
      </c>
    </row>
    <row r="1369" spans="1:13" ht="15">
      <c r="A1369" s="295" t="s">
        <v>540</v>
      </c>
      <c r="B1369" s="38"/>
      <c r="C1369" s="38"/>
      <c r="D1369" s="38">
        <v>9</v>
      </c>
      <c r="E1369" s="40" t="s">
        <v>290</v>
      </c>
      <c r="F1369" s="40" t="str">
        <f>CONCATENATE(D1369," ",E1369)</f>
        <v>9 л</v>
      </c>
      <c r="G1369" s="40">
        <v>1</v>
      </c>
      <c r="H1369" s="40" t="s">
        <v>574</v>
      </c>
      <c r="I1369" s="39">
        <v>4598</v>
      </c>
      <c r="J1369" s="53">
        <f>IF(C1369="СТОП цена",I1369,ROUND(I1369*(1-VLOOKUP(L1369,Оглавление!D:G,3,FALSE)),2))</f>
        <v>4598</v>
      </c>
      <c r="K1369" s="56"/>
      <c r="L1369" s="56" t="str">
        <f t="shared" si="63"/>
        <v>АЛЬПА (ALPA)</v>
      </c>
      <c r="M1369" s="50">
        <v>25</v>
      </c>
    </row>
    <row r="1370" spans="1:13" ht="15">
      <c r="A1370" s="295" t="s">
        <v>635</v>
      </c>
      <c r="B1370" s="39"/>
      <c r="C1370" s="39" t="s">
        <v>123</v>
      </c>
      <c r="D1370" s="38">
        <v>8.16</v>
      </c>
      <c r="E1370" s="40" t="s">
        <v>290</v>
      </c>
      <c r="F1370" s="40" t="str">
        <f>CONCATENATE(D1370," ",E1370)</f>
        <v>8,16 л</v>
      </c>
      <c r="G1370" s="40">
        <v>1</v>
      </c>
      <c r="H1370" s="40" t="s">
        <v>574</v>
      </c>
      <c r="I1370" s="39">
        <v>4480</v>
      </c>
      <c r="J1370" s="53">
        <f>IF(C1370="СТОП цена",I1370,ROUND(I1370*(1-VLOOKUP(L1370,Оглавление!D:G,3,FALSE)),2))</f>
        <v>4480</v>
      </c>
      <c r="K1370" s="56"/>
      <c r="L1370" s="56" t="str">
        <f t="shared" si="63"/>
        <v>АЛЬПА (ALPA)</v>
      </c>
      <c r="M1370" s="50">
        <v>25</v>
      </c>
    </row>
    <row r="1371" spans="1:13" s="1" customFormat="1" ht="25.5" customHeight="1">
      <c r="A1371" s="446" t="s">
        <v>162</v>
      </c>
      <c r="B1371" s="447"/>
      <c r="C1371" s="447"/>
      <c r="D1371" s="447"/>
      <c r="E1371" s="447"/>
      <c r="F1371" s="447"/>
      <c r="G1371" s="447"/>
      <c r="H1371" s="447"/>
      <c r="I1371" s="447"/>
      <c r="J1371" s="447"/>
      <c r="K1371" s="56"/>
      <c r="L1371" s="56" t="str">
        <f t="shared" si="63"/>
        <v>АЛЬПА (ALPA)</v>
      </c>
      <c r="M1371" s="50">
        <v>25</v>
      </c>
    </row>
    <row r="1372" spans="1:13" ht="30" hidden="1">
      <c r="A1372" s="295" t="s">
        <v>541</v>
      </c>
      <c r="B1372" s="39"/>
      <c r="C1372" s="39" t="s">
        <v>96</v>
      </c>
      <c r="D1372" s="39">
        <v>5</v>
      </c>
      <c r="E1372" s="40" t="s">
        <v>290</v>
      </c>
      <c r="F1372" s="40" t="str">
        <f>CONCATENATE(D1372," ",E1372)</f>
        <v>5 л</v>
      </c>
      <c r="G1372" s="40">
        <v>1</v>
      </c>
      <c r="H1372" s="40" t="s">
        <v>574</v>
      </c>
      <c r="I1372" s="39">
        <v>2424</v>
      </c>
      <c r="J1372" s="53">
        <f>IF(C1372="СТОП цена",I1372,ROUND(I1372*(1-VLOOKUP(L1372,Оглавление!D:G,3,FALSE)),2))</f>
        <v>2424</v>
      </c>
      <c r="K1372" s="56"/>
      <c r="L1372" s="56" t="str">
        <f t="shared" si="63"/>
        <v>АЛЬПА (ALPA)</v>
      </c>
      <c r="M1372" s="50">
        <v>25</v>
      </c>
    </row>
    <row r="1373" spans="1:13" ht="45">
      <c r="A1373" s="295" t="s">
        <v>542</v>
      </c>
      <c r="B1373" s="39"/>
      <c r="C1373" s="39"/>
      <c r="D1373" s="38">
        <v>15</v>
      </c>
      <c r="E1373" s="38" t="s">
        <v>41</v>
      </c>
      <c r="F1373" s="40" t="str">
        <f>CONCATENATE(D1373," ",E1373)</f>
        <v>15 кг</v>
      </c>
      <c r="G1373" s="40">
        <v>1</v>
      </c>
      <c r="H1373" s="40" t="s">
        <v>574</v>
      </c>
      <c r="I1373" s="39">
        <v>1870</v>
      </c>
      <c r="J1373" s="53">
        <f>IF(C1373="СТОП цена",I1373,ROUND(I1373*(1-VLOOKUP(L1373,Оглавление!D:G,3,FALSE)),2))</f>
        <v>1870</v>
      </c>
      <c r="K1373" s="56"/>
      <c r="L1373" s="56" t="str">
        <f t="shared" si="63"/>
        <v>АЛЬПА (ALPA)</v>
      </c>
      <c r="M1373" s="50">
        <v>25</v>
      </c>
    </row>
    <row r="1374" spans="1:13" s="1" customFormat="1" ht="25.5" customHeight="1">
      <c r="A1374" s="446" t="s">
        <v>15</v>
      </c>
      <c r="B1374" s="447"/>
      <c r="C1374" s="447"/>
      <c r="D1374" s="447"/>
      <c r="E1374" s="447"/>
      <c r="F1374" s="447"/>
      <c r="G1374" s="447"/>
      <c r="H1374" s="447"/>
      <c r="I1374" s="447"/>
      <c r="J1374" s="447"/>
      <c r="K1374" s="56"/>
      <c r="L1374" s="56" t="str">
        <f t="shared" si="63"/>
        <v>АЛЬПА (ALPA)</v>
      </c>
      <c r="M1374" s="50">
        <v>25</v>
      </c>
    </row>
    <row r="1375" spans="1:13" ht="12.75" customHeight="1">
      <c r="A1375" s="460" t="s">
        <v>543</v>
      </c>
      <c r="B1375" s="38"/>
      <c r="C1375" s="39" t="s">
        <v>123</v>
      </c>
      <c r="D1375" s="38">
        <v>0.5</v>
      </c>
      <c r="E1375" s="38" t="s">
        <v>290</v>
      </c>
      <c r="F1375" s="40" t="str">
        <f t="shared" ref="F1375:F1382" si="65">CONCATENATE(D1375," ",E1375)</f>
        <v>0,5 л</v>
      </c>
      <c r="G1375" s="38">
        <v>6</v>
      </c>
      <c r="H1375" s="40" t="s">
        <v>574</v>
      </c>
      <c r="I1375" s="39">
        <v>382</v>
      </c>
      <c r="J1375" s="53">
        <f>IF(C1375="СТОП цена",I1375,ROUND(I1375*(1-VLOOKUP(L1375,Оглавление!D:G,3,FALSE)),2))</f>
        <v>382</v>
      </c>
      <c r="K1375" s="56"/>
      <c r="L1375" s="56" t="str">
        <f t="shared" si="63"/>
        <v>АЛЬПА (ALPA)</v>
      </c>
      <c r="M1375" s="50">
        <v>25</v>
      </c>
    </row>
    <row r="1376" spans="1:13" ht="24" customHeight="1">
      <c r="A1376" s="460"/>
      <c r="B1376" s="38"/>
      <c r="C1376" s="39" t="s">
        <v>123</v>
      </c>
      <c r="D1376" s="38">
        <v>2.5</v>
      </c>
      <c r="E1376" s="40" t="s">
        <v>290</v>
      </c>
      <c r="F1376" s="40" t="str">
        <f t="shared" si="65"/>
        <v>2,5 л</v>
      </c>
      <c r="G1376" s="38">
        <v>2</v>
      </c>
      <c r="H1376" s="40" t="s">
        <v>574</v>
      </c>
      <c r="I1376" s="39">
        <v>1396</v>
      </c>
      <c r="J1376" s="53">
        <f>IF(C1376="СТОП цена",I1376,ROUND(I1376*(1-VLOOKUP(L1376,Оглавление!D:G,3,FALSE)),2))</f>
        <v>1396</v>
      </c>
      <c r="K1376" s="56"/>
      <c r="L1376" s="56" t="str">
        <f t="shared" si="63"/>
        <v>АЛЬПА (ALPA)</v>
      </c>
      <c r="M1376" s="50">
        <v>25</v>
      </c>
    </row>
    <row r="1377" spans="1:13" ht="36" customHeight="1">
      <c r="A1377" s="353" t="s">
        <v>544</v>
      </c>
      <c r="B1377" s="38"/>
      <c r="C1377" s="39" t="s">
        <v>123</v>
      </c>
      <c r="D1377" s="38">
        <v>2.5</v>
      </c>
      <c r="E1377" s="40" t="s">
        <v>290</v>
      </c>
      <c r="F1377" s="40" t="str">
        <f t="shared" si="65"/>
        <v>2,5 л</v>
      </c>
      <c r="G1377" s="38">
        <v>2</v>
      </c>
      <c r="H1377" s="40" t="s">
        <v>574</v>
      </c>
      <c r="I1377" s="39">
        <v>1339</v>
      </c>
      <c r="J1377" s="53">
        <f>IF(C1377="СТОП цена",I1377,ROUND(I1377*(1-VLOOKUP(L1377,Оглавление!D:G,3,FALSE)),2))</f>
        <v>1339</v>
      </c>
      <c r="K1377" s="56"/>
      <c r="L1377" s="56" t="str">
        <f t="shared" si="63"/>
        <v>АЛЬПА (ALPA)</v>
      </c>
      <c r="M1377" s="50">
        <v>25</v>
      </c>
    </row>
    <row r="1378" spans="1:13" ht="12.75" customHeight="1">
      <c r="A1378" s="460" t="s">
        <v>545</v>
      </c>
      <c r="B1378" s="38"/>
      <c r="C1378" s="39" t="s">
        <v>123</v>
      </c>
      <c r="D1378" s="38">
        <v>0.5</v>
      </c>
      <c r="E1378" s="40" t="s">
        <v>290</v>
      </c>
      <c r="F1378" s="40" t="str">
        <f t="shared" si="65"/>
        <v>0,5 л</v>
      </c>
      <c r="G1378" s="38">
        <v>6</v>
      </c>
      <c r="H1378" s="40" t="s">
        <v>574</v>
      </c>
      <c r="I1378" s="39">
        <v>382</v>
      </c>
      <c r="J1378" s="53">
        <f>IF(C1378="СТОП цена",I1378,ROUND(I1378*(1-VLOOKUP(L1378,Оглавление!D:G,3,FALSE)),2))</f>
        <v>382</v>
      </c>
      <c r="K1378" s="56"/>
      <c r="L1378" s="56" t="str">
        <f t="shared" si="63"/>
        <v>АЛЬПА (ALPA)</v>
      </c>
      <c r="M1378" s="50">
        <v>25</v>
      </c>
    </row>
    <row r="1379" spans="1:13" ht="21" customHeight="1">
      <c r="A1379" s="460"/>
      <c r="B1379" s="38"/>
      <c r="C1379" s="39" t="s">
        <v>123</v>
      </c>
      <c r="D1379" s="38">
        <v>2.5</v>
      </c>
      <c r="E1379" s="40" t="s">
        <v>290</v>
      </c>
      <c r="F1379" s="40" t="str">
        <f t="shared" si="65"/>
        <v>2,5 л</v>
      </c>
      <c r="G1379" s="38">
        <v>2</v>
      </c>
      <c r="H1379" s="40" t="s">
        <v>574</v>
      </c>
      <c r="I1379" s="39">
        <v>1369</v>
      </c>
      <c r="J1379" s="53">
        <f>IF(C1379="СТОП цена",I1379,ROUND(I1379*(1-VLOOKUP(L1379,Оглавление!D:G,3,FALSE)),2))</f>
        <v>1369</v>
      </c>
      <c r="K1379" s="56"/>
      <c r="L1379" s="56" t="str">
        <f t="shared" si="63"/>
        <v>АЛЬПА (ALPA)</v>
      </c>
      <c r="M1379" s="50">
        <v>25</v>
      </c>
    </row>
    <row r="1380" spans="1:13" ht="18.75" customHeight="1">
      <c r="A1380" s="460" t="s">
        <v>333</v>
      </c>
      <c r="B1380" s="38"/>
      <c r="C1380" s="38"/>
      <c r="D1380" s="39">
        <v>0.5</v>
      </c>
      <c r="E1380" s="40" t="s">
        <v>290</v>
      </c>
      <c r="F1380" s="40" t="str">
        <f t="shared" si="65"/>
        <v>0,5 л</v>
      </c>
      <c r="G1380" s="39">
        <v>6</v>
      </c>
      <c r="H1380" s="40" t="s">
        <v>574</v>
      </c>
      <c r="I1380" s="39">
        <v>312</v>
      </c>
      <c r="J1380" s="53">
        <f>IF(C1380="СТОП цена",I1380,ROUND(I1380*(1-VLOOKUP(L1380,Оглавление!D:G,3,FALSE)),2))</f>
        <v>312</v>
      </c>
      <c r="K1380" s="56"/>
      <c r="L1380" s="56" t="str">
        <f t="shared" si="63"/>
        <v>АЛЬПА (ALPA)</v>
      </c>
      <c r="M1380" s="50">
        <v>25</v>
      </c>
    </row>
    <row r="1381" spans="1:13" ht="18" customHeight="1">
      <c r="A1381" s="460"/>
      <c r="B1381" s="38"/>
      <c r="C1381" s="38"/>
      <c r="D1381" s="39">
        <v>2.5</v>
      </c>
      <c r="E1381" s="40" t="s">
        <v>290</v>
      </c>
      <c r="F1381" s="40" t="str">
        <f t="shared" si="65"/>
        <v>2,5 л</v>
      </c>
      <c r="G1381" s="38">
        <v>2</v>
      </c>
      <c r="H1381" s="40" t="s">
        <v>574</v>
      </c>
      <c r="I1381" s="39">
        <v>1132</v>
      </c>
      <c r="J1381" s="53">
        <f>IF(C1381="СТОП цена",I1381,ROUND(I1381*(1-VLOOKUP(L1381,Оглавление!D:G,3,FALSE)),2))</f>
        <v>1132</v>
      </c>
      <c r="K1381" s="56"/>
      <c r="L1381" s="56" t="str">
        <f t="shared" si="63"/>
        <v>АЛЬПА (ALPA)</v>
      </c>
      <c r="M1381" s="50">
        <v>25</v>
      </c>
    </row>
    <row r="1382" spans="1:13" ht="19.5" customHeight="1">
      <c r="A1382" s="295" t="s">
        <v>634</v>
      </c>
      <c r="B1382" s="39"/>
      <c r="C1382" s="39"/>
      <c r="D1382" s="39">
        <v>0.5</v>
      </c>
      <c r="E1382" s="40" t="s">
        <v>290</v>
      </c>
      <c r="F1382" s="40" t="str">
        <f t="shared" si="65"/>
        <v>0,5 л</v>
      </c>
      <c r="G1382" s="38">
        <v>6</v>
      </c>
      <c r="H1382" s="40" t="s">
        <v>574</v>
      </c>
      <c r="I1382" s="39">
        <v>425</v>
      </c>
      <c r="J1382" s="53">
        <f>IF(C1382="СТОП цена",I1382,ROUND(I1382*(1-VLOOKUP(L1382,Оглавление!D:G,3,FALSE)),2))</f>
        <v>425</v>
      </c>
      <c r="K1382" s="56"/>
      <c r="L1382" s="56" t="str">
        <f t="shared" si="63"/>
        <v>АЛЬПА (ALPA)</v>
      </c>
      <c r="M1382" s="50">
        <v>25</v>
      </c>
    </row>
    <row r="1383" spans="1:13" s="1" customFormat="1" ht="17.25" customHeight="1">
      <c r="A1383" s="449" t="s">
        <v>412</v>
      </c>
      <c r="B1383" s="450"/>
      <c r="C1383" s="450"/>
      <c r="D1383" s="450"/>
      <c r="E1383" s="450"/>
      <c r="F1383" s="450"/>
      <c r="G1383" s="450"/>
      <c r="H1383" s="450"/>
      <c r="I1383" s="450"/>
      <c r="J1383" s="454"/>
      <c r="K1383" s="56" t="s">
        <v>480</v>
      </c>
      <c r="L1383" s="56" t="str">
        <f t="shared" ref="L1383:L1446" si="66">IF(ISBLANK(K1383)=FALSE,A1383,L1382)</f>
        <v>БЕККЕРС (BECKERS)</v>
      </c>
      <c r="M1383" s="50">
        <v>25</v>
      </c>
    </row>
    <row r="1384" spans="1:13" s="1" customFormat="1" ht="28.5" hidden="1" customHeight="1">
      <c r="A1384" s="446" t="s">
        <v>765</v>
      </c>
      <c r="B1384" s="447"/>
      <c r="C1384" s="447"/>
      <c r="D1384" s="447"/>
      <c r="E1384" s="447"/>
      <c r="F1384" s="447"/>
      <c r="G1384" s="447"/>
      <c r="H1384" s="447"/>
      <c r="I1384" s="447"/>
      <c r="J1384" s="447"/>
      <c r="K1384" s="56"/>
      <c r="L1384" s="56" t="str">
        <f t="shared" si="66"/>
        <v>БЕККЕРС (BECKERS)</v>
      </c>
      <c r="M1384" s="50">
        <v>25</v>
      </c>
    </row>
    <row r="1385" spans="1:13" ht="15" hidden="1">
      <c r="A1385" s="295" t="s">
        <v>767</v>
      </c>
      <c r="B1385" s="39" t="s">
        <v>1083</v>
      </c>
      <c r="C1385" s="39"/>
      <c r="D1385" s="39">
        <v>10</v>
      </c>
      <c r="E1385" s="39" t="s">
        <v>290</v>
      </c>
      <c r="F1385" s="40" t="str">
        <f>CONCATENATE(D1385," ",E1385)</f>
        <v>10 л</v>
      </c>
      <c r="G1385" s="39">
        <v>1</v>
      </c>
      <c r="H1385" s="39" t="s">
        <v>574</v>
      </c>
      <c r="I1385" s="39">
        <v>4725</v>
      </c>
      <c r="J1385" s="53">
        <f>IF(C1385="СТОП цена",I1385,ROUND(I1385*(1-VLOOKUP(L1385,Оглавление!D:G,3,FALSE)),2))</f>
        <v>4725</v>
      </c>
      <c r="K1385" s="56"/>
      <c r="L1385" s="56" t="str">
        <f t="shared" si="66"/>
        <v>БЕККЕРС (BECKERS)</v>
      </c>
      <c r="M1385" s="50">
        <v>25</v>
      </c>
    </row>
    <row r="1386" spans="1:13" s="184" customFormat="1" ht="15" hidden="1">
      <c r="A1386" s="293" t="s">
        <v>766</v>
      </c>
      <c r="B1386" s="39">
        <v>51318</v>
      </c>
      <c r="C1386" s="39" t="s">
        <v>123</v>
      </c>
      <c r="D1386" s="39"/>
      <c r="E1386" s="39"/>
      <c r="F1386" s="40" t="s">
        <v>644</v>
      </c>
      <c r="G1386" s="39">
        <v>1</v>
      </c>
      <c r="H1386" s="39" t="s">
        <v>574</v>
      </c>
      <c r="I1386" s="39">
        <v>3000</v>
      </c>
      <c r="J1386" s="53">
        <f>IF(C1386="СТОП цена",I1386,ROUND(I1386*(1-VLOOKUP(L1386,Оглавление!D:G,3,FALSE)),2))</f>
        <v>3000</v>
      </c>
      <c r="K1386" s="56"/>
      <c r="L1386" s="56" t="str">
        <f t="shared" si="66"/>
        <v>БЕККЕРС (BECKERS)</v>
      </c>
      <c r="M1386" s="50">
        <v>25</v>
      </c>
    </row>
    <row r="1387" spans="1:13" ht="20.25" customHeight="1">
      <c r="A1387" s="446" t="s">
        <v>553</v>
      </c>
      <c r="B1387" s="447"/>
      <c r="C1387" s="447"/>
      <c r="D1387" s="447"/>
      <c r="E1387" s="447"/>
      <c r="F1387" s="447"/>
      <c r="G1387" s="447"/>
      <c r="H1387" s="447"/>
      <c r="I1387" s="447"/>
      <c r="J1387" s="447"/>
      <c r="K1387" s="56"/>
      <c r="L1387" s="56" t="str">
        <f>IF(ISBLANK(K1387)=FALSE,A1387,L1385)</f>
        <v>БЕККЕРС (BECKERS)</v>
      </c>
      <c r="M1387" s="50">
        <v>25</v>
      </c>
    </row>
    <row r="1388" spans="1:13" s="163" customFormat="1" ht="20.25" customHeight="1">
      <c r="A1388" s="464" t="s">
        <v>734</v>
      </c>
      <c r="B1388" s="39">
        <v>88043</v>
      </c>
      <c r="C1388" s="39" t="s">
        <v>123</v>
      </c>
      <c r="D1388" s="39"/>
      <c r="E1388" s="39"/>
      <c r="F1388" s="39" t="s">
        <v>696</v>
      </c>
      <c r="G1388" s="39">
        <v>3</v>
      </c>
      <c r="H1388" s="39" t="s">
        <v>574</v>
      </c>
      <c r="I1388" s="39">
        <v>1162.5</v>
      </c>
      <c r="J1388" s="53">
        <f>IF(C1388="СТОП цена",I1388,ROUND(I1388*(1-VLOOKUP(L1388,Оглавление!D:G,3,FALSE)),2))</f>
        <v>1162.5</v>
      </c>
      <c r="K1388" s="56"/>
      <c r="L1388" s="56" t="str">
        <f t="shared" si="66"/>
        <v>БЕККЕРС (BECKERS)</v>
      </c>
      <c r="M1388" s="50">
        <v>25</v>
      </c>
    </row>
    <row r="1389" spans="1:13" s="161" customFormat="1" ht="20.25" customHeight="1">
      <c r="A1389" s="517"/>
      <c r="B1389" s="39">
        <v>88044</v>
      </c>
      <c r="C1389" s="39" t="s">
        <v>123</v>
      </c>
      <c r="D1389" s="39"/>
      <c r="E1389" s="39"/>
      <c r="F1389" s="39" t="s">
        <v>707</v>
      </c>
      <c r="G1389" s="39">
        <v>1</v>
      </c>
      <c r="H1389" s="39" t="s">
        <v>574</v>
      </c>
      <c r="I1389" s="39">
        <v>2925</v>
      </c>
      <c r="J1389" s="53">
        <f>IF(C1389="СТОП цена",I1389,ROUND(I1389*(1-VLOOKUP(L1389,Оглавление!D:G,3,FALSE)),2))</f>
        <v>2925</v>
      </c>
      <c r="K1389" s="56"/>
      <c r="L1389" s="56" t="str">
        <f t="shared" si="66"/>
        <v>БЕККЕРС (BECKERS)</v>
      </c>
      <c r="M1389" s="50">
        <v>25</v>
      </c>
    </row>
    <row r="1390" spans="1:13" ht="20.25" customHeight="1">
      <c r="A1390" s="518"/>
      <c r="B1390" s="39">
        <v>88042</v>
      </c>
      <c r="C1390" s="39"/>
      <c r="D1390" s="39">
        <v>9</v>
      </c>
      <c r="E1390" s="39" t="s">
        <v>290</v>
      </c>
      <c r="F1390" s="40" t="str">
        <f>CONCATENATE(D1390," ",E1390)</f>
        <v>9 л</v>
      </c>
      <c r="G1390" s="39">
        <v>1</v>
      </c>
      <c r="H1390" s="39" t="s">
        <v>574</v>
      </c>
      <c r="I1390" s="39">
        <v>8475</v>
      </c>
      <c r="J1390" s="53">
        <f>IF(C1390="СТОП цена",I1390,ROUND(I1390*(1-VLOOKUP(L1390,Оглавление!D:G,3,FALSE)),2))</f>
        <v>8475</v>
      </c>
      <c r="K1390" s="56"/>
      <c r="L1390" s="56" t="str">
        <f t="shared" si="66"/>
        <v>БЕККЕРС (BECKERS)</v>
      </c>
      <c r="M1390" s="50">
        <v>25</v>
      </c>
    </row>
    <row r="1391" spans="1:13" s="163" customFormat="1" ht="20.25" customHeight="1">
      <c r="A1391" s="444" t="s">
        <v>735</v>
      </c>
      <c r="B1391" s="39">
        <v>88442</v>
      </c>
      <c r="C1391" s="39" t="s">
        <v>123</v>
      </c>
      <c r="D1391" s="39"/>
      <c r="E1391" s="39"/>
      <c r="F1391" s="40" t="s">
        <v>696</v>
      </c>
      <c r="G1391" s="39">
        <v>3</v>
      </c>
      <c r="H1391" s="39" t="s">
        <v>574</v>
      </c>
      <c r="I1391" s="39">
        <v>1125</v>
      </c>
      <c r="J1391" s="53">
        <f>IF(C1391="СТОП цена",I1391,ROUND(I1391*(1-VLOOKUP(L1391,Оглавление!D:G,3,FALSE)),2))</f>
        <v>1125</v>
      </c>
      <c r="K1391" s="56"/>
      <c r="L1391" s="56" t="str">
        <f t="shared" si="66"/>
        <v>БЕККЕРС (BECKERS)</v>
      </c>
      <c r="M1391" s="50">
        <v>25</v>
      </c>
    </row>
    <row r="1392" spans="1:13" s="163" customFormat="1" ht="20.25" customHeight="1">
      <c r="A1392" s="499"/>
      <c r="B1392" s="39">
        <v>88445</v>
      </c>
      <c r="C1392" s="39" t="s">
        <v>123</v>
      </c>
      <c r="D1392" s="39"/>
      <c r="E1392" s="39"/>
      <c r="F1392" s="40" t="s">
        <v>707</v>
      </c>
      <c r="G1392" s="39">
        <v>1</v>
      </c>
      <c r="H1392" s="39" t="s">
        <v>574</v>
      </c>
      <c r="I1392" s="39">
        <v>2925</v>
      </c>
      <c r="J1392" s="53">
        <f>IF(C1392="СТОП цена",I1392,ROUND(I1392*(1-VLOOKUP(L1392,Оглавление!D:G,3,FALSE)),2))</f>
        <v>2925</v>
      </c>
      <c r="K1392" s="56"/>
      <c r="L1392" s="56" t="str">
        <f t="shared" si="66"/>
        <v>БЕККЕРС (BECKERS)</v>
      </c>
      <c r="M1392" s="50">
        <v>25</v>
      </c>
    </row>
    <row r="1393" spans="1:13" ht="22.5" customHeight="1">
      <c r="A1393" s="456"/>
      <c r="B1393" s="39">
        <v>88448</v>
      </c>
      <c r="C1393" s="39"/>
      <c r="D1393" s="39"/>
      <c r="E1393" s="39"/>
      <c r="F1393" s="40" t="s">
        <v>716</v>
      </c>
      <c r="G1393" s="39">
        <v>1</v>
      </c>
      <c r="H1393" s="39" t="s">
        <v>574</v>
      </c>
      <c r="I1393" s="39">
        <v>8475</v>
      </c>
      <c r="J1393" s="53">
        <f>IF(C1393="СТОП цена",I1393,ROUND(I1393*(1-VLOOKUP(L1393,Оглавление!D:G,3,FALSE)),2))</f>
        <v>8475</v>
      </c>
      <c r="K1393" s="56"/>
      <c r="L1393" s="56" t="str">
        <f t="shared" si="66"/>
        <v>БЕККЕРС (BECKERS)</v>
      </c>
      <c r="M1393" s="50">
        <v>25</v>
      </c>
    </row>
    <row r="1394" spans="1:13" s="1" customFormat="1" ht="25.5" hidden="1" customHeight="1">
      <c r="A1394" s="446" t="s">
        <v>575</v>
      </c>
      <c r="B1394" s="447"/>
      <c r="C1394" s="447"/>
      <c r="D1394" s="447"/>
      <c r="E1394" s="447"/>
      <c r="F1394" s="447"/>
      <c r="G1394" s="447"/>
      <c r="H1394" s="447"/>
      <c r="I1394" s="447"/>
      <c r="J1394" s="447"/>
      <c r="K1394" s="56"/>
      <c r="L1394" s="56" t="str">
        <f t="shared" si="66"/>
        <v>БЕККЕРС (BECKERS)</v>
      </c>
      <c r="M1394" s="50">
        <v>25</v>
      </c>
    </row>
    <row r="1395" spans="1:13" ht="12.75" hidden="1" customHeight="1">
      <c r="A1395" s="460" t="s">
        <v>336</v>
      </c>
      <c r="B1395" s="39">
        <v>88000</v>
      </c>
      <c r="C1395" s="39"/>
      <c r="D1395" s="38">
        <v>1</v>
      </c>
      <c r="E1395" s="38" t="s">
        <v>290</v>
      </c>
      <c r="F1395" s="40" t="str">
        <f t="shared" ref="F1395:F1423" si="67">CONCATENATE(D1395," ",E1395)</f>
        <v>1 л</v>
      </c>
      <c r="G1395" s="38">
        <v>3</v>
      </c>
      <c r="H1395" s="39" t="s">
        <v>574</v>
      </c>
      <c r="I1395" s="39">
        <v>720</v>
      </c>
      <c r="J1395" s="53">
        <f>IF(C1395="СТОП цена",I1395,ROUND(I1395*(1-VLOOKUP(L1395,Оглавление!D:G,3,FALSE)),2))</f>
        <v>720</v>
      </c>
      <c r="K1395" s="56"/>
      <c r="L1395" s="56" t="str">
        <f t="shared" si="66"/>
        <v>БЕККЕРС (BECKERS)</v>
      </c>
      <c r="M1395" s="50">
        <v>25</v>
      </c>
    </row>
    <row r="1396" spans="1:13" ht="12.75" hidden="1" customHeight="1">
      <c r="A1396" s="460"/>
      <c r="B1396" s="39">
        <v>88001</v>
      </c>
      <c r="C1396" s="39"/>
      <c r="D1396" s="38">
        <v>3</v>
      </c>
      <c r="E1396" s="39" t="s">
        <v>290</v>
      </c>
      <c r="F1396" s="40" t="str">
        <f t="shared" si="67"/>
        <v>3 л</v>
      </c>
      <c r="G1396" s="38">
        <v>1</v>
      </c>
      <c r="H1396" s="40" t="s">
        <v>574</v>
      </c>
      <c r="I1396" s="39">
        <v>1987.5</v>
      </c>
      <c r="J1396" s="53">
        <f>IF(C1396="СТОП цена",I1396,ROUND(I1396*(1-VLOOKUP(L1396,Оглавление!D:G,3,FALSE)),2))</f>
        <v>1987.5</v>
      </c>
      <c r="K1396" s="56"/>
      <c r="L1396" s="56" t="str">
        <f t="shared" si="66"/>
        <v>БЕККЕРС (BECKERS)</v>
      </c>
      <c r="M1396" s="50">
        <v>25</v>
      </c>
    </row>
    <row r="1397" spans="1:13" ht="12.75" hidden="1" customHeight="1">
      <c r="A1397" s="460"/>
      <c r="B1397" s="39">
        <v>88002</v>
      </c>
      <c r="C1397" s="39"/>
      <c r="D1397" s="38">
        <v>10</v>
      </c>
      <c r="E1397" s="40" t="s">
        <v>290</v>
      </c>
      <c r="F1397" s="40" t="str">
        <f t="shared" si="67"/>
        <v>10 л</v>
      </c>
      <c r="G1397" s="40">
        <v>1</v>
      </c>
      <c r="H1397" s="40" t="s">
        <v>574</v>
      </c>
      <c r="I1397" s="39">
        <v>5587.5</v>
      </c>
      <c r="J1397" s="53">
        <f>IF(C1397="СТОП цена",I1397,ROUND(I1397*(1-VLOOKUP(L1397,Оглавление!D:G,3,FALSE)),2))</f>
        <v>5587.5</v>
      </c>
      <c r="K1397" s="56"/>
      <c r="L1397" s="56" t="str">
        <f t="shared" si="66"/>
        <v>БЕККЕРС (BECKERS)</v>
      </c>
      <c r="M1397" s="50">
        <v>25</v>
      </c>
    </row>
    <row r="1398" spans="1:13" ht="12.75" hidden="1" customHeight="1">
      <c r="A1398" s="444" t="s">
        <v>337</v>
      </c>
      <c r="B1398" s="39">
        <v>88038</v>
      </c>
      <c r="C1398" s="39"/>
      <c r="D1398" s="38">
        <v>0.94</v>
      </c>
      <c r="E1398" s="40" t="s">
        <v>290</v>
      </c>
      <c r="F1398" s="40" t="str">
        <f t="shared" si="67"/>
        <v>0,94 л</v>
      </c>
      <c r="G1398" s="40">
        <v>3</v>
      </c>
      <c r="H1398" s="40" t="s">
        <v>574</v>
      </c>
      <c r="I1398" s="39">
        <v>900</v>
      </c>
      <c r="J1398" s="53">
        <f>IF(C1398="СТОП цена",I1398,ROUND(I1398*(1-VLOOKUP(L1398,Оглавление!D:G,3,FALSE)),2))</f>
        <v>900</v>
      </c>
      <c r="K1398" s="56"/>
      <c r="L1398" s="56" t="str">
        <f t="shared" si="66"/>
        <v>БЕККЕРС (BECKERS)</v>
      </c>
      <c r="M1398" s="50">
        <v>25</v>
      </c>
    </row>
    <row r="1399" spans="1:13" ht="12.75" hidden="1" customHeight="1">
      <c r="A1399" s="448"/>
      <c r="B1399" s="40">
        <v>88039</v>
      </c>
      <c r="C1399" s="40"/>
      <c r="D1399" s="39">
        <v>2.7</v>
      </c>
      <c r="E1399" s="40" t="s">
        <v>290</v>
      </c>
      <c r="F1399" s="40" t="str">
        <f t="shared" si="67"/>
        <v>2,7 л</v>
      </c>
      <c r="G1399" s="40">
        <v>1</v>
      </c>
      <c r="H1399" s="40" t="s">
        <v>574</v>
      </c>
      <c r="I1399" s="39">
        <v>2025</v>
      </c>
      <c r="J1399" s="53">
        <f>IF(C1399="СТОП цена",I1399,ROUND(I1399*(1-VLOOKUP(L1399,Оглавление!D:G,3,FALSE)),2))</f>
        <v>2025</v>
      </c>
      <c r="K1399" s="56"/>
      <c r="L1399" s="56" t="str">
        <f t="shared" si="66"/>
        <v>БЕККЕРС (BECKERS)</v>
      </c>
      <c r="M1399" s="50">
        <v>25</v>
      </c>
    </row>
    <row r="1400" spans="1:13" ht="12.75" hidden="1" customHeight="1">
      <c r="A1400" s="445"/>
      <c r="B1400" s="40">
        <v>88053</v>
      </c>
      <c r="C1400" s="40"/>
      <c r="D1400" s="39">
        <v>9</v>
      </c>
      <c r="E1400" s="40" t="s">
        <v>290</v>
      </c>
      <c r="F1400" s="40" t="str">
        <f t="shared" si="67"/>
        <v>9 л</v>
      </c>
      <c r="G1400" s="40">
        <v>1</v>
      </c>
      <c r="H1400" s="40" t="s">
        <v>574</v>
      </c>
      <c r="I1400" s="39">
        <v>5850</v>
      </c>
      <c r="J1400" s="53">
        <f>IF(C1400="СТОП цена",I1400,ROUND(I1400*(1-VLOOKUP(L1400,Оглавление!D:G,3,FALSE)),2))</f>
        <v>5850</v>
      </c>
      <c r="K1400" s="56"/>
      <c r="L1400" s="56" t="str">
        <f t="shared" si="66"/>
        <v>БЕККЕРС (BECKERS)</v>
      </c>
      <c r="M1400" s="50">
        <v>25</v>
      </c>
    </row>
    <row r="1401" spans="1:13" ht="12.75" hidden="1" customHeight="1">
      <c r="A1401" s="460" t="s">
        <v>338</v>
      </c>
      <c r="B1401" s="40">
        <v>88024</v>
      </c>
      <c r="C1401" s="40"/>
      <c r="D1401" s="39">
        <v>0.9</v>
      </c>
      <c r="E1401" s="40" t="s">
        <v>290</v>
      </c>
      <c r="F1401" s="40" t="str">
        <f t="shared" si="67"/>
        <v>0,9 л</v>
      </c>
      <c r="G1401" s="40">
        <v>3</v>
      </c>
      <c r="H1401" s="40" t="s">
        <v>574</v>
      </c>
      <c r="I1401" s="39">
        <v>900</v>
      </c>
      <c r="J1401" s="53">
        <f>IF(C1401="СТОП цена",I1401,ROUND(I1401*(1-VLOOKUP(L1401,Оглавление!D:G,3,FALSE)),2))</f>
        <v>900</v>
      </c>
      <c r="K1401" s="56"/>
      <c r="L1401" s="56" t="str">
        <f t="shared" si="66"/>
        <v>БЕККЕРС (BECKERS)</v>
      </c>
      <c r="M1401" s="50">
        <v>25</v>
      </c>
    </row>
    <row r="1402" spans="1:13" ht="12.75" hidden="1">
      <c r="A1402" s="460"/>
      <c r="B1402" s="40">
        <v>88027</v>
      </c>
      <c r="C1402" s="40"/>
      <c r="D1402" s="39">
        <v>2.7</v>
      </c>
      <c r="E1402" s="40" t="s">
        <v>290</v>
      </c>
      <c r="F1402" s="40" t="str">
        <f t="shared" si="67"/>
        <v>2,7 л</v>
      </c>
      <c r="G1402" s="39">
        <v>1</v>
      </c>
      <c r="H1402" s="40" t="s">
        <v>574</v>
      </c>
      <c r="I1402" s="39">
        <v>2025</v>
      </c>
      <c r="J1402" s="53">
        <f>IF(C1402="СТОП цена",I1402,ROUND(I1402*(1-VLOOKUP(L1402,Оглавление!D:G,3,FALSE)),2))</f>
        <v>2025</v>
      </c>
      <c r="K1402" s="56"/>
      <c r="L1402" s="56" t="str">
        <f t="shared" si="66"/>
        <v>БЕККЕРС (BECKERS)</v>
      </c>
      <c r="M1402" s="50">
        <v>25</v>
      </c>
    </row>
    <row r="1403" spans="1:13" ht="12.75" hidden="1">
      <c r="A1403" s="460"/>
      <c r="B1403" s="40">
        <v>88030</v>
      </c>
      <c r="C1403" s="40"/>
      <c r="D1403" s="39">
        <v>9</v>
      </c>
      <c r="E1403" s="40" t="s">
        <v>290</v>
      </c>
      <c r="F1403" s="40" t="str">
        <f t="shared" si="67"/>
        <v>9 л</v>
      </c>
      <c r="G1403" s="40">
        <v>1</v>
      </c>
      <c r="H1403" s="40" t="s">
        <v>574</v>
      </c>
      <c r="I1403" s="39">
        <v>5700</v>
      </c>
      <c r="J1403" s="53">
        <f>IF(C1403="СТОП цена",I1403,ROUND(I1403*(1-VLOOKUP(L1403,Оглавление!D:G,3,FALSE)),2))</f>
        <v>5700</v>
      </c>
      <c r="K1403" s="56"/>
      <c r="L1403" s="56" t="str">
        <f t="shared" si="66"/>
        <v>БЕККЕРС (BECKERS)</v>
      </c>
      <c r="M1403" s="50">
        <v>25</v>
      </c>
    </row>
    <row r="1404" spans="1:13" s="192" customFormat="1" ht="16.5" hidden="1" customHeight="1">
      <c r="A1404" s="444" t="s">
        <v>782</v>
      </c>
      <c r="B1404" s="40">
        <v>50044</v>
      </c>
      <c r="C1404" s="39" t="s">
        <v>123</v>
      </c>
      <c r="D1404" s="39"/>
      <c r="E1404" s="40"/>
      <c r="F1404" s="40" t="s">
        <v>707</v>
      </c>
      <c r="G1404" s="40">
        <v>1</v>
      </c>
      <c r="H1404" s="40" t="s">
        <v>574</v>
      </c>
      <c r="I1404" s="39">
        <v>2437.5</v>
      </c>
      <c r="J1404" s="53">
        <f>IF(C1404="СТОП цена",I1404,ROUND(I1404*(1-VLOOKUP(L1404,Оглавление!D:G,3,FALSE)),2))</f>
        <v>2437.5</v>
      </c>
      <c r="K1404" s="56"/>
      <c r="L1404" s="56" t="str">
        <f t="shared" si="66"/>
        <v>БЕККЕРС (BECKERS)</v>
      </c>
      <c r="M1404" s="50">
        <v>25</v>
      </c>
    </row>
    <row r="1405" spans="1:13" s="192" customFormat="1" ht="17.25" hidden="1" customHeight="1">
      <c r="A1405" s="445"/>
      <c r="B1405" s="40">
        <v>50045</v>
      </c>
      <c r="C1405" s="39" t="s">
        <v>123</v>
      </c>
      <c r="D1405" s="39"/>
      <c r="E1405" s="40"/>
      <c r="F1405" s="40" t="s">
        <v>716</v>
      </c>
      <c r="G1405" s="40">
        <v>1</v>
      </c>
      <c r="H1405" s="40" t="s">
        <v>574</v>
      </c>
      <c r="I1405" s="39">
        <v>7200</v>
      </c>
      <c r="J1405" s="53">
        <f>IF(C1405="СТОП цена",I1405,ROUND(I1405*(1-VLOOKUP(L1405,Оглавление!D:G,3,FALSE)),2))</f>
        <v>7200</v>
      </c>
      <c r="K1405" s="56"/>
      <c r="L1405" s="56" t="str">
        <f t="shared" si="66"/>
        <v>БЕККЕРС (BECKERS)</v>
      </c>
      <c r="M1405" s="50">
        <v>25</v>
      </c>
    </row>
    <row r="1406" spans="1:13" ht="12.75" hidden="1" customHeight="1">
      <c r="A1406" s="444" t="s">
        <v>339</v>
      </c>
      <c r="B1406" s="40">
        <v>50103</v>
      </c>
      <c r="C1406" s="40"/>
      <c r="D1406" s="38">
        <v>3</v>
      </c>
      <c r="E1406" s="40" t="s">
        <v>290</v>
      </c>
      <c r="F1406" s="40" t="str">
        <f t="shared" si="67"/>
        <v>3 л</v>
      </c>
      <c r="G1406" s="40">
        <v>1</v>
      </c>
      <c r="H1406" s="40" t="s">
        <v>574</v>
      </c>
      <c r="I1406" s="39">
        <v>2550</v>
      </c>
      <c r="J1406" s="53">
        <f>IF(C1406="СТОП цена",I1406,ROUND(I1406*(1-VLOOKUP(L1406,Оглавление!D:G,3,FALSE)),2))</f>
        <v>2550</v>
      </c>
      <c r="K1406" s="56"/>
      <c r="L1406" s="56" t="str">
        <f>IF(ISBLANK(K1406)=FALSE,A1406,L1403)</f>
        <v>БЕККЕРС (BECKERS)</v>
      </c>
      <c r="M1406" s="50">
        <v>25</v>
      </c>
    </row>
    <row r="1407" spans="1:13" ht="12.75" hidden="1" customHeight="1">
      <c r="A1407" s="445"/>
      <c r="B1407" s="40">
        <v>88399</v>
      </c>
      <c r="C1407" s="40"/>
      <c r="D1407" s="38">
        <v>10</v>
      </c>
      <c r="E1407" s="40" t="s">
        <v>290</v>
      </c>
      <c r="F1407" s="40" t="str">
        <f t="shared" si="67"/>
        <v>10 л</v>
      </c>
      <c r="G1407" s="40">
        <v>1</v>
      </c>
      <c r="H1407" s="40" t="s">
        <v>574</v>
      </c>
      <c r="I1407" s="39">
        <v>7725</v>
      </c>
      <c r="J1407" s="53">
        <f>IF(C1407="СТОП цена",I1407,ROUND(I1407*(1-VLOOKUP(L1407,Оглавление!D:G,3,FALSE)),2))</f>
        <v>7725</v>
      </c>
      <c r="K1407" s="56"/>
      <c r="L1407" s="56" t="str">
        <f t="shared" si="66"/>
        <v>БЕККЕРС (BECKERS)</v>
      </c>
      <c r="M1407" s="50">
        <v>25</v>
      </c>
    </row>
    <row r="1408" spans="1:13" s="160" customFormat="1" ht="12.75" hidden="1">
      <c r="A1408" s="444" t="s">
        <v>340</v>
      </c>
      <c r="B1408" s="40">
        <v>50157</v>
      </c>
      <c r="C1408" s="40"/>
      <c r="D1408" s="38"/>
      <c r="E1408" s="40"/>
      <c r="F1408" s="40" t="s">
        <v>696</v>
      </c>
      <c r="G1408" s="40">
        <v>3</v>
      </c>
      <c r="H1408" s="40" t="s">
        <v>574</v>
      </c>
      <c r="I1408" s="39">
        <v>1087.5</v>
      </c>
      <c r="J1408" s="53">
        <f>IF(C1408="СТОП цена",I1408,ROUND(I1408*(1-VLOOKUP(L1408,Оглавление!D:G,3,FALSE)),2))</f>
        <v>1087.5</v>
      </c>
      <c r="K1408" s="56"/>
      <c r="L1408" s="56" t="str">
        <f t="shared" si="66"/>
        <v>БЕККЕРС (BECKERS)</v>
      </c>
      <c r="M1408" s="50">
        <v>25</v>
      </c>
    </row>
    <row r="1409" spans="1:13" ht="12.75" hidden="1" customHeight="1">
      <c r="A1409" s="448"/>
      <c r="B1409" s="40">
        <v>88045</v>
      </c>
      <c r="C1409" s="40"/>
      <c r="D1409" s="39">
        <v>2.82</v>
      </c>
      <c r="E1409" s="40" t="s">
        <v>290</v>
      </c>
      <c r="F1409" s="40" t="str">
        <f t="shared" si="67"/>
        <v>2,82 л</v>
      </c>
      <c r="G1409" s="40">
        <v>1</v>
      </c>
      <c r="H1409" s="40" t="s">
        <v>574</v>
      </c>
      <c r="I1409" s="39">
        <v>2775</v>
      </c>
      <c r="J1409" s="53">
        <f>IF(C1409="СТОП цена",I1409,ROUND(I1409*(1-VLOOKUP(L1409,Оглавление!D:G,3,FALSE)),2))</f>
        <v>2775</v>
      </c>
      <c r="K1409" s="56"/>
      <c r="L1409" s="56" t="str">
        <f t="shared" si="66"/>
        <v>БЕККЕРС (BECKERS)</v>
      </c>
      <c r="M1409" s="50">
        <v>25</v>
      </c>
    </row>
    <row r="1410" spans="1:13" ht="12.75" hidden="1" customHeight="1">
      <c r="A1410" s="445"/>
      <c r="B1410" s="40">
        <v>88054</v>
      </c>
      <c r="C1410" s="40"/>
      <c r="D1410" s="39">
        <v>9.4</v>
      </c>
      <c r="E1410" s="40" t="s">
        <v>290</v>
      </c>
      <c r="F1410" s="40" t="str">
        <f t="shared" si="67"/>
        <v>9,4 л</v>
      </c>
      <c r="G1410" s="40">
        <v>1</v>
      </c>
      <c r="H1410" s="40" t="s">
        <v>574</v>
      </c>
      <c r="I1410" s="39">
        <v>8287.5</v>
      </c>
      <c r="J1410" s="53">
        <f>IF(C1410="СТОП цена",I1410,ROUND(I1410*(1-VLOOKUP(L1410,Оглавление!D:G,3,FALSE)),2))</f>
        <v>8287.5</v>
      </c>
      <c r="K1410" s="56"/>
      <c r="L1410" s="56" t="str">
        <f t="shared" si="66"/>
        <v>БЕККЕРС (BECKERS)</v>
      </c>
      <c r="M1410" s="50">
        <v>25</v>
      </c>
    </row>
    <row r="1411" spans="1:13" s="163" customFormat="1" ht="24" hidden="1" customHeight="1">
      <c r="A1411" s="291" t="s">
        <v>341</v>
      </c>
      <c r="B1411" s="40">
        <v>50111</v>
      </c>
      <c r="C1411" s="40"/>
      <c r="D1411" s="39"/>
      <c r="E1411" s="40"/>
      <c r="F1411" s="40" t="s">
        <v>696</v>
      </c>
      <c r="G1411" s="40">
        <v>1</v>
      </c>
      <c r="H1411" s="40" t="s">
        <v>574</v>
      </c>
      <c r="I1411" s="39">
        <v>1050</v>
      </c>
      <c r="J1411" s="53">
        <f>IF(C1411="СТОП цена",I1411,ROUND(I1411*(1-VLOOKUP(L1411,Оглавление!D:G,3,FALSE)),2))</f>
        <v>1050</v>
      </c>
      <c r="K1411" s="56"/>
      <c r="L1411" s="56" t="str">
        <f t="shared" si="66"/>
        <v>БЕККЕРС (BECKERS)</v>
      </c>
      <c r="M1411" s="50">
        <v>25</v>
      </c>
    </row>
    <row r="1412" spans="1:13" s="162" customFormat="1" ht="18.75" hidden="1" customHeight="1">
      <c r="A1412" s="444" t="s">
        <v>620</v>
      </c>
      <c r="B1412" s="39">
        <v>88047</v>
      </c>
      <c r="C1412" s="40" t="s">
        <v>123</v>
      </c>
      <c r="D1412" s="39"/>
      <c r="E1412" s="40"/>
      <c r="F1412" s="40" t="s">
        <v>696</v>
      </c>
      <c r="G1412" s="40">
        <v>3</v>
      </c>
      <c r="H1412" s="40" t="s">
        <v>574</v>
      </c>
      <c r="I1412" s="39">
        <v>1050</v>
      </c>
      <c r="J1412" s="53">
        <f>IF(C1412="СТОП цена",I1412,ROUND(I1412*(1-VLOOKUP(L1412,Оглавление!D:G,3,FALSE)),2))</f>
        <v>1050</v>
      </c>
      <c r="K1412" s="56"/>
      <c r="L1412" s="56" t="str">
        <f t="shared" si="66"/>
        <v>БЕККЕРС (BECKERS)</v>
      </c>
      <c r="M1412" s="50">
        <v>25</v>
      </c>
    </row>
    <row r="1413" spans="1:13" ht="12.75" hidden="1" customHeight="1">
      <c r="A1413" s="448"/>
      <c r="B1413" s="39">
        <v>88048</v>
      </c>
      <c r="C1413" s="39"/>
      <c r="D1413" s="39"/>
      <c r="E1413" s="40"/>
      <c r="F1413" s="40" t="s">
        <v>621</v>
      </c>
      <c r="G1413" s="40">
        <v>1</v>
      </c>
      <c r="H1413" s="40" t="s">
        <v>574</v>
      </c>
      <c r="I1413" s="39">
        <v>2550</v>
      </c>
      <c r="J1413" s="53">
        <f>IF(C1413="СТОП цена",I1413,ROUND(I1413*(1-VLOOKUP(L1413,Оглавление!D:G,3,FALSE)),2))</f>
        <v>2550</v>
      </c>
      <c r="K1413" s="56"/>
      <c r="L1413" s="56" t="str">
        <f t="shared" si="66"/>
        <v>БЕККЕРС (BECKERS)</v>
      </c>
      <c r="M1413" s="50">
        <v>25</v>
      </c>
    </row>
    <row r="1414" spans="1:13" ht="12.75" hidden="1" customHeight="1">
      <c r="A1414" s="445"/>
      <c r="B1414" s="39">
        <v>88046</v>
      </c>
      <c r="C1414" s="39"/>
      <c r="D1414" s="39"/>
      <c r="E1414" s="40"/>
      <c r="F1414" s="40" t="s">
        <v>133</v>
      </c>
      <c r="G1414" s="40">
        <v>1</v>
      </c>
      <c r="H1414" s="40" t="s">
        <v>574</v>
      </c>
      <c r="I1414" s="39">
        <v>7725</v>
      </c>
      <c r="J1414" s="53">
        <f>IF(C1414="СТОП цена",I1414,ROUND(I1414*(1-VLOOKUP(L1414,Оглавление!D:G,3,FALSE)),2))</f>
        <v>7725</v>
      </c>
      <c r="K1414" s="56"/>
      <c r="L1414" s="56" t="str">
        <f t="shared" si="66"/>
        <v>БЕККЕРС (BECKERS)</v>
      </c>
      <c r="M1414" s="50">
        <v>25</v>
      </c>
    </row>
    <row r="1415" spans="1:13" s="163" customFormat="1" ht="12.75" hidden="1" customHeight="1">
      <c r="A1415" s="444" t="s">
        <v>736</v>
      </c>
      <c r="B1415" s="39">
        <v>50131</v>
      </c>
      <c r="C1415" s="39" t="s">
        <v>123</v>
      </c>
      <c r="D1415" s="39"/>
      <c r="E1415" s="40"/>
      <c r="F1415" s="40" t="s">
        <v>696</v>
      </c>
      <c r="G1415" s="40">
        <v>3</v>
      </c>
      <c r="H1415" s="40" t="s">
        <v>574</v>
      </c>
      <c r="I1415" s="39">
        <v>937.5</v>
      </c>
      <c r="J1415" s="53">
        <f>IF(C1415="СТОП цена",I1415,ROUND(I1415*(1-VLOOKUP(L1415,Оглавление!D:G,3,FALSE)),2))</f>
        <v>937.5</v>
      </c>
      <c r="K1415" s="56"/>
      <c r="L1415" s="56" t="str">
        <f t="shared" si="66"/>
        <v>БЕККЕРС (BECKERS)</v>
      </c>
      <c r="M1415" s="50">
        <v>25</v>
      </c>
    </row>
    <row r="1416" spans="1:13" s="163" customFormat="1" ht="12.75" hidden="1" customHeight="1">
      <c r="A1416" s="445"/>
      <c r="B1416" s="39">
        <v>50133</v>
      </c>
      <c r="C1416" s="39" t="s">
        <v>123</v>
      </c>
      <c r="D1416" s="39"/>
      <c r="E1416" s="40"/>
      <c r="F1416" s="40" t="s">
        <v>716</v>
      </c>
      <c r="G1416" s="40">
        <v>1</v>
      </c>
      <c r="H1416" s="40" t="s">
        <v>574</v>
      </c>
      <c r="I1416" s="39">
        <v>6975</v>
      </c>
      <c r="J1416" s="53">
        <f>IF(C1416="СТОП цена",I1416,ROUND(I1416*(1-VLOOKUP(L1416,Оглавление!D:G,3,FALSE)),2))</f>
        <v>6975</v>
      </c>
      <c r="K1416" s="56"/>
      <c r="L1416" s="56" t="str">
        <f t="shared" si="66"/>
        <v>БЕККЕРС (BECKERS)</v>
      </c>
      <c r="M1416" s="50">
        <v>25</v>
      </c>
    </row>
    <row r="1417" spans="1:13" s="249" customFormat="1" ht="21" hidden="1" customHeight="1">
      <c r="A1417" s="312" t="s">
        <v>1218</v>
      </c>
      <c r="B1417" s="120">
        <v>88511</v>
      </c>
      <c r="C1417" s="39" t="s">
        <v>123</v>
      </c>
      <c r="D1417" s="39"/>
      <c r="E1417" s="40"/>
      <c r="F1417" s="40" t="s">
        <v>644</v>
      </c>
      <c r="G1417" s="40">
        <v>1</v>
      </c>
      <c r="H1417" s="40" t="s">
        <v>574</v>
      </c>
      <c r="I1417" s="39">
        <v>6000</v>
      </c>
      <c r="J1417" s="53">
        <f>IF(C1417="СТОП цена",I1417,ROUND(I1417*(1-VLOOKUP(L1417,Оглавление!D:G,3,FALSE)),2))</f>
        <v>6000</v>
      </c>
      <c r="K1417" s="56"/>
      <c r="L1417" s="56" t="str">
        <f t="shared" si="66"/>
        <v>БЕККЕРС (BECKERS)</v>
      </c>
      <c r="M1417" s="50">
        <v>25</v>
      </c>
    </row>
    <row r="1418" spans="1:13" ht="12.75" hidden="1">
      <c r="A1418" s="460" t="s">
        <v>342</v>
      </c>
      <c r="B1418" s="39">
        <v>88321</v>
      </c>
      <c r="C1418" s="39" t="s">
        <v>123</v>
      </c>
      <c r="D1418" s="39">
        <v>3</v>
      </c>
      <c r="E1418" s="40" t="s">
        <v>290</v>
      </c>
      <c r="F1418" s="40" t="str">
        <f t="shared" si="67"/>
        <v>3 л</v>
      </c>
      <c r="G1418" s="40">
        <v>1</v>
      </c>
      <c r="H1418" s="40" t="s">
        <v>574</v>
      </c>
      <c r="I1418" s="39">
        <v>3000</v>
      </c>
      <c r="J1418" s="53">
        <f>IF(C1418="СТОП цена",I1418,ROUND(I1418*(1-VLOOKUP(L1418,Оглавление!D:G,3,FALSE)),2))</f>
        <v>3000</v>
      </c>
      <c r="K1418" s="56"/>
      <c r="L1418" s="56" t="str">
        <f>IF(ISBLANK(K1418)=FALSE,A1418,L1416)</f>
        <v>БЕККЕРС (BECKERS)</v>
      </c>
      <c r="M1418" s="50">
        <v>25</v>
      </c>
    </row>
    <row r="1419" spans="1:13" ht="12.75" hidden="1">
      <c r="A1419" s="460"/>
      <c r="B1419" s="39">
        <v>88513</v>
      </c>
      <c r="C1419" s="39"/>
      <c r="D1419" s="39">
        <v>10</v>
      </c>
      <c r="E1419" s="40" t="s">
        <v>290</v>
      </c>
      <c r="F1419" s="40" t="str">
        <f t="shared" si="67"/>
        <v>10 л</v>
      </c>
      <c r="G1419" s="40">
        <v>1</v>
      </c>
      <c r="H1419" s="40" t="s">
        <v>574</v>
      </c>
      <c r="I1419" s="39">
        <v>7500</v>
      </c>
      <c r="J1419" s="53">
        <f>IF(C1419="СТОП цена",I1419,ROUND(I1419*(1-VLOOKUP(L1419,Оглавление!D:G,3,FALSE)),2))</f>
        <v>7500</v>
      </c>
      <c r="K1419" s="56"/>
      <c r="L1419" s="56" t="str">
        <f t="shared" si="66"/>
        <v>БЕККЕРС (BECKERS)</v>
      </c>
      <c r="M1419" s="50">
        <v>25</v>
      </c>
    </row>
    <row r="1420" spans="1:13" s="218" customFormat="1" ht="12.75" hidden="1">
      <c r="A1420" s="444" t="s">
        <v>343</v>
      </c>
      <c r="B1420" s="39">
        <v>88050</v>
      </c>
      <c r="C1420" s="39" t="s">
        <v>123</v>
      </c>
      <c r="D1420" s="39"/>
      <c r="E1420" s="40"/>
      <c r="F1420" s="40" t="s">
        <v>707</v>
      </c>
      <c r="G1420" s="40">
        <v>1</v>
      </c>
      <c r="H1420" s="40" t="s">
        <v>574</v>
      </c>
      <c r="I1420" s="39">
        <v>3300</v>
      </c>
      <c r="J1420" s="53">
        <f>IF(C1420="СТОП цена",I1420,ROUND(I1420*(1-VLOOKUP(L1420,Оглавление!D:G,3,FALSE)),2))</f>
        <v>3300</v>
      </c>
      <c r="K1420" s="56"/>
      <c r="L1420" s="56" t="str">
        <f t="shared" si="66"/>
        <v>БЕККЕРС (BECKERS)</v>
      </c>
      <c r="M1420" s="50">
        <v>25</v>
      </c>
    </row>
    <row r="1421" spans="1:13" ht="12.75" hidden="1">
      <c r="A1421" s="445"/>
      <c r="B1421" s="40">
        <v>88049</v>
      </c>
      <c r="C1421" s="40"/>
      <c r="D1421" s="39">
        <v>9.4</v>
      </c>
      <c r="E1421" s="40" t="s">
        <v>290</v>
      </c>
      <c r="F1421" s="40" t="str">
        <f t="shared" si="67"/>
        <v>9,4 л</v>
      </c>
      <c r="G1421" s="40">
        <v>1</v>
      </c>
      <c r="H1421" s="40" t="s">
        <v>574</v>
      </c>
      <c r="I1421" s="39">
        <v>8250</v>
      </c>
      <c r="J1421" s="53">
        <f>IF(C1421="СТОП цена",I1421,ROUND(I1421*(1-VLOOKUP(L1421,Оглавление!D:G,3,FALSE)),2))</f>
        <v>8250</v>
      </c>
      <c r="K1421" s="56"/>
      <c r="L1421" s="56" t="str">
        <f>IF(ISBLANK(K1421)=FALSE,A1420,L1419)</f>
        <v>БЕККЕРС (BECKERS)</v>
      </c>
      <c r="M1421" s="50">
        <v>25</v>
      </c>
    </row>
    <row r="1422" spans="1:13" s="188" customFormat="1" ht="15" hidden="1">
      <c r="A1422" s="290" t="s">
        <v>774</v>
      </c>
      <c r="B1422" s="40">
        <v>88051</v>
      </c>
      <c r="C1422" s="39" t="s">
        <v>123</v>
      </c>
      <c r="D1422" s="39"/>
      <c r="E1422" s="40"/>
      <c r="F1422" s="40" t="s">
        <v>716</v>
      </c>
      <c r="G1422" s="40">
        <v>1</v>
      </c>
      <c r="H1422" s="40" t="s">
        <v>574</v>
      </c>
      <c r="I1422" s="39">
        <v>7875</v>
      </c>
      <c r="J1422" s="53">
        <f>IF(C1422="СТОП цена",I1422,ROUND(I1422*(1-VLOOKUP(L1422,Оглавление!D:G,3,FALSE)),2))</f>
        <v>7875</v>
      </c>
      <c r="K1422" s="56"/>
      <c r="L1422" s="56" t="str">
        <f t="shared" si="66"/>
        <v>БЕККЕРС (BECKERS)</v>
      </c>
      <c r="M1422" s="50">
        <v>25</v>
      </c>
    </row>
    <row r="1423" spans="1:13" ht="17.25" hidden="1" customHeight="1">
      <c r="A1423" s="295" t="s">
        <v>344</v>
      </c>
      <c r="B1423" s="39">
        <v>88325</v>
      </c>
      <c r="C1423" s="39" t="s">
        <v>96</v>
      </c>
      <c r="D1423" s="39">
        <v>2.7</v>
      </c>
      <c r="E1423" s="40" t="s">
        <v>290</v>
      </c>
      <c r="F1423" s="40" t="str">
        <f t="shared" si="67"/>
        <v>2,7 л</v>
      </c>
      <c r="G1423" s="40">
        <v>1</v>
      </c>
      <c r="H1423" s="40" t="s">
        <v>574</v>
      </c>
      <c r="I1423" s="39">
        <v>1416.05</v>
      </c>
      <c r="J1423" s="53">
        <f>IF(C1423="СТОП цена",I1423,ROUND(I1423*(1-VLOOKUP(L1423,Оглавление!D:G,3,FALSE)),2))</f>
        <v>1416.05</v>
      </c>
      <c r="K1423" s="56"/>
      <c r="L1423" s="56" t="str">
        <f>IF(ISBLANK(K1423)=FALSE,A1423,L1421)</f>
        <v>БЕККЕРС (BECKERS)</v>
      </c>
      <c r="M1423" s="50">
        <v>25</v>
      </c>
    </row>
    <row r="1424" spans="1:13" s="160" customFormat="1" ht="12.75" hidden="1">
      <c r="A1424" s="444" t="s">
        <v>664</v>
      </c>
      <c r="B1424" s="39">
        <v>51280</v>
      </c>
      <c r="C1424" s="39" t="s">
        <v>123</v>
      </c>
      <c r="D1424" s="39"/>
      <c r="E1424" s="40"/>
      <c r="F1424" s="40" t="s">
        <v>733</v>
      </c>
      <c r="G1424" s="40">
        <v>1</v>
      </c>
      <c r="H1424" s="40" t="s">
        <v>574</v>
      </c>
      <c r="I1424" s="39">
        <v>3750</v>
      </c>
      <c r="J1424" s="53">
        <f>IF(C1424="СТОП цена",I1424,ROUND(I1424*(1-VLOOKUP(L1424,Оглавление!D:G,3,FALSE)),2))</f>
        <v>3750</v>
      </c>
      <c r="K1424" s="56"/>
      <c r="L1424" s="56" t="str">
        <f>IF(ISBLANK(K1424)=FALSE,A1424,L1422)</f>
        <v>БЕККЕРС (BECKERS)</v>
      </c>
      <c r="M1424" s="50">
        <v>25</v>
      </c>
    </row>
    <row r="1425" spans="1:13" ht="12.75" hidden="1">
      <c r="A1425" s="445"/>
      <c r="B1425" s="39" t="s">
        <v>1084</v>
      </c>
      <c r="C1425" s="39"/>
      <c r="D1425" s="39">
        <v>10</v>
      </c>
      <c r="E1425" s="40" t="s">
        <v>657</v>
      </c>
      <c r="F1425" s="40" t="s">
        <v>644</v>
      </c>
      <c r="G1425" s="40">
        <v>1</v>
      </c>
      <c r="H1425" s="40" t="s">
        <v>574</v>
      </c>
      <c r="I1425" s="39">
        <v>7875</v>
      </c>
      <c r="J1425" s="53">
        <f>IF(C1425="СТОП цена",I1425,ROUND(I1425*(1-VLOOKUP(L1425,Оглавление!D:G,3,FALSE)),2))</f>
        <v>7875</v>
      </c>
      <c r="K1425" s="56"/>
      <c r="L1425" s="56" t="str">
        <f>IF(ISBLANK(K1425)=FALSE,A1425,L1423)</f>
        <v>БЕККЕРС (BECKERS)</v>
      </c>
      <c r="M1425" s="50">
        <v>25</v>
      </c>
    </row>
    <row r="1426" spans="1:13" s="209" customFormat="1" ht="12.75" hidden="1">
      <c r="A1426" s="444" t="s">
        <v>811</v>
      </c>
      <c r="B1426" s="39">
        <v>50914</v>
      </c>
      <c r="C1426" s="39" t="s">
        <v>123</v>
      </c>
      <c r="D1426" s="39"/>
      <c r="E1426" s="40"/>
      <c r="F1426" s="40" t="s">
        <v>696</v>
      </c>
      <c r="G1426" s="40">
        <v>1</v>
      </c>
      <c r="H1426" s="40" t="s">
        <v>574</v>
      </c>
      <c r="I1426" s="39">
        <v>450</v>
      </c>
      <c r="J1426" s="53">
        <f>IF(C1426="СТОП цена",I1426,ROUND(I1426*(1-VLOOKUP(L1426,Оглавление!D:G,3,FALSE)),2))</f>
        <v>450</v>
      </c>
      <c r="K1426" s="56"/>
      <c r="L1426" s="56" t="str">
        <f>IF(ISBLANK(K1426)=FALSE,A1426,L1424)</f>
        <v>БЕККЕРС (BECKERS)</v>
      </c>
      <c r="M1426" s="50">
        <v>26</v>
      </c>
    </row>
    <row r="1427" spans="1:13" s="219" customFormat="1" ht="12.75" hidden="1">
      <c r="A1427" s="448"/>
      <c r="B1427" s="39">
        <v>50915</v>
      </c>
      <c r="C1427" s="39" t="s">
        <v>123</v>
      </c>
      <c r="D1427" s="39"/>
      <c r="E1427" s="40"/>
      <c r="F1427" s="40" t="s">
        <v>707</v>
      </c>
      <c r="G1427" s="40">
        <v>1</v>
      </c>
      <c r="H1427" s="40" t="s">
        <v>574</v>
      </c>
      <c r="I1427" s="39">
        <v>975</v>
      </c>
      <c r="J1427" s="53">
        <f>IF(C1427="СТОП цена",I1427,ROUND(I1427*(1-VLOOKUP(L1427,Оглавление!D:G,3,FALSE)),2))</f>
        <v>975</v>
      </c>
      <c r="K1427" s="56"/>
      <c r="L1427" s="56" t="str">
        <f t="shared" si="66"/>
        <v>БЕККЕРС (BECKERS)</v>
      </c>
      <c r="M1427" s="50">
        <v>26</v>
      </c>
    </row>
    <row r="1428" spans="1:13" s="219" customFormat="1" ht="12.75" hidden="1">
      <c r="A1428" s="445"/>
      <c r="B1428" s="39">
        <v>50916</v>
      </c>
      <c r="C1428" s="39" t="s">
        <v>123</v>
      </c>
      <c r="D1428" s="39"/>
      <c r="E1428" s="40"/>
      <c r="F1428" s="40" t="s">
        <v>716</v>
      </c>
      <c r="G1428" s="40">
        <v>1</v>
      </c>
      <c r="H1428" s="40" t="s">
        <v>574</v>
      </c>
      <c r="I1428" s="39">
        <v>2850</v>
      </c>
      <c r="J1428" s="53">
        <f>IF(C1428="СТОП цена",I1428,ROUND(I1428*(1-VLOOKUP(L1428,Оглавление!D:G,3,FALSE)),2))</f>
        <v>2850</v>
      </c>
      <c r="K1428" s="56"/>
      <c r="L1428" s="56" t="str">
        <f t="shared" si="66"/>
        <v>БЕККЕРС (BECKERS)</v>
      </c>
      <c r="M1428" s="50">
        <v>26</v>
      </c>
    </row>
    <row r="1429" spans="1:13" s="219" customFormat="1" ht="12.75" hidden="1">
      <c r="A1429" s="444" t="s">
        <v>825</v>
      </c>
      <c r="B1429" s="39">
        <v>50788</v>
      </c>
      <c r="C1429" s="39" t="s">
        <v>123</v>
      </c>
      <c r="D1429" s="39"/>
      <c r="E1429" s="40"/>
      <c r="F1429" s="40" t="s">
        <v>696</v>
      </c>
      <c r="G1429" s="40">
        <v>1</v>
      </c>
      <c r="H1429" s="40" t="s">
        <v>574</v>
      </c>
      <c r="I1429" s="39">
        <v>337.5</v>
      </c>
      <c r="J1429" s="53">
        <f>IF(C1429="СТОП цена",I1429,ROUND(I1429*(1-VLOOKUP(L1429,Оглавление!D:G,3,FALSE)),2))</f>
        <v>337.5</v>
      </c>
      <c r="K1429" s="56"/>
      <c r="L1429" s="56" t="str">
        <f t="shared" si="66"/>
        <v>БЕККЕРС (BECKERS)</v>
      </c>
      <c r="M1429" s="50">
        <v>26</v>
      </c>
    </row>
    <row r="1430" spans="1:13" s="219" customFormat="1" ht="12.75" hidden="1">
      <c r="A1430" s="448"/>
      <c r="B1430" s="39">
        <v>50366</v>
      </c>
      <c r="C1430" s="39" t="s">
        <v>123</v>
      </c>
      <c r="D1430" s="39"/>
      <c r="E1430" s="40"/>
      <c r="F1430" s="40" t="s">
        <v>707</v>
      </c>
      <c r="G1430" s="40">
        <v>1</v>
      </c>
      <c r="H1430" s="40" t="s">
        <v>574</v>
      </c>
      <c r="I1430" s="39">
        <v>825</v>
      </c>
      <c r="J1430" s="53">
        <f>IF(C1430="СТОП цена",I1430,ROUND(I1430*(1-VLOOKUP(L1430,Оглавление!D:G,3,FALSE)),2))</f>
        <v>825</v>
      </c>
      <c r="K1430" s="56"/>
      <c r="L1430" s="56" t="str">
        <f t="shared" si="66"/>
        <v>БЕККЕРС (BECKERS)</v>
      </c>
      <c r="M1430" s="50">
        <v>26</v>
      </c>
    </row>
    <row r="1431" spans="1:13" s="219" customFormat="1" ht="12.75" hidden="1">
      <c r="A1431" s="445"/>
      <c r="B1431" s="39">
        <v>50367</v>
      </c>
      <c r="C1431" s="39" t="s">
        <v>123</v>
      </c>
      <c r="D1431" s="39"/>
      <c r="E1431" s="40"/>
      <c r="F1431" s="40" t="s">
        <v>716</v>
      </c>
      <c r="G1431" s="40">
        <v>1</v>
      </c>
      <c r="H1431" s="40" t="s">
        <v>574</v>
      </c>
      <c r="I1431" s="39">
        <v>2700</v>
      </c>
      <c r="J1431" s="53">
        <f>IF(C1431="СТОП цена",I1431,ROUND(I1431*(1-VLOOKUP(L1431,Оглавление!D:G,3,FALSE)),2))</f>
        <v>2700</v>
      </c>
      <c r="K1431" s="56"/>
      <c r="L1431" s="56" t="str">
        <f t="shared" si="66"/>
        <v>БЕККЕРС (BECKERS)</v>
      </c>
      <c r="M1431" s="50">
        <v>26</v>
      </c>
    </row>
    <row r="1432" spans="1:13" s="219" customFormat="1" ht="17.25" hidden="1" customHeight="1">
      <c r="A1432" s="330" t="s">
        <v>812</v>
      </c>
      <c r="B1432" s="39">
        <v>50358</v>
      </c>
      <c r="C1432" s="39"/>
      <c r="D1432" s="39"/>
      <c r="E1432" s="40"/>
      <c r="F1432" s="40" t="s">
        <v>819</v>
      </c>
      <c r="G1432" s="40">
        <v>1</v>
      </c>
      <c r="H1432" s="40" t="s">
        <v>574</v>
      </c>
      <c r="I1432" s="39">
        <v>975</v>
      </c>
      <c r="J1432" s="53">
        <f>IF(C1432="СТОП цена",I1432,ROUND(I1432*(1-VLOOKUP(L1432,Оглавление!D:G,3,FALSE)),2))</f>
        <v>975</v>
      </c>
      <c r="K1432" s="56"/>
      <c r="L1432" s="56" t="str">
        <f>IF(ISBLANK(K1432)=FALSE,A1432,L1426)</f>
        <v>БЕККЕРС (BECKERS)</v>
      </c>
      <c r="M1432" s="50">
        <v>26</v>
      </c>
    </row>
    <row r="1433" spans="1:13" s="195" customFormat="1" ht="23.25">
      <c r="A1433" s="449" t="s">
        <v>791</v>
      </c>
      <c r="B1433" s="450"/>
      <c r="C1433" s="450"/>
      <c r="D1433" s="450"/>
      <c r="E1433" s="450"/>
      <c r="F1433" s="450"/>
      <c r="G1433" s="450"/>
      <c r="H1433" s="450"/>
      <c r="I1433" s="450"/>
      <c r="J1433" s="454"/>
      <c r="K1433" s="56"/>
      <c r="L1433" s="128" t="s">
        <v>791</v>
      </c>
      <c r="M1433" s="50">
        <v>26</v>
      </c>
    </row>
    <row r="1434" spans="1:13" s="195" customFormat="1" ht="20.25" customHeight="1">
      <c r="A1434" s="464" t="s">
        <v>793</v>
      </c>
      <c r="B1434" s="40"/>
      <c r="C1434" s="40"/>
      <c r="D1434" s="39"/>
      <c r="E1434" s="40"/>
      <c r="F1434" s="40" t="s">
        <v>792</v>
      </c>
      <c r="G1434" s="40">
        <v>14</v>
      </c>
      <c r="H1434" s="40" t="s">
        <v>574</v>
      </c>
      <c r="I1434" s="39">
        <v>130</v>
      </c>
      <c r="J1434" s="53">
        <f>IF(C1434="СТОП цена",I1434,ROUND(I1434*(1-VLOOKUP(L1434,Оглавление!D:G,3,FALSE)),2))</f>
        <v>130</v>
      </c>
      <c r="K1434" s="56"/>
      <c r="L1434" s="128" t="s">
        <v>791</v>
      </c>
      <c r="M1434" s="50">
        <v>26</v>
      </c>
    </row>
    <row r="1435" spans="1:13" s="195" customFormat="1" ht="21" customHeight="1">
      <c r="A1435" s="466"/>
      <c r="B1435" s="40"/>
      <c r="C1435" s="40"/>
      <c r="D1435" s="39"/>
      <c r="E1435" s="40"/>
      <c r="F1435" s="40" t="s">
        <v>687</v>
      </c>
      <c r="G1435" s="40">
        <v>6</v>
      </c>
      <c r="H1435" s="40" t="s">
        <v>574</v>
      </c>
      <c r="I1435" s="39">
        <v>275</v>
      </c>
      <c r="J1435" s="53">
        <f>IF(C1435="СТОП цена",I1435,ROUND(I1435*(1-VLOOKUP(L1435,Оглавление!D:G,3,FALSE)),2))</f>
        <v>275</v>
      </c>
      <c r="K1435" s="56"/>
      <c r="L1435" s="128" t="s">
        <v>791</v>
      </c>
      <c r="M1435" s="50">
        <v>26</v>
      </c>
    </row>
    <row r="1436" spans="1:13" s="195" customFormat="1" ht="30" customHeight="1">
      <c r="A1436" s="465"/>
      <c r="B1436" s="40"/>
      <c r="C1436" s="40"/>
      <c r="D1436" s="39"/>
      <c r="E1436" s="40"/>
      <c r="F1436" s="40" t="s">
        <v>773</v>
      </c>
      <c r="G1436" s="40">
        <v>1</v>
      </c>
      <c r="H1436" s="40" t="s">
        <v>574</v>
      </c>
      <c r="I1436" s="39">
        <v>2385.56</v>
      </c>
      <c r="J1436" s="53">
        <f>IF(C1436="СТОП цена",I1436,ROUND(I1436*(1-VLOOKUP(L1436,Оглавление!D:G,3,FALSE)),2))</f>
        <v>2385.56</v>
      </c>
      <c r="K1436" s="56"/>
      <c r="L1436" s="128" t="s">
        <v>791</v>
      </c>
      <c r="M1436" s="50">
        <v>26</v>
      </c>
    </row>
    <row r="1437" spans="1:13">
      <c r="A1437" s="151"/>
      <c r="B1437" s="269"/>
      <c r="C1437" s="258"/>
      <c r="D1437" s="67"/>
      <c r="E1437" s="66"/>
      <c r="F1437" s="66"/>
      <c r="G1437" s="66"/>
      <c r="H1437" s="66"/>
      <c r="I1437" s="67"/>
      <c r="J1437" s="69"/>
      <c r="K1437" s="56"/>
      <c r="L1437" s="56"/>
      <c r="M1437" s="50">
        <v>26</v>
      </c>
    </row>
    <row r="1438" spans="1:13" s="1" customFormat="1" ht="38.25" customHeight="1">
      <c r="A1438" s="457" t="s">
        <v>305</v>
      </c>
      <c r="B1438" s="458"/>
      <c r="C1438" s="458"/>
      <c r="D1438" s="458"/>
      <c r="E1438" s="458"/>
      <c r="F1438" s="458"/>
      <c r="G1438" s="458"/>
      <c r="H1438" s="458"/>
      <c r="I1438" s="458"/>
      <c r="J1438" s="459"/>
      <c r="K1438" s="56" t="s">
        <v>225</v>
      </c>
      <c r="L1438" s="56" t="str">
        <f t="shared" si="66"/>
        <v>ПРОДУКЦИЯ КИИЛТО (KIILTO)</v>
      </c>
      <c r="M1438" s="50">
        <v>26</v>
      </c>
    </row>
    <row r="1439" spans="1:13" s="1" customFormat="1" ht="17.25" customHeight="1">
      <c r="A1439" s="449" t="s">
        <v>413</v>
      </c>
      <c r="B1439" s="450"/>
      <c r="C1439" s="450"/>
      <c r="D1439" s="450"/>
      <c r="E1439" s="450"/>
      <c r="F1439" s="450"/>
      <c r="G1439" s="450"/>
      <c r="H1439" s="450"/>
      <c r="I1439" s="450"/>
      <c r="J1439" s="454"/>
      <c r="K1439" s="56" t="s">
        <v>225</v>
      </c>
      <c r="L1439" s="56" t="str">
        <f t="shared" si="66"/>
        <v>КИИЛТО (KIILTO)</v>
      </c>
      <c r="M1439" s="50">
        <v>26</v>
      </c>
    </row>
    <row r="1440" spans="1:13" s="1" customFormat="1" ht="25.5" hidden="1" customHeight="1">
      <c r="A1440" s="446" t="s">
        <v>801</v>
      </c>
      <c r="B1440" s="447"/>
      <c r="C1440" s="447"/>
      <c r="D1440" s="447"/>
      <c r="E1440" s="447"/>
      <c r="F1440" s="447"/>
      <c r="G1440" s="447"/>
      <c r="H1440" s="447"/>
      <c r="I1440" s="447"/>
      <c r="J1440" s="447"/>
      <c r="K1440" s="56"/>
      <c r="L1440" s="56" t="e">
        <f>IF(ISBLANK(K1440)=FALSE,A1440,#REF!)</f>
        <v>#REF!</v>
      </c>
      <c r="M1440" s="50">
        <v>26</v>
      </c>
    </row>
    <row r="1441" spans="1:13" ht="12.75" hidden="1">
      <c r="A1441" s="444" t="s">
        <v>159</v>
      </c>
      <c r="B1441" s="40"/>
      <c r="C1441" s="39"/>
      <c r="D1441" s="38">
        <v>5</v>
      </c>
      <c r="E1441" s="38" t="s">
        <v>290</v>
      </c>
      <c r="F1441" s="40" t="str">
        <f>CONCATENATE(D1441," ",E1441)</f>
        <v>5 л</v>
      </c>
      <c r="G1441" s="38">
        <v>1</v>
      </c>
      <c r="H1441" s="40" t="s">
        <v>1516</v>
      </c>
      <c r="I1441" s="39">
        <v>15.07</v>
      </c>
      <c r="J1441" s="53" t="e">
        <f>IF(C1441="СТОП цена",I1441,ROUND(I1441*(1-VLOOKUP(L1441,Оглавление!D:G,3,FALSE)),2))</f>
        <v>#REF!</v>
      </c>
      <c r="K1441" s="56"/>
      <c r="L1441" s="56" t="e">
        <f t="shared" si="66"/>
        <v>#REF!</v>
      </c>
      <c r="M1441" s="50">
        <v>26</v>
      </c>
    </row>
    <row r="1442" spans="1:13" ht="12.75" hidden="1">
      <c r="A1442" s="445"/>
      <c r="B1442" s="40"/>
      <c r="C1442" s="40"/>
      <c r="D1442" s="38">
        <v>15</v>
      </c>
      <c r="E1442" s="40" t="s">
        <v>290</v>
      </c>
      <c r="F1442" s="40" t="str">
        <f>CONCATENATE(D1442," ",E1442)</f>
        <v>15 л</v>
      </c>
      <c r="G1442" s="40">
        <v>1</v>
      </c>
      <c r="H1442" s="40" t="s">
        <v>1516</v>
      </c>
      <c r="I1442" s="39">
        <v>30.46</v>
      </c>
      <c r="J1442" s="53" t="e">
        <f>IF(C1442="СТОП цена",I1442,ROUND(I1442*(1-VLOOKUP(L1442,Оглавление!D:G,3,FALSE)),2))</f>
        <v>#REF!</v>
      </c>
      <c r="K1442" s="56"/>
      <c r="L1442" s="56" t="e">
        <f t="shared" si="66"/>
        <v>#REF!</v>
      </c>
      <c r="M1442" s="50">
        <v>26</v>
      </c>
    </row>
    <row r="1443" spans="1:13" ht="12.75" hidden="1">
      <c r="A1443" s="444" t="s">
        <v>160</v>
      </c>
      <c r="B1443" s="39"/>
      <c r="C1443" s="39" t="s">
        <v>96</v>
      </c>
      <c r="D1443" s="38">
        <v>3</v>
      </c>
      <c r="E1443" s="40" t="s">
        <v>290</v>
      </c>
      <c r="F1443" s="40" t="str">
        <f>CONCATENATE(D1443," ",E1443)</f>
        <v>3 л</v>
      </c>
      <c r="G1443" s="38">
        <v>3</v>
      </c>
      <c r="H1443" s="40" t="s">
        <v>574</v>
      </c>
      <c r="I1443" s="39">
        <v>1249.24</v>
      </c>
      <c r="J1443" s="53" t="e">
        <f>IF(C1443="СТОП цена",I1443,ROUND(I1443*(1-VLOOKUP(L1443,Оглавление!D:G,3,FALSE)),2))</f>
        <v>#REF!</v>
      </c>
      <c r="K1443" s="56"/>
      <c r="L1443" s="56" t="e">
        <f t="shared" si="66"/>
        <v>#REF!</v>
      </c>
      <c r="M1443" s="50">
        <v>26</v>
      </c>
    </row>
    <row r="1444" spans="1:13" ht="12.75" hidden="1">
      <c r="A1444" s="445"/>
      <c r="B1444" s="39"/>
      <c r="C1444" s="39" t="s">
        <v>96</v>
      </c>
      <c r="D1444" s="38">
        <v>15</v>
      </c>
      <c r="E1444" s="40" t="s">
        <v>290</v>
      </c>
      <c r="F1444" s="40" t="str">
        <f>CONCATENATE(D1444," ",E1444)</f>
        <v>15 л</v>
      </c>
      <c r="G1444" s="38">
        <v>1</v>
      </c>
      <c r="H1444" s="40" t="s">
        <v>334</v>
      </c>
      <c r="I1444" s="39">
        <v>77.83</v>
      </c>
      <c r="J1444" s="53" t="e">
        <f>IF(C1444="СТОП цена",I1444,ROUND(I1444*(1-VLOOKUP(L1444,Оглавление!D:G,3,FALSE)),2))</f>
        <v>#REF!</v>
      </c>
      <c r="K1444" s="56"/>
      <c r="L1444" s="56" t="e">
        <f t="shared" si="66"/>
        <v>#REF!</v>
      </c>
      <c r="M1444" s="50">
        <v>26</v>
      </c>
    </row>
    <row r="1445" spans="1:13" s="204" customFormat="1" ht="12.75" hidden="1">
      <c r="A1445" s="464" t="s">
        <v>799</v>
      </c>
      <c r="B1445" s="39"/>
      <c r="C1445" s="39" t="s">
        <v>123</v>
      </c>
      <c r="D1445" s="38"/>
      <c r="E1445" s="40"/>
      <c r="F1445" s="40" t="s">
        <v>638</v>
      </c>
      <c r="G1445" s="38">
        <v>1</v>
      </c>
      <c r="H1445" s="40" t="s">
        <v>1516</v>
      </c>
      <c r="I1445" s="39">
        <v>8.27</v>
      </c>
      <c r="J1445" s="53" t="e">
        <f>IF(C1445="СТОП цена",I1445,ROUND(I1445*(1-VLOOKUP(L1445,Оглавление!D:G,3,FALSE)),2))</f>
        <v>#REF!</v>
      </c>
      <c r="K1445" s="56"/>
      <c r="L1445" s="56" t="e">
        <f t="shared" si="66"/>
        <v>#REF!</v>
      </c>
      <c r="M1445" s="50">
        <v>26</v>
      </c>
    </row>
    <row r="1446" spans="1:13" s="204" customFormat="1" ht="12.75" hidden="1">
      <c r="A1446" s="465"/>
      <c r="B1446" s="39"/>
      <c r="C1446" s="39" t="s">
        <v>123</v>
      </c>
      <c r="D1446" s="38"/>
      <c r="E1446" s="40"/>
      <c r="F1446" s="40" t="s">
        <v>800</v>
      </c>
      <c r="G1446" s="38">
        <v>1</v>
      </c>
      <c r="H1446" s="40" t="s">
        <v>1516</v>
      </c>
      <c r="I1446" s="39">
        <v>19.97</v>
      </c>
      <c r="J1446" s="53" t="e">
        <f>IF(C1446="СТОП цена",I1446,ROUND(I1446*(1-VLOOKUP(L1446,Оглавление!D:G,3,FALSE)),2))</f>
        <v>#REF!</v>
      </c>
      <c r="K1446" s="56"/>
      <c r="L1446" s="56" t="e">
        <f t="shared" si="66"/>
        <v>#REF!</v>
      </c>
      <c r="M1446" s="50">
        <v>26</v>
      </c>
    </row>
    <row r="1447" spans="1:13" s="246" customFormat="1" ht="15.75" hidden="1" customHeight="1">
      <c r="A1447" s="444" t="s">
        <v>915</v>
      </c>
      <c r="B1447" s="39"/>
      <c r="C1447" s="39" t="s">
        <v>123</v>
      </c>
      <c r="D1447" s="38"/>
      <c r="E1447" s="40"/>
      <c r="F1447" s="40" t="s">
        <v>819</v>
      </c>
      <c r="G1447" s="38">
        <v>1</v>
      </c>
      <c r="H1447" s="64" t="s">
        <v>574</v>
      </c>
      <c r="I1447" s="52">
        <v>475.78</v>
      </c>
      <c r="J1447" s="53" t="e">
        <f>IF(C1447="СТОП цена",I1447,ROUND(I1447*(1-VLOOKUP(L1447,Оглавление!D:G,3,FALSE)),2))</f>
        <v>#REF!</v>
      </c>
      <c r="K1447" s="56"/>
      <c r="L1447" s="56" t="e">
        <f>IF(ISBLANK(K1447)=FALSE,A1447,L1446)</f>
        <v>#REF!</v>
      </c>
      <c r="M1447" s="50">
        <v>26</v>
      </c>
    </row>
    <row r="1448" spans="1:13" s="246" customFormat="1" ht="12.75" hidden="1">
      <c r="A1448" s="445"/>
      <c r="B1448" s="39"/>
      <c r="C1448" s="39" t="s">
        <v>123</v>
      </c>
      <c r="D1448" s="38"/>
      <c r="E1448" s="40"/>
      <c r="F1448" s="40" t="s">
        <v>750</v>
      </c>
      <c r="G1448" s="38">
        <v>1</v>
      </c>
      <c r="H1448" s="64" t="s">
        <v>574</v>
      </c>
      <c r="I1448" s="52">
        <v>2011.95</v>
      </c>
      <c r="J1448" s="53" t="e">
        <f>IF(C1448="СТОП цена",I1448,ROUND(I1448*(1-VLOOKUP(L1448,Оглавление!D:G,3,FALSE)),2))</f>
        <v>#REF!</v>
      </c>
      <c r="K1448" s="56"/>
      <c r="L1448" s="56" t="e">
        <f>IF(ISBLANK(K1448)=FALSE,A1448,L1447)</f>
        <v>#REF!</v>
      </c>
      <c r="M1448" s="50">
        <v>26</v>
      </c>
    </row>
    <row r="1449" spans="1:13" s="249" customFormat="1" ht="15" hidden="1">
      <c r="A1449" s="295" t="s">
        <v>1188</v>
      </c>
      <c r="B1449" s="39"/>
      <c r="C1449" s="39" t="s">
        <v>123</v>
      </c>
      <c r="D1449" s="38"/>
      <c r="E1449" s="40"/>
      <c r="F1449" s="40" t="s">
        <v>690</v>
      </c>
      <c r="G1449" s="38">
        <v>12</v>
      </c>
      <c r="H1449" s="40" t="s">
        <v>1516</v>
      </c>
      <c r="I1449" s="52">
        <v>5.74</v>
      </c>
      <c r="J1449" s="53" t="e">
        <f>IF(C1449="СТОП цена",I1449,ROUND(I1449*(1-VLOOKUP(L1449,Оглавление!D:G,3,FALSE)),2))</f>
        <v>#REF!</v>
      </c>
      <c r="K1449" s="56"/>
      <c r="L1449" s="56" t="e">
        <f>IF(ISBLANK(K1449)=FALSE,A1449,L1448)</f>
        <v>#REF!</v>
      </c>
      <c r="M1449" s="50">
        <v>26</v>
      </c>
    </row>
    <row r="1450" spans="1:13" s="1" customFormat="1" ht="24" customHeight="1">
      <c r="A1450" s="449" t="s">
        <v>414</v>
      </c>
      <c r="B1450" s="450"/>
      <c r="C1450" s="450"/>
      <c r="D1450" s="450"/>
      <c r="E1450" s="450"/>
      <c r="F1450" s="450"/>
      <c r="G1450" s="450"/>
      <c r="H1450" s="450"/>
      <c r="I1450" s="450"/>
      <c r="J1450" s="451"/>
      <c r="K1450" s="85" t="s">
        <v>414</v>
      </c>
      <c r="L1450" s="85" t="s">
        <v>414</v>
      </c>
      <c r="M1450" s="50">
        <v>26</v>
      </c>
    </row>
    <row r="1451" spans="1:13" s="1" customFormat="1" ht="20.25" customHeight="1">
      <c r="A1451" s="446" t="s">
        <v>40</v>
      </c>
      <c r="B1451" s="447"/>
      <c r="C1451" s="447"/>
      <c r="D1451" s="447"/>
      <c r="E1451" s="447"/>
      <c r="F1451" s="447"/>
      <c r="G1451" s="447"/>
      <c r="H1451" s="447"/>
      <c r="I1451" s="447"/>
      <c r="J1451" s="476"/>
      <c r="K1451" s="85"/>
      <c r="L1451" s="85" t="s">
        <v>414</v>
      </c>
      <c r="M1451" s="50">
        <v>26</v>
      </c>
    </row>
    <row r="1452" spans="1:13" ht="34.5" customHeight="1">
      <c r="A1452" s="295" t="s">
        <v>205</v>
      </c>
      <c r="B1452" s="39"/>
      <c r="C1452" s="39"/>
      <c r="D1452" s="47">
        <v>0.75</v>
      </c>
      <c r="E1452" s="39" t="s">
        <v>290</v>
      </c>
      <c r="F1452" s="40" t="str">
        <f>CONCATENATE(D1452," ",E1452)</f>
        <v>0,75 л</v>
      </c>
      <c r="G1452" s="39">
        <v>1</v>
      </c>
      <c r="H1452" s="40" t="s">
        <v>574</v>
      </c>
      <c r="I1452" s="39">
        <v>402</v>
      </c>
      <c r="J1452" s="53">
        <f>IF(C1452="СТОП цена",I1452,ROUND(I1452*(1-VLOOKUP(L1452,Оглавление!D:G,3,FALSE)),2))</f>
        <v>402</v>
      </c>
      <c r="K1452" s="85"/>
      <c r="L1452" s="85" t="s">
        <v>414</v>
      </c>
      <c r="M1452" s="50">
        <v>26</v>
      </c>
    </row>
    <row r="1453" spans="1:13" ht="38.25" customHeight="1">
      <c r="A1453" s="295" t="s">
        <v>206</v>
      </c>
      <c r="B1453" s="40"/>
      <c r="C1453" s="40"/>
      <c r="D1453" s="47">
        <v>5.25</v>
      </c>
      <c r="E1453" s="40" t="s">
        <v>290</v>
      </c>
      <c r="F1453" s="40" t="str">
        <f>CONCATENATE(D1453," ",E1453)</f>
        <v>5,25 л</v>
      </c>
      <c r="G1453" s="40">
        <v>1</v>
      </c>
      <c r="H1453" s="40" t="s">
        <v>574</v>
      </c>
      <c r="I1453" s="39">
        <v>1206</v>
      </c>
      <c r="J1453" s="53">
        <f>IF(C1453="СТОП цена",I1453,ROUND(I1453*(1-VLOOKUP(L1453,Оглавление!D:G,3,FALSE)),2))</f>
        <v>1206</v>
      </c>
      <c r="K1453" s="85"/>
      <c r="L1453" s="85" t="s">
        <v>414</v>
      </c>
      <c r="M1453" s="50">
        <v>26</v>
      </c>
    </row>
    <row r="1454" spans="1:13" ht="53.25" customHeight="1">
      <c r="A1454" s="295" t="s">
        <v>207</v>
      </c>
      <c r="B1454" s="38"/>
      <c r="C1454" s="38"/>
      <c r="D1454" s="38">
        <v>15</v>
      </c>
      <c r="E1454" s="38" t="s">
        <v>290</v>
      </c>
      <c r="F1454" s="40" t="str">
        <f>CONCATENATE(D1454," ",E1454)</f>
        <v>15 л</v>
      </c>
      <c r="G1454" s="40">
        <v>1</v>
      </c>
      <c r="H1454" s="40" t="s">
        <v>334</v>
      </c>
      <c r="I1454" s="39">
        <v>53.6</v>
      </c>
      <c r="J1454" s="53">
        <f>IF(C1454="СТОП цена",I1454,ROUND(I1454*(1-VLOOKUP(L1454,Оглавление!D:G,3,FALSE)),2))</f>
        <v>53.6</v>
      </c>
      <c r="K1454" s="85"/>
      <c r="L1454" s="85" t="s">
        <v>414</v>
      </c>
      <c r="M1454" s="50">
        <v>26</v>
      </c>
    </row>
    <row r="1455" spans="1:13" s="1" customFormat="1" ht="17.25" customHeight="1">
      <c r="A1455" s="449" t="s">
        <v>295</v>
      </c>
      <c r="B1455" s="450"/>
      <c r="C1455" s="450"/>
      <c r="D1455" s="450"/>
      <c r="E1455" s="450"/>
      <c r="F1455" s="450"/>
      <c r="G1455" s="450"/>
      <c r="H1455" s="450"/>
      <c r="I1455" s="450"/>
      <c r="J1455" s="454"/>
      <c r="K1455" s="56" t="s">
        <v>225</v>
      </c>
      <c r="L1455" s="56" t="str">
        <f>IF(ISBLANK(K1455)=FALSE,A1455,#REF!)</f>
        <v>КЕСТО (KESTO)</v>
      </c>
      <c r="M1455" s="50">
        <v>26</v>
      </c>
    </row>
    <row r="1456" spans="1:13" s="1" customFormat="1" ht="25.5" customHeight="1">
      <c r="A1456" s="446" t="s">
        <v>40</v>
      </c>
      <c r="B1456" s="447"/>
      <c r="C1456" s="447"/>
      <c r="D1456" s="447"/>
      <c r="E1456" s="447"/>
      <c r="F1456" s="447"/>
      <c r="G1456" s="447"/>
      <c r="H1456" s="447"/>
      <c r="I1456" s="447"/>
      <c r="J1456" s="447"/>
      <c r="K1456" s="56"/>
      <c r="L1456" s="56" t="str">
        <f t="shared" ref="L1456:L1475" si="68">IF(ISBLANK(K1456)=FALSE,A1456,L1455)</f>
        <v>КЕСТО (KESTO)</v>
      </c>
      <c r="M1456" s="50">
        <v>26</v>
      </c>
    </row>
    <row r="1457" spans="1:13" s="158" customFormat="1" ht="15.75" customHeight="1">
      <c r="A1457" s="464" t="s">
        <v>731</v>
      </c>
      <c r="B1457" s="39"/>
      <c r="C1457" s="39" t="s">
        <v>123</v>
      </c>
      <c r="D1457" s="39"/>
      <c r="E1457" s="39"/>
      <c r="F1457" s="40" t="s">
        <v>719</v>
      </c>
      <c r="G1457" s="40">
        <v>1</v>
      </c>
      <c r="H1457" s="40" t="s">
        <v>1516</v>
      </c>
      <c r="I1457" s="39">
        <v>8.77</v>
      </c>
      <c r="J1457" s="53">
        <f>IF(C1457="СТОП цена",I1457,ROUND(I1457*(1-VLOOKUP(L1457,Оглавление!D:G,3,FALSE)),2))</f>
        <v>8.77</v>
      </c>
      <c r="K1457" s="56"/>
      <c r="L1457" s="56" t="str">
        <f t="shared" si="68"/>
        <v>КЕСТО (KESTO)</v>
      </c>
      <c r="M1457" s="50">
        <v>26</v>
      </c>
    </row>
    <row r="1458" spans="1:13" s="218" customFormat="1" ht="15.75" customHeight="1">
      <c r="A1458" s="466"/>
      <c r="B1458" s="39"/>
      <c r="C1458" s="39" t="s">
        <v>123</v>
      </c>
      <c r="D1458" s="39"/>
      <c r="E1458" s="39"/>
      <c r="F1458" s="40" t="s">
        <v>705</v>
      </c>
      <c r="G1458" s="40">
        <v>1</v>
      </c>
      <c r="H1458" s="40" t="s">
        <v>1516</v>
      </c>
      <c r="I1458" s="39">
        <v>41.32</v>
      </c>
      <c r="J1458" s="53">
        <f>IF(C1458="СТОП цена",I1458,ROUND(I1458*(1-VLOOKUP(L1458,Оглавление!D:G,3,FALSE)),2))</f>
        <v>41.32</v>
      </c>
      <c r="K1458" s="56"/>
      <c r="L1458" s="56" t="str">
        <f t="shared" si="68"/>
        <v>КЕСТО (KESTO)</v>
      </c>
      <c r="M1458" s="50">
        <v>26</v>
      </c>
    </row>
    <row r="1459" spans="1:13" s="218" customFormat="1" ht="15.75" customHeight="1">
      <c r="A1459" s="465"/>
      <c r="B1459" s="39"/>
      <c r="C1459" s="39" t="s">
        <v>123</v>
      </c>
      <c r="D1459" s="39"/>
      <c r="E1459" s="39"/>
      <c r="F1459" s="40" t="s">
        <v>742</v>
      </c>
      <c r="G1459" s="40">
        <v>1</v>
      </c>
      <c r="H1459" s="40" t="s">
        <v>1516</v>
      </c>
      <c r="I1459" s="39">
        <v>78.37</v>
      </c>
      <c r="J1459" s="53">
        <f>IF(C1459="СТОП цена",I1459,ROUND(I1459*(1-VLOOKUP(L1459,Оглавление!D:G,3,FALSE)),2))</f>
        <v>78.37</v>
      </c>
      <c r="K1459" s="56"/>
      <c r="L1459" s="56" t="str">
        <f t="shared" si="68"/>
        <v>КЕСТО (KESTO)</v>
      </c>
      <c r="M1459" s="50">
        <v>26</v>
      </c>
    </row>
    <row r="1460" spans="1:13" s="1" customFormat="1" ht="19.5" customHeight="1">
      <c r="A1460" s="446" t="s">
        <v>13</v>
      </c>
      <c r="B1460" s="447"/>
      <c r="C1460" s="447"/>
      <c r="D1460" s="447"/>
      <c r="E1460" s="447"/>
      <c r="F1460" s="447"/>
      <c r="G1460" s="447"/>
      <c r="H1460" s="447"/>
      <c r="I1460" s="447"/>
      <c r="J1460" s="447"/>
      <c r="K1460" s="56"/>
      <c r="L1460" s="56" t="str">
        <f t="shared" si="68"/>
        <v>КЕСТО (KESTO)</v>
      </c>
      <c r="M1460" s="50">
        <v>26</v>
      </c>
    </row>
    <row r="1461" spans="1:13" ht="32.25" customHeight="1">
      <c r="A1461" s="295" t="s">
        <v>208</v>
      </c>
      <c r="B1461" s="40"/>
      <c r="C1461" s="40" t="s">
        <v>96</v>
      </c>
      <c r="D1461" s="40">
        <v>20</v>
      </c>
      <c r="E1461" s="40" t="s">
        <v>41</v>
      </c>
      <c r="F1461" s="40" t="str">
        <f>CONCATENATE(D1461," ",E1461)</f>
        <v>20 кг</v>
      </c>
      <c r="G1461" s="40">
        <v>1</v>
      </c>
      <c r="H1461" s="40" t="s">
        <v>574</v>
      </c>
      <c r="I1461" s="39">
        <v>408.57</v>
      </c>
      <c r="J1461" s="53">
        <f>IF(C1461="СТОП цена",I1461,ROUND(I1461*(1-VLOOKUP(L1461,Оглавление!D:G,3,FALSE)),2))</f>
        <v>408.57</v>
      </c>
      <c r="K1461" s="56"/>
      <c r="L1461" s="56" t="str">
        <f t="shared" si="68"/>
        <v>КЕСТО (KESTO)</v>
      </c>
      <c r="M1461" s="50">
        <v>26</v>
      </c>
    </row>
    <row r="1462" spans="1:13" s="1" customFormat="1" ht="25.5" hidden="1" customHeight="1">
      <c r="A1462" s="446" t="s">
        <v>335</v>
      </c>
      <c r="B1462" s="447"/>
      <c r="C1462" s="447"/>
      <c r="D1462" s="447"/>
      <c r="E1462" s="447"/>
      <c r="F1462" s="447"/>
      <c r="G1462" s="447"/>
      <c r="H1462" s="447"/>
      <c r="I1462" s="447"/>
      <c r="J1462" s="447"/>
      <c r="K1462" s="56"/>
      <c r="L1462" s="56" t="str">
        <f t="shared" si="68"/>
        <v>КЕСТО (KESTO)</v>
      </c>
      <c r="M1462" s="50">
        <v>26</v>
      </c>
    </row>
    <row r="1463" spans="1:13" ht="36" hidden="1" customHeight="1">
      <c r="A1463" s="444" t="s">
        <v>1660</v>
      </c>
      <c r="B1463" s="40"/>
      <c r="C1463" s="40"/>
      <c r="D1463" s="39">
        <v>3</v>
      </c>
      <c r="E1463" s="40" t="s">
        <v>41</v>
      </c>
      <c r="F1463" s="40" t="str">
        <f>CONCATENATE(D1463," ",E1463)</f>
        <v>3 кг</v>
      </c>
      <c r="G1463" s="39">
        <v>3</v>
      </c>
      <c r="H1463" s="40" t="s">
        <v>1516</v>
      </c>
      <c r="I1463" s="39">
        <v>5.83</v>
      </c>
      <c r="J1463" s="53">
        <f>IF(C1463="СТОП цена",I1463,ROUND(I1463*(1-VLOOKUP(L1463,Оглавление!D:G,3,FALSE)),2))</f>
        <v>5.83</v>
      </c>
      <c r="K1463" s="56"/>
      <c r="L1463" s="56" t="str">
        <f t="shared" si="68"/>
        <v>КЕСТО (KESTO)</v>
      </c>
      <c r="M1463" s="50">
        <v>26</v>
      </c>
    </row>
    <row r="1464" spans="1:13" ht="89.25" hidden="1" customHeight="1">
      <c r="A1464" s="445"/>
      <c r="B1464" s="40"/>
      <c r="C1464" s="39" t="s">
        <v>123</v>
      </c>
      <c r="D1464" s="39">
        <v>1</v>
      </c>
      <c r="E1464" s="40" t="s">
        <v>41</v>
      </c>
      <c r="F1464" s="40" t="str">
        <f>CONCATENATE(D1464," ",E1464)</f>
        <v>1 кг</v>
      </c>
      <c r="G1464" s="39">
        <v>4</v>
      </c>
      <c r="H1464" s="40" t="s">
        <v>1516</v>
      </c>
      <c r="I1464" s="39">
        <v>2.57</v>
      </c>
      <c r="J1464" s="53">
        <f>IF(C1464="СТОП цена",I1464,ROUND(I1464*(1-VLOOKUP(L1464,Оглавление!D:G,3,FALSE)),2))</f>
        <v>2.57</v>
      </c>
      <c r="K1464" s="56"/>
      <c r="L1464" s="56" t="str">
        <f t="shared" si="68"/>
        <v>КЕСТО (KESTO)</v>
      </c>
      <c r="M1464" s="50">
        <v>26</v>
      </c>
    </row>
    <row r="1465" spans="1:13" ht="21.75" hidden="1" customHeight="1">
      <c r="A1465" s="444" t="s">
        <v>914</v>
      </c>
      <c r="B1465" s="39"/>
      <c r="C1465" s="39" t="s">
        <v>123</v>
      </c>
      <c r="D1465" s="40">
        <v>1</v>
      </c>
      <c r="E1465" s="40" t="s">
        <v>41</v>
      </c>
      <c r="F1465" s="40" t="str">
        <f>CONCATENATE(D1465," ",E1465)</f>
        <v>1 кг</v>
      </c>
      <c r="G1465" s="40">
        <v>4</v>
      </c>
      <c r="H1465" s="40" t="s">
        <v>1516</v>
      </c>
      <c r="I1465" s="39">
        <v>4.4400000000000004</v>
      </c>
      <c r="J1465" s="53">
        <f>IF(C1465="СТОП цена",I1465,ROUND(I1465*(1-VLOOKUP(L1465,Оглавление!D:G,3,FALSE)),2))</f>
        <v>4.4400000000000004</v>
      </c>
      <c r="K1465" s="56"/>
      <c r="L1465" s="56" t="str">
        <f t="shared" si="68"/>
        <v>КЕСТО (KESTO)</v>
      </c>
      <c r="M1465" s="50">
        <v>27</v>
      </c>
    </row>
    <row r="1466" spans="1:13" ht="17.25" hidden="1" customHeight="1">
      <c r="A1466" s="445"/>
      <c r="B1466" s="39"/>
      <c r="C1466" s="39"/>
      <c r="D1466" s="40">
        <v>3</v>
      </c>
      <c r="E1466" s="40" t="s">
        <v>41</v>
      </c>
      <c r="F1466" s="40" t="str">
        <f>CONCATENATE(D1466," ",E1466)</f>
        <v>3 кг</v>
      </c>
      <c r="G1466" s="39">
        <v>3</v>
      </c>
      <c r="H1466" s="40" t="s">
        <v>1516</v>
      </c>
      <c r="I1466" s="39">
        <v>9.16</v>
      </c>
      <c r="J1466" s="53">
        <f>IF(C1466="СТОП цена",I1466,ROUND(I1466*(1-VLOOKUP(L1466,Оглавление!D:G,3,FALSE)),2))</f>
        <v>9.16</v>
      </c>
      <c r="K1466" s="56"/>
      <c r="L1466" s="56" t="str">
        <f t="shared" si="68"/>
        <v>КЕСТО (KESTO)</v>
      </c>
      <c r="M1466" s="50">
        <v>27</v>
      </c>
    </row>
    <row r="1467" spans="1:13" hidden="1">
      <c r="A1467" s="150"/>
      <c r="B1467" s="273"/>
      <c r="C1467" s="262"/>
      <c r="D1467" s="67"/>
      <c r="E1467" s="66"/>
      <c r="F1467" s="66"/>
      <c r="G1467" s="66"/>
      <c r="H1467" s="66"/>
      <c r="I1467" s="67"/>
      <c r="J1467" s="69"/>
      <c r="K1467" s="56"/>
      <c r="L1467" s="56" t="str">
        <f t="shared" si="68"/>
        <v>КЕСТО (KESTO)</v>
      </c>
      <c r="M1467" s="50">
        <v>27</v>
      </c>
    </row>
    <row r="1468" spans="1:13" ht="29.25" customHeight="1">
      <c r="A1468" s="446" t="s">
        <v>379</v>
      </c>
      <c r="B1468" s="447"/>
      <c r="C1468" s="447"/>
      <c r="D1468" s="447"/>
      <c r="E1468" s="447"/>
      <c r="F1468" s="447"/>
      <c r="G1468" s="447"/>
      <c r="H1468" s="447"/>
      <c r="I1468" s="447"/>
      <c r="J1468" s="447"/>
      <c r="K1468" s="56"/>
      <c r="L1468" s="56" t="e">
        <f>IF(ISBLANK(K1468)=FALSE,A1468,#REF!)</f>
        <v>#REF!</v>
      </c>
      <c r="M1468" s="50">
        <v>28</v>
      </c>
    </row>
    <row r="1469" spans="1:13" ht="31.5" customHeight="1">
      <c r="A1469" s="295" t="s">
        <v>624</v>
      </c>
      <c r="B1469" s="40" t="s">
        <v>1085</v>
      </c>
      <c r="C1469" s="40" t="s">
        <v>96</v>
      </c>
      <c r="D1469" s="39"/>
      <c r="E1469" s="40"/>
      <c r="F1469" s="40" t="s">
        <v>559</v>
      </c>
      <c r="G1469" s="40">
        <v>1</v>
      </c>
      <c r="H1469" s="40" t="s">
        <v>574</v>
      </c>
      <c r="I1469" s="39">
        <v>829.92</v>
      </c>
      <c r="J1469" s="53" t="e">
        <f>IF(C1469="СТОП цена",I1469,ROUND(I1469*(1-VLOOKUP(L1469,Оглавление!D:G,3,FALSE)),2))</f>
        <v>#REF!</v>
      </c>
      <c r="K1469" s="56"/>
      <c r="L1469" s="56" t="e">
        <f t="shared" si="68"/>
        <v>#REF!</v>
      </c>
      <c r="M1469" s="50">
        <v>28</v>
      </c>
    </row>
    <row r="1470" spans="1:13" s="183" customFormat="1" ht="28.5" customHeight="1">
      <c r="A1470" s="444" t="s">
        <v>1195</v>
      </c>
      <c r="B1470" s="40" t="s">
        <v>1086</v>
      </c>
      <c r="C1470" s="40"/>
      <c r="D1470" s="39"/>
      <c r="E1470" s="40"/>
      <c r="F1470" s="40" t="s">
        <v>717</v>
      </c>
      <c r="G1470" s="40">
        <v>1</v>
      </c>
      <c r="H1470" s="40" t="s">
        <v>574</v>
      </c>
      <c r="I1470" s="39">
        <v>399</v>
      </c>
      <c r="J1470" s="53" t="e">
        <f>IF(C1470="СТОП цена",I1470,ROUND(I1470*(1-VLOOKUP(L1470,Оглавление!D:G,3,FALSE)),2))</f>
        <v>#REF!</v>
      </c>
      <c r="K1470" s="56"/>
      <c r="L1470" s="56" t="e">
        <f t="shared" si="68"/>
        <v>#REF!</v>
      </c>
      <c r="M1470" s="50">
        <v>28</v>
      </c>
    </row>
    <row r="1471" spans="1:13" s="161" customFormat="1" ht="28.5" customHeight="1">
      <c r="A1471" s="445"/>
      <c r="B1471" s="40" t="s">
        <v>1087</v>
      </c>
      <c r="C1471" s="39"/>
      <c r="D1471" s="39"/>
      <c r="E1471" s="40"/>
      <c r="F1471" s="40" t="s">
        <v>640</v>
      </c>
      <c r="G1471" s="40">
        <v>1</v>
      </c>
      <c r="H1471" s="40" t="s">
        <v>574</v>
      </c>
      <c r="I1471" s="39">
        <v>1460</v>
      </c>
      <c r="J1471" s="53" t="e">
        <f>IF(C1471="СТОП цена",I1471,ROUND(I1471*(1-VLOOKUP(L1471,Оглавление!D:G,3,FALSE)),2))</f>
        <v>#REF!</v>
      </c>
      <c r="K1471" s="56"/>
      <c r="L1471" s="56" t="e">
        <f>IF(ISBLANK(K1471)=FALSE,A1470,L1469)</f>
        <v>#REF!</v>
      </c>
      <c r="M1471" s="50">
        <v>28</v>
      </c>
    </row>
    <row r="1472" spans="1:13" s="166" customFormat="1" ht="28.5" customHeight="1">
      <c r="A1472" s="461" t="s">
        <v>739</v>
      </c>
      <c r="B1472" s="40" t="s">
        <v>1088</v>
      </c>
      <c r="C1472" s="40"/>
      <c r="D1472" s="39"/>
      <c r="E1472" s="40"/>
      <c r="F1472" s="40" t="s">
        <v>738</v>
      </c>
      <c r="G1472" s="40">
        <v>1</v>
      </c>
      <c r="H1472" s="40" t="s">
        <v>574</v>
      </c>
      <c r="I1472" s="39">
        <v>5000</v>
      </c>
      <c r="J1472" s="53" t="e">
        <f>IF(C1472="СТОП цена",I1472,ROUND(I1472*(1-VLOOKUP(L1472,Оглавление!D:G,3,FALSE)),2))</f>
        <v>#REF!</v>
      </c>
      <c r="K1472" s="56"/>
      <c r="L1472" s="56" t="e">
        <f t="shared" si="68"/>
        <v>#REF!</v>
      </c>
      <c r="M1472" s="50">
        <v>28</v>
      </c>
    </row>
    <row r="1473" spans="1:13" s="249" customFormat="1" ht="28.5" customHeight="1">
      <c r="A1473" s="462"/>
      <c r="B1473" s="366" t="s">
        <v>1644</v>
      </c>
      <c r="C1473" s="366"/>
      <c r="D1473" s="356"/>
      <c r="E1473" s="366"/>
      <c r="F1473" s="366" t="s">
        <v>1642</v>
      </c>
      <c r="G1473" s="366">
        <v>1</v>
      </c>
      <c r="H1473" s="366" t="s">
        <v>574</v>
      </c>
      <c r="I1473" s="356">
        <v>850</v>
      </c>
      <c r="J1473" s="357" t="e">
        <f>IF(C1473="СТОП цена",I1473,ROUND(I1473*(1-VLOOKUP(L1473,Оглавление!D:G,3,FALSE)),2))</f>
        <v>#REF!</v>
      </c>
      <c r="K1473" s="56"/>
      <c r="L1473" s="56" t="e">
        <f t="shared" ref="L1473" si="69">IF(ISBLANK(K1473)=FALSE,A1473,L1472)</f>
        <v>#REF!</v>
      </c>
      <c r="M1473" s="50">
        <v>28</v>
      </c>
    </row>
    <row r="1474" spans="1:13" s="166" customFormat="1" ht="31.5" customHeight="1">
      <c r="A1474" s="295" t="s">
        <v>740</v>
      </c>
      <c r="B1474" s="40" t="s">
        <v>1089</v>
      </c>
      <c r="C1474" s="39" t="s">
        <v>937</v>
      </c>
      <c r="D1474" s="39"/>
      <c r="E1474" s="40"/>
      <c r="F1474" s="40" t="s">
        <v>640</v>
      </c>
      <c r="G1474" s="40">
        <v>1</v>
      </c>
      <c r="H1474" s="40" t="s">
        <v>574</v>
      </c>
      <c r="I1474" s="39">
        <v>1355</v>
      </c>
      <c r="J1474" s="53" t="e">
        <f>IF(C1474="СТОП цена",I1474,ROUND(I1474*(1-VLOOKUP(L1474,Оглавление!D:G,3,FALSE)),2))</f>
        <v>#REF!</v>
      </c>
      <c r="K1474" s="56"/>
      <c r="L1474" s="56" t="e">
        <f>IF(ISBLANK(K1474)=FALSE,A1474,L1472)</f>
        <v>#REF!</v>
      </c>
      <c r="M1474" s="50">
        <v>28</v>
      </c>
    </row>
    <row r="1475" spans="1:13" s="166" customFormat="1" ht="31.5" customHeight="1">
      <c r="A1475" s="295" t="s">
        <v>741</v>
      </c>
      <c r="B1475" s="40" t="s">
        <v>1090</v>
      </c>
      <c r="C1475" s="39" t="s">
        <v>937</v>
      </c>
      <c r="D1475" s="39"/>
      <c r="E1475" s="40"/>
      <c r="F1475" s="40" t="s">
        <v>674</v>
      </c>
      <c r="G1475" s="40">
        <v>1</v>
      </c>
      <c r="H1475" s="40" t="s">
        <v>574</v>
      </c>
      <c r="I1475" s="39">
        <v>900</v>
      </c>
      <c r="J1475" s="53" t="e">
        <f>IF(C1475="СТОП цена",I1475,ROUND(I1475*(1-VLOOKUP(L1475,Оглавление!D:G,3,FALSE)),2))</f>
        <v>#REF!</v>
      </c>
      <c r="K1475" s="56"/>
      <c r="L1475" s="56" t="e">
        <f t="shared" si="68"/>
        <v>#REF!</v>
      </c>
      <c r="M1475" s="50">
        <v>28</v>
      </c>
    </row>
    <row r="1476" spans="1:13" s="1" customFormat="1" ht="23.25">
      <c r="A1476" s="449" t="s">
        <v>417</v>
      </c>
      <c r="B1476" s="450"/>
      <c r="C1476" s="450"/>
      <c r="D1476" s="450"/>
      <c r="E1476" s="450"/>
      <c r="F1476" s="450"/>
      <c r="G1476" s="450"/>
      <c r="H1476" s="450"/>
      <c r="I1476" s="450"/>
      <c r="J1476" s="454"/>
      <c r="K1476" s="56" t="s">
        <v>481</v>
      </c>
      <c r="L1476" s="56" t="str">
        <f>IF(ISBLANK(K1476)=FALSE,A1476,#REF!)</f>
        <v>ТАРБИКОЛ (TARBIKOL)</v>
      </c>
      <c r="M1476" s="50">
        <v>29</v>
      </c>
    </row>
    <row r="1477" spans="1:13" s="1" customFormat="1" ht="25.5" customHeight="1">
      <c r="A1477" s="446" t="s">
        <v>40</v>
      </c>
      <c r="B1477" s="447"/>
      <c r="C1477" s="447"/>
      <c r="D1477" s="447"/>
      <c r="E1477" s="447"/>
      <c r="F1477" s="447"/>
      <c r="G1477" s="447"/>
      <c r="H1477" s="447"/>
      <c r="I1477" s="447"/>
      <c r="J1477" s="447"/>
      <c r="K1477" s="56"/>
      <c r="L1477" s="56" t="str">
        <f t="shared" ref="L1477:L1481" si="70">IF(ISBLANK(K1477)=FALSE,A1477,L1476)</f>
        <v>ТАРБИКОЛ (TARBIKOL)</v>
      </c>
      <c r="M1477" s="50">
        <v>29</v>
      </c>
    </row>
    <row r="1478" spans="1:13" s="1" customFormat="1" ht="25.5" customHeight="1">
      <c r="A1478" s="444" t="s">
        <v>527</v>
      </c>
      <c r="B1478" s="39">
        <v>30605083</v>
      </c>
      <c r="C1478" s="40" t="s">
        <v>937</v>
      </c>
      <c r="D1478" s="39"/>
      <c r="E1478" s="39"/>
      <c r="F1478" s="39" t="s">
        <v>705</v>
      </c>
      <c r="G1478" s="39">
        <v>1</v>
      </c>
      <c r="H1478" s="39" t="s">
        <v>574</v>
      </c>
      <c r="I1478" s="39">
        <v>3622.5</v>
      </c>
      <c r="J1478" s="53">
        <f>IF(C1478="СТОП цена",I1478,ROUND(I1478*(1-VLOOKUP(L1478,Оглавление!D:G,3,FALSE)),2))</f>
        <v>3622.5</v>
      </c>
      <c r="K1478" s="56"/>
      <c r="L1478" s="56" t="str">
        <f t="shared" si="70"/>
        <v>ТАРБИКОЛ (TARBIKOL)</v>
      </c>
      <c r="M1478" s="50">
        <v>29</v>
      </c>
    </row>
    <row r="1479" spans="1:13" s="1" customFormat="1" ht="25.5" customHeight="1">
      <c r="A1479" s="456"/>
      <c r="B1479" s="39">
        <v>30603188</v>
      </c>
      <c r="C1479" s="257"/>
      <c r="D1479" s="144"/>
      <c r="E1479" s="144"/>
      <c r="F1479" s="40" t="s">
        <v>704</v>
      </c>
      <c r="G1479" s="38">
        <v>1</v>
      </c>
      <c r="H1479" s="40" t="s">
        <v>574</v>
      </c>
      <c r="I1479" s="40">
        <v>9987.3799999999992</v>
      </c>
      <c r="J1479" s="53">
        <f>IF(C1479="СТОП цена",I1479,ROUND(I1479*(1-VLOOKUP(L1479,Оглавление!D:G,3,FALSE)),2))</f>
        <v>9987.3799999999992</v>
      </c>
      <c r="K1479" s="56"/>
      <c r="L1479" s="56" t="str">
        <f t="shared" si="70"/>
        <v>ТАРБИКОЛ (TARBIKOL)</v>
      </c>
      <c r="M1479" s="50">
        <v>29</v>
      </c>
    </row>
    <row r="1480" spans="1:13" s="1" customFormat="1" ht="25.5" customHeight="1">
      <c r="A1480" s="444" t="s">
        <v>346</v>
      </c>
      <c r="B1480" s="39">
        <v>30820236</v>
      </c>
      <c r="C1480" s="146"/>
      <c r="D1480" s="146"/>
      <c r="E1480" s="146"/>
      <c r="F1480" s="142" t="s">
        <v>640</v>
      </c>
      <c r="G1480" s="143">
        <v>1</v>
      </c>
      <c r="H1480" s="142" t="s">
        <v>574</v>
      </c>
      <c r="I1480" s="120">
        <v>2204.9299999999998</v>
      </c>
      <c r="J1480" s="53">
        <f>IF(C1480="СТОП цена",I1480,ROUND(I1480*(1-VLOOKUP(L1480,Оглавление!D:G,3,FALSE)),2))</f>
        <v>2204.9299999999998</v>
      </c>
      <c r="K1480" s="56"/>
      <c r="L1480" s="56" t="str">
        <f t="shared" si="70"/>
        <v>ТАРБИКОЛ (TARBIKOL)</v>
      </c>
      <c r="M1480" s="50">
        <v>30</v>
      </c>
    </row>
    <row r="1481" spans="1:13" ht="12.75">
      <c r="A1481" s="445"/>
      <c r="B1481" s="39">
        <v>30163231</v>
      </c>
      <c r="C1481" s="39"/>
      <c r="D1481" s="38">
        <v>10</v>
      </c>
      <c r="E1481" s="38" t="s">
        <v>41</v>
      </c>
      <c r="F1481" s="40" t="str">
        <f>CONCATENATE(D1481," ",E1481)</f>
        <v>10 кг</v>
      </c>
      <c r="G1481" s="38">
        <v>1</v>
      </c>
      <c r="H1481" s="40" t="s">
        <v>574</v>
      </c>
      <c r="I1481" s="39">
        <v>3720</v>
      </c>
      <c r="J1481" s="53">
        <f>IF(C1481="СТОП цена",I1481,ROUND(I1481*(1-VLOOKUP(L1481,Оглавление!D:G,3,FALSE)),2))</f>
        <v>3720</v>
      </c>
      <c r="K1481" s="56"/>
      <c r="L1481" s="56" t="str">
        <f t="shared" si="70"/>
        <v>ТАРБИКОЛ (TARBIKOL)</v>
      </c>
      <c r="M1481" s="50">
        <v>30</v>
      </c>
    </row>
    <row r="1482" spans="1:13" s="1" customFormat="1" ht="25.5" customHeight="1">
      <c r="A1482" s="446" t="s">
        <v>144</v>
      </c>
      <c r="B1482" s="447"/>
      <c r="C1482" s="447"/>
      <c r="D1482" s="447"/>
      <c r="E1482" s="447"/>
      <c r="F1482" s="447"/>
      <c r="G1482" s="447"/>
      <c r="H1482" s="447"/>
      <c r="I1482" s="447"/>
      <c r="J1482" s="447"/>
      <c r="K1482" s="56"/>
      <c r="L1482" s="56" t="e">
        <f>IF(ISBLANK(K1482)=FALSE,A1482,#REF!)</f>
        <v>#REF!</v>
      </c>
      <c r="M1482" s="50">
        <v>35</v>
      </c>
    </row>
    <row r="1483" spans="1:13" ht="12.75">
      <c r="A1483" s="460" t="s">
        <v>145</v>
      </c>
      <c r="B1483" s="61">
        <v>1501730</v>
      </c>
      <c r="C1483" s="38"/>
      <c r="D1483" s="38">
        <v>10</v>
      </c>
      <c r="E1483" s="38" t="s">
        <v>388</v>
      </c>
      <c r="F1483" s="40" t="str">
        <f t="shared" ref="F1483:F1498" si="71">CONCATENATE(D1483," ",E1483)</f>
        <v>10 м</v>
      </c>
      <c r="G1483" s="38">
        <v>48</v>
      </c>
      <c r="H1483" s="40" t="s">
        <v>574</v>
      </c>
      <c r="I1483" s="39">
        <v>69.010000000000005</v>
      </c>
      <c r="J1483" s="53" t="e">
        <f>IF(C1483="СТОП цена",I1483,ROUND(I1483*(1-VLOOKUP(L1483,Оглавление!D:G,3,FALSE)),2))</f>
        <v>#REF!</v>
      </c>
      <c r="K1483" s="56"/>
      <c r="L1483" s="56" t="e">
        <f>IF(ISBLANK(K1483)=FALSE,A1483,#REF!)</f>
        <v>#REF!</v>
      </c>
      <c r="M1483" s="50">
        <v>35</v>
      </c>
    </row>
    <row r="1484" spans="1:13" ht="12.75">
      <c r="A1484" s="460"/>
      <c r="B1484" s="61">
        <v>1501921</v>
      </c>
      <c r="C1484" s="38"/>
      <c r="D1484" s="38">
        <v>25</v>
      </c>
      <c r="E1484" s="40" t="s">
        <v>388</v>
      </c>
      <c r="F1484" s="40" t="str">
        <f t="shared" si="71"/>
        <v>25 м</v>
      </c>
      <c r="G1484" s="38">
        <v>36</v>
      </c>
      <c r="H1484" s="40" t="s">
        <v>574</v>
      </c>
      <c r="I1484" s="39">
        <v>151.83000000000001</v>
      </c>
      <c r="J1484" s="53" t="e">
        <f>IF(C1484="СТОП цена",I1484,ROUND(I1484*(1-VLOOKUP(L1484,Оглавление!D:G,3,FALSE)),2))</f>
        <v>#REF!</v>
      </c>
      <c r="K1484" s="56"/>
      <c r="L1484" s="56" t="e">
        <f t="shared" ref="L1484:L1485" si="72">IF(ISBLANK(K1484)=FALSE,A1484,L1482)</f>
        <v>#REF!</v>
      </c>
      <c r="M1484" s="50">
        <v>35</v>
      </c>
    </row>
    <row r="1485" spans="1:13" ht="12.75">
      <c r="A1485" s="460"/>
      <c r="B1485" s="61">
        <v>1501728</v>
      </c>
      <c r="C1485" s="38"/>
      <c r="D1485" s="38">
        <v>50</v>
      </c>
      <c r="E1485" s="40" t="s">
        <v>388</v>
      </c>
      <c r="F1485" s="40" t="str">
        <f t="shared" si="71"/>
        <v>50 м</v>
      </c>
      <c r="G1485" s="38">
        <v>24</v>
      </c>
      <c r="H1485" s="40" t="s">
        <v>574</v>
      </c>
      <c r="I1485" s="39">
        <v>258.66000000000003</v>
      </c>
      <c r="J1485" s="53" t="e">
        <f>IF(C1485="СТОП цена",I1485,ROUND(I1485*(1-VLOOKUP(L1485,Оглавление!D:G,3,FALSE)),2))</f>
        <v>#REF!</v>
      </c>
      <c r="K1485" s="56"/>
      <c r="L1485" s="56" t="e">
        <f t="shared" si="72"/>
        <v>#REF!</v>
      </c>
      <c r="M1485" s="50">
        <v>35</v>
      </c>
    </row>
    <row r="1486" spans="1:13" ht="12.75">
      <c r="A1486" s="495" t="s">
        <v>55</v>
      </c>
      <c r="B1486" s="61">
        <v>1690067</v>
      </c>
      <c r="C1486" s="38"/>
      <c r="D1486" s="38">
        <v>10</v>
      </c>
      <c r="E1486" s="40" t="s">
        <v>388</v>
      </c>
      <c r="F1486" s="40" t="str">
        <f t="shared" si="71"/>
        <v>10 м</v>
      </c>
      <c r="G1486" s="40">
        <v>48</v>
      </c>
      <c r="H1486" s="40" t="s">
        <v>574</v>
      </c>
      <c r="I1486" s="39">
        <v>95.31</v>
      </c>
      <c r="J1486" s="53" t="e">
        <f>IF(C1486="СТОП цена",I1486,ROUND(I1486*(1-VLOOKUP(L1486,Оглавление!D:G,3,FALSE)),2))</f>
        <v>#REF!</v>
      </c>
      <c r="K1486" s="56"/>
      <c r="L1486" s="56" t="e">
        <f t="shared" ref="L1486:L1514" si="73">IF(ISBLANK(K1486)=FALSE,A1486,L1485)</f>
        <v>#REF!</v>
      </c>
      <c r="M1486" s="50">
        <v>35</v>
      </c>
    </row>
    <row r="1487" spans="1:13" ht="12.75">
      <c r="A1487" s="495"/>
      <c r="B1487" s="61">
        <v>1690068</v>
      </c>
      <c r="C1487" s="38"/>
      <c r="D1487" s="38">
        <v>25</v>
      </c>
      <c r="E1487" s="40" t="s">
        <v>388</v>
      </c>
      <c r="F1487" s="40" t="str">
        <f t="shared" si="71"/>
        <v>25 м</v>
      </c>
      <c r="G1487" s="40">
        <v>36</v>
      </c>
      <c r="H1487" s="40" t="s">
        <v>574</v>
      </c>
      <c r="I1487" s="39">
        <v>180.49</v>
      </c>
      <c r="J1487" s="53" t="e">
        <f>IF(C1487="СТОП цена",I1487,ROUND(I1487*(1-VLOOKUP(L1487,Оглавление!D:G,3,FALSE)),2))</f>
        <v>#REF!</v>
      </c>
      <c r="K1487" s="56"/>
      <c r="L1487" s="56" t="e">
        <f t="shared" si="73"/>
        <v>#REF!</v>
      </c>
      <c r="M1487" s="50">
        <v>35</v>
      </c>
    </row>
    <row r="1488" spans="1:13" ht="12.75">
      <c r="A1488" s="495" t="s">
        <v>56</v>
      </c>
      <c r="B1488" s="61">
        <v>1690196</v>
      </c>
      <c r="C1488" s="38"/>
      <c r="D1488" s="38">
        <v>25</v>
      </c>
      <c r="E1488" s="40" t="s">
        <v>388</v>
      </c>
      <c r="F1488" s="40" t="str">
        <f t="shared" si="71"/>
        <v>25 м</v>
      </c>
      <c r="G1488" s="40">
        <v>36</v>
      </c>
      <c r="H1488" s="40" t="s">
        <v>574</v>
      </c>
      <c r="I1488" s="39">
        <v>101.41</v>
      </c>
      <c r="J1488" s="53" t="e">
        <f>IF(C1488="СТОП цена",I1488,ROUND(I1488*(1-VLOOKUP(L1488,Оглавление!D:G,3,FALSE)),2))</f>
        <v>#REF!</v>
      </c>
      <c r="K1488" s="56"/>
      <c r="L1488" s="56" t="e">
        <f t="shared" si="73"/>
        <v>#REF!</v>
      </c>
      <c r="M1488" s="50">
        <v>35</v>
      </c>
    </row>
    <row r="1489" spans="1:13" ht="12.75">
      <c r="A1489" s="495"/>
      <c r="B1489" s="61">
        <v>1690066</v>
      </c>
      <c r="C1489" s="38"/>
      <c r="D1489" s="38">
        <v>50</v>
      </c>
      <c r="E1489" s="40" t="s">
        <v>388</v>
      </c>
      <c r="F1489" s="40" t="str">
        <f t="shared" si="71"/>
        <v>50 м</v>
      </c>
      <c r="G1489" s="40">
        <v>24</v>
      </c>
      <c r="H1489" s="40" t="s">
        <v>574</v>
      </c>
      <c r="I1489" s="39">
        <v>178.49</v>
      </c>
      <c r="J1489" s="53" t="e">
        <f>IF(C1489="СТОП цена",I1489,ROUND(I1489*(1-VLOOKUP(L1489,Оглавление!D:G,3,FALSE)),2))</f>
        <v>#REF!</v>
      </c>
      <c r="K1489" s="56"/>
      <c r="L1489" s="56" t="e">
        <f t="shared" si="73"/>
        <v>#REF!</v>
      </c>
      <c r="M1489" s="50">
        <v>35</v>
      </c>
    </row>
    <row r="1490" spans="1:13" ht="12.75" customHeight="1">
      <c r="A1490" s="296" t="s">
        <v>57</v>
      </c>
      <c r="B1490" s="61">
        <v>1690072</v>
      </c>
      <c r="C1490" s="38"/>
      <c r="D1490" s="38">
        <v>10</v>
      </c>
      <c r="E1490" s="40" t="s">
        <v>388</v>
      </c>
      <c r="F1490" s="40" t="str">
        <f t="shared" si="71"/>
        <v>10 м</v>
      </c>
      <c r="G1490" s="40">
        <v>48</v>
      </c>
      <c r="H1490" s="40" t="s">
        <v>574</v>
      </c>
      <c r="I1490" s="39">
        <v>75.28</v>
      </c>
      <c r="J1490" s="53" t="e">
        <f>IF(C1490="СТОП цена",I1490,ROUND(I1490*(1-VLOOKUP(L1490,Оглавление!D:G,3,FALSE)),2))</f>
        <v>#REF!</v>
      </c>
      <c r="K1490" s="56"/>
      <c r="L1490" s="56" t="e">
        <f t="shared" si="73"/>
        <v>#REF!</v>
      </c>
      <c r="M1490" s="50">
        <v>35</v>
      </c>
    </row>
    <row r="1491" spans="1:13" ht="24" customHeight="1">
      <c r="A1491" s="302" t="s">
        <v>58</v>
      </c>
      <c r="B1491" s="61">
        <v>1690071</v>
      </c>
      <c r="C1491" s="38"/>
      <c r="D1491" s="38">
        <v>25</v>
      </c>
      <c r="E1491" s="40" t="s">
        <v>388</v>
      </c>
      <c r="F1491" s="40" t="str">
        <f t="shared" si="71"/>
        <v>25 м</v>
      </c>
      <c r="G1491" s="40">
        <v>36</v>
      </c>
      <c r="H1491" s="40" t="s">
        <v>574</v>
      </c>
      <c r="I1491" s="39">
        <v>223.08</v>
      </c>
      <c r="J1491" s="53" t="e">
        <f>IF(C1491="СТОП цена",I1491,ROUND(I1491*(1-VLOOKUP(L1491,Оглавление!D:G,3,FALSE)),2))</f>
        <v>#REF!</v>
      </c>
      <c r="K1491" s="56"/>
      <c r="L1491" s="56" t="e">
        <f t="shared" si="73"/>
        <v>#REF!</v>
      </c>
      <c r="M1491" s="50">
        <v>35</v>
      </c>
    </row>
    <row r="1492" spans="1:13" ht="12.75">
      <c r="A1492" s="460" t="s">
        <v>59</v>
      </c>
      <c r="B1492" s="61">
        <v>1161082</v>
      </c>
      <c r="C1492" s="38"/>
      <c r="D1492" s="38">
        <v>10</v>
      </c>
      <c r="E1492" s="40" t="s">
        <v>388</v>
      </c>
      <c r="F1492" s="40" t="str">
        <f t="shared" si="71"/>
        <v>10 м</v>
      </c>
      <c r="G1492" s="38">
        <v>48</v>
      </c>
      <c r="H1492" s="40" t="s">
        <v>574</v>
      </c>
      <c r="I1492" s="39">
        <v>75.28</v>
      </c>
      <c r="J1492" s="53" t="e">
        <f>IF(C1492="СТОП цена",I1492,ROUND(I1492*(1-VLOOKUP(L1492,Оглавление!D:G,3,FALSE)),2))</f>
        <v>#REF!</v>
      </c>
      <c r="K1492" s="56"/>
      <c r="L1492" s="56" t="e">
        <f t="shared" si="73"/>
        <v>#REF!</v>
      </c>
      <c r="M1492" s="50">
        <v>35</v>
      </c>
    </row>
    <row r="1493" spans="1:13" ht="12.75">
      <c r="A1493" s="460"/>
      <c r="B1493" s="38">
        <v>1161083</v>
      </c>
      <c r="C1493" s="38"/>
      <c r="D1493" s="38">
        <v>25</v>
      </c>
      <c r="E1493" s="40" t="s">
        <v>388</v>
      </c>
      <c r="F1493" s="40" t="str">
        <f t="shared" si="71"/>
        <v>25 м</v>
      </c>
      <c r="G1493" s="38">
        <v>36</v>
      </c>
      <c r="H1493" s="40" t="s">
        <v>574</v>
      </c>
      <c r="I1493" s="39">
        <v>156.26</v>
      </c>
      <c r="J1493" s="53" t="e">
        <f>IF(C1493="СТОП цена",I1493,ROUND(I1493*(1-VLOOKUP(L1493,Оглавление!D:G,3,FALSE)),2))</f>
        <v>#REF!</v>
      </c>
      <c r="K1493" s="56"/>
      <c r="L1493" s="56" t="e">
        <f t="shared" si="73"/>
        <v>#REF!</v>
      </c>
      <c r="M1493" s="50">
        <v>35</v>
      </c>
    </row>
    <row r="1494" spans="1:13" ht="12.75">
      <c r="A1494" s="460"/>
      <c r="B1494" s="38">
        <v>1161084</v>
      </c>
      <c r="C1494" s="39" t="s">
        <v>123</v>
      </c>
      <c r="D1494" s="38">
        <v>50</v>
      </c>
      <c r="E1494" s="40" t="s">
        <v>388</v>
      </c>
      <c r="F1494" s="40" t="str">
        <f t="shared" si="71"/>
        <v>50 м</v>
      </c>
      <c r="G1494" s="38">
        <v>24</v>
      </c>
      <c r="H1494" s="40" t="s">
        <v>574</v>
      </c>
      <c r="I1494" s="39">
        <v>260.45</v>
      </c>
      <c r="J1494" s="53" t="e">
        <f>IF(C1494="СТОП цена",I1494,ROUND(I1494*(1-VLOOKUP(L1494,Оглавление!D:G,3,FALSE)),2))</f>
        <v>#REF!</v>
      </c>
      <c r="K1494" s="56"/>
      <c r="L1494" s="56" t="e">
        <f t="shared" si="73"/>
        <v>#REF!</v>
      </c>
      <c r="M1494" s="50">
        <v>35</v>
      </c>
    </row>
    <row r="1495" spans="1:13" s="125" customFormat="1" ht="15">
      <c r="A1495" s="302" t="s">
        <v>666</v>
      </c>
      <c r="B1495" s="38">
        <v>1772719</v>
      </c>
      <c r="C1495" s="39"/>
      <c r="D1495" s="38"/>
      <c r="E1495" s="40"/>
      <c r="F1495" s="40" t="s">
        <v>665</v>
      </c>
      <c r="G1495" s="38">
        <v>12</v>
      </c>
      <c r="H1495" s="40" t="s">
        <v>574</v>
      </c>
      <c r="I1495" s="39">
        <v>111.53</v>
      </c>
      <c r="J1495" s="53" t="e">
        <f>IF(C1495="СТОП цена",I1495,ROUND(I1495*(1-VLOOKUP(L1495,Оглавление!D:G,3,FALSE)),2))</f>
        <v>#REF!</v>
      </c>
      <c r="K1495" s="56"/>
      <c r="L1495" s="56" t="e">
        <f t="shared" si="73"/>
        <v>#REF!</v>
      </c>
      <c r="M1495" s="50">
        <v>35</v>
      </c>
    </row>
    <row r="1496" spans="1:13" ht="15">
      <c r="A1496" s="302" t="s">
        <v>667</v>
      </c>
      <c r="B1496" s="38">
        <v>1714773</v>
      </c>
      <c r="C1496" s="38"/>
      <c r="D1496" s="38">
        <v>1.5</v>
      </c>
      <c r="E1496" s="40" t="s">
        <v>388</v>
      </c>
      <c r="F1496" s="40" t="str">
        <f t="shared" si="71"/>
        <v>1,5 м</v>
      </c>
      <c r="G1496" s="40">
        <v>12</v>
      </c>
      <c r="H1496" s="40" t="s">
        <v>574</v>
      </c>
      <c r="I1496" s="39">
        <v>147.16</v>
      </c>
      <c r="J1496" s="53" t="e">
        <f>IF(C1496="СТОП цена",I1496,ROUND(I1496*(1-VLOOKUP(L1496,Оглавление!D:G,3,FALSE)),2))</f>
        <v>#REF!</v>
      </c>
      <c r="K1496" s="56"/>
      <c r="L1496" s="56" t="e">
        <f>IF(ISBLANK(K1496)=FALSE,A1496,L1494)</f>
        <v>#REF!</v>
      </c>
      <c r="M1496" s="50">
        <v>35</v>
      </c>
    </row>
    <row r="1497" spans="1:13" ht="15">
      <c r="A1497" s="301" t="s">
        <v>653</v>
      </c>
      <c r="B1497" s="72">
        <v>1760304</v>
      </c>
      <c r="C1497" s="72"/>
      <c r="D1497" s="72">
        <v>10</v>
      </c>
      <c r="E1497" s="64" t="s">
        <v>388</v>
      </c>
      <c r="F1497" s="64" t="str">
        <f t="shared" si="71"/>
        <v>10 м</v>
      </c>
      <c r="G1497" s="64"/>
      <c r="H1497" s="64" t="s">
        <v>574</v>
      </c>
      <c r="I1497" s="52">
        <v>139.33000000000001</v>
      </c>
      <c r="J1497" s="65" t="e">
        <f>IF(C1497="СТОП цена",I1497,ROUND(I1497*(1-VLOOKUP(L1497,Оглавление!D:G,3,FALSE)),2))</f>
        <v>#REF!</v>
      </c>
      <c r="K1497" s="56"/>
      <c r="L1497" s="56" t="e">
        <f t="shared" si="73"/>
        <v>#REF!</v>
      </c>
      <c r="M1497" s="50">
        <v>35</v>
      </c>
    </row>
    <row r="1498" spans="1:13" ht="24.75" customHeight="1">
      <c r="A1498" s="300" t="s">
        <v>653</v>
      </c>
      <c r="B1498" s="38">
        <v>1760300</v>
      </c>
      <c r="C1498" s="260"/>
      <c r="D1498" s="260">
        <v>25</v>
      </c>
      <c r="E1498" s="280" t="s">
        <v>388</v>
      </c>
      <c r="F1498" s="280" t="str">
        <f t="shared" si="71"/>
        <v>25 м</v>
      </c>
      <c r="G1498" s="280"/>
      <c r="H1498" s="280" t="s">
        <v>574</v>
      </c>
      <c r="I1498" s="266">
        <v>278.66000000000003</v>
      </c>
      <c r="J1498" s="282" t="e">
        <f>IF(C1498="СТОП цена",I1498,ROUND(I1498*(1-VLOOKUP(L1498,Оглавление!D:G,3,FALSE)),2))</f>
        <v>#REF!</v>
      </c>
      <c r="K1498" s="56"/>
      <c r="L1498" s="56" t="e">
        <f t="shared" si="73"/>
        <v>#REF!</v>
      </c>
      <c r="M1498" s="50">
        <v>35</v>
      </c>
    </row>
    <row r="1499" spans="1:13" s="249" customFormat="1" ht="24.75" customHeight="1">
      <c r="A1499" s="520" t="s">
        <v>1185</v>
      </c>
      <c r="B1499" s="72">
        <v>2100816</v>
      </c>
      <c r="C1499" s="72"/>
      <c r="D1499" s="72"/>
      <c r="E1499" s="64"/>
      <c r="F1499" s="64" t="s">
        <v>1184</v>
      </c>
      <c r="G1499" s="64"/>
      <c r="H1499" s="64" t="s">
        <v>574</v>
      </c>
      <c r="I1499" s="52">
        <v>29.85</v>
      </c>
      <c r="J1499" s="65" t="e">
        <f>IF(C1499="СТОП цена",I1499,ROUND(I1499*(1-VLOOKUP(L1499,Оглавление!D:G,3,FALSE)),2))</f>
        <v>#REF!</v>
      </c>
      <c r="K1499" s="56"/>
      <c r="L1499" s="56" t="e">
        <f t="shared" si="73"/>
        <v>#REF!</v>
      </c>
      <c r="M1499" s="50">
        <v>35</v>
      </c>
    </row>
    <row r="1500" spans="1:13" s="249" customFormat="1" ht="24.75" customHeight="1">
      <c r="A1500" s="521"/>
      <c r="B1500" s="368">
        <v>2230214</v>
      </c>
      <c r="C1500" s="368"/>
      <c r="D1500" s="368"/>
      <c r="E1500" s="366"/>
      <c r="F1500" s="366" t="s">
        <v>1654</v>
      </c>
      <c r="G1500" s="366">
        <v>420</v>
      </c>
      <c r="H1500" s="366" t="s">
        <v>574</v>
      </c>
      <c r="I1500" s="356">
        <v>43.66</v>
      </c>
      <c r="J1500" s="357" t="e">
        <f>IF(C1500="СТОП цена",I1500,ROUND(I1500*(1-VLOOKUP(L1500,Оглавление!D:G,3,FALSE)),2))</f>
        <v>#REF!</v>
      </c>
      <c r="K1500" s="56"/>
      <c r="L1500" s="56" t="e">
        <f t="shared" si="73"/>
        <v>#REF!</v>
      </c>
      <c r="M1500" s="50">
        <v>35</v>
      </c>
    </row>
    <row r="1501" spans="1:13" s="249" customFormat="1" ht="24.75" customHeight="1">
      <c r="A1501" s="303" t="s">
        <v>1211</v>
      </c>
      <c r="B1501" s="72">
        <v>1918973</v>
      </c>
      <c r="C1501" s="72"/>
      <c r="D1501" s="72"/>
      <c r="E1501" s="64"/>
      <c r="F1501" s="64"/>
      <c r="G1501" s="64">
        <v>36</v>
      </c>
      <c r="H1501" s="64" t="s">
        <v>574</v>
      </c>
      <c r="I1501" s="52">
        <v>95.71</v>
      </c>
      <c r="J1501" s="65" t="e">
        <f>IF(C1501="СТОП цена",I1501,ROUND(I1501*(1-VLOOKUP(L1501,Оглавление!D:G,3,FALSE)),2))</f>
        <v>#REF!</v>
      </c>
      <c r="K1501" s="56"/>
      <c r="L1501" s="56" t="e">
        <f>IF(ISBLANK(K1501)=FALSE,A1501,L1499)</f>
        <v>#REF!</v>
      </c>
      <c r="M1501" s="50">
        <v>35</v>
      </c>
    </row>
    <row r="1502" spans="1:13" s="249" customFormat="1" ht="24.75" customHeight="1">
      <c r="A1502" s="303" t="s">
        <v>1206</v>
      </c>
      <c r="B1502" s="72">
        <v>1953141</v>
      </c>
      <c r="C1502" s="72"/>
      <c r="D1502" s="72"/>
      <c r="E1502" s="64"/>
      <c r="F1502" s="64"/>
      <c r="G1502" s="64">
        <v>48</v>
      </c>
      <c r="H1502" s="64" t="s">
        <v>574</v>
      </c>
      <c r="I1502" s="52">
        <v>224.58</v>
      </c>
      <c r="J1502" s="65" t="e">
        <f>IF(C1502="СТОП цена",I1502,ROUND(I1502*(1-VLOOKUP(L1502,Оглавление!D:G,3,FALSE)),2))</f>
        <v>#REF!</v>
      </c>
      <c r="K1502" s="56"/>
      <c r="L1502" s="56" t="e">
        <f t="shared" si="73"/>
        <v>#REF!</v>
      </c>
      <c r="M1502" s="50">
        <v>35</v>
      </c>
    </row>
    <row r="1503" spans="1:13" s="249" customFormat="1" ht="24.75" customHeight="1">
      <c r="A1503" s="303" t="s">
        <v>1207</v>
      </c>
      <c r="B1503" s="72">
        <v>1918969</v>
      </c>
      <c r="C1503" s="72"/>
      <c r="D1503" s="72"/>
      <c r="E1503" s="64"/>
      <c r="F1503" s="64"/>
      <c r="G1503" s="64">
        <v>36</v>
      </c>
      <c r="H1503" s="64" t="s">
        <v>574</v>
      </c>
      <c r="I1503" s="52">
        <v>423.38</v>
      </c>
      <c r="J1503" s="65" t="e">
        <f>IF(C1503="СТОП цена",I1503,ROUND(I1503*(1-VLOOKUP(L1503,Оглавление!D:G,3,FALSE)),2))</f>
        <v>#REF!</v>
      </c>
      <c r="K1503" s="56"/>
      <c r="L1503" s="56" t="e">
        <f t="shared" si="73"/>
        <v>#REF!</v>
      </c>
      <c r="M1503" s="50">
        <v>35</v>
      </c>
    </row>
    <row r="1504" spans="1:13" s="249" customFormat="1" ht="24.75" customHeight="1">
      <c r="A1504" s="303" t="s">
        <v>1208</v>
      </c>
      <c r="B1504" s="72">
        <v>1918971</v>
      </c>
      <c r="C1504" s="72"/>
      <c r="D1504" s="72"/>
      <c r="E1504" s="64"/>
      <c r="F1504" s="64"/>
      <c r="G1504" s="64">
        <v>36</v>
      </c>
      <c r="H1504" s="64" t="s">
        <v>574</v>
      </c>
      <c r="I1504" s="52">
        <v>65.48</v>
      </c>
      <c r="J1504" s="65" t="e">
        <f>IF(C1504="СТОП цена",I1504,ROUND(I1504*(1-VLOOKUP(L1504,Оглавление!D:G,3,FALSE)),2))</f>
        <v>#REF!</v>
      </c>
      <c r="K1504" s="56"/>
      <c r="L1504" s="56" t="e">
        <f t="shared" si="73"/>
        <v>#REF!</v>
      </c>
      <c r="M1504" s="50">
        <v>35</v>
      </c>
    </row>
    <row r="1505" spans="1:13" s="249" customFormat="1" ht="24.75" customHeight="1">
      <c r="A1505" s="303" t="s">
        <v>1209</v>
      </c>
      <c r="B1505" s="72">
        <v>1918970</v>
      </c>
      <c r="C1505" s="72"/>
      <c r="D1505" s="72"/>
      <c r="E1505" s="64"/>
      <c r="F1505" s="64"/>
      <c r="G1505" s="64">
        <v>24</v>
      </c>
      <c r="H1505" s="64" t="s">
        <v>574</v>
      </c>
      <c r="I1505" s="52">
        <v>131.87</v>
      </c>
      <c r="J1505" s="65" t="e">
        <f>IF(C1505="СТОП цена",I1505,ROUND(I1505*(1-VLOOKUP(L1505,Оглавление!D:G,3,FALSE)),2))</f>
        <v>#REF!</v>
      </c>
      <c r="K1505" s="56"/>
      <c r="L1505" s="56" t="e">
        <f t="shared" si="73"/>
        <v>#REF!</v>
      </c>
      <c r="M1505" s="50">
        <v>35</v>
      </c>
    </row>
    <row r="1506" spans="1:13" s="249" customFormat="1" ht="24.75" customHeight="1">
      <c r="A1506" s="303" t="s">
        <v>1210</v>
      </c>
      <c r="B1506" s="72">
        <v>1918968</v>
      </c>
      <c r="C1506" s="72"/>
      <c r="D1506" s="72"/>
      <c r="E1506" s="64"/>
      <c r="F1506" s="64"/>
      <c r="G1506" s="64">
        <v>24</v>
      </c>
      <c r="H1506" s="64" t="s">
        <v>574</v>
      </c>
      <c r="I1506" s="52">
        <v>250.27</v>
      </c>
      <c r="J1506" s="65" t="e">
        <f>IF(C1506="СТОП цена",I1506,ROUND(I1506*(1-VLOOKUP(L1506,Оглавление!D:G,3,FALSE)),2))</f>
        <v>#REF!</v>
      </c>
      <c r="K1506" s="56"/>
      <c r="L1506" s="56" t="e">
        <f t="shared" si="73"/>
        <v>#REF!</v>
      </c>
      <c r="M1506" s="50">
        <v>35</v>
      </c>
    </row>
    <row r="1507" spans="1:13" s="249" customFormat="1" ht="24.75" customHeight="1">
      <c r="A1507" s="303" t="s">
        <v>1205</v>
      </c>
      <c r="B1507" s="72">
        <v>1918972</v>
      </c>
      <c r="C1507" s="72"/>
      <c r="D1507" s="72"/>
      <c r="E1507" s="64"/>
      <c r="F1507" s="64"/>
      <c r="G1507" s="64">
        <v>36</v>
      </c>
      <c r="H1507" s="64" t="s">
        <v>574</v>
      </c>
      <c r="I1507" s="52">
        <v>75</v>
      </c>
      <c r="J1507" s="65" t="e">
        <f>IF(C1507="СТОП цена",I1507,ROUND(I1507*(1-VLOOKUP(L1507,Оглавление!D:G,3,FALSE)),2))</f>
        <v>#REF!</v>
      </c>
      <c r="K1507" s="56"/>
      <c r="L1507" s="56" t="e">
        <f t="shared" si="73"/>
        <v>#REF!</v>
      </c>
      <c r="M1507" s="50">
        <v>35</v>
      </c>
    </row>
    <row r="1508" spans="1:13" s="249" customFormat="1" ht="26.25" customHeight="1">
      <c r="A1508" s="446" t="s">
        <v>1212</v>
      </c>
      <c r="B1508" s="447"/>
      <c r="C1508" s="447"/>
      <c r="D1508" s="447"/>
      <c r="E1508" s="447"/>
      <c r="F1508" s="447"/>
      <c r="G1508" s="447"/>
      <c r="H1508" s="447"/>
      <c r="I1508" s="447"/>
      <c r="J1508" s="447"/>
      <c r="K1508" s="56"/>
      <c r="L1508" s="56" t="e">
        <f>IF(ISBLANK(K1508)=FALSE,A1508,#REF!)</f>
        <v>#REF!</v>
      </c>
      <c r="M1508" s="50">
        <v>36</v>
      </c>
    </row>
    <row r="1509" spans="1:13" s="249" customFormat="1" ht="30" customHeight="1">
      <c r="A1509" s="300" t="s">
        <v>1213</v>
      </c>
      <c r="B1509" s="39">
        <v>2098780</v>
      </c>
      <c r="C1509" s="52" t="s">
        <v>123</v>
      </c>
      <c r="D1509" s="64"/>
      <c r="E1509" s="64"/>
      <c r="F1509" s="64"/>
      <c r="G1509" s="64"/>
      <c r="H1509" s="64" t="s">
        <v>574</v>
      </c>
      <c r="I1509" s="52">
        <v>44.84</v>
      </c>
      <c r="J1509" s="65" t="e">
        <f>IF(C1509="СТОП цена",I1509,ROUND(I1509*(1-VLOOKUP(L1509,Оглавление!D:G,3,FALSE)),2))</f>
        <v>#REF!</v>
      </c>
      <c r="K1509" s="56"/>
      <c r="L1509" s="56" t="e">
        <f t="shared" si="73"/>
        <v>#REF!</v>
      </c>
      <c r="M1509" s="50">
        <v>36</v>
      </c>
    </row>
    <row r="1510" spans="1:13" s="249" customFormat="1" ht="28.5" customHeight="1">
      <c r="A1510" s="300" t="s">
        <v>1214</v>
      </c>
      <c r="B1510" s="39">
        <v>2098798</v>
      </c>
      <c r="C1510" s="52" t="s">
        <v>123</v>
      </c>
      <c r="D1510" s="64"/>
      <c r="E1510" s="64"/>
      <c r="F1510" s="64"/>
      <c r="G1510" s="64"/>
      <c r="H1510" s="64" t="s">
        <v>574</v>
      </c>
      <c r="I1510" s="52">
        <v>71.98</v>
      </c>
      <c r="J1510" s="65" t="e">
        <f>IF(C1510="СТОП цена",I1510,ROUND(I1510*(1-VLOOKUP(L1510,Оглавление!D:G,3,FALSE)),2))</f>
        <v>#REF!</v>
      </c>
      <c r="K1510" s="56"/>
      <c r="L1510" s="56" t="e">
        <f t="shared" si="73"/>
        <v>#REF!</v>
      </c>
      <c r="M1510" s="50">
        <v>36</v>
      </c>
    </row>
    <row r="1511" spans="1:13" s="249" customFormat="1" ht="30.75" customHeight="1">
      <c r="A1511" s="300" t="s">
        <v>1215</v>
      </c>
      <c r="B1511" s="39">
        <v>2098784</v>
      </c>
      <c r="C1511" s="52" t="s">
        <v>123</v>
      </c>
      <c r="D1511" s="64"/>
      <c r="E1511" s="64"/>
      <c r="F1511" s="64"/>
      <c r="G1511" s="64"/>
      <c r="H1511" s="64" t="s">
        <v>574</v>
      </c>
      <c r="I1511" s="52">
        <v>39.53</v>
      </c>
      <c r="J1511" s="65" t="e">
        <f>IF(C1511="СТОП цена",I1511,ROUND(I1511*(1-VLOOKUP(L1511,Оглавление!D:G,3,FALSE)),2))</f>
        <v>#REF!</v>
      </c>
      <c r="K1511" s="56"/>
      <c r="L1511" s="56" t="e">
        <f t="shared" si="73"/>
        <v>#REF!</v>
      </c>
      <c r="M1511" s="50">
        <v>36</v>
      </c>
    </row>
    <row r="1512" spans="1:13" s="249" customFormat="1" ht="29.25" customHeight="1">
      <c r="A1512" s="300" t="s">
        <v>1216</v>
      </c>
      <c r="B1512" s="39">
        <v>2098785</v>
      </c>
      <c r="C1512" s="52" t="s">
        <v>123</v>
      </c>
      <c r="D1512" s="64"/>
      <c r="E1512" s="64"/>
      <c r="F1512" s="64"/>
      <c r="G1512" s="64"/>
      <c r="H1512" s="64" t="s">
        <v>574</v>
      </c>
      <c r="I1512" s="52">
        <v>60.18</v>
      </c>
      <c r="J1512" s="65" t="e">
        <f>IF(C1512="СТОП цена",I1512,ROUND(I1512*(1-VLOOKUP(L1512,Оглавление!D:G,3,FALSE)),2))</f>
        <v>#REF!</v>
      </c>
      <c r="K1512" s="56"/>
      <c r="L1512" s="56" t="e">
        <f t="shared" si="73"/>
        <v>#REF!</v>
      </c>
      <c r="M1512" s="50">
        <v>36</v>
      </c>
    </row>
    <row r="1513" spans="1:13" s="1" customFormat="1" ht="21.75" customHeight="1">
      <c r="A1513" s="446" t="s">
        <v>11</v>
      </c>
      <c r="B1513" s="447"/>
      <c r="C1513" s="447"/>
      <c r="D1513" s="447"/>
      <c r="E1513" s="447"/>
      <c r="F1513" s="447"/>
      <c r="G1513" s="447"/>
      <c r="H1513" s="447"/>
      <c r="I1513" s="447"/>
      <c r="J1513" s="447"/>
      <c r="K1513" s="56"/>
      <c r="L1513" s="56" t="e">
        <f>IF(ISBLANK(K1513)=FALSE,A1513,#REF!)</f>
        <v>#REF!</v>
      </c>
      <c r="M1513" s="50">
        <v>37</v>
      </c>
    </row>
    <row r="1514" spans="1:13" ht="24.75" customHeight="1">
      <c r="A1514" s="295" t="s">
        <v>380</v>
      </c>
      <c r="B1514" s="38">
        <v>1670547</v>
      </c>
      <c r="C1514" s="38"/>
      <c r="D1514" s="38">
        <v>500</v>
      </c>
      <c r="E1514" s="39" t="s">
        <v>441</v>
      </c>
      <c r="F1514" s="40" t="str">
        <f>CONCATENATE(D1514," ",E1514)</f>
        <v>500 мл</v>
      </c>
      <c r="G1514" s="38">
        <v>12</v>
      </c>
      <c r="H1514" s="40" t="s">
        <v>574</v>
      </c>
      <c r="I1514" s="39">
        <v>251.29</v>
      </c>
      <c r="J1514" s="53" t="e">
        <f>IF(C1514="СТОП цена",I1514,ROUND(I1514*(1-VLOOKUP(L1514,Оглавление!D:G,3,FALSE)),2))</f>
        <v>#REF!</v>
      </c>
      <c r="K1514" s="56"/>
      <c r="L1514" s="56" t="e">
        <f t="shared" si="73"/>
        <v>#REF!</v>
      </c>
      <c r="M1514" s="50">
        <v>37</v>
      </c>
    </row>
    <row r="1515" spans="1:13" s="249" customFormat="1" ht="15">
      <c r="A1515" s="295" t="s">
        <v>1186</v>
      </c>
      <c r="B1515" s="38">
        <v>2106141</v>
      </c>
      <c r="C1515" s="38"/>
      <c r="D1515" s="38"/>
      <c r="E1515" s="38"/>
      <c r="F1515" s="40" t="s">
        <v>638</v>
      </c>
      <c r="G1515" s="38">
        <v>12</v>
      </c>
      <c r="H1515" s="40" t="s">
        <v>574</v>
      </c>
      <c r="I1515" s="39">
        <v>520.16</v>
      </c>
      <c r="J1515" s="53" t="e">
        <f>IF(C1515="СТОП цена",I1515,ROUND(I1515*(1-VLOOKUP(L1515,Оглавление!D:G,3,FALSE)),2))</f>
        <v>#REF!</v>
      </c>
      <c r="K1515" s="56"/>
      <c r="L1515" s="56" t="e">
        <f>IF(ISBLANK(K1515)=FALSE,A1515,#REF!)</f>
        <v>#REF!</v>
      </c>
      <c r="M1515" s="50">
        <v>37</v>
      </c>
    </row>
    <row r="1516" spans="1:13" s="1" customFormat="1" ht="17.25" customHeight="1">
      <c r="A1516" s="449" t="s">
        <v>418</v>
      </c>
      <c r="B1516" s="450"/>
      <c r="C1516" s="450"/>
      <c r="D1516" s="450"/>
      <c r="E1516" s="450"/>
      <c r="F1516" s="450"/>
      <c r="G1516" s="450"/>
      <c r="H1516" s="450"/>
      <c r="I1516" s="450"/>
      <c r="J1516" s="454"/>
      <c r="K1516" s="56" t="s">
        <v>470</v>
      </c>
      <c r="L1516" s="56" t="str">
        <f>IF(ISBLANK(K1516)=FALSE,A1516,#REF!)</f>
        <v>ЦЕРЕЗИТ (CERESIT)</v>
      </c>
      <c r="M1516" s="50">
        <v>38</v>
      </c>
    </row>
    <row r="1517" spans="1:13" s="1" customFormat="1" ht="25.5" customHeight="1">
      <c r="A1517" s="446" t="s">
        <v>39</v>
      </c>
      <c r="B1517" s="447"/>
      <c r="C1517" s="447"/>
      <c r="D1517" s="447"/>
      <c r="E1517" s="447"/>
      <c r="F1517" s="447"/>
      <c r="G1517" s="447"/>
      <c r="H1517" s="447"/>
      <c r="I1517" s="447"/>
      <c r="J1517" s="447"/>
      <c r="K1517" s="56"/>
      <c r="L1517" s="56" t="str">
        <f t="shared" ref="L1517:L1533" si="74">IF(ISBLANK(K1517)=FALSE,A1517,L1516)</f>
        <v>ЦЕРЕЗИТ (CERESIT)</v>
      </c>
      <c r="M1517" s="50">
        <v>38</v>
      </c>
    </row>
    <row r="1518" spans="1:13" ht="15">
      <c r="A1518" s="295" t="s">
        <v>250</v>
      </c>
      <c r="B1518" s="38">
        <v>1048085</v>
      </c>
      <c r="C1518" s="38"/>
      <c r="D1518" s="38">
        <v>1</v>
      </c>
      <c r="E1518" s="38" t="s">
        <v>41</v>
      </c>
      <c r="F1518" s="40" t="str">
        <f>CONCATENATE(D1518," ",E1518)</f>
        <v>1 кг</v>
      </c>
      <c r="G1518" s="38">
        <v>12</v>
      </c>
      <c r="H1518" s="40" t="s">
        <v>574</v>
      </c>
      <c r="I1518" s="39">
        <v>337.98</v>
      </c>
      <c r="J1518" s="53">
        <f>IF(C1518="СТОП цена",I1518,ROUND(I1518*(1-VLOOKUP(L1518,Оглавление!D:G,3,FALSE)),2))</f>
        <v>337.98</v>
      </c>
      <c r="K1518" s="56"/>
      <c r="L1518" s="56" t="str">
        <f t="shared" si="74"/>
        <v>ЦЕРЕЗИТ (CERESIT)</v>
      </c>
      <c r="M1518" s="50">
        <v>38</v>
      </c>
    </row>
    <row r="1519" spans="1:13" ht="30">
      <c r="A1519" s="295" t="s">
        <v>251</v>
      </c>
      <c r="B1519" s="38">
        <v>1060333</v>
      </c>
      <c r="C1519" s="38"/>
      <c r="D1519" s="40">
        <v>1</v>
      </c>
      <c r="E1519" s="38" t="s">
        <v>290</v>
      </c>
      <c r="F1519" s="40" t="str">
        <f>CONCATENATE(D1519," ",E1519)</f>
        <v>1 л</v>
      </c>
      <c r="G1519" s="40">
        <v>12</v>
      </c>
      <c r="H1519" s="40" t="s">
        <v>574</v>
      </c>
      <c r="I1519" s="39">
        <v>369.63</v>
      </c>
      <c r="J1519" s="53">
        <f>IF(C1519="СТОП цена",I1519,ROUND(I1519*(1-VLOOKUP(L1519,Оглавление!D:G,3,FALSE)),2))</f>
        <v>369.63</v>
      </c>
      <c r="K1519" s="56"/>
      <c r="L1519" s="56" t="str">
        <f t="shared" si="74"/>
        <v>ЦЕРЕЗИТ (CERESIT)</v>
      </c>
      <c r="M1519" s="50">
        <v>38</v>
      </c>
    </row>
    <row r="1520" spans="1:13" s="1" customFormat="1" ht="25.5" customHeight="1">
      <c r="A1520" s="446" t="s">
        <v>474</v>
      </c>
      <c r="B1520" s="447"/>
      <c r="C1520" s="447"/>
      <c r="D1520" s="447"/>
      <c r="E1520" s="447"/>
      <c r="F1520" s="447"/>
      <c r="G1520" s="447"/>
      <c r="H1520" s="447"/>
      <c r="I1520" s="447"/>
      <c r="J1520" s="447"/>
      <c r="K1520" s="56"/>
      <c r="L1520" s="56" t="str">
        <f>IF(ISBLANK(K1520)=FALSE,A1520,L1519)</f>
        <v>ЦЕРЕЗИТ (CERESIT)</v>
      </c>
      <c r="M1520" s="50">
        <v>39</v>
      </c>
    </row>
    <row r="1521" spans="1:13" ht="16.5" customHeight="1">
      <c r="A1521" s="444" t="s">
        <v>1197</v>
      </c>
      <c r="B1521" s="39">
        <v>1505278</v>
      </c>
      <c r="C1521" s="40"/>
      <c r="D1521" s="39">
        <v>15</v>
      </c>
      <c r="E1521" s="39" t="s">
        <v>41</v>
      </c>
      <c r="F1521" s="64" t="s">
        <v>640</v>
      </c>
      <c r="G1521" s="52">
        <v>1</v>
      </c>
      <c r="H1521" s="64" t="s">
        <v>574</v>
      </c>
      <c r="I1521" s="52">
        <v>397.7</v>
      </c>
      <c r="J1521" s="65">
        <f>IF(C1521="СТОП цена",I1521,ROUND(I1521*(1-VLOOKUP(L1521,Оглавление!D:G,3,FALSE)),2))</f>
        <v>397.7</v>
      </c>
      <c r="K1521" s="56"/>
      <c r="L1521" s="56" t="str">
        <f t="shared" si="74"/>
        <v>ЦЕРЕЗИТ (CERESIT)</v>
      </c>
      <c r="M1521" s="50">
        <v>39</v>
      </c>
    </row>
    <row r="1522" spans="1:13" ht="16.5" customHeight="1">
      <c r="A1522" s="445"/>
      <c r="B1522" s="38">
        <v>1454848</v>
      </c>
      <c r="C1522" s="38"/>
      <c r="D1522" s="38">
        <v>5</v>
      </c>
      <c r="E1522" s="38" t="s">
        <v>41</v>
      </c>
      <c r="F1522" s="64" t="s">
        <v>892</v>
      </c>
      <c r="G1522" s="72">
        <v>1</v>
      </c>
      <c r="H1522" s="64" t="s">
        <v>574</v>
      </c>
      <c r="I1522" s="52">
        <v>1038.83</v>
      </c>
      <c r="J1522" s="65">
        <f>IF(C1522="СТОП цена",I1522,ROUND(I1522*(1-VLOOKUP(L1522,Оглавление!D:G,3,FALSE)),2))</f>
        <v>1038.83</v>
      </c>
      <c r="K1522" s="56"/>
      <c r="L1522" s="56" t="str">
        <f t="shared" si="74"/>
        <v>ЦЕРЕЗИТ (CERESIT)</v>
      </c>
      <c r="M1522" s="50">
        <v>39</v>
      </c>
    </row>
    <row r="1523" spans="1:13" s="249" customFormat="1" ht="17.25" customHeight="1">
      <c r="A1523" s="444" t="s">
        <v>1196</v>
      </c>
      <c r="B1523" s="38">
        <v>1505277</v>
      </c>
      <c r="C1523" s="38"/>
      <c r="D1523" s="38"/>
      <c r="E1523" s="38"/>
      <c r="F1523" s="64" t="s">
        <v>640</v>
      </c>
      <c r="G1523" s="72">
        <v>1</v>
      </c>
      <c r="H1523" s="64" t="s">
        <v>574</v>
      </c>
      <c r="I1523" s="52">
        <v>397.7</v>
      </c>
      <c r="J1523" s="65">
        <f>IF(C1523="СТОП цена",I1523,ROUND(I1523*(1-VLOOKUP(L1523,Оглавление!D:G,3,FALSE)),2))</f>
        <v>397.7</v>
      </c>
      <c r="K1523" s="56"/>
      <c r="L1523" s="56" t="str">
        <f t="shared" si="74"/>
        <v>ЦЕРЕЗИТ (CERESIT)</v>
      </c>
      <c r="M1523" s="50">
        <v>39</v>
      </c>
    </row>
    <row r="1524" spans="1:13" s="249" customFormat="1" ht="18" customHeight="1">
      <c r="A1524" s="445"/>
      <c r="B1524" s="38">
        <v>1505250</v>
      </c>
      <c r="C1524" s="39"/>
      <c r="D1524" s="38"/>
      <c r="E1524" s="38"/>
      <c r="F1524" s="64" t="s">
        <v>892</v>
      </c>
      <c r="G1524" s="72">
        <v>1</v>
      </c>
      <c r="H1524" s="64" t="s">
        <v>574</v>
      </c>
      <c r="I1524" s="52">
        <v>1038.83</v>
      </c>
      <c r="J1524" s="65">
        <f>IF(C1524="СТОП цена",I1524,ROUND(I1524*(1-VLOOKUP(L1524,Оглавление!D:G,3,FALSE)),2))</f>
        <v>1038.83</v>
      </c>
      <c r="K1524" s="56"/>
      <c r="L1524" s="56" t="str">
        <f t="shared" si="74"/>
        <v>ЦЕРЕЗИТ (CERESIT)</v>
      </c>
      <c r="M1524" s="50">
        <v>39</v>
      </c>
    </row>
    <row r="1525" spans="1:13" ht="21.75" customHeight="1">
      <c r="A1525" s="444" t="s">
        <v>252</v>
      </c>
      <c r="B1525" s="38">
        <v>792199</v>
      </c>
      <c r="C1525" s="38"/>
      <c r="D1525" s="38">
        <v>5</v>
      </c>
      <c r="E1525" s="38" t="s">
        <v>290</v>
      </c>
      <c r="F1525" s="40" t="str">
        <f t="shared" ref="F1525:F1529" si="75">CONCATENATE(D1525," ",E1525)</f>
        <v>5 л</v>
      </c>
      <c r="G1525" s="40">
        <v>1</v>
      </c>
      <c r="H1525" s="40" t="s">
        <v>574</v>
      </c>
      <c r="I1525" s="40">
        <v>534.38</v>
      </c>
      <c r="J1525" s="53">
        <f>IF(C1525="СТОП цена",I1525,ROUND(I1525*(1-VLOOKUP(L1525,Оглавление!D:G,3,FALSE)),2))</f>
        <v>534.38</v>
      </c>
      <c r="K1525" s="56"/>
      <c r="L1525" s="56" t="str">
        <f>IF(ISBLANK(K1525)=FALSE,A1525,L1522)</f>
        <v>ЦЕРЕЗИТ (CERESIT)</v>
      </c>
      <c r="M1525" s="50">
        <v>39</v>
      </c>
    </row>
    <row r="1526" spans="1:13" ht="33" customHeight="1">
      <c r="A1526" s="445"/>
      <c r="B1526" s="38">
        <v>792200</v>
      </c>
      <c r="C1526" s="38"/>
      <c r="D1526" s="38">
        <v>10</v>
      </c>
      <c r="E1526" s="40" t="s">
        <v>290</v>
      </c>
      <c r="F1526" s="40" t="str">
        <f t="shared" si="75"/>
        <v>10 л</v>
      </c>
      <c r="G1526" s="40">
        <v>1</v>
      </c>
      <c r="H1526" s="40" t="s">
        <v>574</v>
      </c>
      <c r="I1526" s="40">
        <v>1054.04</v>
      </c>
      <c r="J1526" s="53">
        <f>IF(C1526="СТОП цена",I1526,ROUND(I1526*(1-VLOOKUP(L1526,Оглавление!D:G,3,FALSE)),2))</f>
        <v>1054.04</v>
      </c>
      <c r="K1526" s="56"/>
      <c r="L1526" s="56" t="str">
        <f t="shared" si="74"/>
        <v>ЦЕРЕЗИТ (CERESIT)</v>
      </c>
      <c r="M1526" s="50">
        <v>39</v>
      </c>
    </row>
    <row r="1527" spans="1:13" ht="20.25" customHeight="1">
      <c r="A1527" s="444" t="s">
        <v>1198</v>
      </c>
      <c r="B1527" s="38">
        <v>792198</v>
      </c>
      <c r="C1527" s="38"/>
      <c r="D1527" s="38">
        <v>1</v>
      </c>
      <c r="E1527" s="40" t="s">
        <v>290</v>
      </c>
      <c r="F1527" s="64" t="str">
        <f t="shared" si="75"/>
        <v>1 л</v>
      </c>
      <c r="G1527" s="64">
        <v>1</v>
      </c>
      <c r="H1527" s="64" t="s">
        <v>574</v>
      </c>
      <c r="I1527" s="52">
        <v>93.77</v>
      </c>
      <c r="J1527" s="65">
        <f>IF(C1527="СТОП цена",I1527,ROUND(I1527*(1-VLOOKUP(L1527,Оглавление!D:G,3,FALSE)),2))</f>
        <v>93.77</v>
      </c>
      <c r="K1527" s="56"/>
      <c r="L1527" s="56" t="str">
        <f t="shared" si="74"/>
        <v>ЦЕРЕЗИТ (CERESIT)</v>
      </c>
      <c r="M1527" s="50">
        <v>39</v>
      </c>
    </row>
    <row r="1528" spans="1:13" ht="16.5" customHeight="1">
      <c r="A1528" s="448"/>
      <c r="B1528" s="38">
        <v>792195</v>
      </c>
      <c r="C1528" s="38"/>
      <c r="D1528" s="38">
        <v>5</v>
      </c>
      <c r="E1528" s="40" t="s">
        <v>290</v>
      </c>
      <c r="F1528" s="64" t="str">
        <f t="shared" si="75"/>
        <v>5 л</v>
      </c>
      <c r="G1528" s="64">
        <v>1</v>
      </c>
      <c r="H1528" s="64" t="s">
        <v>574</v>
      </c>
      <c r="I1528" s="52">
        <v>310.38</v>
      </c>
      <c r="J1528" s="65">
        <f>IF(C1528="СТОП цена",I1528,ROUND(I1528*(1-VLOOKUP(L1528,Оглавление!D:G,3,FALSE)),2))</f>
        <v>310.38</v>
      </c>
      <c r="K1528" s="56"/>
      <c r="L1528" s="56" t="str">
        <f t="shared" si="74"/>
        <v>ЦЕРЕЗИТ (CERESIT)</v>
      </c>
      <c r="M1528" s="50">
        <v>39</v>
      </c>
    </row>
    <row r="1529" spans="1:13" ht="19.5" customHeight="1">
      <c r="A1529" s="445"/>
      <c r="B1529" s="38">
        <v>792197</v>
      </c>
      <c r="C1529" s="38"/>
      <c r="D1529" s="38">
        <v>10</v>
      </c>
      <c r="E1529" s="40" t="s">
        <v>290</v>
      </c>
      <c r="F1529" s="64" t="str">
        <f t="shared" si="75"/>
        <v>10 л</v>
      </c>
      <c r="G1529" s="64">
        <v>1</v>
      </c>
      <c r="H1529" s="64" t="s">
        <v>574</v>
      </c>
      <c r="I1529" s="52">
        <v>575.87</v>
      </c>
      <c r="J1529" s="65">
        <f>IF(C1529="СТОП цена",I1529,ROUND(I1529*(1-VLOOKUP(L1529,Оглавление!D:G,3,FALSE)),2))</f>
        <v>575.87</v>
      </c>
      <c r="K1529" s="56"/>
      <c r="L1529" s="56" t="str">
        <f t="shared" si="74"/>
        <v>ЦЕРЕЗИТ (CERESIT)</v>
      </c>
      <c r="M1529" s="50">
        <v>39</v>
      </c>
    </row>
    <row r="1530" spans="1:13" s="249" customFormat="1" ht="19.5" customHeight="1">
      <c r="A1530" s="444" t="s">
        <v>1199</v>
      </c>
      <c r="B1530" s="38">
        <v>1130360</v>
      </c>
      <c r="C1530" s="39"/>
      <c r="D1530" s="38"/>
      <c r="E1530" s="40"/>
      <c r="F1530" s="64" t="s">
        <v>638</v>
      </c>
      <c r="G1530" s="64">
        <v>1</v>
      </c>
      <c r="H1530" s="64" t="s">
        <v>574</v>
      </c>
      <c r="I1530" s="52">
        <v>93.77</v>
      </c>
      <c r="J1530" s="65">
        <f>IF(C1530="СТОП цена",I1530,ROUND(I1530*(1-VLOOKUP(L1530,Оглавление!D:G,3,FALSE)),2))</f>
        <v>93.77</v>
      </c>
      <c r="K1530" s="56"/>
      <c r="L1530" s="56" t="str">
        <f t="shared" si="74"/>
        <v>ЦЕРЕЗИТ (CERESIT)</v>
      </c>
      <c r="M1530" s="50">
        <v>39</v>
      </c>
    </row>
    <row r="1531" spans="1:13" s="249" customFormat="1" ht="19.5" customHeight="1">
      <c r="A1531" s="448"/>
      <c r="B1531" s="38">
        <v>1130355</v>
      </c>
      <c r="C1531" s="39"/>
      <c r="D1531" s="38"/>
      <c r="E1531" s="40"/>
      <c r="F1531" s="64" t="s">
        <v>643</v>
      </c>
      <c r="G1531" s="64">
        <v>1</v>
      </c>
      <c r="H1531" s="64" t="s">
        <v>574</v>
      </c>
      <c r="I1531" s="52">
        <v>310.38</v>
      </c>
      <c r="J1531" s="65">
        <f>IF(C1531="СТОП цена",I1531,ROUND(I1531*(1-VLOOKUP(L1531,Оглавление!D:G,3,FALSE)),2))</f>
        <v>310.38</v>
      </c>
      <c r="K1531" s="56"/>
      <c r="L1531" s="56" t="str">
        <f t="shared" si="74"/>
        <v>ЦЕРЕЗИТ (CERESIT)</v>
      </c>
      <c r="M1531" s="50">
        <v>39</v>
      </c>
    </row>
    <row r="1532" spans="1:13" s="249" customFormat="1" ht="19.5" customHeight="1">
      <c r="A1532" s="445"/>
      <c r="B1532" s="38">
        <v>1130391</v>
      </c>
      <c r="C1532" s="39"/>
      <c r="D1532" s="38"/>
      <c r="E1532" s="40"/>
      <c r="F1532" s="64" t="s">
        <v>644</v>
      </c>
      <c r="G1532" s="64">
        <v>1</v>
      </c>
      <c r="H1532" s="64" t="s">
        <v>574</v>
      </c>
      <c r="I1532" s="52">
        <v>575.87</v>
      </c>
      <c r="J1532" s="65">
        <f>IF(C1532="СТОП цена",I1532,ROUND(I1532*(1-VLOOKUP(L1532,Оглавление!D:G,3,FALSE)),2))</f>
        <v>575.87</v>
      </c>
      <c r="K1532" s="56"/>
      <c r="L1532" s="56" t="str">
        <f t="shared" si="74"/>
        <v>ЦЕРЕЗИТ (CERESIT)</v>
      </c>
      <c r="M1532" s="50">
        <v>39</v>
      </c>
    </row>
    <row r="1533" spans="1:13" s="249" customFormat="1" ht="19.5" customHeight="1">
      <c r="A1533" s="306" t="s">
        <v>1200</v>
      </c>
      <c r="B1533" s="38">
        <v>2142162</v>
      </c>
      <c r="C1533" s="40" t="s">
        <v>123</v>
      </c>
      <c r="D1533" s="38"/>
      <c r="E1533" s="40"/>
      <c r="F1533" s="64" t="s">
        <v>644</v>
      </c>
      <c r="G1533" s="64">
        <v>1</v>
      </c>
      <c r="H1533" s="64" t="s">
        <v>574</v>
      </c>
      <c r="I1533" s="52">
        <v>2126.9499999999998</v>
      </c>
      <c r="J1533" s="65">
        <f>IF(C1533="СТОП цена",I1533,ROUND(I1533*(1-VLOOKUP(L1533,Оглавление!D:G,3,FALSE)),2))</f>
        <v>2126.9499999999998</v>
      </c>
      <c r="K1533" s="56"/>
      <c r="L1533" s="56" t="str">
        <f t="shared" si="74"/>
        <v>ЦЕРЕЗИТ (CERESIT)</v>
      </c>
      <c r="M1533" s="50">
        <v>39</v>
      </c>
    </row>
    <row r="1534" spans="1:13" s="218" customFormat="1" ht="33" customHeight="1">
      <c r="A1534" s="324" t="s">
        <v>1492</v>
      </c>
      <c r="B1534" s="39" t="s">
        <v>1645</v>
      </c>
      <c r="C1534" s="39" t="s">
        <v>123</v>
      </c>
      <c r="D1534" s="38"/>
      <c r="E1534" s="40"/>
      <c r="F1534" s="40" t="s">
        <v>558</v>
      </c>
      <c r="G1534" s="40">
        <v>1</v>
      </c>
      <c r="H1534" s="40" t="s">
        <v>574</v>
      </c>
      <c r="I1534" s="39">
        <v>1146</v>
      </c>
      <c r="J1534" s="53">
        <f>IF(C1534="СТОП цена",I1534,ROUND(I1534*(1-VLOOKUP(L1534,Оглавление!D:G,3,FALSE)),2))</f>
        <v>1146</v>
      </c>
      <c r="K1534" s="56"/>
      <c r="L1534" s="56" t="str">
        <f>IF(ISBLANK(K1534)=FALSE,A1534,L1529)</f>
        <v>ЦЕРЕЗИТ (CERESIT)</v>
      </c>
      <c r="M1534" s="50">
        <v>39</v>
      </c>
    </row>
    <row r="1535" spans="1:13" s="249" customFormat="1" ht="21.75" customHeight="1">
      <c r="A1535" s="326" t="s">
        <v>1511</v>
      </c>
      <c r="B1535" s="39">
        <v>2142154</v>
      </c>
      <c r="C1535" s="39"/>
      <c r="D1535" s="38"/>
      <c r="E1535" s="40"/>
      <c r="F1535" s="64" t="s">
        <v>644</v>
      </c>
      <c r="G1535" s="64">
        <v>1</v>
      </c>
      <c r="H1535" s="64" t="s">
        <v>574</v>
      </c>
      <c r="I1535" s="52">
        <v>472.59</v>
      </c>
      <c r="J1535" s="65">
        <f>IF(C1535="СТОП цена",I1535,ROUND(I1535*(1-VLOOKUP(L1535,Оглавление!D:G,3,FALSE)),2))</f>
        <v>472.59</v>
      </c>
      <c r="K1535" s="56"/>
      <c r="L1535" s="56" t="str">
        <f>IF(ISBLANK(K1535)=FALSE,A1535,L1530)</f>
        <v>ЦЕРЕЗИТ (CERESIT)</v>
      </c>
      <c r="M1535" s="50">
        <v>39</v>
      </c>
    </row>
    <row r="1536" spans="1:13" s="1" customFormat="1" ht="19.5" customHeight="1">
      <c r="A1536" s="446" t="s">
        <v>40</v>
      </c>
      <c r="B1536" s="447"/>
      <c r="C1536" s="447"/>
      <c r="D1536" s="447"/>
      <c r="E1536" s="447"/>
      <c r="F1536" s="447"/>
      <c r="G1536" s="447"/>
      <c r="H1536" s="447"/>
      <c r="I1536" s="447"/>
      <c r="J1536" s="447"/>
      <c r="K1536" s="56"/>
      <c r="L1536" s="56" t="str">
        <f>IF(ISBLANK(K1536)=FALSE,A1536,L1529)</f>
        <v>ЦЕРЕЗИТ (CERESIT)</v>
      </c>
      <c r="M1536" s="50">
        <v>39</v>
      </c>
    </row>
    <row r="1537" spans="1:13" ht="17.25" customHeight="1">
      <c r="A1537" s="295" t="s">
        <v>253</v>
      </c>
      <c r="B1537" s="38">
        <v>1321991</v>
      </c>
      <c r="C1537" s="39" t="s">
        <v>96</v>
      </c>
      <c r="D1537" s="38">
        <v>25</v>
      </c>
      <c r="E1537" s="38" t="s">
        <v>41</v>
      </c>
      <c r="F1537" s="40" t="str">
        <f t="shared" ref="F1537:F1547" si="76">CONCATENATE(D1537," ",E1537)</f>
        <v>25 кг</v>
      </c>
      <c r="G1537" s="40">
        <v>1</v>
      </c>
      <c r="H1537" s="40" t="s">
        <v>574</v>
      </c>
      <c r="I1537" s="39">
        <v>258.95</v>
      </c>
      <c r="J1537" s="53">
        <f>IF(C1537="СТОП цена",I1537,ROUND(I1537*(1-VLOOKUP(L1537,Оглавление!D:G,3,FALSE)),2))</f>
        <v>258.95</v>
      </c>
      <c r="K1537" s="56"/>
      <c r="L1537" s="56" t="str">
        <f t="shared" ref="L1537:L1548" si="77">IF(ISBLANK(K1537)=FALSE,A1537,L1536)</f>
        <v>ЦЕРЕЗИТ (CERESIT)</v>
      </c>
      <c r="M1537" s="50">
        <v>39</v>
      </c>
    </row>
    <row r="1538" spans="1:13" ht="15">
      <c r="A1538" s="295" t="s">
        <v>254</v>
      </c>
      <c r="B1538" s="39">
        <v>1346615</v>
      </c>
      <c r="C1538" s="39" t="s">
        <v>123</v>
      </c>
      <c r="D1538" s="40">
        <v>25</v>
      </c>
      <c r="E1538" s="40" t="s">
        <v>41</v>
      </c>
      <c r="F1538" s="40" t="str">
        <f t="shared" si="76"/>
        <v>25 кг</v>
      </c>
      <c r="G1538" s="40">
        <v>1</v>
      </c>
      <c r="H1538" s="40" t="s">
        <v>574</v>
      </c>
      <c r="I1538" s="39">
        <v>516.28</v>
      </c>
      <c r="J1538" s="53" t="e">
        <f>IF(C1538="СТОП цена",I1538,ROUND(I1538*(1-VLOOKUP(L1538,Оглавление!D:G,3,FALSE)),2))</f>
        <v>#REF!</v>
      </c>
      <c r="K1538" s="56"/>
      <c r="L1538" s="56" t="e">
        <f>IF(ISBLANK(K1538)=FALSE,A1538,#REF!)</f>
        <v>#REF!</v>
      </c>
      <c r="M1538" s="50">
        <v>39</v>
      </c>
    </row>
    <row r="1539" spans="1:13" ht="15">
      <c r="A1539" s="295" t="s">
        <v>255</v>
      </c>
      <c r="B1539" s="39">
        <v>1074072</v>
      </c>
      <c r="C1539" s="39" t="s">
        <v>123</v>
      </c>
      <c r="D1539" s="40">
        <v>25</v>
      </c>
      <c r="E1539" s="40" t="s">
        <v>41</v>
      </c>
      <c r="F1539" s="40" t="str">
        <f t="shared" si="76"/>
        <v>25 кг</v>
      </c>
      <c r="G1539" s="40">
        <v>1</v>
      </c>
      <c r="H1539" s="40" t="s">
        <v>574</v>
      </c>
      <c r="I1539" s="39">
        <v>468.64</v>
      </c>
      <c r="J1539" s="53" t="e">
        <f>IF(C1539="СТОП цена",I1539,ROUND(I1539*(1-VLOOKUP(L1539,Оглавление!D:G,3,FALSE)),2))</f>
        <v>#REF!</v>
      </c>
      <c r="K1539" s="56"/>
      <c r="L1539" s="56" t="e">
        <f t="shared" si="77"/>
        <v>#REF!</v>
      </c>
      <c r="M1539" s="50">
        <v>39</v>
      </c>
    </row>
    <row r="1540" spans="1:13" s="227" customFormat="1" ht="30">
      <c r="A1540" s="291" t="s">
        <v>865</v>
      </c>
      <c r="B1540" s="38">
        <v>2092163</v>
      </c>
      <c r="C1540" s="38"/>
      <c r="D1540" s="38"/>
      <c r="E1540" s="40"/>
      <c r="F1540" s="40" t="s">
        <v>640</v>
      </c>
      <c r="G1540" s="40">
        <v>1</v>
      </c>
      <c r="H1540" s="40" t="s">
        <v>574</v>
      </c>
      <c r="I1540" s="39">
        <v>103.08</v>
      </c>
      <c r="J1540" s="53" t="e">
        <f>IF(C1540="СТОП цена",I1540,ROUND(I1540*(1-VLOOKUP(L1540,Оглавление!D:G,3,FALSE)),2))</f>
        <v>#REF!</v>
      </c>
      <c r="K1540" s="56"/>
      <c r="L1540" s="56" t="e">
        <f>IF(ISBLANK(K1540)=FALSE,A1540,#REF!)</f>
        <v>#REF!</v>
      </c>
      <c r="M1540" s="50">
        <v>39</v>
      </c>
    </row>
    <row r="1541" spans="1:13" ht="15">
      <c r="A1541" s="383" t="s">
        <v>256</v>
      </c>
      <c r="B1541" s="38">
        <v>792214</v>
      </c>
      <c r="C1541" s="38"/>
      <c r="D1541" s="38">
        <v>25</v>
      </c>
      <c r="E1541" s="40" t="s">
        <v>41</v>
      </c>
      <c r="F1541" s="40" t="str">
        <f t="shared" si="76"/>
        <v>25 кг</v>
      </c>
      <c r="G1541" s="40">
        <v>1</v>
      </c>
      <c r="H1541" s="40" t="s">
        <v>574</v>
      </c>
      <c r="I1541" s="39">
        <v>270.45999999999998</v>
      </c>
      <c r="J1541" s="53" t="e">
        <f>IF(C1541="СТОП цена",I1541,ROUND(I1541*(1-VLOOKUP(L1541,Оглавление!D:G,3,FALSE)),2))</f>
        <v>#REF!</v>
      </c>
      <c r="K1541" s="56"/>
      <c r="L1541" s="56" t="e">
        <f t="shared" si="77"/>
        <v>#REF!</v>
      </c>
      <c r="M1541" s="50">
        <v>39</v>
      </c>
    </row>
    <row r="1542" spans="1:13" s="135" customFormat="1" ht="22.5" customHeight="1">
      <c r="A1542" s="444" t="s">
        <v>631</v>
      </c>
      <c r="B1542" s="38">
        <v>1983759</v>
      </c>
      <c r="C1542" s="39" t="s">
        <v>96</v>
      </c>
      <c r="D1542" s="38"/>
      <c r="E1542" s="40"/>
      <c r="F1542" s="40" t="s">
        <v>640</v>
      </c>
      <c r="G1542" s="40">
        <v>1</v>
      </c>
      <c r="H1542" s="40" t="s">
        <v>574</v>
      </c>
      <c r="I1542" s="39">
        <v>130.96</v>
      </c>
      <c r="J1542" s="53" t="e">
        <f>IF(C1542="СТОП цена",I1542,ROUND(I1542*(1-VLOOKUP(L1542,Оглавление!D:G,3,FALSE)),2))</f>
        <v>#REF!</v>
      </c>
      <c r="K1542" s="56"/>
      <c r="L1542" s="56" t="e">
        <f t="shared" si="77"/>
        <v>#REF!</v>
      </c>
      <c r="M1542" s="50">
        <v>39</v>
      </c>
    </row>
    <row r="1543" spans="1:13" ht="12.75">
      <c r="A1543" s="445"/>
      <c r="B1543" s="38">
        <v>1767954</v>
      </c>
      <c r="C1543" s="38"/>
      <c r="D1543" s="38">
        <v>25</v>
      </c>
      <c r="E1543" s="40" t="s">
        <v>41</v>
      </c>
      <c r="F1543" s="40" t="str">
        <f t="shared" si="76"/>
        <v>25 кг</v>
      </c>
      <c r="G1543" s="40">
        <v>1</v>
      </c>
      <c r="H1543" s="40" t="s">
        <v>574</v>
      </c>
      <c r="I1543" s="39">
        <v>384.9</v>
      </c>
      <c r="J1543" s="53" t="e">
        <f>IF(C1543="СТОП цена",I1543,ROUND(I1543*(1-VLOOKUP(L1543,Оглавление!D:G,3,FALSE)),2))</f>
        <v>#REF!</v>
      </c>
      <c r="K1543" s="56"/>
      <c r="L1543" s="56" t="e">
        <f t="shared" si="77"/>
        <v>#REF!</v>
      </c>
      <c r="M1543" s="50">
        <v>39</v>
      </c>
    </row>
    <row r="1544" spans="1:13" s="249" customFormat="1" ht="30" customHeight="1">
      <c r="A1544" s="308" t="s">
        <v>1201</v>
      </c>
      <c r="B1544" s="38">
        <v>2092263</v>
      </c>
      <c r="C1544" s="38"/>
      <c r="D1544" s="38"/>
      <c r="E1544" s="40"/>
      <c r="F1544" s="40" t="s">
        <v>640</v>
      </c>
      <c r="G1544" s="64">
        <v>4</v>
      </c>
      <c r="H1544" s="64" t="s">
        <v>574</v>
      </c>
      <c r="I1544" s="52">
        <v>289.10000000000002</v>
      </c>
      <c r="J1544" s="65" t="e">
        <f>IF(C1544="СТОП цена",I1544,ROUND(I1544*(1-VLOOKUP(L1544,Оглавление!D:G,3,FALSE)),2))</f>
        <v>#REF!</v>
      </c>
      <c r="K1544" s="56"/>
      <c r="L1544" s="56" t="e">
        <f t="shared" si="77"/>
        <v>#REF!</v>
      </c>
      <c r="M1544" s="50">
        <v>39</v>
      </c>
    </row>
    <row r="1545" spans="1:13" ht="24" customHeight="1">
      <c r="A1545" s="292" t="s">
        <v>632</v>
      </c>
      <c r="B1545" s="38">
        <v>1317215</v>
      </c>
      <c r="C1545" s="38"/>
      <c r="D1545" s="38">
        <v>25</v>
      </c>
      <c r="E1545" s="40" t="s">
        <v>41</v>
      </c>
      <c r="F1545" s="40" t="str">
        <f t="shared" si="76"/>
        <v>25 кг</v>
      </c>
      <c r="G1545" s="40">
        <v>1</v>
      </c>
      <c r="H1545" s="40" t="s">
        <v>574</v>
      </c>
      <c r="I1545" s="39">
        <v>724.89</v>
      </c>
      <c r="J1545" s="53" t="e">
        <f>IF(C1545="СТОП цена",I1545,ROUND(I1545*(1-VLOOKUP(L1545,Оглавление!D:G,3,FALSE)),2))</f>
        <v>#REF!</v>
      </c>
      <c r="K1545" s="53"/>
      <c r="L1545" s="56" t="e">
        <f t="shared" si="77"/>
        <v>#REF!</v>
      </c>
      <c r="M1545" s="50">
        <v>39</v>
      </c>
    </row>
    <row r="1546" spans="1:13" ht="30">
      <c r="A1546" s="295" t="s">
        <v>64</v>
      </c>
      <c r="B1546" s="38" t="s">
        <v>1091</v>
      </c>
      <c r="C1546" s="38"/>
      <c r="D1546" s="38">
        <v>25</v>
      </c>
      <c r="E1546" s="40" t="s">
        <v>41</v>
      </c>
      <c r="F1546" s="40" t="str">
        <f t="shared" si="76"/>
        <v>25 кг</v>
      </c>
      <c r="G1546" s="40">
        <v>1</v>
      </c>
      <c r="H1546" s="40" t="s">
        <v>574</v>
      </c>
      <c r="I1546" s="40">
        <v>539.53</v>
      </c>
      <c r="J1546" s="53" t="e">
        <f>IF(C1546="СТОП цена",I1546,ROUND(I1546*(1-VLOOKUP(L1546,Оглавление!D:G,3,FALSE)),2))</f>
        <v>#REF!</v>
      </c>
      <c r="K1546" s="56"/>
      <c r="L1546" s="56" t="e">
        <f>IF(ISBLANK(K1546)=FALSE,A1546,#REF!)</f>
        <v>#REF!</v>
      </c>
      <c r="M1546" s="50">
        <v>40</v>
      </c>
    </row>
    <row r="1547" spans="1:13" ht="30">
      <c r="A1547" s="295" t="s">
        <v>65</v>
      </c>
      <c r="B1547" s="39" t="s">
        <v>1092</v>
      </c>
      <c r="C1547" s="39"/>
      <c r="D1547" s="40">
        <v>25</v>
      </c>
      <c r="E1547" s="40" t="s">
        <v>41</v>
      </c>
      <c r="F1547" s="40" t="str">
        <f t="shared" si="76"/>
        <v>25 кг</v>
      </c>
      <c r="G1547" s="40">
        <v>1</v>
      </c>
      <c r="H1547" s="40" t="s">
        <v>574</v>
      </c>
      <c r="I1547" s="40">
        <v>607.49</v>
      </c>
      <c r="J1547" s="53" t="e">
        <f>IF(C1547="СТОП цена",I1547,ROUND(I1547*(1-VLOOKUP(L1547,Оглавление!D:G,3,FALSE)),2))</f>
        <v>#REF!</v>
      </c>
      <c r="K1547" s="56"/>
      <c r="L1547" s="56" t="e">
        <f t="shared" si="77"/>
        <v>#REF!</v>
      </c>
      <c r="M1547" s="50">
        <v>40</v>
      </c>
    </row>
    <row r="1548" spans="1:13" s="1" customFormat="1" ht="25.5" customHeight="1">
      <c r="A1548" s="446" t="s">
        <v>34</v>
      </c>
      <c r="B1548" s="447"/>
      <c r="C1548" s="447"/>
      <c r="D1548" s="447"/>
      <c r="E1548" s="447"/>
      <c r="F1548" s="447"/>
      <c r="G1548" s="447"/>
      <c r="H1548" s="447"/>
      <c r="I1548" s="447"/>
      <c r="J1548" s="447"/>
      <c r="K1548" s="56"/>
      <c r="L1548" s="56" t="e">
        <f t="shared" si="77"/>
        <v>#REF!</v>
      </c>
      <c r="M1548" s="50">
        <v>40</v>
      </c>
    </row>
    <row r="1549" spans="1:13" ht="30">
      <c r="A1549" s="295" t="s">
        <v>66</v>
      </c>
      <c r="B1549" s="39">
        <v>899272</v>
      </c>
      <c r="C1549" s="39" t="s">
        <v>123</v>
      </c>
      <c r="D1549" s="40">
        <v>15</v>
      </c>
      <c r="E1549" s="40" t="s">
        <v>290</v>
      </c>
      <c r="F1549" s="40" t="str">
        <f>CONCATENATE(D1549," ",E1549)</f>
        <v>15 л</v>
      </c>
      <c r="G1549" s="40">
        <v>1</v>
      </c>
      <c r="H1549" s="40" t="s">
        <v>574</v>
      </c>
      <c r="I1549" s="39">
        <v>2632.43</v>
      </c>
      <c r="J1549" s="53" t="e">
        <f>IF(C1549="СТОП цена",I1549,ROUND(I1549*(1-VLOOKUP(L1549,Оглавление!D:G,3,FALSE)),2))</f>
        <v>#REF!</v>
      </c>
      <c r="K1549" s="56"/>
      <c r="L1549" s="56" t="e">
        <f t="shared" ref="L1549:L1601" si="78">IF(ISBLANK(K1549)=FALSE,A1549,L1548)</f>
        <v>#REF!</v>
      </c>
      <c r="M1549" s="50">
        <v>40</v>
      </c>
    </row>
    <row r="1550" spans="1:13" s="249" customFormat="1" ht="15">
      <c r="A1550" s="295" t="s">
        <v>921</v>
      </c>
      <c r="B1550" s="39">
        <v>1706390</v>
      </c>
      <c r="C1550" s="39" t="s">
        <v>123</v>
      </c>
      <c r="D1550" s="40"/>
      <c r="E1550" s="40"/>
      <c r="F1550" s="40" t="s">
        <v>750</v>
      </c>
      <c r="G1550" s="40">
        <v>1</v>
      </c>
      <c r="H1550" s="40" t="s">
        <v>574</v>
      </c>
      <c r="I1550" s="39">
        <v>2255.8200000000002</v>
      </c>
      <c r="J1550" s="53" t="e">
        <f>IF(C1550="СТОП цена",I1550,ROUND(I1550*(1-VLOOKUP(L1550,Оглавление!D:G,3,FALSE)),2))</f>
        <v>#REF!</v>
      </c>
      <c r="K1550" s="56"/>
      <c r="L1550" s="56" t="e">
        <f t="shared" si="78"/>
        <v>#REF!</v>
      </c>
      <c r="M1550" s="50">
        <v>40</v>
      </c>
    </row>
    <row r="1551" spans="1:13" ht="30">
      <c r="A1551" s="295" t="s">
        <v>67</v>
      </c>
      <c r="B1551" s="39">
        <v>899271</v>
      </c>
      <c r="C1551" s="39" t="s">
        <v>123</v>
      </c>
      <c r="D1551" s="40">
        <v>15</v>
      </c>
      <c r="E1551" s="40" t="s">
        <v>290</v>
      </c>
      <c r="F1551" s="40" t="str">
        <f>CONCATENATE(D1551," ",E1551)</f>
        <v>15 л</v>
      </c>
      <c r="G1551" s="40">
        <v>1</v>
      </c>
      <c r="H1551" s="40" t="s">
        <v>574</v>
      </c>
      <c r="I1551" s="39">
        <v>3079.99</v>
      </c>
      <c r="J1551" s="53" t="e">
        <f>IF(C1551="СТОП цена",I1551,ROUND(I1551*(1-VLOOKUP(L1551,Оглавление!D:G,3,FALSE)),2))</f>
        <v>#REF!</v>
      </c>
      <c r="K1551" s="56"/>
      <c r="L1551" s="56" t="e">
        <f>IF(ISBLANK(K1551)=FALSE,A1551,L1549)</f>
        <v>#REF!</v>
      </c>
      <c r="M1551" s="50">
        <v>40</v>
      </c>
    </row>
    <row r="1552" spans="1:13" ht="30">
      <c r="A1552" s="295" t="s">
        <v>68</v>
      </c>
      <c r="B1552" s="39">
        <v>899248</v>
      </c>
      <c r="C1552" s="39" t="s">
        <v>123</v>
      </c>
      <c r="D1552" s="40">
        <v>15</v>
      </c>
      <c r="E1552" s="40" t="s">
        <v>290</v>
      </c>
      <c r="F1552" s="40" t="str">
        <f>CONCATENATE(D1552," ",E1552)</f>
        <v>15 л</v>
      </c>
      <c r="G1552" s="40">
        <v>1</v>
      </c>
      <c r="H1552" s="40" t="s">
        <v>574</v>
      </c>
      <c r="I1552" s="39">
        <v>3335.64</v>
      </c>
      <c r="J1552" s="53" t="e">
        <f>IF(C1552="СТОП цена",I1552,ROUND(I1552*(1-VLOOKUP(L1552,Оглавление!D:G,3,FALSE)),2))</f>
        <v>#REF!</v>
      </c>
      <c r="K1552" s="56"/>
      <c r="L1552" s="56" t="e">
        <f t="shared" si="78"/>
        <v>#REF!</v>
      </c>
      <c r="M1552" s="50">
        <v>40</v>
      </c>
    </row>
    <row r="1553" spans="1:13" ht="30">
      <c r="A1553" s="295" t="s">
        <v>69</v>
      </c>
      <c r="B1553" s="39">
        <v>899250</v>
      </c>
      <c r="C1553" s="39" t="s">
        <v>123</v>
      </c>
      <c r="D1553" s="40">
        <v>15</v>
      </c>
      <c r="E1553" s="40" t="s">
        <v>290</v>
      </c>
      <c r="F1553" s="40" t="str">
        <f>CONCATENATE(D1553," ",E1553)</f>
        <v>15 л</v>
      </c>
      <c r="G1553" s="40">
        <v>1</v>
      </c>
      <c r="H1553" s="40" t="s">
        <v>574</v>
      </c>
      <c r="I1553" s="39">
        <v>4207.3599999999997</v>
      </c>
      <c r="J1553" s="53" t="e">
        <f>IF(C1553="СТОП цена",I1553,ROUND(I1553*(1-VLOOKUP(L1553,Оглавление!D:G,3,FALSE)),2))</f>
        <v>#REF!</v>
      </c>
      <c r="K1553" s="56"/>
      <c r="L1553" s="56" t="e">
        <f t="shared" si="78"/>
        <v>#REF!</v>
      </c>
      <c r="M1553" s="50">
        <v>40</v>
      </c>
    </row>
    <row r="1554" spans="1:13" s="169" customFormat="1" ht="30">
      <c r="A1554" s="295" t="s">
        <v>748</v>
      </c>
      <c r="B1554" s="39">
        <v>1876932</v>
      </c>
      <c r="C1554" s="39" t="s">
        <v>123</v>
      </c>
      <c r="D1554" s="40"/>
      <c r="E1554" s="40"/>
      <c r="F1554" s="40" t="s">
        <v>750</v>
      </c>
      <c r="G1554" s="40">
        <v>1</v>
      </c>
      <c r="H1554" s="40" t="s">
        <v>574</v>
      </c>
      <c r="I1554" s="39">
        <v>3160.07</v>
      </c>
      <c r="J1554" s="53" t="e">
        <f>IF(C1554="СТОП цена",I1554,ROUND(I1554*(1-VLOOKUP(L1554,Оглавление!D:G,3,FALSE)),2))</f>
        <v>#REF!</v>
      </c>
      <c r="K1554" s="56"/>
      <c r="L1554" s="56" t="e">
        <f t="shared" si="78"/>
        <v>#REF!</v>
      </c>
      <c r="M1554" s="50">
        <v>40</v>
      </c>
    </row>
    <row r="1555" spans="1:13" s="1" customFormat="1" ht="25.5" customHeight="1">
      <c r="A1555" s="446" t="s">
        <v>162</v>
      </c>
      <c r="B1555" s="447"/>
      <c r="C1555" s="447"/>
      <c r="D1555" s="447"/>
      <c r="E1555" s="447"/>
      <c r="F1555" s="447"/>
      <c r="G1555" s="447"/>
      <c r="H1555" s="447"/>
      <c r="I1555" s="447"/>
      <c r="J1555" s="447"/>
      <c r="K1555" s="56"/>
      <c r="L1555" s="56" t="e">
        <f>IF(ISBLANK(K1555)=FALSE,A1555,L1553)</f>
        <v>#REF!</v>
      </c>
      <c r="M1555" s="50">
        <v>40</v>
      </c>
    </row>
    <row r="1556" spans="1:13" ht="30">
      <c r="A1556" s="295" t="s">
        <v>70</v>
      </c>
      <c r="B1556" s="38">
        <v>1120603</v>
      </c>
      <c r="C1556" s="38"/>
      <c r="D1556" s="38">
        <v>25</v>
      </c>
      <c r="E1556" s="38" t="s">
        <v>41</v>
      </c>
      <c r="F1556" s="40" t="str">
        <f t="shared" ref="F1556:F1566" si="79">CONCATENATE(D1556," ",E1556)</f>
        <v>25 кг</v>
      </c>
      <c r="G1556" s="40">
        <v>1</v>
      </c>
      <c r="H1556" s="40" t="s">
        <v>574</v>
      </c>
      <c r="I1556" s="39">
        <v>1740.32</v>
      </c>
      <c r="J1556" s="53" t="e">
        <f>IF(C1556="СТОП цена",I1556,ROUND(I1556*(1-VLOOKUP(L1556,Оглавление!D:G,3,FALSE)),2))</f>
        <v>#REF!</v>
      </c>
      <c r="K1556" s="56"/>
      <c r="L1556" s="56" t="e">
        <f t="shared" si="78"/>
        <v>#REF!</v>
      </c>
      <c r="M1556" s="50">
        <v>40</v>
      </c>
    </row>
    <row r="1557" spans="1:13" ht="30">
      <c r="A1557" s="295" t="s">
        <v>97</v>
      </c>
      <c r="B1557" s="38">
        <v>1119426</v>
      </c>
      <c r="C1557" s="38"/>
      <c r="D1557" s="39">
        <v>25</v>
      </c>
      <c r="E1557" s="40" t="s">
        <v>41</v>
      </c>
      <c r="F1557" s="40" t="str">
        <f t="shared" si="79"/>
        <v>25 кг</v>
      </c>
      <c r="G1557" s="40">
        <v>1</v>
      </c>
      <c r="H1557" s="40" t="s">
        <v>574</v>
      </c>
      <c r="I1557" s="39">
        <v>1689.44</v>
      </c>
      <c r="J1557" s="53" t="e">
        <f>IF(C1557="СТОП цена",I1557,ROUND(I1557*(1-VLOOKUP(L1557,Оглавление!D:G,3,FALSE)),2))</f>
        <v>#REF!</v>
      </c>
      <c r="K1557" s="56"/>
      <c r="L1557" s="56" t="e">
        <f t="shared" si="78"/>
        <v>#REF!</v>
      </c>
      <c r="M1557" s="50">
        <v>40</v>
      </c>
    </row>
    <row r="1558" spans="1:13" ht="30">
      <c r="A1558" s="295" t="s">
        <v>85</v>
      </c>
      <c r="B1558" s="38">
        <v>1119425</v>
      </c>
      <c r="C1558" s="38"/>
      <c r="D1558" s="40">
        <v>25</v>
      </c>
      <c r="E1558" s="40" t="s">
        <v>41</v>
      </c>
      <c r="F1558" s="40" t="str">
        <f t="shared" si="79"/>
        <v>25 кг</v>
      </c>
      <c r="G1558" s="40">
        <v>1</v>
      </c>
      <c r="H1558" s="40" t="s">
        <v>574</v>
      </c>
      <c r="I1558" s="39">
        <v>1640.2</v>
      </c>
      <c r="J1558" s="53" t="e">
        <f>IF(C1558="СТОП цена",I1558,ROUND(I1558*(1-VLOOKUP(L1558,Оглавление!D:G,3,FALSE)),2))</f>
        <v>#REF!</v>
      </c>
      <c r="K1558" s="56"/>
      <c r="L1558" s="56" t="e">
        <f t="shared" si="78"/>
        <v>#REF!</v>
      </c>
      <c r="M1558" s="50">
        <v>40</v>
      </c>
    </row>
    <row r="1559" spans="1:13" ht="30">
      <c r="A1559" s="295" t="s">
        <v>86</v>
      </c>
      <c r="B1559" s="38">
        <v>1120602</v>
      </c>
      <c r="C1559" s="38"/>
      <c r="D1559" s="40">
        <v>25</v>
      </c>
      <c r="E1559" s="40" t="s">
        <v>41</v>
      </c>
      <c r="F1559" s="40" t="str">
        <f t="shared" si="79"/>
        <v>25 кг</v>
      </c>
      <c r="G1559" s="40">
        <v>1</v>
      </c>
      <c r="H1559" s="40" t="s">
        <v>574</v>
      </c>
      <c r="I1559" s="39">
        <v>1607.97</v>
      </c>
      <c r="J1559" s="53" t="e">
        <f>IF(C1559="СТОП цена",I1559,ROUND(I1559*(1-VLOOKUP(L1559,Оглавление!D:G,3,FALSE)),2))</f>
        <v>#REF!</v>
      </c>
      <c r="K1559" s="56"/>
      <c r="L1559" s="56" t="e">
        <f t="shared" si="78"/>
        <v>#REF!</v>
      </c>
      <c r="M1559" s="50">
        <v>40</v>
      </c>
    </row>
    <row r="1560" spans="1:13" ht="30">
      <c r="A1560" s="295" t="s">
        <v>87</v>
      </c>
      <c r="B1560" s="38">
        <v>792193</v>
      </c>
      <c r="C1560" s="39" t="s">
        <v>123</v>
      </c>
      <c r="D1560" s="40">
        <v>25</v>
      </c>
      <c r="E1560" s="40" t="s">
        <v>41</v>
      </c>
      <c r="F1560" s="40" t="str">
        <f t="shared" si="79"/>
        <v>25 кг</v>
      </c>
      <c r="G1560" s="40">
        <v>1</v>
      </c>
      <c r="H1560" s="40" t="s">
        <v>574</v>
      </c>
      <c r="I1560" s="39">
        <v>758.26</v>
      </c>
      <c r="J1560" s="53" t="e">
        <f>IF(C1560="СТОП цена",I1560,ROUND(I1560*(1-VLOOKUP(L1560,Оглавление!D:G,3,FALSE)),2))</f>
        <v>#REF!</v>
      </c>
      <c r="K1560" s="56"/>
      <c r="L1560" s="56" t="e">
        <f t="shared" si="78"/>
        <v>#REF!</v>
      </c>
      <c r="M1560" s="50">
        <v>40</v>
      </c>
    </row>
    <row r="1561" spans="1:13" ht="30">
      <c r="A1561" s="295" t="s">
        <v>88</v>
      </c>
      <c r="B1561" s="38">
        <v>792192</v>
      </c>
      <c r="C1561" s="39" t="s">
        <v>96</v>
      </c>
      <c r="D1561" s="40">
        <v>25</v>
      </c>
      <c r="E1561" s="40" t="s">
        <v>41</v>
      </c>
      <c r="F1561" s="40" t="str">
        <f t="shared" si="79"/>
        <v>25 кг</v>
      </c>
      <c r="G1561" s="40">
        <v>1</v>
      </c>
      <c r="H1561" s="40" t="s">
        <v>574</v>
      </c>
      <c r="I1561" s="39">
        <v>676.57</v>
      </c>
      <c r="J1561" s="53" t="e">
        <f>IF(C1561="СТОП цена",I1561,ROUND(I1561*(1-VLOOKUP(L1561,Оглавление!D:G,3,FALSE)),2))</f>
        <v>#REF!</v>
      </c>
      <c r="K1561" s="56"/>
      <c r="L1561" s="56" t="e">
        <f t="shared" si="78"/>
        <v>#REF!</v>
      </c>
      <c r="M1561" s="50">
        <v>40</v>
      </c>
    </row>
    <row r="1562" spans="1:13" ht="30">
      <c r="A1562" s="295" t="s">
        <v>89</v>
      </c>
      <c r="B1562" s="38" t="s">
        <v>1093</v>
      </c>
      <c r="C1562" s="38"/>
      <c r="D1562" s="40">
        <v>25</v>
      </c>
      <c r="E1562" s="40" t="s">
        <v>41</v>
      </c>
      <c r="F1562" s="40" t="str">
        <f t="shared" si="79"/>
        <v>25 кг</v>
      </c>
      <c r="G1562" s="40">
        <v>1</v>
      </c>
      <c r="H1562" s="40" t="s">
        <v>574</v>
      </c>
      <c r="I1562" s="39">
        <v>663.91</v>
      </c>
      <c r="J1562" s="53" t="e">
        <f>IF(C1562="СТОП цена",I1562,ROUND(I1562*(1-VLOOKUP(L1562,Оглавление!D:G,3,FALSE)),2))</f>
        <v>#REF!</v>
      </c>
      <c r="K1562" s="56"/>
      <c r="L1562" s="56" t="e">
        <f t="shared" si="78"/>
        <v>#REF!</v>
      </c>
      <c r="M1562" s="50">
        <v>40</v>
      </c>
    </row>
    <row r="1563" spans="1:13" ht="30">
      <c r="A1563" s="295" t="s">
        <v>90</v>
      </c>
      <c r="B1563" s="38">
        <v>792180</v>
      </c>
      <c r="C1563" s="40" t="s">
        <v>123</v>
      </c>
      <c r="D1563" s="40">
        <v>25</v>
      </c>
      <c r="E1563" s="40" t="s">
        <v>41</v>
      </c>
      <c r="F1563" s="40" t="str">
        <f t="shared" si="79"/>
        <v>25 кг</v>
      </c>
      <c r="G1563" s="40">
        <v>1</v>
      </c>
      <c r="H1563" s="40" t="s">
        <v>574</v>
      </c>
      <c r="I1563" s="39">
        <v>663.91</v>
      </c>
      <c r="J1563" s="53" t="e">
        <f>IF(C1563="СТОП цена",I1563,ROUND(I1563*(1-VLOOKUP(L1563,Оглавление!D:G,3,FALSE)),2))</f>
        <v>#REF!</v>
      </c>
      <c r="K1563" s="56"/>
      <c r="L1563" s="56" t="e">
        <f t="shared" si="78"/>
        <v>#REF!</v>
      </c>
      <c r="M1563" s="50">
        <v>40</v>
      </c>
    </row>
    <row r="1564" spans="1:13" ht="30">
      <c r="A1564" s="295" t="s">
        <v>91</v>
      </c>
      <c r="B1564" s="38">
        <v>1318410</v>
      </c>
      <c r="C1564" s="38"/>
      <c r="D1564" s="40">
        <v>25</v>
      </c>
      <c r="E1564" s="40" t="s">
        <v>41</v>
      </c>
      <c r="F1564" s="40" t="str">
        <f t="shared" si="79"/>
        <v>25 кг</v>
      </c>
      <c r="G1564" s="40">
        <v>1</v>
      </c>
      <c r="H1564" s="40" t="s">
        <v>574</v>
      </c>
      <c r="I1564" s="39">
        <v>2355.6</v>
      </c>
      <c r="J1564" s="53" t="e">
        <f>IF(C1564="СТОП цена",I1564,ROUND(I1564*(1-VLOOKUP(L1564,Оглавление!D:G,3,FALSE)),2))</f>
        <v>#REF!</v>
      </c>
      <c r="K1564" s="56"/>
      <c r="L1564" s="56" t="e">
        <f t="shared" si="78"/>
        <v>#REF!</v>
      </c>
      <c r="M1564" s="50">
        <v>40</v>
      </c>
    </row>
    <row r="1565" spans="1:13" ht="30">
      <c r="A1565" s="295" t="s">
        <v>92</v>
      </c>
      <c r="B1565" s="38">
        <v>1318409</v>
      </c>
      <c r="C1565" s="38"/>
      <c r="D1565" s="40">
        <v>25</v>
      </c>
      <c r="E1565" s="40" t="s">
        <v>41</v>
      </c>
      <c r="F1565" s="40" t="str">
        <f t="shared" si="79"/>
        <v>25 кг</v>
      </c>
      <c r="G1565" s="40">
        <v>1</v>
      </c>
      <c r="H1565" s="40" t="s">
        <v>574</v>
      </c>
      <c r="I1565" s="39">
        <v>2120.02</v>
      </c>
      <c r="J1565" s="53" t="e">
        <f>IF(C1565="СТОП цена",I1565,ROUND(I1565*(1-VLOOKUP(L1565,Оглавление!D:G,3,FALSE)),2))</f>
        <v>#REF!</v>
      </c>
      <c r="K1565" s="56"/>
      <c r="L1565" s="56" t="e">
        <f t="shared" si="78"/>
        <v>#REF!</v>
      </c>
      <c r="M1565" s="50">
        <v>40</v>
      </c>
    </row>
    <row r="1566" spans="1:13" ht="30">
      <c r="A1566" s="295" t="s">
        <v>93</v>
      </c>
      <c r="B1566" s="38">
        <v>1318441</v>
      </c>
      <c r="C1566" s="38"/>
      <c r="D1566" s="40">
        <v>25</v>
      </c>
      <c r="E1566" s="40" t="s">
        <v>41</v>
      </c>
      <c r="F1566" s="40" t="str">
        <f t="shared" si="79"/>
        <v>25 кг</v>
      </c>
      <c r="G1566" s="40">
        <v>1</v>
      </c>
      <c r="H1566" s="40" t="s">
        <v>574</v>
      </c>
      <c r="I1566" s="39">
        <v>2237.8000000000002</v>
      </c>
      <c r="J1566" s="53" t="e">
        <f>IF(C1566="СТОП цена",I1566,ROUND(I1566*(1-VLOOKUP(L1566,Оглавление!D:G,3,FALSE)),2))</f>
        <v>#REF!</v>
      </c>
      <c r="K1566" s="56"/>
      <c r="L1566" s="56" t="e">
        <f t="shared" si="78"/>
        <v>#REF!</v>
      </c>
      <c r="M1566" s="50">
        <v>40</v>
      </c>
    </row>
    <row r="1567" spans="1:13" s="164" customFormat="1" ht="34.5" customHeight="1">
      <c r="A1567" s="295" t="s">
        <v>737</v>
      </c>
      <c r="B1567" s="39">
        <v>1604024</v>
      </c>
      <c r="C1567" s="39"/>
      <c r="D1567" s="40"/>
      <c r="E1567" s="40"/>
      <c r="F1567" s="40" t="s">
        <v>641</v>
      </c>
      <c r="G1567" s="40">
        <v>1</v>
      </c>
      <c r="H1567" s="40" t="s">
        <v>574</v>
      </c>
      <c r="I1567" s="39">
        <v>995.9</v>
      </c>
      <c r="J1567" s="53" t="e">
        <f>IF(C1567="СТОП цена",I1567,ROUND(I1567*(1-VLOOKUP(L1567,Оглавление!D:G,3,FALSE)),2))</f>
        <v>#REF!</v>
      </c>
      <c r="K1567" s="56"/>
      <c r="L1567" s="56" t="e">
        <f t="shared" si="78"/>
        <v>#REF!</v>
      </c>
      <c r="M1567" s="50">
        <v>40</v>
      </c>
    </row>
    <row r="1568" spans="1:13" s="1" customFormat="1" ht="20.25" customHeight="1">
      <c r="A1568" s="446" t="s">
        <v>13</v>
      </c>
      <c r="B1568" s="447"/>
      <c r="C1568" s="447"/>
      <c r="D1568" s="447"/>
      <c r="E1568" s="447"/>
      <c r="F1568" s="447"/>
      <c r="G1568" s="447"/>
      <c r="H1568" s="447"/>
      <c r="I1568" s="447"/>
      <c r="J1568" s="447"/>
      <c r="K1568" s="56"/>
      <c r="L1568" s="56" t="e">
        <f>IF(ISBLANK(K1568)=FALSE,A1568,L1566)</f>
        <v>#REF!</v>
      </c>
      <c r="M1568" s="50">
        <v>40</v>
      </c>
    </row>
    <row r="1569" spans="1:13" ht="15">
      <c r="A1569" s="295" t="s">
        <v>94</v>
      </c>
      <c r="B1569" s="38">
        <v>820990</v>
      </c>
      <c r="C1569" s="38"/>
      <c r="D1569" s="40">
        <v>25</v>
      </c>
      <c r="E1569" s="40" t="s">
        <v>41</v>
      </c>
      <c r="F1569" s="40" t="str">
        <f>CONCATENATE(D1569," ",E1569)</f>
        <v>25 кг</v>
      </c>
      <c r="G1569" s="40">
        <v>1</v>
      </c>
      <c r="H1569" s="40" t="s">
        <v>574</v>
      </c>
      <c r="I1569" s="39">
        <v>764</v>
      </c>
      <c r="J1569" s="53" t="e">
        <f>IF(C1569="СТОП цена",I1569,ROUND(I1569*(1-VLOOKUP(L1569,Оглавление!D:G,3,FALSE)),2))</f>
        <v>#REF!</v>
      </c>
      <c r="K1569" s="56"/>
      <c r="L1569" s="56" t="e">
        <f>IF(ISBLANK(K1569)=FALSE,A1569,#REF!)</f>
        <v>#REF!</v>
      </c>
      <c r="M1569" s="50">
        <v>40</v>
      </c>
    </row>
    <row r="1570" spans="1:13" ht="15">
      <c r="A1570" s="295" t="s">
        <v>95</v>
      </c>
      <c r="B1570" s="38">
        <v>821011</v>
      </c>
      <c r="C1570" s="39" t="s">
        <v>123</v>
      </c>
      <c r="D1570" s="40">
        <v>25</v>
      </c>
      <c r="E1570" s="40" t="s">
        <v>41</v>
      </c>
      <c r="F1570" s="40" t="str">
        <f>CONCATENATE(D1570," ",E1570)</f>
        <v>25 кг</v>
      </c>
      <c r="G1570" s="40">
        <v>1</v>
      </c>
      <c r="H1570" s="40" t="s">
        <v>574</v>
      </c>
      <c r="I1570" s="39">
        <v>620.78</v>
      </c>
      <c r="J1570" s="53" t="e">
        <f>IF(C1570="СТОП цена",I1570,ROUND(I1570*(1-VLOOKUP(L1570,Оглавление!D:G,3,FALSE)),2))</f>
        <v>#REF!</v>
      </c>
      <c r="K1570" s="56"/>
      <c r="L1570" s="56" t="e">
        <f t="shared" si="78"/>
        <v>#REF!</v>
      </c>
      <c r="M1570" s="50">
        <v>40</v>
      </c>
    </row>
    <row r="1571" spans="1:13" ht="25.5">
      <c r="A1571" s="444" t="s">
        <v>128</v>
      </c>
      <c r="B1571" s="39" t="s">
        <v>1669</v>
      </c>
      <c r="C1571" s="39"/>
      <c r="D1571" s="40">
        <v>5</v>
      </c>
      <c r="E1571" s="40" t="s">
        <v>41</v>
      </c>
      <c r="F1571" s="40" t="str">
        <f>CONCATENATE(D1571," ",E1571)</f>
        <v>5 кг</v>
      </c>
      <c r="G1571" s="40">
        <v>1</v>
      </c>
      <c r="H1571" s="40" t="s">
        <v>574</v>
      </c>
      <c r="I1571" s="39">
        <v>336.27</v>
      </c>
      <c r="J1571" s="53" t="e">
        <f>IF(C1571="СТОП цена",I1571,ROUND(I1571*(1-VLOOKUP(L1571,Оглавление!D:G,3,FALSE)),2))</f>
        <v>#REF!</v>
      </c>
      <c r="K1571" s="56"/>
      <c r="L1571" s="56" t="e">
        <f t="shared" si="78"/>
        <v>#REF!</v>
      </c>
      <c r="M1571" s="50">
        <v>40</v>
      </c>
    </row>
    <row r="1572" spans="1:13" ht="25.5">
      <c r="A1572" s="445"/>
      <c r="B1572" s="39" t="s">
        <v>1670</v>
      </c>
      <c r="C1572" s="39"/>
      <c r="D1572" s="40">
        <v>25</v>
      </c>
      <c r="E1572" s="40" t="s">
        <v>41</v>
      </c>
      <c r="F1572" s="40" t="str">
        <f>CONCATENATE(D1572," ",E1572)</f>
        <v>25 кг</v>
      </c>
      <c r="G1572" s="40">
        <v>1</v>
      </c>
      <c r="H1572" s="40" t="s">
        <v>574</v>
      </c>
      <c r="I1572" s="39">
        <v>1324.25</v>
      </c>
      <c r="J1572" s="53" t="e">
        <f>IF(C1572="СТОП цена",I1572,ROUND(I1572*(1-VLOOKUP(L1572,Оглавление!D:G,3,FALSE)),2))</f>
        <v>#REF!</v>
      </c>
      <c r="K1572" s="56"/>
      <c r="L1572" s="56" t="e">
        <f t="shared" si="78"/>
        <v>#REF!</v>
      </c>
      <c r="M1572" s="50">
        <v>40</v>
      </c>
    </row>
    <row r="1573" spans="1:13" s="1" customFormat="1" ht="18.75" customHeight="1">
      <c r="A1573" s="446" t="s">
        <v>335</v>
      </c>
      <c r="B1573" s="447"/>
      <c r="C1573" s="447"/>
      <c r="D1573" s="447"/>
      <c r="E1573" s="447"/>
      <c r="F1573" s="447"/>
      <c r="G1573" s="447"/>
      <c r="H1573" s="447"/>
      <c r="I1573" s="447"/>
      <c r="J1573" s="447"/>
      <c r="K1573" s="56"/>
      <c r="L1573" s="56" t="e">
        <f t="shared" si="78"/>
        <v>#REF!</v>
      </c>
      <c r="M1573" s="50">
        <v>40</v>
      </c>
    </row>
    <row r="1574" spans="1:13" s="1" customFormat="1" ht="34.5" customHeight="1">
      <c r="A1574" s="295" t="s">
        <v>691</v>
      </c>
      <c r="B1574" s="39">
        <v>1910601</v>
      </c>
      <c r="C1574" s="39"/>
      <c r="D1574" s="39"/>
      <c r="E1574" s="39"/>
      <c r="F1574" s="39" t="s">
        <v>692</v>
      </c>
      <c r="G1574" s="39">
        <v>1</v>
      </c>
      <c r="H1574" s="39" t="s">
        <v>574</v>
      </c>
      <c r="I1574" s="39">
        <v>288.64</v>
      </c>
      <c r="J1574" s="53" t="e">
        <f>IF(C1574="СТОП цена",I1574,ROUND(I1574*(1-VLOOKUP(L1574,Оглавление!D:G,3,FALSE)),2))</f>
        <v>#REF!</v>
      </c>
      <c r="K1574" s="56"/>
      <c r="L1574" s="56" t="e">
        <f t="shared" si="78"/>
        <v>#REF!</v>
      </c>
      <c r="M1574" s="50">
        <v>40</v>
      </c>
    </row>
    <row r="1575" spans="1:13" s="155" customFormat="1" ht="21" customHeight="1">
      <c r="A1575" s="291" t="s">
        <v>722</v>
      </c>
      <c r="B1575" s="39">
        <v>1138557</v>
      </c>
      <c r="C1575" s="39" t="s">
        <v>123</v>
      </c>
      <c r="D1575" s="38"/>
      <c r="E1575" s="40"/>
      <c r="F1575" s="40" t="s">
        <v>641</v>
      </c>
      <c r="G1575" s="40">
        <v>1</v>
      </c>
      <c r="H1575" s="40" t="s">
        <v>574</v>
      </c>
      <c r="I1575" s="39">
        <v>963.01</v>
      </c>
      <c r="J1575" s="53" t="e">
        <f>IF(C1575="СТОП цена",I1575,ROUND(I1575*(1-VLOOKUP(L1575,Оглавление!D:G,3,FALSE)),2))</f>
        <v>#REF!</v>
      </c>
      <c r="K1575" s="56"/>
      <c r="L1575" s="56" t="e">
        <f t="shared" si="78"/>
        <v>#REF!</v>
      </c>
      <c r="M1575" s="50">
        <v>40</v>
      </c>
    </row>
    <row r="1576" spans="1:13" ht="12.75">
      <c r="A1576" s="444" t="s">
        <v>420</v>
      </c>
      <c r="B1576" s="38" t="s">
        <v>1094</v>
      </c>
      <c r="C1576" s="38"/>
      <c r="D1576" s="40">
        <v>5</v>
      </c>
      <c r="E1576" s="40" t="s">
        <v>41</v>
      </c>
      <c r="F1576" s="40" t="str">
        <f t="shared" ref="F1576:F1600" si="80">CONCATENATE(D1576," ",E1576)</f>
        <v>5 кг</v>
      </c>
      <c r="G1576" s="40">
        <v>1</v>
      </c>
      <c r="H1576" s="40" t="s">
        <v>574</v>
      </c>
      <c r="I1576" s="40">
        <v>1375.27</v>
      </c>
      <c r="J1576" s="53" t="e">
        <f>IF(C1576="СТОП цена",I1576,ROUND(I1576*(1-VLOOKUP(L1576,Оглавление!D:G,3,FALSE)),2))</f>
        <v>#REF!</v>
      </c>
      <c r="K1576" s="56"/>
      <c r="L1576" s="56" t="e">
        <f>IF(ISBLANK(K1576)=FALSE,A1576,#REF!)</f>
        <v>#REF!</v>
      </c>
      <c r="M1576" s="50">
        <v>41</v>
      </c>
    </row>
    <row r="1577" spans="1:13" ht="12.75">
      <c r="A1577" s="445"/>
      <c r="B1577" s="38">
        <v>1481842</v>
      </c>
      <c r="C1577" s="38"/>
      <c r="D1577" s="38">
        <v>15</v>
      </c>
      <c r="E1577" s="40" t="s">
        <v>41</v>
      </c>
      <c r="F1577" s="40" t="str">
        <f t="shared" si="80"/>
        <v>15 кг</v>
      </c>
      <c r="G1577" s="40">
        <v>1</v>
      </c>
      <c r="H1577" s="40" t="s">
        <v>574</v>
      </c>
      <c r="I1577" s="40">
        <v>3785.79</v>
      </c>
      <c r="J1577" s="53" t="e">
        <f>IF(C1577="СТОП цена",I1577,ROUND(I1577*(1-VLOOKUP(L1577,Оглавление!D:G,3,FALSE)),2))</f>
        <v>#REF!</v>
      </c>
      <c r="K1577" s="56"/>
      <c r="L1577" s="56" t="e">
        <f t="shared" si="78"/>
        <v>#REF!</v>
      </c>
      <c r="M1577" s="50">
        <v>41</v>
      </c>
    </row>
    <row r="1578" spans="1:13" s="155" customFormat="1" ht="12.75">
      <c r="A1578" s="444" t="s">
        <v>421</v>
      </c>
      <c r="B1578" s="38">
        <v>1859283</v>
      </c>
      <c r="C1578" s="39" t="s">
        <v>123</v>
      </c>
      <c r="D1578" s="38"/>
      <c r="E1578" s="40"/>
      <c r="F1578" s="40" t="s">
        <v>640</v>
      </c>
      <c r="G1578" s="40">
        <v>1</v>
      </c>
      <c r="H1578" s="40" t="s">
        <v>574</v>
      </c>
      <c r="I1578" s="40">
        <v>225.5</v>
      </c>
      <c r="J1578" s="53" t="e">
        <f>IF(C1578="СТОП цена",I1578,ROUND(I1578*(1-VLOOKUP(L1578,Оглавление!D:G,3,FALSE)),2))</f>
        <v>#REF!</v>
      </c>
      <c r="K1578" s="56"/>
      <c r="L1578" s="56" t="e">
        <f t="shared" si="78"/>
        <v>#REF!</v>
      </c>
      <c r="M1578" s="50">
        <v>41</v>
      </c>
    </row>
    <row r="1579" spans="1:13" ht="12.75">
      <c r="A1579" s="445"/>
      <c r="B1579" s="38">
        <v>792206</v>
      </c>
      <c r="C1579" s="38"/>
      <c r="D1579" s="38">
        <v>25</v>
      </c>
      <c r="E1579" s="40" t="s">
        <v>41</v>
      </c>
      <c r="F1579" s="40" t="str">
        <f t="shared" si="80"/>
        <v>25 кг</v>
      </c>
      <c r="G1579" s="40">
        <v>1</v>
      </c>
      <c r="H1579" s="40" t="s">
        <v>574</v>
      </c>
      <c r="I1579" s="40">
        <v>948.88</v>
      </c>
      <c r="J1579" s="53" t="e">
        <f>IF(C1579="СТОП цена",I1579,ROUND(I1579*(1-VLOOKUP(L1579,Оглавление!D:G,3,FALSE)),2))</f>
        <v>#REF!</v>
      </c>
      <c r="K1579" s="56"/>
      <c r="L1579" s="56" t="e">
        <f>IF(ISBLANK(K1579)=FALSE,A1578,L1577)</f>
        <v>#REF!</v>
      </c>
      <c r="M1579" s="50">
        <v>41</v>
      </c>
    </row>
    <row r="1580" spans="1:13" s="249" customFormat="1" ht="15">
      <c r="A1580" s="308" t="s">
        <v>1203</v>
      </c>
      <c r="B1580" s="38">
        <v>2092265</v>
      </c>
      <c r="C1580" s="38"/>
      <c r="D1580" s="38"/>
      <c r="E1580" s="40"/>
      <c r="F1580" s="64" t="s">
        <v>1204</v>
      </c>
      <c r="G1580" s="64">
        <v>4</v>
      </c>
      <c r="H1580" s="64" t="s">
        <v>574</v>
      </c>
      <c r="I1580" s="64">
        <v>225.5</v>
      </c>
      <c r="J1580" s="65" t="e">
        <f>IF(C1580="СТОП цена",I1580,ROUND(I1580*(1-VLOOKUP(L1580,Оглавление!D:G,3,FALSE)),2))</f>
        <v>#REF!</v>
      </c>
      <c r="K1580" s="56"/>
      <c r="L1580" s="56" t="e">
        <f>IF(ISBLANK(K1580)=FALSE,A1579,L1578)</f>
        <v>#REF!</v>
      </c>
      <c r="M1580" s="50">
        <v>41</v>
      </c>
    </row>
    <row r="1581" spans="1:13" ht="31.5" customHeight="1">
      <c r="A1581" s="295" t="s">
        <v>422</v>
      </c>
      <c r="B1581" s="38">
        <v>1226582</v>
      </c>
      <c r="C1581" s="38"/>
      <c r="D1581" s="38">
        <v>24</v>
      </c>
      <c r="E1581" s="40" t="s">
        <v>41</v>
      </c>
      <c r="F1581" s="40" t="str">
        <f t="shared" si="80"/>
        <v>24 кг</v>
      </c>
      <c r="G1581" s="40">
        <v>1</v>
      </c>
      <c r="H1581" s="40" t="s">
        <v>574</v>
      </c>
      <c r="I1581" s="40">
        <v>1626.21</v>
      </c>
      <c r="J1581" s="53" t="e">
        <f>IF(C1581="СТОП цена",I1581,ROUND(I1581*(1-VLOOKUP(L1581,Оглавление!D:G,3,FALSE)),2))</f>
        <v>#REF!</v>
      </c>
      <c r="K1581" s="56"/>
      <c r="L1581" s="56" t="e">
        <f>IF(ISBLANK(K1581)=FALSE,A1581,L1579)</f>
        <v>#REF!</v>
      </c>
      <c r="M1581" s="50">
        <v>41</v>
      </c>
    </row>
    <row r="1582" spans="1:13" ht="31.5" customHeight="1">
      <c r="A1582" s="295" t="s">
        <v>423</v>
      </c>
      <c r="B1582" s="38">
        <v>1225707</v>
      </c>
      <c r="C1582" s="38"/>
      <c r="D1582" s="38">
        <v>10</v>
      </c>
      <c r="E1582" s="40" t="s">
        <v>41</v>
      </c>
      <c r="F1582" s="40" t="str">
        <f t="shared" si="80"/>
        <v>10 кг</v>
      </c>
      <c r="G1582" s="40">
        <v>1</v>
      </c>
      <c r="H1582" s="40" t="s">
        <v>574</v>
      </c>
      <c r="I1582" s="40">
        <v>2832.11</v>
      </c>
      <c r="J1582" s="53" t="e">
        <f>IF(C1582="СТОП цена",I1582,ROUND(I1582*(1-VLOOKUP(L1582,Оглавление!D:G,3,FALSE)),2))</f>
        <v>#REF!</v>
      </c>
      <c r="K1582" s="56"/>
      <c r="L1582" s="56" t="e">
        <f t="shared" si="78"/>
        <v>#REF!</v>
      </c>
      <c r="M1582" s="50">
        <v>41</v>
      </c>
    </row>
    <row r="1583" spans="1:13" s="155" customFormat="1" ht="12.75">
      <c r="A1583" s="444" t="s">
        <v>721</v>
      </c>
      <c r="B1583" s="39">
        <v>1933684</v>
      </c>
      <c r="C1583" s="39" t="s">
        <v>937</v>
      </c>
      <c r="D1583" s="40"/>
      <c r="E1583" s="40"/>
      <c r="F1583" s="40" t="s">
        <v>674</v>
      </c>
      <c r="G1583" s="40">
        <v>1</v>
      </c>
      <c r="H1583" s="40" t="s">
        <v>574</v>
      </c>
      <c r="I1583" s="39">
        <v>349.18</v>
      </c>
      <c r="J1583" s="53" t="e">
        <f>IF(C1583="СТОП цена",I1583,ROUND(I1583*(1-VLOOKUP(L1583,Оглавление!D:G,3,FALSE)),2))</f>
        <v>#REF!</v>
      </c>
      <c r="K1583" s="56"/>
      <c r="L1583" s="56" t="e">
        <f t="shared" si="78"/>
        <v>#REF!</v>
      </c>
      <c r="M1583" s="50">
        <v>42</v>
      </c>
    </row>
    <row r="1584" spans="1:13" s="155" customFormat="1" ht="12.75">
      <c r="A1584" s="445"/>
      <c r="B1584" s="39">
        <v>1535443</v>
      </c>
      <c r="C1584" s="39"/>
      <c r="D1584" s="40"/>
      <c r="E1584" s="40"/>
      <c r="F1584" s="40" t="s">
        <v>641</v>
      </c>
      <c r="G1584" s="40">
        <v>1</v>
      </c>
      <c r="H1584" s="40" t="s">
        <v>574</v>
      </c>
      <c r="I1584" s="39">
        <v>425.93</v>
      </c>
      <c r="J1584" s="53" t="e">
        <f>IF(C1584="СТОП цена",I1584,ROUND(I1584*(1-VLOOKUP(L1584,Оглавление!D:G,3,FALSE)),2))</f>
        <v>#REF!</v>
      </c>
      <c r="K1584" s="56"/>
      <c r="L1584" s="56" t="e">
        <f t="shared" si="78"/>
        <v>#REF!</v>
      </c>
      <c r="M1584" s="50">
        <v>42</v>
      </c>
    </row>
    <row r="1585" spans="1:13" s="249" customFormat="1" ht="19.5" customHeight="1">
      <c r="A1585" s="292" t="s">
        <v>1193</v>
      </c>
      <c r="B1585" s="39">
        <v>2020603</v>
      </c>
      <c r="C1585" s="39" t="s">
        <v>123</v>
      </c>
      <c r="D1585" s="40"/>
      <c r="E1585" s="40"/>
      <c r="F1585" s="40" t="s">
        <v>727</v>
      </c>
      <c r="G1585" s="40">
        <v>1</v>
      </c>
      <c r="H1585" s="40" t="s">
        <v>574</v>
      </c>
      <c r="I1585" s="39">
        <v>425.93</v>
      </c>
      <c r="J1585" s="53" t="e">
        <f>IF(C1585="СТОП цена",I1585,ROUND(I1585*(1-VLOOKUP(L1585,Оглавление!D:G,3,FALSE)),2))</f>
        <v>#REF!</v>
      </c>
      <c r="K1585" s="56"/>
      <c r="L1585" s="56" t="e">
        <f t="shared" si="78"/>
        <v>#REF!</v>
      </c>
      <c r="M1585" s="50">
        <v>42</v>
      </c>
    </row>
    <row r="1586" spans="1:13" ht="33.75" customHeight="1">
      <c r="A1586" s="295" t="s">
        <v>424</v>
      </c>
      <c r="B1586" s="38">
        <v>792207</v>
      </c>
      <c r="C1586" s="38"/>
      <c r="D1586" s="40">
        <v>25</v>
      </c>
      <c r="E1586" s="40" t="s">
        <v>41</v>
      </c>
      <c r="F1586" s="40" t="str">
        <f t="shared" si="80"/>
        <v>25 кг</v>
      </c>
      <c r="G1586" s="40">
        <v>1</v>
      </c>
      <c r="H1586" s="40" t="s">
        <v>574</v>
      </c>
      <c r="I1586" s="39">
        <v>552.95000000000005</v>
      </c>
      <c r="J1586" s="53" t="e">
        <f>IF(C1586="СТОП цена",I1586,ROUND(I1586*(1-VLOOKUP(L1586,Оглавление!D:G,3,FALSE)),2))</f>
        <v>#REF!</v>
      </c>
      <c r="K1586" s="56"/>
      <c r="L1586" s="56" t="e">
        <f>IF(ISBLANK(K1586)=FALSE,A1586,L1584)</f>
        <v>#REF!</v>
      </c>
      <c r="M1586" s="50">
        <v>42</v>
      </c>
    </row>
    <row r="1587" spans="1:13" ht="25.5" customHeight="1">
      <c r="A1587" s="287" t="s">
        <v>529</v>
      </c>
      <c r="B1587" s="40">
        <v>1668617</v>
      </c>
      <c r="C1587" s="40" t="s">
        <v>123</v>
      </c>
      <c r="D1587" s="40">
        <v>25</v>
      </c>
      <c r="E1587" s="40" t="s">
        <v>41</v>
      </c>
      <c r="F1587" s="40" t="str">
        <f t="shared" si="80"/>
        <v>25 кг</v>
      </c>
      <c r="G1587" s="40">
        <v>1</v>
      </c>
      <c r="H1587" s="40" t="s">
        <v>574</v>
      </c>
      <c r="I1587" s="39">
        <v>493.49</v>
      </c>
      <c r="J1587" s="53" t="e">
        <f>IF(C1587="СТОП цена",I1587,ROUND(I1587*(1-VLOOKUP(L1587,Оглавление!D:G,3,FALSE)),2))</f>
        <v>#REF!</v>
      </c>
      <c r="K1587" s="56"/>
      <c r="L1587" s="56" t="e">
        <f t="shared" si="78"/>
        <v>#REF!</v>
      </c>
      <c r="M1587" s="50">
        <v>42</v>
      </c>
    </row>
    <row r="1588" spans="1:13" s="218" customFormat="1" ht="45" customHeight="1">
      <c r="A1588" s="287" t="s">
        <v>821</v>
      </c>
      <c r="B1588" s="40">
        <v>1969130</v>
      </c>
      <c r="C1588" s="39" t="s">
        <v>123</v>
      </c>
      <c r="D1588" s="40"/>
      <c r="E1588" s="40"/>
      <c r="F1588" s="40" t="s">
        <v>641</v>
      </c>
      <c r="G1588" s="40">
        <v>1</v>
      </c>
      <c r="H1588" s="40" t="s">
        <v>574</v>
      </c>
      <c r="I1588" s="39">
        <v>1961.25</v>
      </c>
      <c r="J1588" s="53" t="e">
        <f>IF(C1588="СТОП цена",I1588,ROUND(I1588*(1-VLOOKUP(L1588,Оглавление!D:G,3,FALSE)),2))</f>
        <v>#REF!</v>
      </c>
      <c r="K1588" s="56"/>
      <c r="L1588" s="56" t="e">
        <f t="shared" si="78"/>
        <v>#REF!</v>
      </c>
      <c r="M1588" s="50">
        <v>42</v>
      </c>
    </row>
    <row r="1589" spans="1:13" s="218" customFormat="1" ht="36.75" customHeight="1">
      <c r="A1589" s="295" t="s">
        <v>822</v>
      </c>
      <c r="B1589" s="39" t="s">
        <v>1646</v>
      </c>
      <c r="C1589" s="39" t="s">
        <v>123</v>
      </c>
      <c r="D1589" s="40"/>
      <c r="E1589" s="40"/>
      <c r="F1589" s="40" t="s">
        <v>641</v>
      </c>
      <c r="G1589" s="40">
        <v>1</v>
      </c>
      <c r="H1589" s="40" t="s">
        <v>574</v>
      </c>
      <c r="I1589" s="39">
        <v>832</v>
      </c>
      <c r="J1589" s="53" t="e">
        <f>IF(C1589="СТОП цена",I1589,ROUND(I1589*(1-VLOOKUP(L1589,Оглавление!D:G,3,FALSE)),2))</f>
        <v>#REF!</v>
      </c>
      <c r="K1589" s="56"/>
      <c r="L1589" s="56" t="e">
        <f t="shared" si="78"/>
        <v>#REF!</v>
      </c>
      <c r="M1589" s="50">
        <v>42</v>
      </c>
    </row>
    <row r="1590" spans="1:13" s="155" customFormat="1" ht="30" customHeight="1">
      <c r="A1590" s="295" t="s">
        <v>720</v>
      </c>
      <c r="B1590" s="39">
        <v>1804804</v>
      </c>
      <c r="C1590" s="39"/>
      <c r="D1590" s="40"/>
      <c r="E1590" s="40"/>
      <c r="F1590" s="40" t="s">
        <v>641</v>
      </c>
      <c r="G1590" s="40">
        <v>1</v>
      </c>
      <c r="H1590" s="40" t="s">
        <v>574</v>
      </c>
      <c r="I1590" s="39">
        <v>442.87</v>
      </c>
      <c r="J1590" s="53" t="e">
        <f>IF(C1590="СТОП цена",I1590,ROUND(I1590*(1-VLOOKUP(L1590,Оглавление!D:G,3,FALSE)),2))</f>
        <v>#REF!</v>
      </c>
      <c r="K1590" s="56"/>
      <c r="L1590" s="56" t="e">
        <f>IF(ISBLANK(K1590)=FALSE,A1590,L1587)</f>
        <v>#REF!</v>
      </c>
      <c r="M1590" s="50">
        <v>42</v>
      </c>
    </row>
    <row r="1591" spans="1:13" ht="30">
      <c r="A1591" s="295" t="s">
        <v>154</v>
      </c>
      <c r="B1591" s="39">
        <v>854617</v>
      </c>
      <c r="C1591" s="39" t="s">
        <v>123</v>
      </c>
      <c r="D1591" s="40">
        <v>25</v>
      </c>
      <c r="E1591" s="40" t="s">
        <v>41</v>
      </c>
      <c r="F1591" s="40" t="str">
        <f t="shared" si="80"/>
        <v>25 кг</v>
      </c>
      <c r="G1591" s="40">
        <v>1</v>
      </c>
      <c r="H1591" s="40" t="s">
        <v>574</v>
      </c>
      <c r="I1591" s="39">
        <v>465.04</v>
      </c>
      <c r="J1591" s="53" t="e">
        <f>IF(C1591="СТОП цена",I1591,ROUND(I1591*(1-VLOOKUP(L1591,Оглавление!D:G,3,FALSE)),2))</f>
        <v>#REF!</v>
      </c>
      <c r="K1591" s="56"/>
      <c r="L1591" s="56" t="e">
        <f t="shared" si="78"/>
        <v>#REF!</v>
      </c>
      <c r="M1591" s="50">
        <v>42</v>
      </c>
    </row>
    <row r="1592" spans="1:13" ht="30" customHeight="1">
      <c r="A1592" s="295" t="s">
        <v>155</v>
      </c>
      <c r="B1592" s="38">
        <v>1177891</v>
      </c>
      <c r="C1592" s="38"/>
      <c r="D1592" s="40">
        <v>25</v>
      </c>
      <c r="E1592" s="40" t="s">
        <v>41</v>
      </c>
      <c r="F1592" s="40" t="str">
        <f t="shared" si="80"/>
        <v>25 кг</v>
      </c>
      <c r="G1592" s="40">
        <v>1</v>
      </c>
      <c r="H1592" s="40" t="s">
        <v>574</v>
      </c>
      <c r="I1592" s="39">
        <v>598.79</v>
      </c>
      <c r="J1592" s="53" t="e">
        <f>IF(C1592="СТОП цена",I1592,ROUND(I1592*(1-VLOOKUP(L1592,Оглавление!D:G,3,FALSE)),2))</f>
        <v>#REF!</v>
      </c>
      <c r="K1592" s="56"/>
      <c r="L1592" s="56" t="e">
        <f t="shared" si="78"/>
        <v>#REF!</v>
      </c>
      <c r="M1592" s="50">
        <v>42</v>
      </c>
    </row>
    <row r="1593" spans="1:13" ht="12.75">
      <c r="A1593" s="444" t="s">
        <v>156</v>
      </c>
      <c r="B1593" s="40">
        <v>1632730</v>
      </c>
      <c r="C1593" s="40"/>
      <c r="D1593" s="40">
        <v>2</v>
      </c>
      <c r="E1593" s="40" t="s">
        <v>41</v>
      </c>
      <c r="F1593" s="40" t="str">
        <f t="shared" si="80"/>
        <v>2 кг</v>
      </c>
      <c r="G1593" s="40">
        <v>1</v>
      </c>
      <c r="H1593" s="40" t="s">
        <v>574</v>
      </c>
      <c r="I1593" s="40">
        <v>280.32</v>
      </c>
      <c r="J1593" s="53" t="e">
        <f>IF(C1593="СТОП цена",I1593,ROUND(I1593*(1-VLOOKUP(L1593,Оглавление!D:G,3,FALSE)),2))</f>
        <v>#REF!</v>
      </c>
      <c r="K1593" s="56"/>
      <c r="L1593" s="56" t="e">
        <f t="shared" si="78"/>
        <v>#REF!</v>
      </c>
      <c r="M1593" s="50">
        <v>42</v>
      </c>
    </row>
    <row r="1594" spans="1:13" s="124" customFormat="1" ht="12.75">
      <c r="A1594" s="519"/>
      <c r="B1594" s="72">
        <v>1377211</v>
      </c>
      <c r="C1594" s="72"/>
      <c r="D1594" s="72">
        <v>5</v>
      </c>
      <c r="E1594" s="64" t="s">
        <v>41</v>
      </c>
      <c r="F1594" s="64" t="str">
        <f t="shared" si="80"/>
        <v>5 кг</v>
      </c>
      <c r="G1594" s="64">
        <v>1</v>
      </c>
      <c r="H1594" s="64" t="s">
        <v>574</v>
      </c>
      <c r="I1594" s="52">
        <v>1932.39</v>
      </c>
      <c r="J1594" s="53" t="e">
        <f>IF(C1594="СТОП цена",I1594,ROUND(I1594*(1-VLOOKUP(L1594,Оглавление!D:G,3,FALSE)),2))</f>
        <v>#REF!</v>
      </c>
      <c r="K1594" s="130"/>
      <c r="L1594" s="130" t="e">
        <f t="shared" si="78"/>
        <v>#REF!</v>
      </c>
      <c r="M1594" s="50">
        <v>42</v>
      </c>
    </row>
    <row r="1595" spans="1:13" ht="20.25" customHeight="1">
      <c r="A1595" s="295" t="s">
        <v>157</v>
      </c>
      <c r="B1595" s="38">
        <v>1321900</v>
      </c>
      <c r="C1595" s="38"/>
      <c r="D1595" s="38">
        <v>25</v>
      </c>
      <c r="E1595" s="40" t="s">
        <v>41</v>
      </c>
      <c r="F1595" s="40" t="str">
        <f t="shared" si="80"/>
        <v>25 кг</v>
      </c>
      <c r="G1595" s="40">
        <v>1</v>
      </c>
      <c r="H1595" s="40" t="s">
        <v>574</v>
      </c>
      <c r="I1595" s="39">
        <v>588.73</v>
      </c>
      <c r="J1595" s="53" t="e">
        <f>IF(C1595="СТОП цена",I1595,ROUND(I1595*(1-VLOOKUP(L1595,Оглавление!D:G,3,FALSE)),2))</f>
        <v>#REF!</v>
      </c>
      <c r="K1595" s="56"/>
      <c r="L1595" s="56" t="e">
        <f t="shared" si="78"/>
        <v>#REF!</v>
      </c>
      <c r="M1595" s="50">
        <v>42</v>
      </c>
    </row>
    <row r="1596" spans="1:13" s="238" customFormat="1" ht="15">
      <c r="A1596" s="291" t="s">
        <v>890</v>
      </c>
      <c r="B1596" s="72">
        <v>2048967</v>
      </c>
      <c r="C1596" s="72"/>
      <c r="D1596" s="38"/>
      <c r="E1596" s="40"/>
      <c r="F1596" s="40" t="s">
        <v>674</v>
      </c>
      <c r="G1596" s="40">
        <v>1</v>
      </c>
      <c r="H1596" s="40" t="s">
        <v>574</v>
      </c>
      <c r="I1596" s="39">
        <v>454.24</v>
      </c>
      <c r="J1596" s="53" t="e">
        <f>IF(C1596="СТОП цена",I1596,ROUND(I1596*(1-VLOOKUP(L1596,Оглавление!D:G,3,FALSE)),2))</f>
        <v>#REF!</v>
      </c>
      <c r="K1596" s="56"/>
      <c r="L1596" s="56" t="e">
        <f t="shared" si="78"/>
        <v>#REF!</v>
      </c>
      <c r="M1596" s="50">
        <v>42</v>
      </c>
    </row>
    <row r="1597" spans="1:13" ht="19.5" customHeight="1">
      <c r="A1597" s="444" t="s">
        <v>158</v>
      </c>
      <c r="B1597" s="38">
        <v>854618</v>
      </c>
      <c r="C1597" s="39" t="s">
        <v>123</v>
      </c>
      <c r="D1597" s="38">
        <v>5</v>
      </c>
      <c r="E1597" s="40" t="s">
        <v>41</v>
      </c>
      <c r="F1597" s="40" t="str">
        <f t="shared" si="80"/>
        <v>5 кг</v>
      </c>
      <c r="G1597" s="40">
        <v>1</v>
      </c>
      <c r="H1597" s="40" t="s">
        <v>574</v>
      </c>
      <c r="I1597" s="39">
        <v>122.94</v>
      </c>
      <c r="J1597" s="53" t="e">
        <f>IF(C1597="СТОП цена",I1597,ROUND(I1597*(1-VLOOKUP(L1597,Оглавление!D:G,3,FALSE)),2))</f>
        <v>#REF!</v>
      </c>
      <c r="K1597" s="56"/>
      <c r="L1597" s="56" t="e">
        <f>IF(ISBLANK(K1597)=FALSE,A1597,L1595)</f>
        <v>#REF!</v>
      </c>
      <c r="M1597" s="50">
        <v>42</v>
      </c>
    </row>
    <row r="1598" spans="1:13" ht="18.75" customHeight="1">
      <c r="A1598" s="445"/>
      <c r="B1598" s="38">
        <v>792194</v>
      </c>
      <c r="C1598" s="38"/>
      <c r="D1598" s="38">
        <v>25</v>
      </c>
      <c r="E1598" s="40" t="s">
        <v>41</v>
      </c>
      <c r="F1598" s="40" t="str">
        <f t="shared" si="80"/>
        <v>25 кг</v>
      </c>
      <c r="G1598" s="40">
        <v>1</v>
      </c>
      <c r="H1598" s="40" t="s">
        <v>574</v>
      </c>
      <c r="I1598" s="39">
        <v>491.77</v>
      </c>
      <c r="J1598" s="53" t="e">
        <f>IF(C1598="СТОП цена",I1598,ROUND(I1598*(1-VLOOKUP(L1598,Оглавление!D:G,3,FALSE)),2))</f>
        <v>#REF!</v>
      </c>
      <c r="K1598" s="56"/>
      <c r="L1598" s="56" t="e">
        <f t="shared" si="78"/>
        <v>#REF!</v>
      </c>
      <c r="M1598" s="50">
        <v>42</v>
      </c>
    </row>
    <row r="1599" spans="1:13" s="249" customFormat="1" ht="38.25" customHeight="1">
      <c r="A1599" s="308" t="s">
        <v>1202</v>
      </c>
      <c r="B1599" s="38">
        <v>2092759</v>
      </c>
      <c r="C1599" s="38"/>
      <c r="D1599" s="38"/>
      <c r="E1599" s="40"/>
      <c r="F1599" s="64" t="s">
        <v>640</v>
      </c>
      <c r="G1599" s="64">
        <v>4</v>
      </c>
      <c r="H1599" s="64" t="s">
        <v>574</v>
      </c>
      <c r="I1599" s="52">
        <v>122.94</v>
      </c>
      <c r="J1599" s="65" t="e">
        <f>IF(C1599="СТОП цена",I1599,ROUND(I1599*(1-VLOOKUP(L1599,Оглавление!D:G,3,FALSE)),2))</f>
        <v>#REF!</v>
      </c>
      <c r="K1599" s="56"/>
      <c r="L1599" s="56" t="e">
        <f t="shared" si="78"/>
        <v>#REF!</v>
      </c>
      <c r="M1599" s="50">
        <v>42</v>
      </c>
    </row>
    <row r="1600" spans="1:13" ht="30">
      <c r="A1600" s="295" t="s">
        <v>551</v>
      </c>
      <c r="B1600" s="38">
        <v>1804805</v>
      </c>
      <c r="C1600" s="38"/>
      <c r="D1600" s="38">
        <v>25</v>
      </c>
      <c r="E1600" s="40" t="s">
        <v>41</v>
      </c>
      <c r="F1600" s="40" t="str">
        <f t="shared" si="80"/>
        <v>25 кг</v>
      </c>
      <c r="G1600" s="40">
        <v>1</v>
      </c>
      <c r="H1600" s="40" t="s">
        <v>574</v>
      </c>
      <c r="I1600" s="39">
        <v>454.72</v>
      </c>
      <c r="J1600" s="53" t="e">
        <f>IF(C1600="СТОП цена",I1600,ROUND(I1600*(1-VLOOKUP(L1600,Оглавление!D:G,3,FALSE)),2))</f>
        <v>#REF!</v>
      </c>
      <c r="K1600" s="56"/>
      <c r="L1600" s="56" t="e">
        <f>IF(ISBLANK(K1600)=FALSE,A1600,L1598)</f>
        <v>#REF!</v>
      </c>
      <c r="M1600" s="50">
        <v>42</v>
      </c>
    </row>
    <row r="1601" spans="1:13" s="236" customFormat="1" ht="38.25" customHeight="1">
      <c r="A1601" s="300" t="s">
        <v>884</v>
      </c>
      <c r="B1601" s="39" t="s">
        <v>1095</v>
      </c>
      <c r="C1601" s="39" t="s">
        <v>123</v>
      </c>
      <c r="D1601" s="38"/>
      <c r="E1601" s="40"/>
      <c r="F1601" s="40" t="s">
        <v>641</v>
      </c>
      <c r="G1601" s="40">
        <v>1</v>
      </c>
      <c r="H1601" s="40" t="s">
        <v>574</v>
      </c>
      <c r="I1601" s="39">
        <v>795.04</v>
      </c>
      <c r="J1601" s="53" t="e">
        <f>IF(C1601="СТОП цена",I1601,ROUND(I1601*(1-VLOOKUP(L1601,Оглавление!D:G,3,FALSE)),2))</f>
        <v>#REF!</v>
      </c>
      <c r="K1601" s="56"/>
      <c r="L1601" s="56" t="e">
        <f t="shared" si="78"/>
        <v>#REF!</v>
      </c>
      <c r="M1601" s="50">
        <v>42</v>
      </c>
    </row>
    <row r="1602" spans="1:13" s="168" customFormat="1" ht="33.75" customHeight="1">
      <c r="A1602" s="300" t="s">
        <v>747</v>
      </c>
      <c r="B1602" s="39">
        <v>2021029</v>
      </c>
      <c r="C1602" s="39"/>
      <c r="D1602" s="38"/>
      <c r="E1602" s="40"/>
      <c r="F1602" s="40" t="s">
        <v>674</v>
      </c>
      <c r="G1602" s="40">
        <v>1</v>
      </c>
      <c r="H1602" s="40" t="s">
        <v>574</v>
      </c>
      <c r="I1602" s="39">
        <v>306.57</v>
      </c>
      <c r="J1602" s="53" t="e">
        <f>IF(C1602="СТОП цена",I1602,ROUND(I1602*(1-VLOOKUP(L1602,Оглавление!D:G,3,FALSE)),2))</f>
        <v>#REF!</v>
      </c>
      <c r="K1602" s="56"/>
      <c r="L1602" s="56" t="e">
        <f>IF(ISBLANK(K1602)=FALSE,A1602,L1601)</f>
        <v>#REF!</v>
      </c>
      <c r="M1602" s="50">
        <v>42</v>
      </c>
    </row>
    <row r="1603" spans="1:13" s="225" customFormat="1" ht="30.75" customHeight="1">
      <c r="A1603" s="300" t="s">
        <v>841</v>
      </c>
      <c r="B1603" s="39">
        <v>1915083</v>
      </c>
      <c r="C1603" s="39" t="s">
        <v>123</v>
      </c>
      <c r="D1603" s="38"/>
      <c r="E1603" s="40"/>
      <c r="F1603" s="40" t="s">
        <v>641</v>
      </c>
      <c r="G1603" s="40">
        <v>1</v>
      </c>
      <c r="H1603" s="40" t="s">
        <v>574</v>
      </c>
      <c r="I1603" s="39">
        <v>1074.99</v>
      </c>
      <c r="J1603" s="53" t="e">
        <f>IF(C1603="СТОП цена",I1603,ROUND(I1603*(1-VLOOKUP(L1603,Оглавление!D:G,3,FALSE)),2))</f>
        <v>#REF!</v>
      </c>
      <c r="K1603" s="56"/>
      <c r="L1603" s="56" t="e">
        <f>IF(ISBLANK(K1603)=FALSE,A1603,L1602)</f>
        <v>#REF!</v>
      </c>
      <c r="M1603" s="50">
        <v>42</v>
      </c>
    </row>
    <row r="1604" spans="1:13" s="240" customFormat="1" ht="30.75" customHeight="1">
      <c r="A1604" s="300" t="s">
        <v>893</v>
      </c>
      <c r="B1604" s="39">
        <v>1915578</v>
      </c>
      <c r="C1604" s="39" t="s">
        <v>123</v>
      </c>
      <c r="D1604" s="38"/>
      <c r="E1604" s="40"/>
      <c r="F1604" s="40" t="s">
        <v>641</v>
      </c>
      <c r="G1604" s="40">
        <v>1</v>
      </c>
      <c r="H1604" s="40" t="s">
        <v>574</v>
      </c>
      <c r="I1604" s="39">
        <v>1074.99</v>
      </c>
      <c r="J1604" s="53" t="e">
        <f>IF(C1604="СТОП цена",I1604,ROUND(I1604*(1-VLOOKUP(L1604,Оглавление!D:G,3,FALSE)),2))</f>
        <v>#REF!</v>
      </c>
      <c r="K1604" s="56"/>
      <c r="L1604" s="56" t="e">
        <f>IF(ISBLANK(K1604)=FALSE,A1604,L1603)</f>
        <v>#REF!</v>
      </c>
      <c r="M1604" s="50">
        <v>42</v>
      </c>
    </row>
    <row r="1605" spans="1:13" s="225" customFormat="1" ht="29.25" customHeight="1">
      <c r="A1605" s="300" t="s">
        <v>842</v>
      </c>
      <c r="B1605" s="39">
        <v>1915577</v>
      </c>
      <c r="C1605" s="39" t="s">
        <v>123</v>
      </c>
      <c r="D1605" s="38"/>
      <c r="E1605" s="40"/>
      <c r="F1605" s="40" t="s">
        <v>641</v>
      </c>
      <c r="G1605" s="40">
        <v>1</v>
      </c>
      <c r="H1605" s="40" t="s">
        <v>574</v>
      </c>
      <c r="I1605" s="39">
        <v>1687.5</v>
      </c>
      <c r="J1605" s="53" t="e">
        <f>IF(C1605="СТОП цена",I1605,ROUND(I1605*(1-VLOOKUP(L1605,Оглавление!D:G,3,FALSE)),2))</f>
        <v>#REF!</v>
      </c>
      <c r="K1605" s="56"/>
      <c r="L1605" s="56" t="e">
        <f>IF(ISBLANK(K1605)=FALSE,A1605,L1602)</f>
        <v>#REF!</v>
      </c>
      <c r="M1605" s="50">
        <v>42</v>
      </c>
    </row>
    <row r="1606" spans="1:13" s="1" customFormat="1" ht="21.75" customHeight="1">
      <c r="A1606" s="446" t="s">
        <v>289</v>
      </c>
      <c r="B1606" s="447"/>
      <c r="C1606" s="447"/>
      <c r="D1606" s="447"/>
      <c r="E1606" s="447"/>
      <c r="F1606" s="447"/>
      <c r="G1606" s="447"/>
      <c r="H1606" s="447"/>
      <c r="I1606" s="447"/>
      <c r="J1606" s="447"/>
      <c r="K1606" s="56"/>
      <c r="L1606" s="56" t="e">
        <f>IF(ISBLANK(K1606)=FALSE,A1606,#REF!)</f>
        <v>#REF!</v>
      </c>
      <c r="M1606" s="50">
        <v>44</v>
      </c>
    </row>
    <row r="1607" spans="1:13" ht="91.5" customHeight="1">
      <c r="A1607" s="295" t="s">
        <v>1176</v>
      </c>
      <c r="B1607" s="38"/>
      <c r="C1607" s="38"/>
      <c r="D1607" s="38">
        <v>0.75</v>
      </c>
      <c r="E1607" s="38" t="s">
        <v>290</v>
      </c>
      <c r="F1607" s="40" t="str">
        <f>CONCATENATE(D1607," ",E1607)</f>
        <v>0,75 л</v>
      </c>
      <c r="G1607" s="38">
        <v>10</v>
      </c>
      <c r="H1607" s="40" t="s">
        <v>574</v>
      </c>
      <c r="I1607" s="39">
        <v>163</v>
      </c>
      <c r="J1607" s="53" t="e">
        <f>IF(C1607="СТОП цена",I1607,ROUND(I1607*(1-VLOOKUP(L1607,Оглавление!D:G,3,FALSE)),2))</f>
        <v>#REF!</v>
      </c>
      <c r="K1607" s="56"/>
      <c r="L1607" s="56" t="e">
        <f t="shared" ref="L1607:L1626" si="81">IF(ISBLANK(K1607)=FALSE,A1607,L1606)</f>
        <v>#REF!</v>
      </c>
      <c r="M1607" s="50">
        <v>44</v>
      </c>
    </row>
    <row r="1608" spans="1:13" ht="17.25" customHeight="1">
      <c r="A1608" s="444" t="s">
        <v>1177</v>
      </c>
      <c r="B1608" s="39">
        <v>700000955</v>
      </c>
      <c r="C1608" s="39"/>
      <c r="D1608" s="38">
        <v>100</v>
      </c>
      <c r="E1608" s="38" t="s">
        <v>441</v>
      </c>
      <c r="F1608" s="40" t="str">
        <f>CONCATENATE(D1608," ",E1608)</f>
        <v>100 мл</v>
      </c>
      <c r="G1608" s="38">
        <v>30</v>
      </c>
      <c r="H1608" s="40" t="s">
        <v>574</v>
      </c>
      <c r="I1608" s="39">
        <v>36</v>
      </c>
      <c r="J1608" s="53" t="e">
        <f>IF(C1608="СТОП цена",I1608,ROUND(I1608*(1-VLOOKUP(L1608,Оглавление!D:G,3,FALSE)),2))</f>
        <v>#REF!</v>
      </c>
      <c r="K1608" s="56"/>
      <c r="L1608" s="56" t="e">
        <f t="shared" si="81"/>
        <v>#REF!</v>
      </c>
      <c r="M1608" s="50">
        <v>44</v>
      </c>
    </row>
    <row r="1609" spans="1:13" ht="27" customHeight="1">
      <c r="A1609" s="445"/>
      <c r="B1609" s="39">
        <v>700000985</v>
      </c>
      <c r="C1609" s="40" t="s">
        <v>123</v>
      </c>
      <c r="D1609" s="39">
        <v>500</v>
      </c>
      <c r="E1609" s="40" t="s">
        <v>441</v>
      </c>
      <c r="F1609" s="40" t="str">
        <f>CONCATENATE(D1609," ",E1609)</f>
        <v>500 мл</v>
      </c>
      <c r="G1609" s="39">
        <v>12</v>
      </c>
      <c r="H1609" s="40" t="s">
        <v>574</v>
      </c>
      <c r="I1609" s="39">
        <v>166</v>
      </c>
      <c r="J1609" s="53" t="e">
        <f>IF(C1609="СТОП цена",I1609,ROUND(I1609*(1-VLOOKUP(L1609,Оглавление!D:G,3,FALSE)),2))</f>
        <v>#REF!</v>
      </c>
      <c r="K1609" s="56"/>
      <c r="L1609" s="56" t="e">
        <f t="shared" si="81"/>
        <v>#REF!</v>
      </c>
      <c r="M1609" s="50">
        <v>44</v>
      </c>
    </row>
    <row r="1610" spans="1:13" ht="18" customHeight="1">
      <c r="A1610" s="444" t="s">
        <v>1178</v>
      </c>
      <c r="B1610" s="38">
        <v>700000943</v>
      </c>
      <c r="C1610" s="38"/>
      <c r="D1610" s="38">
        <v>100</v>
      </c>
      <c r="E1610" s="40" t="s">
        <v>441</v>
      </c>
      <c r="F1610" s="40" t="str">
        <f>CONCATENATE(D1610," ",E1610)</f>
        <v>100 мл</v>
      </c>
      <c r="G1610" s="39">
        <v>30</v>
      </c>
      <c r="H1610" s="40" t="s">
        <v>574</v>
      </c>
      <c r="I1610" s="39">
        <v>36</v>
      </c>
      <c r="J1610" s="53" t="e">
        <f>IF(C1610="СТОП цена",I1610,ROUND(I1610*(1-VLOOKUP(L1610,Оглавление!D:G,3,FALSE)),2))</f>
        <v>#REF!</v>
      </c>
      <c r="K1610" s="56"/>
      <c r="L1610" s="56" t="e">
        <f t="shared" si="81"/>
        <v>#REF!</v>
      </c>
      <c r="M1610" s="50">
        <v>44</v>
      </c>
    </row>
    <row r="1611" spans="1:13" ht="12.75">
      <c r="A1611" s="445"/>
      <c r="B1611" s="38">
        <v>700000989</v>
      </c>
      <c r="C1611" s="40" t="s">
        <v>123</v>
      </c>
      <c r="D1611" s="38">
        <v>500</v>
      </c>
      <c r="E1611" s="40" t="s">
        <v>441</v>
      </c>
      <c r="F1611" s="40" t="str">
        <f>CONCATENATE(D1611," ",E1611)</f>
        <v>500 мл</v>
      </c>
      <c r="G1611" s="38">
        <v>12</v>
      </c>
      <c r="H1611" s="40" t="s">
        <v>574</v>
      </c>
      <c r="I1611" s="39">
        <v>166</v>
      </c>
      <c r="J1611" s="53" t="e">
        <f>IF(C1611="СТОП цена",I1611,ROUND(I1611*(1-VLOOKUP(L1611,Оглавление!D:G,3,FALSE)),2))</f>
        <v>#REF!</v>
      </c>
      <c r="K1611" s="56"/>
      <c r="L1611" s="56" t="e">
        <f t="shared" si="81"/>
        <v>#REF!</v>
      </c>
      <c r="M1611" s="50">
        <v>44</v>
      </c>
    </row>
    <row r="1612" spans="1:13" s="1" customFormat="1" ht="27.75" hidden="1" customHeight="1">
      <c r="A1612" s="446" t="s">
        <v>575</v>
      </c>
      <c r="B1612" s="447"/>
      <c r="C1612" s="447"/>
      <c r="D1612" s="447"/>
      <c r="E1612" s="447"/>
      <c r="F1612" s="447"/>
      <c r="G1612" s="447"/>
      <c r="H1612" s="447"/>
      <c r="I1612" s="447"/>
      <c r="J1612" s="447"/>
      <c r="K1612" s="56"/>
      <c r="L1612" s="56" t="e">
        <f t="shared" si="81"/>
        <v>#REF!</v>
      </c>
      <c r="M1612" s="50">
        <v>44</v>
      </c>
    </row>
    <row r="1613" spans="1:13" ht="12.75" hidden="1">
      <c r="A1613" s="444" t="s">
        <v>347</v>
      </c>
      <c r="B1613" s="39">
        <v>700000407</v>
      </c>
      <c r="C1613" s="39"/>
      <c r="D1613" s="39">
        <v>0.9</v>
      </c>
      <c r="E1613" s="40" t="s">
        <v>290</v>
      </c>
      <c r="F1613" s="40" t="str">
        <f t="shared" ref="F1613:F1640" si="82">CONCATENATE(D1613," ",E1613)</f>
        <v>0,9 л</v>
      </c>
      <c r="G1613" s="40">
        <v>18</v>
      </c>
      <c r="H1613" s="40" t="s">
        <v>574</v>
      </c>
      <c r="I1613" s="39">
        <v>111</v>
      </c>
      <c r="J1613" s="53" t="e">
        <f>IF(C1613="СТОП цена",I1613,ROUND(I1613*(1-VLOOKUP(L1613,Оглавление!D:G,3,FALSE)),2))</f>
        <v>#REF!</v>
      </c>
      <c r="K1613" s="56"/>
      <c r="L1613" s="56" t="e">
        <f t="shared" si="81"/>
        <v>#REF!</v>
      </c>
      <c r="M1613" s="50">
        <v>44</v>
      </c>
    </row>
    <row r="1614" spans="1:13" ht="12.75" hidden="1">
      <c r="A1614" s="448"/>
      <c r="B1614" s="39">
        <v>700000409</v>
      </c>
      <c r="C1614" s="39"/>
      <c r="D1614" s="39">
        <v>1.8</v>
      </c>
      <c r="E1614" s="40" t="s">
        <v>290</v>
      </c>
      <c r="F1614" s="40" t="str">
        <f t="shared" si="82"/>
        <v>1,8 л</v>
      </c>
      <c r="G1614" s="40">
        <v>1</v>
      </c>
      <c r="H1614" s="40" t="s">
        <v>574</v>
      </c>
      <c r="I1614" s="39">
        <v>234</v>
      </c>
      <c r="J1614" s="53" t="e">
        <f>IF(C1614="СТОП цена",I1614,ROUND(I1614*(1-VLOOKUP(L1614,Оглавление!D:G,3,FALSE)),2))</f>
        <v>#REF!</v>
      </c>
      <c r="K1614" s="56"/>
      <c r="L1614" s="56" t="e">
        <f t="shared" si="81"/>
        <v>#REF!</v>
      </c>
      <c r="M1614" s="50">
        <v>44</v>
      </c>
    </row>
    <row r="1615" spans="1:13" ht="12.75" hidden="1">
      <c r="A1615" s="448"/>
      <c r="B1615" s="39">
        <v>700000415</v>
      </c>
      <c r="C1615" s="39"/>
      <c r="D1615" s="39">
        <v>4.5</v>
      </c>
      <c r="E1615" s="40" t="s">
        <v>290</v>
      </c>
      <c r="F1615" s="40" t="str">
        <f t="shared" si="82"/>
        <v>4,5 л</v>
      </c>
      <c r="G1615" s="40">
        <v>1</v>
      </c>
      <c r="H1615" s="40" t="s">
        <v>574</v>
      </c>
      <c r="I1615" s="39">
        <v>523</v>
      </c>
      <c r="J1615" s="53" t="e">
        <f>IF(C1615="СТОП цена",I1615,ROUND(I1615*(1-VLOOKUP(L1615,Оглавление!D:G,3,FALSE)),2))</f>
        <v>#REF!</v>
      </c>
      <c r="K1615" s="56"/>
      <c r="L1615" s="56" t="e">
        <f t="shared" si="81"/>
        <v>#REF!</v>
      </c>
      <c r="M1615" s="50">
        <v>44</v>
      </c>
    </row>
    <row r="1616" spans="1:13" ht="12.75" hidden="1">
      <c r="A1616" s="448"/>
      <c r="B1616" s="39">
        <v>700000417</v>
      </c>
      <c r="C1616" s="39"/>
      <c r="D1616" s="39">
        <v>9</v>
      </c>
      <c r="E1616" s="40" t="s">
        <v>290</v>
      </c>
      <c r="F1616" s="40" t="str">
        <f t="shared" si="82"/>
        <v>9 л</v>
      </c>
      <c r="G1616" s="40">
        <v>1</v>
      </c>
      <c r="H1616" s="40" t="s">
        <v>574</v>
      </c>
      <c r="I1616" s="39">
        <v>954</v>
      </c>
      <c r="J1616" s="53" t="e">
        <f>IF(C1616="СТОП цена",I1616,ROUND(I1616*(1-VLOOKUP(L1616,Оглавление!D:G,3,FALSE)),2))</f>
        <v>#REF!</v>
      </c>
      <c r="K1616" s="56"/>
      <c r="L1616" s="56" t="e">
        <f t="shared" si="81"/>
        <v>#REF!</v>
      </c>
      <c r="M1616" s="50">
        <v>44</v>
      </c>
    </row>
    <row r="1617" spans="1:13" ht="12.75" hidden="1">
      <c r="A1617" s="444" t="s">
        <v>348</v>
      </c>
      <c r="B1617" s="40">
        <v>700000429</v>
      </c>
      <c r="C1617" s="40"/>
      <c r="D1617" s="39">
        <v>0.9</v>
      </c>
      <c r="E1617" s="40" t="s">
        <v>290</v>
      </c>
      <c r="F1617" s="40" t="str">
        <f t="shared" si="82"/>
        <v>0,9 л</v>
      </c>
      <c r="G1617" s="39">
        <v>18</v>
      </c>
      <c r="H1617" s="40" t="s">
        <v>574</v>
      </c>
      <c r="I1617" s="39">
        <v>153</v>
      </c>
      <c r="J1617" s="53" t="e">
        <f>IF(C1617="СТОП цена",I1617,ROUND(I1617*(1-VLOOKUP(L1617,Оглавление!D:G,3,FALSE)),2))</f>
        <v>#REF!</v>
      </c>
      <c r="K1617" s="56"/>
      <c r="L1617" s="56" t="e">
        <f t="shared" si="81"/>
        <v>#REF!</v>
      </c>
      <c r="M1617" s="50">
        <v>44</v>
      </c>
    </row>
    <row r="1618" spans="1:13" ht="12.75" hidden="1">
      <c r="A1618" s="448"/>
      <c r="B1618" s="40">
        <v>700000431</v>
      </c>
      <c r="C1618" s="40"/>
      <c r="D1618" s="39">
        <v>1.8</v>
      </c>
      <c r="E1618" s="40" t="s">
        <v>290</v>
      </c>
      <c r="F1618" s="40" t="str">
        <f t="shared" si="82"/>
        <v>1,8 л</v>
      </c>
      <c r="G1618" s="39">
        <v>1</v>
      </c>
      <c r="H1618" s="40" t="s">
        <v>574</v>
      </c>
      <c r="I1618" s="39">
        <v>306</v>
      </c>
      <c r="J1618" s="53" t="e">
        <f>IF(C1618="СТОП цена",I1618,ROUND(I1618*(1-VLOOKUP(L1618,Оглавление!D:G,3,FALSE)),2))</f>
        <v>#REF!</v>
      </c>
      <c r="K1618" s="56"/>
      <c r="L1618" s="56" t="e">
        <f t="shared" si="81"/>
        <v>#REF!</v>
      </c>
      <c r="M1618" s="50">
        <v>44</v>
      </c>
    </row>
    <row r="1619" spans="1:13" ht="12.75" hidden="1">
      <c r="A1619" s="448"/>
      <c r="B1619" s="40">
        <v>700000437</v>
      </c>
      <c r="C1619" s="40"/>
      <c r="D1619" s="39">
        <v>4.5</v>
      </c>
      <c r="E1619" s="40" t="s">
        <v>290</v>
      </c>
      <c r="F1619" s="40" t="str">
        <f t="shared" si="82"/>
        <v>4,5 л</v>
      </c>
      <c r="G1619" s="39">
        <v>1</v>
      </c>
      <c r="H1619" s="40" t="s">
        <v>574</v>
      </c>
      <c r="I1619" s="39">
        <v>686</v>
      </c>
      <c r="J1619" s="53" t="e">
        <f>IF(C1619="СТОП цена",I1619,ROUND(I1619*(1-VLOOKUP(L1619,Оглавление!D:G,3,FALSE)),2))</f>
        <v>#REF!</v>
      </c>
      <c r="K1619" s="56"/>
      <c r="L1619" s="56" t="e">
        <f t="shared" si="81"/>
        <v>#REF!</v>
      </c>
      <c r="M1619" s="50">
        <v>44</v>
      </c>
    </row>
    <row r="1620" spans="1:13" ht="12.75" hidden="1">
      <c r="A1620" s="445"/>
      <c r="B1620" s="40">
        <v>700000439</v>
      </c>
      <c r="C1620" s="40" t="s">
        <v>161</v>
      </c>
      <c r="D1620" s="39">
        <v>9</v>
      </c>
      <c r="E1620" s="40" t="s">
        <v>290</v>
      </c>
      <c r="F1620" s="40" t="str">
        <f t="shared" si="82"/>
        <v>9 л</v>
      </c>
      <c r="G1620" s="39">
        <v>1</v>
      </c>
      <c r="H1620" s="40" t="s">
        <v>574</v>
      </c>
      <c r="I1620" s="39">
        <v>1094.82</v>
      </c>
      <c r="J1620" s="53">
        <f>IF(C1620="СТОП цена",I1620,ROUND(I1620*(1-VLOOKUP(L1620,Оглавление!D:G,3,FALSE)),2))</f>
        <v>1094.82</v>
      </c>
      <c r="K1620" s="56"/>
      <c r="L1620" s="56" t="e">
        <f t="shared" si="81"/>
        <v>#REF!</v>
      </c>
      <c r="M1620" s="50">
        <v>44</v>
      </c>
    </row>
    <row r="1621" spans="1:13" ht="12.75" hidden="1">
      <c r="A1621" s="444" t="s">
        <v>49</v>
      </c>
      <c r="B1621" s="40">
        <v>700000418</v>
      </c>
      <c r="C1621" s="40"/>
      <c r="D1621" s="39">
        <v>0.9</v>
      </c>
      <c r="E1621" s="40" t="s">
        <v>290</v>
      </c>
      <c r="F1621" s="40" t="str">
        <f t="shared" si="82"/>
        <v>0,9 л</v>
      </c>
      <c r="G1621" s="39">
        <v>18</v>
      </c>
      <c r="H1621" s="40" t="s">
        <v>574</v>
      </c>
      <c r="I1621" s="39">
        <v>103</v>
      </c>
      <c r="J1621" s="53" t="e">
        <f>IF(C1621="СТОП цена",I1621,ROUND(I1621*(1-VLOOKUP(L1621,Оглавление!D:G,3,FALSE)),2))</f>
        <v>#REF!</v>
      </c>
      <c r="K1621" s="56"/>
      <c r="L1621" s="56" t="e">
        <f t="shared" si="81"/>
        <v>#REF!</v>
      </c>
      <c r="M1621" s="50">
        <v>45</v>
      </c>
    </row>
    <row r="1622" spans="1:13" ht="12.75" hidden="1">
      <c r="A1622" s="448"/>
      <c r="B1622" s="40">
        <v>700000420</v>
      </c>
      <c r="C1622" s="40"/>
      <c r="D1622" s="39">
        <v>1.8</v>
      </c>
      <c r="E1622" s="40" t="s">
        <v>290</v>
      </c>
      <c r="F1622" s="40" t="str">
        <f t="shared" si="82"/>
        <v>1,8 л</v>
      </c>
      <c r="G1622" s="39">
        <v>1</v>
      </c>
      <c r="H1622" s="40" t="s">
        <v>574</v>
      </c>
      <c r="I1622" s="39">
        <v>217</v>
      </c>
      <c r="J1622" s="53" t="e">
        <f>IF(C1622="СТОП цена",I1622,ROUND(I1622*(1-VLOOKUP(L1622,Оглавление!D:G,3,FALSE)),2))</f>
        <v>#REF!</v>
      </c>
      <c r="K1622" s="56"/>
      <c r="L1622" s="56" t="e">
        <f t="shared" si="81"/>
        <v>#REF!</v>
      </c>
      <c r="M1622" s="50">
        <v>45</v>
      </c>
    </row>
    <row r="1623" spans="1:13" ht="12.75" hidden="1">
      <c r="A1623" s="448"/>
      <c r="B1623" s="40">
        <v>700000426</v>
      </c>
      <c r="C1623" s="40"/>
      <c r="D1623" s="39">
        <v>4.5</v>
      </c>
      <c r="E1623" s="40" t="s">
        <v>290</v>
      </c>
      <c r="F1623" s="40" t="str">
        <f t="shared" si="82"/>
        <v>4,5 л</v>
      </c>
      <c r="G1623" s="39">
        <v>1</v>
      </c>
      <c r="H1623" s="40" t="s">
        <v>574</v>
      </c>
      <c r="I1623" s="39">
        <v>476</v>
      </c>
      <c r="J1623" s="53" t="e">
        <f>IF(C1623="СТОП цена",I1623,ROUND(I1623*(1-VLOOKUP(L1623,Оглавление!D:G,3,FALSE)),2))</f>
        <v>#REF!</v>
      </c>
      <c r="K1623" s="56"/>
      <c r="L1623" s="56" t="e">
        <f t="shared" si="81"/>
        <v>#REF!</v>
      </c>
      <c r="M1623" s="50">
        <v>45</v>
      </c>
    </row>
    <row r="1624" spans="1:13" ht="12.75" hidden="1">
      <c r="A1624" s="448"/>
      <c r="B1624" s="40">
        <v>700000428</v>
      </c>
      <c r="C1624" s="40"/>
      <c r="D1624" s="39">
        <v>9</v>
      </c>
      <c r="E1624" s="40" t="s">
        <v>290</v>
      </c>
      <c r="F1624" s="40" t="str">
        <f t="shared" si="82"/>
        <v>9 л</v>
      </c>
      <c r="G1624" s="39">
        <v>1</v>
      </c>
      <c r="H1624" s="40" t="s">
        <v>574</v>
      </c>
      <c r="I1624" s="39">
        <v>865</v>
      </c>
      <c r="J1624" s="53" t="e">
        <f>IF(C1624="СТОП цена",I1624,ROUND(I1624*(1-VLOOKUP(L1624,Оглавление!D:G,3,FALSE)),2))</f>
        <v>#REF!</v>
      </c>
      <c r="K1624" s="56"/>
      <c r="L1624" s="56" t="e">
        <f t="shared" si="81"/>
        <v>#REF!</v>
      </c>
      <c r="M1624" s="50">
        <v>45</v>
      </c>
    </row>
    <row r="1625" spans="1:13" ht="12.75" hidden="1">
      <c r="A1625" s="444" t="s">
        <v>48</v>
      </c>
      <c r="B1625" s="40">
        <v>700000440</v>
      </c>
      <c r="C1625" s="40"/>
      <c r="D1625" s="39">
        <v>0.9</v>
      </c>
      <c r="E1625" s="40" t="s">
        <v>290</v>
      </c>
      <c r="F1625" s="40" t="str">
        <f t="shared" si="82"/>
        <v>0,9 л</v>
      </c>
      <c r="G1625" s="39">
        <v>18</v>
      </c>
      <c r="H1625" s="40" t="s">
        <v>574</v>
      </c>
      <c r="I1625" s="39">
        <v>90</v>
      </c>
      <c r="J1625" s="53" t="e">
        <f>IF(C1625="СТОП цена",I1625,ROUND(I1625*(1-VLOOKUP(L1625,Оглавление!D:G,3,FALSE)),2))</f>
        <v>#REF!</v>
      </c>
      <c r="K1625" s="56"/>
      <c r="L1625" s="56" t="e">
        <f t="shared" si="81"/>
        <v>#REF!</v>
      </c>
      <c r="M1625" s="50">
        <v>45</v>
      </c>
    </row>
    <row r="1626" spans="1:13" ht="12.75" hidden="1">
      <c r="A1626" s="448"/>
      <c r="B1626" s="40">
        <v>700000442</v>
      </c>
      <c r="C1626" s="40"/>
      <c r="D1626" s="39">
        <v>1.8</v>
      </c>
      <c r="E1626" s="40" t="s">
        <v>290</v>
      </c>
      <c r="F1626" s="40" t="str">
        <f t="shared" si="82"/>
        <v>1,8 л</v>
      </c>
      <c r="G1626" s="39">
        <v>1</v>
      </c>
      <c r="H1626" s="40" t="s">
        <v>574</v>
      </c>
      <c r="I1626" s="39">
        <v>179</v>
      </c>
      <c r="J1626" s="53" t="e">
        <f>IF(C1626="СТОП цена",I1626,ROUND(I1626*(1-VLOOKUP(L1626,Оглавление!D:G,3,FALSE)),2))</f>
        <v>#REF!</v>
      </c>
      <c r="K1626" s="56"/>
      <c r="L1626" s="56" t="e">
        <f t="shared" si="81"/>
        <v>#REF!</v>
      </c>
      <c r="M1626" s="50">
        <v>45</v>
      </c>
    </row>
    <row r="1627" spans="1:13" ht="12.75" hidden="1">
      <c r="A1627" s="448"/>
      <c r="B1627" s="40">
        <v>700000448</v>
      </c>
      <c r="C1627" s="40"/>
      <c r="D1627" s="39">
        <v>4.5</v>
      </c>
      <c r="E1627" s="40" t="s">
        <v>290</v>
      </c>
      <c r="F1627" s="40" t="str">
        <f t="shared" si="82"/>
        <v>4,5 л</v>
      </c>
      <c r="G1627" s="39">
        <v>1</v>
      </c>
      <c r="H1627" s="40" t="s">
        <v>574</v>
      </c>
      <c r="I1627" s="39">
        <v>391</v>
      </c>
      <c r="J1627" s="53" t="e">
        <f>IF(C1627="СТОП цена",I1627,ROUND(I1627*(1-VLOOKUP(L1627,Оглавление!D:G,3,FALSE)),2))</f>
        <v>#REF!</v>
      </c>
      <c r="K1627" s="56"/>
      <c r="L1627" s="56" t="e">
        <f t="shared" ref="L1627:L1671" si="83">IF(ISBLANK(K1627)=FALSE,A1627,L1626)</f>
        <v>#REF!</v>
      </c>
      <c r="M1627" s="50">
        <v>45</v>
      </c>
    </row>
    <row r="1628" spans="1:13" ht="12.75" hidden="1">
      <c r="A1628" s="445"/>
      <c r="B1628" s="40">
        <v>700000451</v>
      </c>
      <c r="C1628" s="40" t="s">
        <v>123</v>
      </c>
      <c r="D1628" s="39">
        <v>9</v>
      </c>
      <c r="E1628" s="40" t="s">
        <v>290</v>
      </c>
      <c r="F1628" s="40" t="str">
        <f t="shared" si="82"/>
        <v>9 л</v>
      </c>
      <c r="G1628" s="39">
        <v>1</v>
      </c>
      <c r="H1628" s="40" t="s">
        <v>574</v>
      </c>
      <c r="I1628" s="39">
        <v>723</v>
      </c>
      <c r="J1628" s="53" t="e">
        <f>IF(C1628="СТОП цена",I1628,ROUND(I1628*(1-VLOOKUP(L1628,Оглавление!D:G,3,FALSE)),2))</f>
        <v>#REF!</v>
      </c>
      <c r="K1628" s="56"/>
      <c r="L1628" s="56" t="e">
        <f t="shared" si="83"/>
        <v>#REF!</v>
      </c>
      <c r="M1628" s="50">
        <v>45</v>
      </c>
    </row>
    <row r="1629" spans="1:13" ht="12.75" hidden="1">
      <c r="A1629" s="448" t="s">
        <v>520</v>
      </c>
      <c r="B1629" s="38">
        <v>700000524</v>
      </c>
      <c r="C1629" s="38"/>
      <c r="D1629" s="38">
        <v>3</v>
      </c>
      <c r="E1629" s="40" t="s">
        <v>41</v>
      </c>
      <c r="F1629" s="40" t="str">
        <f t="shared" si="82"/>
        <v>3 кг</v>
      </c>
      <c r="G1629" s="38">
        <v>9</v>
      </c>
      <c r="H1629" s="40" t="s">
        <v>574</v>
      </c>
      <c r="I1629" s="39">
        <v>209</v>
      </c>
      <c r="J1629" s="53" t="e">
        <f>IF(C1629="СТОП цена",I1629,ROUND(I1629*(1-VLOOKUP(L1629,Оглавление!D:G,3,FALSE)),2))</f>
        <v>#REF!</v>
      </c>
      <c r="K1629" s="56"/>
      <c r="L1629" s="56" t="e">
        <f t="shared" si="83"/>
        <v>#REF!</v>
      </c>
      <c r="M1629" s="50">
        <v>45</v>
      </c>
    </row>
    <row r="1630" spans="1:13" ht="12.75" hidden="1">
      <c r="A1630" s="448"/>
      <c r="B1630" s="38">
        <v>700000525</v>
      </c>
      <c r="C1630" s="38"/>
      <c r="D1630" s="38">
        <v>7</v>
      </c>
      <c r="E1630" s="40" t="s">
        <v>41</v>
      </c>
      <c r="F1630" s="40" t="str">
        <f t="shared" si="82"/>
        <v>7 кг</v>
      </c>
      <c r="G1630" s="38">
        <v>1</v>
      </c>
      <c r="H1630" s="40" t="s">
        <v>574</v>
      </c>
      <c r="I1630" s="39">
        <v>474</v>
      </c>
      <c r="J1630" s="53" t="e">
        <f>IF(C1630="СТОП цена",I1630,ROUND(I1630*(1-VLOOKUP(L1630,Оглавление!D:G,3,FALSE)),2))</f>
        <v>#REF!</v>
      </c>
      <c r="K1630" s="56"/>
      <c r="L1630" s="56" t="e">
        <f t="shared" si="83"/>
        <v>#REF!</v>
      </c>
      <c r="M1630" s="50">
        <v>45</v>
      </c>
    </row>
    <row r="1631" spans="1:13" ht="12.75" hidden="1">
      <c r="A1631" s="448"/>
      <c r="B1631" s="38">
        <v>700000523</v>
      </c>
      <c r="C1631" s="38"/>
      <c r="D1631" s="38">
        <v>14</v>
      </c>
      <c r="E1631" s="40" t="s">
        <v>41</v>
      </c>
      <c r="F1631" s="40" t="str">
        <f t="shared" si="82"/>
        <v>14 кг</v>
      </c>
      <c r="G1631" s="40">
        <v>1</v>
      </c>
      <c r="H1631" s="40" t="s">
        <v>574</v>
      </c>
      <c r="I1631" s="39">
        <v>893</v>
      </c>
      <c r="J1631" s="53" t="e">
        <f>IF(C1631="СТОП цена",I1631,ROUND(I1631*(1-VLOOKUP(L1631,Оглавление!D:G,3,FALSE)),2))</f>
        <v>#REF!</v>
      </c>
      <c r="K1631" s="56"/>
      <c r="L1631" s="56" t="e">
        <f t="shared" si="83"/>
        <v>#REF!</v>
      </c>
      <c r="M1631" s="50">
        <v>45</v>
      </c>
    </row>
    <row r="1632" spans="1:13" ht="12.75" hidden="1">
      <c r="A1632" s="444" t="s">
        <v>521</v>
      </c>
      <c r="B1632" s="38">
        <v>700000518</v>
      </c>
      <c r="C1632" s="38"/>
      <c r="D1632" s="38">
        <v>3</v>
      </c>
      <c r="E1632" s="40" t="s">
        <v>41</v>
      </c>
      <c r="F1632" s="40" t="str">
        <f t="shared" si="82"/>
        <v>3 кг</v>
      </c>
      <c r="G1632" s="38">
        <v>9</v>
      </c>
      <c r="H1632" s="40" t="s">
        <v>574</v>
      </c>
      <c r="I1632" s="39">
        <v>163</v>
      </c>
      <c r="J1632" s="53" t="e">
        <f>IF(C1632="СТОП цена",I1632,ROUND(I1632*(1-VLOOKUP(L1632,Оглавление!D:G,3,FALSE)),2))</f>
        <v>#REF!</v>
      </c>
      <c r="K1632" s="56"/>
      <c r="L1632" s="56" t="e">
        <f t="shared" si="83"/>
        <v>#REF!</v>
      </c>
      <c r="M1632" s="50">
        <v>45</v>
      </c>
    </row>
    <row r="1633" spans="1:13" ht="12.75" hidden="1">
      <c r="A1633" s="448"/>
      <c r="B1633" s="38">
        <v>700000519</v>
      </c>
      <c r="C1633" s="38"/>
      <c r="D1633" s="38">
        <v>7</v>
      </c>
      <c r="E1633" s="40" t="s">
        <v>41</v>
      </c>
      <c r="F1633" s="40" t="str">
        <f t="shared" si="82"/>
        <v>7 кг</v>
      </c>
      <c r="G1633" s="38">
        <v>1</v>
      </c>
      <c r="H1633" s="40" t="s">
        <v>574</v>
      </c>
      <c r="I1633" s="39">
        <v>363</v>
      </c>
      <c r="J1633" s="53" t="e">
        <f>IF(C1633="СТОП цена",I1633,ROUND(I1633*(1-VLOOKUP(L1633,Оглавление!D:G,3,FALSE)),2))</f>
        <v>#REF!</v>
      </c>
      <c r="K1633" s="56"/>
      <c r="L1633" s="56" t="e">
        <f t="shared" si="83"/>
        <v>#REF!</v>
      </c>
      <c r="M1633" s="50">
        <v>45</v>
      </c>
    </row>
    <row r="1634" spans="1:13" ht="12.75" hidden="1">
      <c r="A1634" s="448"/>
      <c r="B1634" s="38">
        <v>700000517</v>
      </c>
      <c r="C1634" s="38"/>
      <c r="D1634" s="38">
        <v>14</v>
      </c>
      <c r="E1634" s="40" t="s">
        <v>41</v>
      </c>
      <c r="F1634" s="40" t="str">
        <f t="shared" si="82"/>
        <v>14 кг</v>
      </c>
      <c r="G1634" s="40">
        <v>1</v>
      </c>
      <c r="H1634" s="40" t="s">
        <v>574</v>
      </c>
      <c r="I1634" s="39">
        <v>683</v>
      </c>
      <c r="J1634" s="53" t="e">
        <f>IF(C1634="СТОП цена",I1634,ROUND(I1634*(1-VLOOKUP(L1634,Оглавление!D:G,3,FALSE)),2))</f>
        <v>#REF!</v>
      </c>
      <c r="K1634" s="56"/>
      <c r="L1634" s="56" t="e">
        <f t="shared" si="83"/>
        <v>#REF!</v>
      </c>
      <c r="M1634" s="50">
        <v>45</v>
      </c>
    </row>
    <row r="1635" spans="1:13" ht="12.75" hidden="1">
      <c r="A1635" s="444" t="s">
        <v>522</v>
      </c>
      <c r="B1635" s="38">
        <v>700000521</v>
      </c>
      <c r="C1635" s="38"/>
      <c r="D1635" s="38">
        <v>3</v>
      </c>
      <c r="E1635" s="40" t="s">
        <v>41</v>
      </c>
      <c r="F1635" s="40" t="str">
        <f t="shared" si="82"/>
        <v>3 кг</v>
      </c>
      <c r="G1635" s="38">
        <v>9</v>
      </c>
      <c r="H1635" s="40" t="s">
        <v>574</v>
      </c>
      <c r="I1635" s="39">
        <v>127</v>
      </c>
      <c r="J1635" s="53" t="e">
        <f>IF(C1635="СТОП цена",I1635,ROUND(I1635*(1-VLOOKUP(L1635,Оглавление!D:G,3,FALSE)),2))</f>
        <v>#REF!</v>
      </c>
      <c r="K1635" s="56"/>
      <c r="L1635" s="56" t="e">
        <f t="shared" si="83"/>
        <v>#REF!</v>
      </c>
      <c r="M1635" s="50">
        <v>45</v>
      </c>
    </row>
    <row r="1636" spans="1:13" ht="12.75" hidden="1">
      <c r="A1636" s="448"/>
      <c r="B1636" s="38">
        <v>700000522</v>
      </c>
      <c r="C1636" s="38"/>
      <c r="D1636" s="38">
        <v>7</v>
      </c>
      <c r="E1636" s="40" t="s">
        <v>41</v>
      </c>
      <c r="F1636" s="40" t="str">
        <f t="shared" si="82"/>
        <v>7 кг</v>
      </c>
      <c r="G1636" s="38">
        <v>1</v>
      </c>
      <c r="H1636" s="40" t="s">
        <v>574</v>
      </c>
      <c r="I1636" s="39">
        <v>286</v>
      </c>
      <c r="J1636" s="53" t="e">
        <f>IF(C1636="СТОП цена",I1636,ROUND(I1636*(1-VLOOKUP(L1636,Оглавление!D:G,3,FALSE)),2))</f>
        <v>#REF!</v>
      </c>
      <c r="K1636" s="56"/>
      <c r="L1636" s="56" t="e">
        <f t="shared" si="83"/>
        <v>#REF!</v>
      </c>
      <c r="M1636" s="50">
        <v>45</v>
      </c>
    </row>
    <row r="1637" spans="1:13" ht="12.75" hidden="1">
      <c r="A1637" s="448"/>
      <c r="B1637" s="38">
        <v>700000520</v>
      </c>
      <c r="C1637" s="38"/>
      <c r="D1637" s="38">
        <v>14</v>
      </c>
      <c r="E1637" s="40" t="s">
        <v>41</v>
      </c>
      <c r="F1637" s="40" t="str">
        <f t="shared" si="82"/>
        <v>14 кг</v>
      </c>
      <c r="G1637" s="40">
        <v>1</v>
      </c>
      <c r="H1637" s="40" t="s">
        <v>574</v>
      </c>
      <c r="I1637" s="39">
        <v>531</v>
      </c>
      <c r="J1637" s="53" t="e">
        <f>IF(C1637="СТОП цена",I1637,ROUND(I1637*(1-VLOOKUP(L1637,Оглавление!D:G,3,FALSE)),2))</f>
        <v>#REF!</v>
      </c>
      <c r="K1637" s="56"/>
      <c r="L1637" s="56" t="e">
        <f t="shared" si="83"/>
        <v>#REF!</v>
      </c>
      <c r="M1637" s="50">
        <v>45</v>
      </c>
    </row>
    <row r="1638" spans="1:13" ht="12.75" hidden="1">
      <c r="A1638" s="464" t="s">
        <v>349</v>
      </c>
      <c r="B1638" s="38">
        <v>700000527</v>
      </c>
      <c r="C1638" s="38"/>
      <c r="D1638" s="38">
        <v>3</v>
      </c>
      <c r="E1638" s="40" t="s">
        <v>41</v>
      </c>
      <c r="F1638" s="40" t="str">
        <f t="shared" si="82"/>
        <v>3 кг</v>
      </c>
      <c r="G1638" s="40">
        <v>1</v>
      </c>
      <c r="H1638" s="40" t="s">
        <v>574</v>
      </c>
      <c r="I1638" s="39">
        <v>111</v>
      </c>
      <c r="J1638" s="53" t="e">
        <f>IF(C1638="СТОП цена",I1638,ROUND(I1638*(1-VLOOKUP(L1638,Оглавление!D:G,3,FALSE)),2))</f>
        <v>#REF!</v>
      </c>
      <c r="K1638" s="56"/>
      <c r="L1638" s="56" t="e">
        <f t="shared" si="83"/>
        <v>#REF!</v>
      </c>
      <c r="M1638" s="50">
        <v>45</v>
      </c>
    </row>
    <row r="1639" spans="1:13" ht="12.75" hidden="1">
      <c r="A1639" s="466"/>
      <c r="B1639" s="38">
        <v>700000528</v>
      </c>
      <c r="C1639" s="38"/>
      <c r="D1639" s="38">
        <v>7</v>
      </c>
      <c r="E1639" s="40" t="s">
        <v>41</v>
      </c>
      <c r="F1639" s="40" t="str">
        <f t="shared" si="82"/>
        <v>7 кг</v>
      </c>
      <c r="G1639" s="40">
        <v>1</v>
      </c>
      <c r="H1639" s="40" t="s">
        <v>574</v>
      </c>
      <c r="I1639" s="39">
        <v>249</v>
      </c>
      <c r="J1639" s="53" t="e">
        <f>IF(C1639="СТОП цена",I1639,ROUND(I1639*(1-VLOOKUP(L1639,Оглавление!D:G,3,FALSE)),2))</f>
        <v>#REF!</v>
      </c>
      <c r="K1639" s="56"/>
      <c r="L1639" s="56" t="e">
        <f t="shared" si="83"/>
        <v>#REF!</v>
      </c>
      <c r="M1639" s="50">
        <v>45</v>
      </c>
    </row>
    <row r="1640" spans="1:13" ht="12.75" hidden="1">
      <c r="A1640" s="466"/>
      <c r="B1640" s="38">
        <v>700000526</v>
      </c>
      <c r="C1640" s="38"/>
      <c r="D1640" s="38">
        <v>14</v>
      </c>
      <c r="E1640" s="40" t="s">
        <v>41</v>
      </c>
      <c r="F1640" s="40" t="str">
        <f t="shared" si="82"/>
        <v>14 кг</v>
      </c>
      <c r="G1640" s="40">
        <v>1</v>
      </c>
      <c r="H1640" s="40" t="s">
        <v>574</v>
      </c>
      <c r="I1640" s="39">
        <v>444</v>
      </c>
      <c r="J1640" s="53" t="e">
        <f>IF(C1640="СТОП цена",I1640,ROUND(I1640*(1-VLOOKUP(L1640,Оглавление!D:G,3,FALSE)),2))</f>
        <v>#REF!</v>
      </c>
      <c r="K1640" s="56"/>
      <c r="L1640" s="56" t="e">
        <f t="shared" si="83"/>
        <v>#REF!</v>
      </c>
      <c r="M1640" s="50">
        <v>45</v>
      </c>
    </row>
    <row r="1641" spans="1:13" s="1" customFormat="1" ht="26.25" customHeight="1">
      <c r="A1641" s="446" t="s">
        <v>37</v>
      </c>
      <c r="B1641" s="447"/>
      <c r="C1641" s="447"/>
      <c r="D1641" s="447"/>
      <c r="E1641" s="447"/>
      <c r="F1641" s="447"/>
      <c r="G1641" s="447"/>
      <c r="H1641" s="447"/>
      <c r="I1641" s="447"/>
      <c r="J1641" s="447"/>
      <c r="K1641" s="56"/>
      <c r="L1641" s="56" t="e">
        <f t="shared" si="83"/>
        <v>#REF!</v>
      </c>
      <c r="M1641" s="50">
        <v>45</v>
      </c>
    </row>
    <row r="1642" spans="1:13" ht="22.5" customHeight="1">
      <c r="A1642" s="444" t="s">
        <v>350</v>
      </c>
      <c r="B1642" s="38">
        <v>700001620</v>
      </c>
      <c r="C1642" s="38"/>
      <c r="D1642" s="38">
        <v>0.9</v>
      </c>
      <c r="E1642" s="40" t="s">
        <v>41</v>
      </c>
      <c r="F1642" s="40" t="str">
        <f>CONCATENATE(D1642," ",E1642)</f>
        <v>0,9 кг</v>
      </c>
      <c r="G1642" s="38">
        <v>14</v>
      </c>
      <c r="H1642" s="40" t="s">
        <v>574</v>
      </c>
      <c r="I1642" s="39">
        <v>296</v>
      </c>
      <c r="J1642" s="53" t="e">
        <f>IF(C1642="СТОП цена",I1642,ROUND(I1642*(1-VLOOKUP(L1642,Оглавление!D:G,3,FALSE)),2))</f>
        <v>#REF!</v>
      </c>
      <c r="K1642" s="56"/>
      <c r="L1642" s="56" t="e">
        <f t="shared" si="83"/>
        <v>#REF!</v>
      </c>
      <c r="M1642" s="50">
        <v>45</v>
      </c>
    </row>
    <row r="1643" spans="1:13" ht="26.25" customHeight="1">
      <c r="A1643" s="445"/>
      <c r="B1643" s="39">
        <v>700001622</v>
      </c>
      <c r="C1643" s="39" t="s">
        <v>123</v>
      </c>
      <c r="D1643" s="38">
        <v>2</v>
      </c>
      <c r="E1643" s="40" t="s">
        <v>41</v>
      </c>
      <c r="F1643" s="40" t="str">
        <f>CONCATENATE(D1643," ",E1643)</f>
        <v>2 кг</v>
      </c>
      <c r="G1643" s="38">
        <v>4</v>
      </c>
      <c r="H1643" s="40" t="s">
        <v>574</v>
      </c>
      <c r="I1643" s="39">
        <v>630</v>
      </c>
      <c r="J1643" s="53" t="e">
        <f>IF(C1643="СТОП цена",I1643,ROUND(I1643*(1-VLOOKUP(L1643,Оглавление!D:G,3,FALSE)),2))</f>
        <v>#REF!</v>
      </c>
      <c r="K1643" s="56"/>
      <c r="L1643" s="56" t="e">
        <f t="shared" si="83"/>
        <v>#REF!</v>
      </c>
      <c r="M1643" s="50">
        <v>45</v>
      </c>
    </row>
    <row r="1644" spans="1:13" s="153" customFormat="1" ht="35.25" customHeight="1">
      <c r="A1644" s="295" t="s">
        <v>714</v>
      </c>
      <c r="B1644" s="39">
        <v>700006538</v>
      </c>
      <c r="C1644" s="39" t="s">
        <v>123</v>
      </c>
      <c r="D1644" s="38"/>
      <c r="E1644" s="40"/>
      <c r="F1644" s="40" t="s">
        <v>681</v>
      </c>
      <c r="G1644" s="38">
        <v>14</v>
      </c>
      <c r="H1644" s="40" t="s">
        <v>574</v>
      </c>
      <c r="I1644" s="39">
        <v>325</v>
      </c>
      <c r="J1644" s="53" t="e">
        <f>IF(C1644="СТОП цена",I1644,ROUND(I1644*(1-VLOOKUP(L1644,Оглавление!D:G,3,FALSE)),2))</f>
        <v>#REF!</v>
      </c>
      <c r="K1644" s="56"/>
      <c r="L1644" s="56" t="e">
        <f t="shared" si="83"/>
        <v>#REF!</v>
      </c>
      <c r="M1644" s="50">
        <v>45</v>
      </c>
    </row>
    <row r="1645" spans="1:13" s="1" customFormat="1" ht="24.75" customHeight="1">
      <c r="A1645" s="446" t="s">
        <v>34</v>
      </c>
      <c r="B1645" s="447"/>
      <c r="C1645" s="447"/>
      <c r="D1645" s="447"/>
      <c r="E1645" s="447"/>
      <c r="F1645" s="447"/>
      <c r="G1645" s="447"/>
      <c r="H1645" s="447"/>
      <c r="I1645" s="447"/>
      <c r="J1645" s="447"/>
      <c r="K1645" s="56"/>
      <c r="L1645" s="56" t="e">
        <f>IF(ISBLANK(K1645)=FALSE,A1645,#REF!)</f>
        <v>#REF!</v>
      </c>
      <c r="M1645" s="50">
        <v>45</v>
      </c>
    </row>
    <row r="1646" spans="1:13" ht="15.75" customHeight="1">
      <c r="A1646" s="291" t="s">
        <v>610</v>
      </c>
      <c r="B1646" s="39">
        <v>700001186</v>
      </c>
      <c r="C1646" s="39"/>
      <c r="D1646" s="39">
        <v>9</v>
      </c>
      <c r="E1646" s="39" t="s">
        <v>290</v>
      </c>
      <c r="F1646" s="40" t="str">
        <f>CONCATENATE(D1646," ",E1646)</f>
        <v>9 л</v>
      </c>
      <c r="G1646" s="39">
        <v>1</v>
      </c>
      <c r="H1646" s="40" t="s">
        <v>574</v>
      </c>
      <c r="I1646" s="39">
        <v>2537</v>
      </c>
      <c r="J1646" s="53" t="e">
        <f>IF(C1646="СТОП цена",I1646,ROUND(I1646*(1-VLOOKUP(L1646,Оглавление!D:G,3,FALSE)),2))</f>
        <v>#REF!</v>
      </c>
      <c r="K1646" s="56"/>
      <c r="L1646" s="56" t="e">
        <f t="shared" si="83"/>
        <v>#REF!</v>
      </c>
      <c r="M1646" s="50">
        <v>45</v>
      </c>
    </row>
    <row r="1647" spans="1:13" ht="15.75" customHeight="1">
      <c r="A1647" s="291" t="s">
        <v>612</v>
      </c>
      <c r="B1647" s="39">
        <v>700001187</v>
      </c>
      <c r="C1647" s="39" t="s">
        <v>123</v>
      </c>
      <c r="D1647" s="39"/>
      <c r="E1647" s="39"/>
      <c r="F1647" s="40" t="s">
        <v>133</v>
      </c>
      <c r="G1647" s="39">
        <v>1</v>
      </c>
      <c r="H1647" s="40" t="s">
        <v>574</v>
      </c>
      <c r="I1647" s="39">
        <v>2537</v>
      </c>
      <c r="J1647" s="53" t="e">
        <f>IF(C1647="СТОП цена",I1647,ROUND(I1647*(1-VLOOKUP(L1647,Оглавление!D:G,3,FALSE)),2))</f>
        <v>#REF!</v>
      </c>
      <c r="K1647" s="56"/>
      <c r="L1647" s="56" t="e">
        <f t="shared" si="83"/>
        <v>#REF!</v>
      </c>
      <c r="M1647" s="50">
        <v>45</v>
      </c>
    </row>
    <row r="1648" spans="1:13" ht="12.75">
      <c r="A1648" s="464" t="s">
        <v>249</v>
      </c>
      <c r="B1648" s="39">
        <v>700001207</v>
      </c>
      <c r="C1648" s="39"/>
      <c r="D1648" s="39">
        <v>6.5</v>
      </c>
      <c r="E1648" s="40" t="s">
        <v>41</v>
      </c>
      <c r="F1648" s="40" t="str">
        <f>CONCATENATE(D1648," ",E1648)</f>
        <v>6,5 кг</v>
      </c>
      <c r="G1648" s="39">
        <v>1</v>
      </c>
      <c r="H1648" s="40" t="s">
        <v>574</v>
      </c>
      <c r="I1648" s="39">
        <v>407</v>
      </c>
      <c r="J1648" s="53" t="e">
        <f>IF(C1648="СТОП цена",I1648,ROUND(I1648*(1-VLOOKUP(L1648,Оглавление!D:G,3,FALSE)),2))</f>
        <v>#REF!</v>
      </c>
      <c r="K1648" s="56"/>
      <c r="L1648" s="56" t="e">
        <f t="shared" si="83"/>
        <v>#REF!</v>
      </c>
      <c r="M1648" s="50">
        <v>45</v>
      </c>
    </row>
    <row r="1649" spans="1:13" ht="12.75">
      <c r="A1649" s="466"/>
      <c r="B1649" s="39">
        <v>700001204</v>
      </c>
      <c r="C1649" s="39" t="s">
        <v>161</v>
      </c>
      <c r="D1649" s="39">
        <v>13</v>
      </c>
      <c r="E1649" s="39" t="s">
        <v>41</v>
      </c>
      <c r="F1649" s="40" t="str">
        <f>CONCATENATE(D1649," ",E1649)</f>
        <v>13 кг</v>
      </c>
      <c r="G1649" s="40">
        <v>1</v>
      </c>
      <c r="H1649" s="40" t="s">
        <v>574</v>
      </c>
      <c r="I1649" s="39">
        <v>617.52</v>
      </c>
      <c r="J1649" s="53">
        <f>IF(C1649="СТОП цена",I1649,ROUND(I1649*(1-VLOOKUP(L1649,Оглавление!D:G,3,FALSE)),2))</f>
        <v>617.52</v>
      </c>
      <c r="K1649" s="56"/>
      <c r="L1649" s="56" t="e">
        <f t="shared" si="83"/>
        <v>#REF!</v>
      </c>
      <c r="M1649" s="50">
        <v>45</v>
      </c>
    </row>
    <row r="1650" spans="1:13" s="126" customFormat="1" ht="12.75">
      <c r="A1650" s="465"/>
      <c r="B1650" s="39">
        <v>700001206</v>
      </c>
      <c r="C1650" s="39" t="s">
        <v>161</v>
      </c>
      <c r="D1650" s="39"/>
      <c r="E1650" s="39"/>
      <c r="F1650" s="40" t="s">
        <v>671</v>
      </c>
      <c r="G1650" s="40">
        <v>1</v>
      </c>
      <c r="H1650" s="40" t="s">
        <v>574</v>
      </c>
      <c r="I1650" s="39">
        <v>1763.28</v>
      </c>
      <c r="J1650" s="53">
        <f>IF(C1650="СТОП цена",I1650,ROUND(I1650*(1-VLOOKUP(L1650,Оглавление!D:G,3,FALSE)),2))</f>
        <v>1763.28</v>
      </c>
      <c r="K1650" s="56"/>
      <c r="L1650" s="56" t="e">
        <f t="shared" si="83"/>
        <v>#REF!</v>
      </c>
      <c r="M1650" s="50">
        <v>45</v>
      </c>
    </row>
    <row r="1651" spans="1:13" s="1" customFormat="1" ht="25.5" customHeight="1">
      <c r="A1651" s="446" t="s">
        <v>11</v>
      </c>
      <c r="B1651" s="447"/>
      <c r="C1651" s="447"/>
      <c r="D1651" s="447"/>
      <c r="E1651" s="447"/>
      <c r="F1651" s="447"/>
      <c r="G1651" s="447"/>
      <c r="H1651" s="447"/>
      <c r="I1651" s="447"/>
      <c r="J1651" s="447"/>
      <c r="K1651" s="56"/>
      <c r="L1651" s="56" t="e">
        <f>IF(ISBLANK(K1651)=FALSE,A1651,#REF!)</f>
        <v>#REF!</v>
      </c>
      <c r="M1651" s="50">
        <v>45</v>
      </c>
    </row>
    <row r="1652" spans="1:13" ht="12.75">
      <c r="A1652" s="444" t="s">
        <v>195</v>
      </c>
      <c r="B1652" s="38">
        <v>700002187</v>
      </c>
      <c r="C1652" s="38"/>
      <c r="D1652" s="39">
        <v>0.45</v>
      </c>
      <c r="E1652" s="40" t="s">
        <v>290</v>
      </c>
      <c r="F1652" s="40" t="str">
        <f>CONCATENATE(D1652," ",E1652)</f>
        <v>0,45 л</v>
      </c>
      <c r="G1652" s="39">
        <v>30</v>
      </c>
      <c r="H1652" s="40" t="s">
        <v>574</v>
      </c>
      <c r="I1652" s="39">
        <v>68</v>
      </c>
      <c r="J1652" s="53" t="e">
        <f>IF(C1652="СТОП цена",I1652,ROUND(I1652*(1-VLOOKUP(L1652,Оглавление!D:G,3,FALSE)),2))</f>
        <v>#REF!</v>
      </c>
      <c r="K1652" s="56"/>
      <c r="L1652" s="56" t="e">
        <f t="shared" si="83"/>
        <v>#REF!</v>
      </c>
      <c r="M1652" s="50">
        <v>45</v>
      </c>
    </row>
    <row r="1653" spans="1:13" ht="12.75">
      <c r="A1653" s="448"/>
      <c r="B1653" s="38">
        <v>700002188</v>
      </c>
      <c r="C1653" s="38"/>
      <c r="D1653" s="39">
        <v>1</v>
      </c>
      <c r="E1653" s="40" t="s">
        <v>290</v>
      </c>
      <c r="F1653" s="40" t="str">
        <f t="shared" ref="F1653:F1661" si="84">CONCATENATE(D1653," ",E1653)</f>
        <v>1 л</v>
      </c>
      <c r="G1653" s="39">
        <v>20</v>
      </c>
      <c r="H1653" s="40" t="s">
        <v>574</v>
      </c>
      <c r="I1653" s="39">
        <v>132</v>
      </c>
      <c r="J1653" s="53" t="e">
        <f>IF(C1653="СТОП цена",I1653,ROUND(I1653*(1-VLOOKUP(L1653,Оглавление!D:G,3,FALSE)),2))</f>
        <v>#REF!</v>
      </c>
      <c r="K1653" s="56"/>
      <c r="L1653" s="56" t="e">
        <f t="shared" si="83"/>
        <v>#REF!</v>
      </c>
      <c r="M1653" s="50">
        <v>45</v>
      </c>
    </row>
    <row r="1654" spans="1:13" ht="12.75">
      <c r="A1654" s="444" t="s">
        <v>373</v>
      </c>
      <c r="B1654" s="40">
        <v>700002182</v>
      </c>
      <c r="C1654" s="40"/>
      <c r="D1654" s="39">
        <v>0.5</v>
      </c>
      <c r="E1654" s="40" t="s">
        <v>290</v>
      </c>
      <c r="F1654" s="40" t="str">
        <f t="shared" si="84"/>
        <v>0,5 л</v>
      </c>
      <c r="G1654" s="39">
        <v>25</v>
      </c>
      <c r="H1654" s="40" t="s">
        <v>574</v>
      </c>
      <c r="I1654" s="39">
        <v>68</v>
      </c>
      <c r="J1654" s="53" t="e">
        <f>IF(C1654="СТОП цена",I1654,ROUND(I1654*(1-VLOOKUP(L1654,Оглавление!D:G,3,FALSE)),2))</f>
        <v>#REF!</v>
      </c>
      <c r="K1654" s="56"/>
      <c r="L1654" s="56" t="e">
        <f t="shared" si="83"/>
        <v>#REF!</v>
      </c>
      <c r="M1654" s="50">
        <v>45</v>
      </c>
    </row>
    <row r="1655" spans="1:13" ht="12.75">
      <c r="A1655" s="448"/>
      <c r="B1655" s="40">
        <v>700002183</v>
      </c>
      <c r="C1655" s="40"/>
      <c r="D1655" s="39">
        <v>1</v>
      </c>
      <c r="E1655" s="40" t="s">
        <v>290</v>
      </c>
      <c r="F1655" s="40" t="str">
        <f t="shared" si="84"/>
        <v>1 л</v>
      </c>
      <c r="G1655" s="39">
        <v>20</v>
      </c>
      <c r="H1655" s="40" t="s">
        <v>574</v>
      </c>
      <c r="I1655" s="39">
        <v>115</v>
      </c>
      <c r="J1655" s="53" t="e">
        <f>IF(C1655="СТОП цена",I1655,ROUND(I1655*(1-VLOOKUP(L1655,Оглавление!D:G,3,FALSE)),2))</f>
        <v>#REF!</v>
      </c>
      <c r="K1655" s="56"/>
      <c r="L1655" s="56" t="e">
        <f t="shared" si="83"/>
        <v>#REF!</v>
      </c>
      <c r="M1655" s="50">
        <v>45</v>
      </c>
    </row>
    <row r="1656" spans="1:13" ht="12.75">
      <c r="A1656" s="448"/>
      <c r="B1656" s="40">
        <v>700002185</v>
      </c>
      <c r="C1656" s="40" t="s">
        <v>123</v>
      </c>
      <c r="D1656" s="39">
        <v>5</v>
      </c>
      <c r="E1656" s="40" t="s">
        <v>290</v>
      </c>
      <c r="F1656" s="40" t="str">
        <f t="shared" si="84"/>
        <v>5 л</v>
      </c>
      <c r="G1656" s="40">
        <v>1</v>
      </c>
      <c r="H1656" s="40" t="s">
        <v>574</v>
      </c>
      <c r="I1656" s="39">
        <v>540</v>
      </c>
      <c r="J1656" s="53" t="e">
        <f>IF(C1656="СТОП цена",I1656,ROUND(I1656*(1-VLOOKUP(L1656,Оглавление!D:G,3,FALSE)),2))</f>
        <v>#REF!</v>
      </c>
      <c r="K1656" s="56"/>
      <c r="L1656" s="56" t="e">
        <f t="shared" si="83"/>
        <v>#REF!</v>
      </c>
      <c r="M1656" s="50">
        <v>45</v>
      </c>
    </row>
    <row r="1657" spans="1:13" ht="12.75">
      <c r="A1657" s="444" t="s">
        <v>196</v>
      </c>
      <c r="B1657" s="40">
        <v>700002192</v>
      </c>
      <c r="C1657" s="40" t="s">
        <v>161</v>
      </c>
      <c r="D1657" s="39">
        <v>0.5</v>
      </c>
      <c r="E1657" s="40" t="s">
        <v>290</v>
      </c>
      <c r="F1657" s="40" t="str">
        <f t="shared" si="84"/>
        <v>0,5 л</v>
      </c>
      <c r="G1657" s="39">
        <v>25</v>
      </c>
      <c r="H1657" s="40" t="s">
        <v>574</v>
      </c>
      <c r="I1657" s="39">
        <v>44.52</v>
      </c>
      <c r="J1657" s="53">
        <f>IF(C1657="СТОП цена",I1657,ROUND(I1657*(1-VLOOKUP(L1657,Оглавление!D:G,3,FALSE)),2))</f>
        <v>44.52</v>
      </c>
      <c r="K1657" s="56"/>
      <c r="L1657" s="56" t="e">
        <f t="shared" si="83"/>
        <v>#REF!</v>
      </c>
      <c r="M1657" s="50">
        <v>45</v>
      </c>
    </row>
    <row r="1658" spans="1:13" ht="12.75">
      <c r="A1658" s="448"/>
      <c r="B1658" s="40">
        <v>700002193</v>
      </c>
      <c r="C1658" s="40" t="s">
        <v>161</v>
      </c>
      <c r="D1658" s="39">
        <v>1</v>
      </c>
      <c r="E1658" s="40" t="s">
        <v>290</v>
      </c>
      <c r="F1658" s="40" t="str">
        <f t="shared" si="84"/>
        <v>1 л</v>
      </c>
      <c r="G1658" s="39">
        <v>20</v>
      </c>
      <c r="H1658" s="40" t="s">
        <v>574</v>
      </c>
      <c r="I1658" s="39">
        <v>78.12</v>
      </c>
      <c r="J1658" s="53">
        <f>IF(C1658="СТОП цена",I1658,ROUND(I1658*(1-VLOOKUP(L1658,Оглавление!D:G,3,FALSE)),2))</f>
        <v>78.12</v>
      </c>
      <c r="K1658" s="56"/>
      <c r="L1658" s="56" t="e">
        <f t="shared" si="83"/>
        <v>#REF!</v>
      </c>
      <c r="M1658" s="50">
        <v>45</v>
      </c>
    </row>
    <row r="1659" spans="1:13" ht="12.75">
      <c r="A1659" s="448"/>
      <c r="B1659" s="40">
        <v>700002195</v>
      </c>
      <c r="C1659" s="40" t="s">
        <v>161</v>
      </c>
      <c r="D1659" s="39">
        <v>3</v>
      </c>
      <c r="E1659" s="40" t="s">
        <v>290</v>
      </c>
      <c r="F1659" s="40" t="str">
        <f t="shared" si="84"/>
        <v>3 л</v>
      </c>
      <c r="G1659" s="39">
        <v>1</v>
      </c>
      <c r="H1659" s="40" t="s">
        <v>574</v>
      </c>
      <c r="I1659" s="39">
        <v>232.68</v>
      </c>
      <c r="J1659" s="53">
        <f>IF(C1659="СТОП цена",I1659,ROUND(I1659*(1-VLOOKUP(L1659,Оглавление!D:G,3,FALSE)),2))</f>
        <v>232.68</v>
      </c>
      <c r="K1659" s="56"/>
      <c r="L1659" s="56" t="e">
        <f t="shared" si="83"/>
        <v>#REF!</v>
      </c>
      <c r="M1659" s="50">
        <v>45</v>
      </c>
    </row>
    <row r="1660" spans="1:13" ht="12.75">
      <c r="A1660" s="448"/>
      <c r="B1660" s="40">
        <v>700002196</v>
      </c>
      <c r="C1660" s="40" t="s">
        <v>161</v>
      </c>
      <c r="D1660" s="39">
        <v>5</v>
      </c>
      <c r="E1660" s="40" t="s">
        <v>290</v>
      </c>
      <c r="F1660" s="40" t="str">
        <f t="shared" si="84"/>
        <v>5 л</v>
      </c>
      <c r="G1660" s="40">
        <v>1</v>
      </c>
      <c r="H1660" s="40" t="s">
        <v>574</v>
      </c>
      <c r="I1660" s="39">
        <v>371.28</v>
      </c>
      <c r="J1660" s="53">
        <f>IF(C1660="СТОП цена",I1660,ROUND(I1660*(1-VLOOKUP(L1660,Оглавление!D:G,3,FALSE)),2))</f>
        <v>371.28</v>
      </c>
      <c r="K1660" s="56"/>
      <c r="L1660" s="56" t="e">
        <f t="shared" si="83"/>
        <v>#REF!</v>
      </c>
      <c r="M1660" s="50">
        <v>45</v>
      </c>
    </row>
    <row r="1661" spans="1:13" ht="12.75">
      <c r="A1661" s="445"/>
      <c r="B1661" s="40">
        <v>700002197</v>
      </c>
      <c r="C1661" s="40" t="s">
        <v>161</v>
      </c>
      <c r="D1661" s="39">
        <v>10</v>
      </c>
      <c r="E1661" s="40" t="s">
        <v>290</v>
      </c>
      <c r="F1661" s="40" t="str">
        <f t="shared" si="84"/>
        <v>10 л</v>
      </c>
      <c r="G1661" s="40">
        <v>1</v>
      </c>
      <c r="H1661" s="40" t="s">
        <v>574</v>
      </c>
      <c r="I1661" s="39">
        <v>727.44</v>
      </c>
      <c r="J1661" s="53">
        <f>IF(C1661="СТОП цена",I1661,ROUND(I1661*(1-VLOOKUP(L1661,Оглавление!D:G,3,FALSE)),2))</f>
        <v>727.44</v>
      </c>
      <c r="K1661" s="56"/>
      <c r="L1661" s="56" t="e">
        <f t="shared" si="83"/>
        <v>#REF!</v>
      </c>
      <c r="M1661" s="50">
        <v>45</v>
      </c>
    </row>
    <row r="1662" spans="1:13" s="1" customFormat="1" ht="23.25" customHeight="1">
      <c r="A1662" s="446" t="s">
        <v>162</v>
      </c>
      <c r="B1662" s="447"/>
      <c r="C1662" s="447"/>
      <c r="D1662" s="447"/>
      <c r="E1662" s="447"/>
      <c r="F1662" s="447"/>
      <c r="G1662" s="447"/>
      <c r="H1662" s="447"/>
      <c r="I1662" s="447"/>
      <c r="J1662" s="447"/>
      <c r="K1662" s="447"/>
      <c r="L1662" s="56" t="e">
        <f t="shared" si="83"/>
        <v>#REF!</v>
      </c>
      <c r="M1662" s="50">
        <v>45</v>
      </c>
    </row>
    <row r="1663" spans="1:13" ht="12.75">
      <c r="A1663" s="444" t="s">
        <v>197</v>
      </c>
      <c r="B1663" s="40">
        <v>700000530</v>
      </c>
      <c r="C1663" s="40" t="s">
        <v>123</v>
      </c>
      <c r="D1663" s="39">
        <v>8</v>
      </c>
      <c r="E1663" s="39" t="s">
        <v>41</v>
      </c>
      <c r="F1663" s="40" t="str">
        <f>CONCATENATE(D1663," ",E1663)</f>
        <v>8 кг</v>
      </c>
      <c r="G1663" s="40">
        <v>1</v>
      </c>
      <c r="H1663" s="40" t="s">
        <v>574</v>
      </c>
      <c r="I1663" s="39">
        <v>547</v>
      </c>
      <c r="J1663" s="53" t="e">
        <f>IF(C1663="СТОП цена",I1663,ROUND(I1663*(1-VLOOKUP(L1663,Оглавление!D:G,3,FALSE)),2))</f>
        <v>#REF!</v>
      </c>
      <c r="K1663" s="56"/>
      <c r="L1663" s="56" t="e">
        <f t="shared" si="83"/>
        <v>#REF!</v>
      </c>
      <c r="M1663" s="50">
        <v>45</v>
      </c>
    </row>
    <row r="1664" spans="1:13" ht="22.5" customHeight="1">
      <c r="A1664" s="445"/>
      <c r="B1664" s="40">
        <v>700000529</v>
      </c>
      <c r="C1664" s="40"/>
      <c r="D1664" s="39">
        <v>16</v>
      </c>
      <c r="E1664" s="40" t="s">
        <v>41</v>
      </c>
      <c r="F1664" s="40" t="str">
        <f>CONCATENATE(D1664," ",E1664)</f>
        <v>16 кг</v>
      </c>
      <c r="G1664" s="40">
        <v>1</v>
      </c>
      <c r="H1664" s="40" t="s">
        <v>574</v>
      </c>
      <c r="I1664" s="39">
        <v>1023</v>
      </c>
      <c r="J1664" s="53" t="e">
        <f>IF(C1664="СТОП цена",I1664,ROUND(I1664*(1-VLOOKUP(L1664,Оглавление!D:G,3,FALSE)),2))</f>
        <v>#REF!</v>
      </c>
      <c r="K1664" s="56"/>
      <c r="L1664" s="56" t="e">
        <f t="shared" si="83"/>
        <v>#REF!</v>
      </c>
      <c r="M1664" s="50">
        <v>45</v>
      </c>
    </row>
    <row r="1665" spans="1:13" s="1" customFormat="1" ht="18" customHeight="1">
      <c r="A1665" s="446" t="s">
        <v>13</v>
      </c>
      <c r="B1665" s="447"/>
      <c r="C1665" s="447"/>
      <c r="D1665" s="447"/>
      <c r="E1665" s="447"/>
      <c r="F1665" s="447"/>
      <c r="G1665" s="447"/>
      <c r="H1665" s="447"/>
      <c r="I1665" s="447"/>
      <c r="J1665" s="447"/>
      <c r="K1665" s="447"/>
      <c r="L1665" s="56" t="e">
        <f t="shared" si="83"/>
        <v>#REF!</v>
      </c>
      <c r="M1665" s="50">
        <v>45</v>
      </c>
    </row>
    <row r="1666" spans="1:13" ht="12.75">
      <c r="A1666" s="444" t="s">
        <v>198</v>
      </c>
      <c r="B1666" s="41">
        <v>700001327</v>
      </c>
      <c r="C1666" s="41"/>
      <c r="D1666" s="38">
        <v>5</v>
      </c>
      <c r="E1666" s="40" t="s">
        <v>41</v>
      </c>
      <c r="F1666" s="40" t="str">
        <f t="shared" ref="F1666:F1681" si="85">CONCATENATE(D1666," ",E1666)</f>
        <v>5 кг</v>
      </c>
      <c r="G1666" s="40">
        <v>1</v>
      </c>
      <c r="H1666" s="40" t="s">
        <v>574</v>
      </c>
      <c r="I1666" s="39">
        <v>307</v>
      </c>
      <c r="J1666" s="53" t="e">
        <f>IF(C1666="СТОП цена",I1666,ROUND(I1666*(1-VLOOKUP(L1666,Оглавление!D:G,3,FALSE)),2))</f>
        <v>#REF!</v>
      </c>
      <c r="K1666" s="56"/>
      <c r="L1666" s="56" t="e">
        <f t="shared" si="83"/>
        <v>#REF!</v>
      </c>
      <c r="M1666" s="50">
        <v>45</v>
      </c>
    </row>
    <row r="1667" spans="1:13" ht="12.75">
      <c r="A1667" s="448"/>
      <c r="B1667" s="41">
        <v>700001329</v>
      </c>
      <c r="C1667" s="41"/>
      <c r="D1667" s="38">
        <v>8</v>
      </c>
      <c r="E1667" s="40" t="s">
        <v>41</v>
      </c>
      <c r="F1667" s="40" t="str">
        <f t="shared" si="85"/>
        <v>8 кг</v>
      </c>
      <c r="G1667" s="40">
        <v>1</v>
      </c>
      <c r="H1667" s="40" t="s">
        <v>574</v>
      </c>
      <c r="I1667" s="39">
        <v>491</v>
      </c>
      <c r="J1667" s="53" t="e">
        <f>IF(C1667="СТОП цена",I1667,ROUND(I1667*(1-VLOOKUP(L1667,Оглавление!D:G,3,FALSE)),2))</f>
        <v>#REF!</v>
      </c>
      <c r="K1667" s="56"/>
      <c r="L1667" s="56" t="e">
        <f t="shared" si="83"/>
        <v>#REF!</v>
      </c>
      <c r="M1667" s="50">
        <v>45</v>
      </c>
    </row>
    <row r="1668" spans="1:13" ht="12.75">
      <c r="A1668" s="445"/>
      <c r="B1668" s="41">
        <v>700001324</v>
      </c>
      <c r="C1668" s="41"/>
      <c r="D1668" s="38">
        <v>16</v>
      </c>
      <c r="E1668" s="40" t="s">
        <v>41</v>
      </c>
      <c r="F1668" s="40" t="str">
        <f t="shared" si="85"/>
        <v>16 кг</v>
      </c>
      <c r="G1668" s="40">
        <v>1</v>
      </c>
      <c r="H1668" s="40" t="s">
        <v>574</v>
      </c>
      <c r="I1668" s="39">
        <v>944</v>
      </c>
      <c r="J1668" s="53" t="e">
        <f>IF(C1668="СТОП цена",I1668,ROUND(I1668*(1-VLOOKUP(L1668,Оглавление!D:G,3,FALSE)),2))</f>
        <v>#REF!</v>
      </c>
      <c r="K1668" s="56"/>
      <c r="L1668" s="56" t="e">
        <f t="shared" si="83"/>
        <v>#REF!</v>
      </c>
      <c r="M1668" s="50">
        <v>45</v>
      </c>
    </row>
    <row r="1669" spans="1:13" s="218" customFormat="1" ht="21" customHeight="1">
      <c r="A1669" s="292" t="s">
        <v>823</v>
      </c>
      <c r="B1669" s="41">
        <v>700001286</v>
      </c>
      <c r="C1669" s="41"/>
      <c r="D1669" s="38"/>
      <c r="E1669" s="40"/>
      <c r="F1669" s="40" t="s">
        <v>824</v>
      </c>
      <c r="G1669" s="40">
        <v>18</v>
      </c>
      <c r="H1669" s="40" t="s">
        <v>574</v>
      </c>
      <c r="I1669" s="39">
        <v>119</v>
      </c>
      <c r="J1669" s="53" t="e">
        <f>IF(C1669="СТОП цена",I1669,ROUND(I1669*(1-VLOOKUP(L1669,Оглавление!D:G,3,FALSE)),2))</f>
        <v>#REF!</v>
      </c>
      <c r="K1669" s="56"/>
      <c r="L1669" s="56" t="e">
        <f t="shared" si="83"/>
        <v>#REF!</v>
      </c>
      <c r="M1669" s="50">
        <v>45</v>
      </c>
    </row>
    <row r="1670" spans="1:13" ht="15">
      <c r="A1670" s="304" t="s">
        <v>245</v>
      </c>
      <c r="B1670" s="39">
        <v>700001318</v>
      </c>
      <c r="C1670" s="39"/>
      <c r="D1670" s="38">
        <v>0.9</v>
      </c>
      <c r="E1670" s="38" t="s">
        <v>290</v>
      </c>
      <c r="F1670" s="40" t="str">
        <f t="shared" si="85"/>
        <v>0,9 л</v>
      </c>
      <c r="G1670" s="38">
        <v>18</v>
      </c>
      <c r="H1670" s="40" t="s">
        <v>574</v>
      </c>
      <c r="I1670" s="39">
        <v>105</v>
      </c>
      <c r="J1670" s="53" t="e">
        <f>IF(C1670="СТОП цена",I1670,ROUND(I1670*(1-VLOOKUP(L1670,Оглавление!D:G,3,FALSE)),2))</f>
        <v>#REF!</v>
      </c>
      <c r="K1670" s="56"/>
      <c r="L1670" s="56" t="e">
        <f>IF(ISBLANK(K1670)=FALSE,A1670,L1668)</f>
        <v>#REF!</v>
      </c>
      <c r="M1670" s="50">
        <v>45</v>
      </c>
    </row>
    <row r="1671" spans="1:13" ht="12.75">
      <c r="A1671" s="444" t="s">
        <v>246</v>
      </c>
      <c r="B1671" s="38">
        <v>700001291</v>
      </c>
      <c r="C1671" s="38"/>
      <c r="D1671" s="38">
        <v>1.5</v>
      </c>
      <c r="E1671" s="38" t="s">
        <v>41</v>
      </c>
      <c r="F1671" s="40" t="str">
        <f t="shared" si="85"/>
        <v>1,5 кг</v>
      </c>
      <c r="G1671" s="38">
        <v>18</v>
      </c>
      <c r="H1671" s="40" t="s">
        <v>574</v>
      </c>
      <c r="I1671" s="39">
        <v>51</v>
      </c>
      <c r="J1671" s="53" t="e">
        <f>IF(C1671="СТОП цена",I1671,ROUND(I1671*(1-VLOOKUP(L1671,Оглавление!D:G,3,FALSE)),2))</f>
        <v>#REF!</v>
      </c>
      <c r="K1671" s="56"/>
      <c r="L1671" s="56" t="e">
        <f t="shared" si="83"/>
        <v>#REF!</v>
      </c>
      <c r="M1671" s="50">
        <v>46</v>
      </c>
    </row>
    <row r="1672" spans="1:13" ht="12.75">
      <c r="A1672" s="448"/>
      <c r="B1672" s="38">
        <v>700001298</v>
      </c>
      <c r="C1672" s="38"/>
      <c r="D1672" s="38">
        <v>5</v>
      </c>
      <c r="E1672" s="40" t="s">
        <v>41</v>
      </c>
      <c r="F1672" s="40" t="str">
        <f t="shared" si="85"/>
        <v>5 кг</v>
      </c>
      <c r="G1672" s="38">
        <v>1</v>
      </c>
      <c r="H1672" s="40" t="s">
        <v>574</v>
      </c>
      <c r="I1672" s="39">
        <v>170</v>
      </c>
      <c r="J1672" s="53" t="e">
        <f>IF(C1672="СТОП цена",I1672,ROUND(I1672*(1-VLOOKUP(L1672,Оглавление!D:G,3,FALSE)),2))</f>
        <v>#REF!</v>
      </c>
      <c r="K1672" s="56"/>
      <c r="L1672" s="56" t="e">
        <f t="shared" ref="L1672:L1681" si="86">IF(ISBLANK(K1672)=FALSE,A1672,L1671)</f>
        <v>#REF!</v>
      </c>
      <c r="M1672" s="50">
        <v>46</v>
      </c>
    </row>
    <row r="1673" spans="1:13" ht="12.75">
      <c r="A1673" s="448"/>
      <c r="B1673" s="38">
        <v>700001302</v>
      </c>
      <c r="C1673" s="38"/>
      <c r="D1673" s="38">
        <v>8</v>
      </c>
      <c r="E1673" s="40" t="s">
        <v>41</v>
      </c>
      <c r="F1673" s="40" t="str">
        <f t="shared" si="85"/>
        <v>8 кг</v>
      </c>
      <c r="G1673" s="40">
        <v>1</v>
      </c>
      <c r="H1673" s="40" t="s">
        <v>574</v>
      </c>
      <c r="I1673" s="39">
        <v>225</v>
      </c>
      <c r="J1673" s="53" t="e">
        <f>IF(C1673="СТОП цена",I1673,ROUND(I1673*(1-VLOOKUP(L1673,Оглавление!D:G,3,FALSE)),2))</f>
        <v>#REF!</v>
      </c>
      <c r="K1673" s="56"/>
      <c r="L1673" s="56" t="e">
        <f t="shared" si="86"/>
        <v>#REF!</v>
      </c>
      <c r="M1673" s="50">
        <v>46</v>
      </c>
    </row>
    <row r="1674" spans="1:13" ht="12.75">
      <c r="A1674" s="448"/>
      <c r="B1674" s="38">
        <v>700001294</v>
      </c>
      <c r="C1674" s="38"/>
      <c r="D1674" s="38">
        <v>16</v>
      </c>
      <c r="E1674" s="40" t="s">
        <v>41</v>
      </c>
      <c r="F1674" s="40" t="str">
        <f t="shared" si="85"/>
        <v>16 кг</v>
      </c>
      <c r="G1674" s="40">
        <v>1</v>
      </c>
      <c r="H1674" s="40" t="s">
        <v>574</v>
      </c>
      <c r="I1674" s="39">
        <v>397</v>
      </c>
      <c r="J1674" s="53" t="e">
        <f>IF(C1674="СТОП цена",I1674,ROUND(I1674*(1-VLOOKUP(L1674,Оглавление!D:G,3,FALSE)),2))</f>
        <v>#REF!</v>
      </c>
      <c r="K1674" s="56"/>
      <c r="L1674" s="56" t="e">
        <f t="shared" si="86"/>
        <v>#REF!</v>
      </c>
      <c r="M1674" s="50">
        <v>46</v>
      </c>
    </row>
    <row r="1675" spans="1:13" ht="12.75">
      <c r="A1675" s="445"/>
      <c r="B1675" s="38">
        <v>700001296</v>
      </c>
      <c r="C1675" s="39" t="s">
        <v>123</v>
      </c>
      <c r="D1675" s="38">
        <v>30</v>
      </c>
      <c r="E1675" s="39" t="s">
        <v>41</v>
      </c>
      <c r="F1675" s="40" t="str">
        <f t="shared" si="85"/>
        <v>30 кг</v>
      </c>
      <c r="G1675" s="40">
        <v>1</v>
      </c>
      <c r="H1675" s="40" t="s">
        <v>574</v>
      </c>
      <c r="I1675" s="39">
        <v>740</v>
      </c>
      <c r="J1675" s="53" t="e">
        <f>IF(C1675="СТОП цена",I1675,ROUND(I1675*(1-VLOOKUP(L1675,Оглавление!D:G,3,FALSE)),2))</f>
        <v>#REF!</v>
      </c>
      <c r="K1675" s="56"/>
      <c r="L1675" s="56" t="e">
        <f t="shared" si="86"/>
        <v>#REF!</v>
      </c>
      <c r="M1675" s="50">
        <v>46</v>
      </c>
    </row>
    <row r="1676" spans="1:13" ht="12.75">
      <c r="A1676" s="444" t="s">
        <v>247</v>
      </c>
      <c r="B1676" s="38">
        <v>700001309</v>
      </c>
      <c r="C1676" s="38"/>
      <c r="D1676" s="38">
        <v>1.5</v>
      </c>
      <c r="E1676" s="40" t="s">
        <v>41</v>
      </c>
      <c r="F1676" s="40" t="str">
        <f t="shared" si="85"/>
        <v>1,5 кг</v>
      </c>
      <c r="G1676" s="38">
        <v>18</v>
      </c>
      <c r="H1676" s="40" t="s">
        <v>574</v>
      </c>
      <c r="I1676" s="39">
        <v>51</v>
      </c>
      <c r="J1676" s="53" t="e">
        <f>IF(C1676="СТОП цена",I1676,ROUND(I1676*(1-VLOOKUP(L1676,Оглавление!D:G,3,FALSE)),2))</f>
        <v>#REF!</v>
      </c>
      <c r="K1676" s="56"/>
      <c r="L1676" s="56" t="e">
        <f t="shared" si="86"/>
        <v>#REF!</v>
      </c>
      <c r="M1676" s="50">
        <v>46</v>
      </c>
    </row>
    <row r="1677" spans="1:13" ht="12.75">
      <c r="A1677" s="448"/>
      <c r="B1677" s="38">
        <v>700001314</v>
      </c>
      <c r="C1677" s="38"/>
      <c r="D1677" s="38">
        <v>5</v>
      </c>
      <c r="E1677" s="40" t="s">
        <v>41</v>
      </c>
      <c r="F1677" s="40" t="str">
        <f t="shared" si="85"/>
        <v>5 кг</v>
      </c>
      <c r="G1677" s="38">
        <v>1</v>
      </c>
      <c r="H1677" s="40" t="s">
        <v>574</v>
      </c>
      <c r="I1677" s="39">
        <v>161</v>
      </c>
      <c r="J1677" s="53" t="e">
        <f>IF(C1677="СТОП цена",I1677,ROUND(I1677*(1-VLOOKUP(L1677,Оглавление!D:G,3,FALSE)),2))</f>
        <v>#REF!</v>
      </c>
      <c r="K1677" s="56"/>
      <c r="L1677" s="56" t="e">
        <f t="shared" si="86"/>
        <v>#REF!</v>
      </c>
      <c r="M1677" s="50">
        <v>46</v>
      </c>
    </row>
    <row r="1678" spans="1:13" ht="12" customHeight="1">
      <c r="A1678" s="448"/>
      <c r="B1678" s="38">
        <v>700001316</v>
      </c>
      <c r="C1678" s="38"/>
      <c r="D1678" s="38">
        <v>8</v>
      </c>
      <c r="E1678" s="40" t="s">
        <v>41</v>
      </c>
      <c r="F1678" s="40" t="str">
        <f t="shared" si="85"/>
        <v>8 кг</v>
      </c>
      <c r="G1678" s="40">
        <v>1</v>
      </c>
      <c r="H1678" s="40" t="s">
        <v>574</v>
      </c>
      <c r="I1678" s="39">
        <v>234</v>
      </c>
      <c r="J1678" s="53" t="e">
        <f>IF(C1678="СТОП цена",I1678,ROUND(I1678*(1-VLOOKUP(L1678,Оглавление!D:G,3,FALSE)),2))</f>
        <v>#REF!</v>
      </c>
      <c r="K1678" s="56"/>
      <c r="L1678" s="56" t="e">
        <f t="shared" si="86"/>
        <v>#REF!</v>
      </c>
      <c r="M1678" s="50">
        <v>46</v>
      </c>
    </row>
    <row r="1679" spans="1:13" ht="21.75" customHeight="1">
      <c r="A1679" s="295" t="s">
        <v>248</v>
      </c>
      <c r="B1679" s="40">
        <v>700001310</v>
      </c>
      <c r="C1679" s="40" t="s">
        <v>123</v>
      </c>
      <c r="D1679" s="39">
        <v>15</v>
      </c>
      <c r="E1679" s="40" t="s">
        <v>41</v>
      </c>
      <c r="F1679" s="40" t="str">
        <f t="shared" si="85"/>
        <v>15 кг</v>
      </c>
      <c r="G1679" s="40">
        <v>1</v>
      </c>
      <c r="H1679" s="40" t="s">
        <v>574</v>
      </c>
      <c r="I1679" s="39">
        <v>260</v>
      </c>
      <c r="J1679" s="53" t="e">
        <f>IF(C1679="СТОП цена",I1679,ROUND(I1679*(1-VLOOKUP(L1679,Оглавление!D:G,3,FALSE)),2))</f>
        <v>#REF!</v>
      </c>
      <c r="K1679" s="56"/>
      <c r="L1679" s="56" t="e">
        <f t="shared" si="86"/>
        <v>#REF!</v>
      </c>
      <c r="M1679" s="50">
        <v>46</v>
      </c>
    </row>
    <row r="1680" spans="1:13" ht="15.75" customHeight="1">
      <c r="A1680" s="444" t="s">
        <v>723</v>
      </c>
      <c r="B1680" s="42">
        <v>700001372</v>
      </c>
      <c r="C1680" s="42"/>
      <c r="D1680" s="38">
        <v>0.25</v>
      </c>
      <c r="E1680" s="40" t="s">
        <v>41</v>
      </c>
      <c r="F1680" s="40" t="str">
        <f t="shared" si="85"/>
        <v>0,25 кг</v>
      </c>
      <c r="G1680" s="40">
        <v>1</v>
      </c>
      <c r="H1680" s="40" t="s">
        <v>574</v>
      </c>
      <c r="I1680" s="39">
        <v>35</v>
      </c>
      <c r="J1680" s="53" t="e">
        <f>IF(C1680="СТОП цена",I1680,ROUND(I1680*(1-VLOOKUP(L1680,Оглавление!D:G,3,FALSE)),2))</f>
        <v>#REF!</v>
      </c>
      <c r="K1680" s="56"/>
      <c r="L1680" s="56" t="e">
        <f t="shared" si="86"/>
        <v>#REF!</v>
      </c>
      <c r="M1680" s="50">
        <v>46</v>
      </c>
    </row>
    <row r="1681" spans="1:13" ht="18.75" customHeight="1">
      <c r="A1681" s="445"/>
      <c r="B1681" s="42">
        <v>700001373</v>
      </c>
      <c r="C1681" s="42"/>
      <c r="D1681" s="38">
        <v>0.75</v>
      </c>
      <c r="E1681" s="40" t="s">
        <v>41</v>
      </c>
      <c r="F1681" s="40" t="str">
        <f t="shared" si="85"/>
        <v>0,75 кг</v>
      </c>
      <c r="G1681" s="38">
        <v>16</v>
      </c>
      <c r="H1681" s="40" t="s">
        <v>574</v>
      </c>
      <c r="I1681" s="39">
        <v>85</v>
      </c>
      <c r="J1681" s="53" t="e">
        <f>IF(C1681="СТОП цена",I1681,ROUND(I1681*(1-VLOOKUP(L1681,Оглавление!D:G,3,FALSE)),2))</f>
        <v>#REF!</v>
      </c>
      <c r="K1681" s="56"/>
      <c r="L1681" s="56" t="e">
        <f t="shared" si="86"/>
        <v>#REF!</v>
      </c>
      <c r="M1681" s="50">
        <v>46</v>
      </c>
    </row>
    <row r="1682" spans="1:13" s="1" customFormat="1" ht="17.25" customHeight="1">
      <c r="A1682" s="449" t="s">
        <v>285</v>
      </c>
      <c r="B1682" s="450"/>
      <c r="C1682" s="450"/>
      <c r="D1682" s="450"/>
      <c r="E1682" s="450"/>
      <c r="F1682" s="450"/>
      <c r="G1682" s="450"/>
      <c r="H1682" s="450"/>
      <c r="I1682" s="450"/>
      <c r="J1682" s="454"/>
      <c r="K1682" s="56" t="s">
        <v>214</v>
      </c>
      <c r="L1682" s="56" t="str">
        <f>IF(ISBLANK(K1682)=FALSE,A1682,#REF!)</f>
        <v>ЭМПИЛС Ореол</v>
      </c>
      <c r="M1682" s="50">
        <v>50</v>
      </c>
    </row>
    <row r="1683" spans="1:13" s="1" customFormat="1" ht="30" customHeight="1">
      <c r="A1683" s="446" t="s">
        <v>34</v>
      </c>
      <c r="B1683" s="447"/>
      <c r="C1683" s="447"/>
      <c r="D1683" s="447"/>
      <c r="E1683" s="447"/>
      <c r="F1683" s="447"/>
      <c r="G1683" s="447"/>
      <c r="H1683" s="447"/>
      <c r="I1683" s="447"/>
      <c r="J1683" s="447"/>
      <c r="K1683" s="447"/>
      <c r="L1683" s="56" t="e">
        <f>IF(ISBLANK(K1683)=FALSE,A1683,#REF!)</f>
        <v>#REF!</v>
      </c>
      <c r="M1683" s="50">
        <v>50</v>
      </c>
    </row>
    <row r="1684" spans="1:13" ht="24.75" customHeight="1">
      <c r="A1684" s="444" t="s">
        <v>538</v>
      </c>
      <c r="B1684" s="39" t="s">
        <v>1096</v>
      </c>
      <c r="C1684" s="39"/>
      <c r="D1684" s="39">
        <v>1.5</v>
      </c>
      <c r="E1684" s="40" t="s">
        <v>41</v>
      </c>
      <c r="F1684" s="40" t="str">
        <f>CONCATENATE(D1684," ",E1684)</f>
        <v>1,5 кг</v>
      </c>
      <c r="G1684" s="39">
        <v>6</v>
      </c>
      <c r="H1684" s="40" t="s">
        <v>574</v>
      </c>
      <c r="I1684" s="39">
        <v>107.9</v>
      </c>
      <c r="J1684" s="53" t="e">
        <f>IF(C1684="СТОП цена",I1684,ROUND(I1684*(1-VLOOKUP(L1684,Оглавление!D:G,3,FALSE)),2))</f>
        <v>#REF!</v>
      </c>
      <c r="K1684" s="56"/>
      <c r="L1684" s="56" t="e">
        <f t="shared" ref="L1684:L1703" si="87">IF(ISBLANK(K1684)=FALSE,A1684,L1683)</f>
        <v>#REF!</v>
      </c>
      <c r="M1684" s="50">
        <v>50</v>
      </c>
    </row>
    <row r="1685" spans="1:13" ht="22.5" customHeight="1">
      <c r="A1685" s="448"/>
      <c r="B1685" s="39" t="s">
        <v>1097</v>
      </c>
      <c r="C1685" s="40" t="s">
        <v>123</v>
      </c>
      <c r="D1685" s="39">
        <v>3</v>
      </c>
      <c r="E1685" s="40" t="s">
        <v>41</v>
      </c>
      <c r="F1685" s="40" t="str">
        <f>CONCATENATE(D1685," ",E1685)</f>
        <v>3 кг</v>
      </c>
      <c r="G1685" s="39">
        <v>4</v>
      </c>
      <c r="H1685" s="40" t="s">
        <v>574</v>
      </c>
      <c r="I1685" s="39">
        <v>214.26</v>
      </c>
      <c r="J1685" s="53" t="e">
        <f>IF(C1685="СТОП цена",I1685,ROUND(I1685*(1-VLOOKUP(L1685,Оглавление!D:G,3,FALSE)),2))</f>
        <v>#REF!</v>
      </c>
      <c r="K1685" s="56"/>
      <c r="L1685" s="56" t="e">
        <f t="shared" si="87"/>
        <v>#REF!</v>
      </c>
      <c r="M1685" s="50">
        <v>50</v>
      </c>
    </row>
    <row r="1686" spans="1:13" ht="22.5" customHeight="1">
      <c r="A1686" s="448"/>
      <c r="B1686" s="39" t="s">
        <v>1098</v>
      </c>
      <c r="C1686" s="39"/>
      <c r="D1686" s="39">
        <v>6.5</v>
      </c>
      <c r="E1686" s="40" t="s">
        <v>41</v>
      </c>
      <c r="F1686" s="40" t="str">
        <f>CONCATENATE(D1686," ",E1686)</f>
        <v>6,5 кг</v>
      </c>
      <c r="G1686" s="40">
        <v>2</v>
      </c>
      <c r="H1686" s="40" t="s">
        <v>574</v>
      </c>
      <c r="I1686" s="39">
        <v>455.69</v>
      </c>
      <c r="J1686" s="53" t="e">
        <f>IF(C1686="СТОП цена",I1686,ROUND(I1686*(1-VLOOKUP(L1686,Оглавление!D:G,3,FALSE)),2))</f>
        <v>#REF!</v>
      </c>
      <c r="K1686" s="56"/>
      <c r="L1686" s="56" t="e">
        <f t="shared" si="87"/>
        <v>#REF!</v>
      </c>
      <c r="M1686" s="50">
        <v>50</v>
      </c>
    </row>
    <row r="1687" spans="1:13" ht="26.25" customHeight="1">
      <c r="A1687" s="445"/>
      <c r="B1687" s="39" t="s">
        <v>1099</v>
      </c>
      <c r="C1687" s="40" t="s">
        <v>123</v>
      </c>
      <c r="D1687" s="39">
        <v>13</v>
      </c>
      <c r="E1687" s="40" t="s">
        <v>41</v>
      </c>
      <c r="F1687" s="40" t="str">
        <f>CONCATENATE(D1687," ",E1687)</f>
        <v>13 кг</v>
      </c>
      <c r="G1687" s="39">
        <v>1</v>
      </c>
      <c r="H1687" s="40" t="s">
        <v>574</v>
      </c>
      <c r="I1687" s="39">
        <v>840.95</v>
      </c>
      <c r="J1687" s="53" t="e">
        <f>IF(C1687="СТОП цена",I1687,ROUND(I1687*(1-VLOOKUP(L1687,Оглавление!D:G,3,FALSE)),2))</f>
        <v>#REF!</v>
      </c>
      <c r="K1687" s="56"/>
      <c r="L1687" s="56" t="e">
        <f t="shared" si="87"/>
        <v>#REF!</v>
      </c>
      <c r="M1687" s="50">
        <v>50</v>
      </c>
    </row>
    <row r="1688" spans="1:13" s="1" customFormat="1" ht="26.25" customHeight="1">
      <c r="A1688" s="446" t="s">
        <v>15</v>
      </c>
      <c r="B1688" s="447"/>
      <c r="C1688" s="447"/>
      <c r="D1688" s="447"/>
      <c r="E1688" s="447"/>
      <c r="F1688" s="447"/>
      <c r="G1688" s="447"/>
      <c r="H1688" s="447"/>
      <c r="I1688" s="447"/>
      <c r="J1688" s="447"/>
      <c r="K1688" s="447"/>
      <c r="L1688" s="56" t="e">
        <f>IF(ISBLANK(K1688)=FALSE,A1688,#REF!)</f>
        <v>#REF!</v>
      </c>
      <c r="M1688" s="50">
        <v>51</v>
      </c>
    </row>
    <row r="1689" spans="1:13" s="1" customFormat="1" ht="22.5" customHeight="1">
      <c r="A1689" s="464" t="s">
        <v>351</v>
      </c>
      <c r="B1689" s="39" t="s">
        <v>1100</v>
      </c>
      <c r="C1689" s="40" t="s">
        <v>123</v>
      </c>
      <c r="D1689" s="39"/>
      <c r="E1689" s="39"/>
      <c r="F1689" s="39" t="s">
        <v>681</v>
      </c>
      <c r="G1689" s="39">
        <v>14</v>
      </c>
      <c r="H1689" s="39" t="s">
        <v>574</v>
      </c>
      <c r="I1689" s="39">
        <v>196.41</v>
      </c>
      <c r="J1689" s="53" t="e">
        <f>IF(C1689="СТОП цена",I1689,ROUND(I1689*(1-VLOOKUP(L1689,Оглавление!D:G,3,FALSE)),2))</f>
        <v>#REF!</v>
      </c>
      <c r="K1689" s="48"/>
      <c r="L1689" s="56" t="e">
        <f t="shared" si="87"/>
        <v>#REF!</v>
      </c>
      <c r="M1689" s="50">
        <v>51</v>
      </c>
    </row>
    <row r="1690" spans="1:13" ht="29.25" customHeight="1">
      <c r="A1690" s="518"/>
      <c r="B1690" s="40" t="s">
        <v>1101</v>
      </c>
      <c r="C1690" s="40" t="s">
        <v>123</v>
      </c>
      <c r="D1690" s="39">
        <v>2.7</v>
      </c>
      <c r="E1690" s="40" t="s">
        <v>41</v>
      </c>
      <c r="F1690" s="40" t="str">
        <f t="shared" ref="F1690:F1692" si="88">CONCATENATE(D1690," ",E1690)</f>
        <v>2,7 кг</v>
      </c>
      <c r="G1690" s="39">
        <v>6</v>
      </c>
      <c r="H1690" s="40" t="s">
        <v>574</v>
      </c>
      <c r="I1690" s="40">
        <v>543.45000000000005</v>
      </c>
      <c r="J1690" s="53" t="e">
        <f>IF(C1690="СТОП цена",I1690,ROUND(I1690*(1-VLOOKUP(L1690,Оглавление!D:G,3,FALSE)),2))</f>
        <v>#REF!</v>
      </c>
      <c r="K1690" s="56"/>
      <c r="L1690" s="56" t="e">
        <f t="shared" si="87"/>
        <v>#REF!</v>
      </c>
      <c r="M1690" s="50">
        <v>51</v>
      </c>
    </row>
    <row r="1691" spans="1:13" ht="22.5" customHeight="1">
      <c r="A1691" s="444" t="s">
        <v>352</v>
      </c>
      <c r="B1691" s="40" t="s">
        <v>1102</v>
      </c>
      <c r="C1691" s="40" t="s">
        <v>123</v>
      </c>
      <c r="D1691" s="39">
        <v>0.9</v>
      </c>
      <c r="E1691" s="40" t="s">
        <v>41</v>
      </c>
      <c r="F1691" s="40" t="str">
        <f t="shared" si="88"/>
        <v>0,9 кг</v>
      </c>
      <c r="G1691" s="39">
        <v>14</v>
      </c>
      <c r="H1691" s="40" t="s">
        <v>574</v>
      </c>
      <c r="I1691" s="40">
        <v>228.75</v>
      </c>
      <c r="J1691" s="53" t="e">
        <f>IF(C1691="СТОП цена",I1691,ROUND(I1691*(1-VLOOKUP(L1691,Оглавление!D:G,3,FALSE)),2))</f>
        <v>#REF!</v>
      </c>
      <c r="K1691" s="56"/>
      <c r="L1691" s="56" t="e">
        <f t="shared" si="87"/>
        <v>#REF!</v>
      </c>
      <c r="M1691" s="50">
        <v>51</v>
      </c>
    </row>
    <row r="1692" spans="1:13" ht="19.5" customHeight="1">
      <c r="A1692" s="445"/>
      <c r="B1692" s="40" t="s">
        <v>1103</v>
      </c>
      <c r="C1692" s="40" t="s">
        <v>123</v>
      </c>
      <c r="D1692" s="39">
        <v>2.7</v>
      </c>
      <c r="E1692" s="40" t="s">
        <v>41</v>
      </c>
      <c r="F1692" s="40" t="str">
        <f t="shared" si="88"/>
        <v>2,7 кг</v>
      </c>
      <c r="G1692" s="39">
        <v>6</v>
      </c>
      <c r="H1692" s="40" t="s">
        <v>574</v>
      </c>
      <c r="I1692" s="40">
        <v>640.4</v>
      </c>
      <c r="J1692" s="53" t="e">
        <f>IF(C1692="СТОП цена",I1692,ROUND(I1692*(1-VLOOKUP(L1692,Оглавление!D:G,3,FALSE)),2))</f>
        <v>#REF!</v>
      </c>
      <c r="K1692" s="56"/>
      <c r="L1692" s="56" t="e">
        <f t="shared" si="87"/>
        <v>#REF!</v>
      </c>
      <c r="M1692" s="50">
        <v>51</v>
      </c>
    </row>
    <row r="1693" spans="1:13" s="1" customFormat="1" ht="17.25" customHeight="1">
      <c r="A1693" s="449" t="s">
        <v>587</v>
      </c>
      <c r="B1693" s="450"/>
      <c r="C1693" s="450"/>
      <c r="D1693" s="450"/>
      <c r="E1693" s="450"/>
      <c r="F1693" s="450"/>
      <c r="G1693" s="450"/>
      <c r="H1693" s="450"/>
      <c r="I1693" s="450"/>
      <c r="J1693" s="454"/>
      <c r="K1693" s="56" t="s">
        <v>214</v>
      </c>
      <c r="L1693" s="56" t="str">
        <f>IF(ISBLANK(K1693)=FALSE,A1693,#REF!)</f>
        <v>ЭМПИЛС Расцвет</v>
      </c>
      <c r="M1693" s="50">
        <v>51</v>
      </c>
    </row>
    <row r="1694" spans="1:13" s="1" customFormat="1" ht="25.5" customHeight="1">
      <c r="A1694" s="446" t="s">
        <v>474</v>
      </c>
      <c r="B1694" s="447"/>
      <c r="C1694" s="447"/>
      <c r="D1694" s="447"/>
      <c r="E1694" s="447"/>
      <c r="F1694" s="447"/>
      <c r="G1694" s="447"/>
      <c r="H1694" s="447"/>
      <c r="I1694" s="447"/>
      <c r="J1694" s="447"/>
      <c r="K1694" s="447"/>
      <c r="L1694" s="56" t="str">
        <f t="shared" si="87"/>
        <v>ЭМПИЛС Расцвет</v>
      </c>
      <c r="M1694" s="50">
        <v>51</v>
      </c>
    </row>
    <row r="1695" spans="1:13" s="1" customFormat="1" ht="18.75" customHeight="1">
      <c r="A1695" s="444" t="s">
        <v>826</v>
      </c>
      <c r="B1695" s="39" t="s">
        <v>1104</v>
      </c>
      <c r="C1695" s="40" t="s">
        <v>123</v>
      </c>
      <c r="D1695" s="39"/>
      <c r="E1695" s="39"/>
      <c r="F1695" s="39" t="s">
        <v>681</v>
      </c>
      <c r="G1695" s="39">
        <v>14</v>
      </c>
      <c r="H1695" s="39" t="s">
        <v>574</v>
      </c>
      <c r="I1695" s="39">
        <v>120.67</v>
      </c>
      <c r="J1695" s="53">
        <f>IF(C1695="СТОП цена",I1695,ROUND(I1695*(1-VLOOKUP(L1695,Оглавление!D:G,3,FALSE)),2))</f>
        <v>120.67</v>
      </c>
      <c r="K1695" s="48"/>
      <c r="L1695" s="56" t="str">
        <f t="shared" si="87"/>
        <v>ЭМПИЛС Расцвет</v>
      </c>
      <c r="M1695" s="50">
        <v>51</v>
      </c>
    </row>
    <row r="1696" spans="1:13" s="1" customFormat="1" ht="18.75" customHeight="1">
      <c r="A1696" s="445"/>
      <c r="B1696" s="39" t="s">
        <v>1647</v>
      </c>
      <c r="C1696" s="39" t="s">
        <v>123</v>
      </c>
      <c r="D1696" s="39"/>
      <c r="E1696" s="39"/>
      <c r="F1696" s="39" t="s">
        <v>1143</v>
      </c>
      <c r="G1696" s="39">
        <v>6</v>
      </c>
      <c r="H1696" s="39" t="s">
        <v>574</v>
      </c>
      <c r="I1696" s="52">
        <v>268.3</v>
      </c>
      <c r="J1696" s="65">
        <f>IF(C1696="СТОП цена",I1696,ROUND(I1696*(1-VLOOKUP(L1696,Оглавление!D:G,3,FALSE)),2))</f>
        <v>268.3</v>
      </c>
      <c r="K1696" s="48"/>
      <c r="L1696" s="56" t="str">
        <f t="shared" ref="L1696" si="89">IF(ISBLANK(K1696)=FALSE,A1696,L1695)</f>
        <v>ЭМПИЛС Расцвет</v>
      </c>
      <c r="M1696" s="50">
        <v>51</v>
      </c>
    </row>
    <row r="1697" spans="1:13" ht="16.5" customHeight="1">
      <c r="A1697" s="444" t="s">
        <v>194</v>
      </c>
      <c r="B1697" s="38" t="s">
        <v>1105</v>
      </c>
      <c r="C1697" s="38"/>
      <c r="D1697" s="38">
        <v>0.9</v>
      </c>
      <c r="E1697" s="40" t="s">
        <v>41</v>
      </c>
      <c r="F1697" s="40" t="str">
        <f>CONCATENATE(D1697," ",E1697)</f>
        <v>0,9 кг</v>
      </c>
      <c r="G1697" s="40">
        <v>14</v>
      </c>
      <c r="H1697" s="40" t="s">
        <v>574</v>
      </c>
      <c r="I1697" s="39">
        <v>106.44</v>
      </c>
      <c r="J1697" s="53">
        <f>IF(C1697="СТОП цена",I1697,ROUND(I1697*(1-VLOOKUP(L1697,Оглавление!D:G,3,FALSE)),2))</f>
        <v>106.44</v>
      </c>
      <c r="K1697" s="56"/>
      <c r="L1697" s="56" t="str">
        <f>IF(ISBLANK(K1697)=FALSE,A1697,L1695)</f>
        <v>ЭМПИЛС Расцвет</v>
      </c>
      <c r="M1697" s="50">
        <v>51</v>
      </c>
    </row>
    <row r="1698" spans="1:13" ht="16.5" customHeight="1">
      <c r="A1698" s="445"/>
      <c r="B1698" s="38" t="s">
        <v>1106</v>
      </c>
      <c r="C1698" s="38"/>
      <c r="D1698" s="38">
        <v>2.2000000000000002</v>
      </c>
      <c r="E1698" s="40" t="s">
        <v>41</v>
      </c>
      <c r="F1698" s="40" t="str">
        <f>CONCATENATE(D1698," ",E1698)</f>
        <v>2,2 кг</v>
      </c>
      <c r="G1698" s="38">
        <v>6</v>
      </c>
      <c r="H1698" s="40" t="s">
        <v>574</v>
      </c>
      <c r="I1698" s="39">
        <v>239.39</v>
      </c>
      <c r="J1698" s="53">
        <f>IF(C1698="СТОП цена",I1698,ROUND(I1698*(1-VLOOKUP(L1698,Оглавление!D:G,3,FALSE)),2))</f>
        <v>239.39</v>
      </c>
      <c r="K1698" s="56"/>
      <c r="L1698" s="56" t="str">
        <f t="shared" si="87"/>
        <v>ЭМПИЛС Расцвет</v>
      </c>
      <c r="M1698" s="50">
        <v>51</v>
      </c>
    </row>
    <row r="1699" spans="1:13" ht="18.75" customHeight="1">
      <c r="A1699" s="444" t="s">
        <v>203</v>
      </c>
      <c r="B1699" s="39" t="s">
        <v>1107</v>
      </c>
      <c r="C1699" s="39"/>
      <c r="D1699" s="38">
        <v>0.9</v>
      </c>
      <c r="E1699" s="40" t="s">
        <v>41</v>
      </c>
      <c r="F1699" s="40" t="str">
        <f>CONCATENATE(D1699," ",E1699)</f>
        <v>0,9 кг</v>
      </c>
      <c r="G1699" s="38">
        <v>14</v>
      </c>
      <c r="H1699" s="40" t="s">
        <v>574</v>
      </c>
      <c r="I1699" s="39">
        <v>109.55</v>
      </c>
      <c r="J1699" s="53">
        <f>IF(C1699="СТОП цена",I1699,ROUND(I1699*(1-VLOOKUP(L1699,Оглавление!D:G,3,FALSE)),2))</f>
        <v>109.55</v>
      </c>
      <c r="K1699" s="56"/>
      <c r="L1699" s="56" t="str">
        <f t="shared" si="87"/>
        <v>ЭМПИЛС Расцвет</v>
      </c>
      <c r="M1699" s="50">
        <v>51</v>
      </c>
    </row>
    <row r="1700" spans="1:13" ht="15" customHeight="1">
      <c r="A1700" s="445"/>
      <c r="B1700" s="39" t="s">
        <v>1108</v>
      </c>
      <c r="C1700" s="39"/>
      <c r="D1700" s="38">
        <v>2.2000000000000002</v>
      </c>
      <c r="E1700" s="40" t="s">
        <v>41</v>
      </c>
      <c r="F1700" s="40" t="str">
        <f>CONCATENATE(D1700," ",E1700)</f>
        <v>2,2 кг</v>
      </c>
      <c r="G1700" s="38">
        <v>6</v>
      </c>
      <c r="H1700" s="40" t="s">
        <v>574</v>
      </c>
      <c r="I1700" s="39">
        <v>243.04</v>
      </c>
      <c r="J1700" s="53">
        <f>IF(C1700="СТОП цена",I1700,ROUND(I1700*(1-VLOOKUP(L1700,Оглавление!D:G,3,FALSE)),2))</f>
        <v>243.04</v>
      </c>
      <c r="K1700" s="56"/>
      <c r="L1700" s="56" t="str">
        <f t="shared" si="87"/>
        <v>ЭМПИЛС Расцвет</v>
      </c>
      <c r="M1700" s="50">
        <v>51</v>
      </c>
    </row>
    <row r="1701" spans="1:13" s="1" customFormat="1" ht="17.25" customHeight="1">
      <c r="A1701" s="446" t="s">
        <v>222</v>
      </c>
      <c r="B1701" s="447"/>
      <c r="C1701" s="447"/>
      <c r="D1701" s="447"/>
      <c r="E1701" s="447"/>
      <c r="F1701" s="447"/>
      <c r="G1701" s="447"/>
      <c r="H1701" s="447"/>
      <c r="I1701" s="447"/>
      <c r="J1701" s="447"/>
      <c r="K1701" s="447"/>
      <c r="L1701" s="56" t="str">
        <f t="shared" si="87"/>
        <v>ЭМПИЛС Расцвет</v>
      </c>
      <c r="M1701" s="50">
        <v>51</v>
      </c>
    </row>
    <row r="1702" spans="1:13" ht="12.75">
      <c r="A1702" s="444" t="s">
        <v>204</v>
      </c>
      <c r="B1702" s="40" t="s">
        <v>1109</v>
      </c>
      <c r="C1702" s="40"/>
      <c r="D1702" s="39">
        <v>0.8</v>
      </c>
      <c r="E1702" s="40" t="s">
        <v>41</v>
      </c>
      <c r="F1702" s="40" t="str">
        <f>CONCATENATE(D1702," ",E1702)</f>
        <v>0,8 кг</v>
      </c>
      <c r="G1702" s="39">
        <v>14</v>
      </c>
      <c r="H1702" s="40" t="s">
        <v>574</v>
      </c>
      <c r="I1702" s="39">
        <v>129.06</v>
      </c>
      <c r="J1702" s="53" t="e">
        <f>IF(C1702="СТОП цена",I1702,ROUND(I1702*(1-VLOOKUP(L1702,Оглавление!D:G,3,FALSE)),2))</f>
        <v>#REF!</v>
      </c>
      <c r="K1702" s="56"/>
      <c r="L1702" s="56" t="e">
        <f>IF(ISBLANK(K1702)=FALSE,A1702,#REF!)</f>
        <v>#REF!</v>
      </c>
      <c r="M1702" s="50">
        <v>51</v>
      </c>
    </row>
    <row r="1703" spans="1:13" ht="18.75" customHeight="1">
      <c r="A1703" s="445"/>
      <c r="B1703" s="40" t="s">
        <v>1110</v>
      </c>
      <c r="C1703" s="40"/>
      <c r="D1703" s="39">
        <v>1.9</v>
      </c>
      <c r="E1703" s="40" t="s">
        <v>41</v>
      </c>
      <c r="F1703" s="40" t="str">
        <f>CONCATENATE(D1703," ",E1703)</f>
        <v>1,9 кг</v>
      </c>
      <c r="G1703" s="39">
        <v>6</v>
      </c>
      <c r="H1703" s="40" t="s">
        <v>574</v>
      </c>
      <c r="I1703" s="39">
        <v>290.91000000000003</v>
      </c>
      <c r="J1703" s="53" t="e">
        <f>IF(C1703="СТОП цена",I1703,ROUND(I1703*(1-VLOOKUP(L1703,Оглавление!D:G,3,FALSE)),2))</f>
        <v>#REF!</v>
      </c>
      <c r="K1703" s="56"/>
      <c r="L1703" s="56" t="e">
        <f t="shared" si="87"/>
        <v>#REF!</v>
      </c>
      <c r="M1703" s="50">
        <v>51</v>
      </c>
    </row>
    <row r="1704" spans="1:13" s="1" customFormat="1" ht="21.75" customHeight="1">
      <c r="A1704" s="446" t="s">
        <v>37</v>
      </c>
      <c r="B1704" s="447"/>
      <c r="C1704" s="447"/>
      <c r="D1704" s="447"/>
      <c r="E1704" s="447"/>
      <c r="F1704" s="447"/>
      <c r="G1704" s="447"/>
      <c r="H1704" s="447"/>
      <c r="I1704" s="447"/>
      <c r="J1704" s="447"/>
      <c r="K1704" s="447"/>
      <c r="L1704" s="56" t="e">
        <f>IF(ISBLANK(K1704)=FALSE,A1704,#REF!)</f>
        <v>#REF!</v>
      </c>
      <c r="M1704" s="50">
        <v>53</v>
      </c>
    </row>
    <row r="1705" spans="1:13" ht="12.75">
      <c r="A1705" s="444" t="s">
        <v>845</v>
      </c>
      <c r="B1705" s="39"/>
      <c r="C1705" s="39"/>
      <c r="D1705" s="38">
        <v>1</v>
      </c>
      <c r="E1705" s="38" t="s">
        <v>290</v>
      </c>
      <c r="F1705" s="40" t="str">
        <f t="shared" ref="F1705:F1718" si="90">CONCATENATE(D1705," ",E1705)</f>
        <v>1 л</v>
      </c>
      <c r="G1705" s="38">
        <v>12</v>
      </c>
      <c r="H1705" s="40" t="s">
        <v>574</v>
      </c>
      <c r="I1705" s="39">
        <v>306.64999999999998</v>
      </c>
      <c r="J1705" s="53" t="e">
        <f>IF(C1705="СТОП цена",I1705,ROUND(I1705*(1-VLOOKUP(L1705,Оглавление!D:G,3,FALSE)),2))</f>
        <v>#REF!</v>
      </c>
      <c r="K1705" s="56"/>
      <c r="L1705" s="56" t="e">
        <f t="shared" ref="L1705:L1732" si="91">IF(ISBLANK(K1705)=FALSE,A1705,L1704)</f>
        <v>#REF!</v>
      </c>
      <c r="M1705" s="50">
        <v>53</v>
      </c>
    </row>
    <row r="1706" spans="1:13" ht="12.75">
      <c r="A1706" s="448"/>
      <c r="B1706" s="39"/>
      <c r="C1706" s="39"/>
      <c r="D1706" s="38">
        <v>3</v>
      </c>
      <c r="E1706" s="40" t="s">
        <v>290</v>
      </c>
      <c r="F1706" s="40" t="str">
        <f t="shared" si="90"/>
        <v>3 л</v>
      </c>
      <c r="G1706" s="38">
        <v>6</v>
      </c>
      <c r="H1706" s="40" t="s">
        <v>574</v>
      </c>
      <c r="I1706" s="39">
        <v>900.18</v>
      </c>
      <c r="J1706" s="53" t="e">
        <f>IF(C1706="СТОП цена",I1706,ROUND(I1706*(1-VLOOKUP(L1706,Оглавление!D:G,3,FALSE)),2))</f>
        <v>#REF!</v>
      </c>
      <c r="K1706" s="56"/>
      <c r="L1706" s="56" t="e">
        <f t="shared" si="91"/>
        <v>#REF!</v>
      </c>
      <c r="M1706" s="50">
        <v>53</v>
      </c>
    </row>
    <row r="1707" spans="1:13" ht="12.75">
      <c r="A1707" s="445"/>
      <c r="B1707" s="39"/>
      <c r="C1707" s="39"/>
      <c r="D1707" s="38">
        <v>20</v>
      </c>
      <c r="E1707" s="39" t="s">
        <v>290</v>
      </c>
      <c r="F1707" s="40" t="str">
        <f t="shared" si="90"/>
        <v>20 л</v>
      </c>
      <c r="G1707" s="38">
        <v>1</v>
      </c>
      <c r="H1707" s="40" t="s">
        <v>574</v>
      </c>
      <c r="I1707" s="39">
        <v>5990.2</v>
      </c>
      <c r="J1707" s="53" t="e">
        <f>IF(C1707="СТОП цена",I1707,ROUND(I1707*(1-VLOOKUP(L1707,Оглавление!D:G,3,FALSE)),2))</f>
        <v>#REF!</v>
      </c>
      <c r="K1707" s="56"/>
      <c r="L1707" s="56" t="e">
        <f t="shared" si="91"/>
        <v>#REF!</v>
      </c>
      <c r="M1707" s="50">
        <v>53</v>
      </c>
    </row>
    <row r="1708" spans="1:13" ht="18.75" customHeight="1">
      <c r="A1708" s="444" t="s">
        <v>844</v>
      </c>
      <c r="B1708" s="38"/>
      <c r="C1708" s="38"/>
      <c r="D1708" s="38">
        <v>1</v>
      </c>
      <c r="E1708" s="40" t="s">
        <v>290</v>
      </c>
      <c r="F1708" s="40" t="str">
        <f t="shared" si="90"/>
        <v>1 л</v>
      </c>
      <c r="G1708" s="38">
        <v>12</v>
      </c>
      <c r="H1708" s="40" t="s">
        <v>574</v>
      </c>
      <c r="I1708" s="39">
        <v>267.08999999999997</v>
      </c>
      <c r="J1708" s="53" t="e">
        <f>IF(C1708="СТОП цена",I1708,ROUND(I1708*(1-VLOOKUP(L1708,Оглавление!D:G,3,FALSE)),2))</f>
        <v>#REF!</v>
      </c>
      <c r="K1708" s="56"/>
      <c r="L1708" s="56" t="e">
        <f t="shared" si="91"/>
        <v>#REF!</v>
      </c>
      <c r="M1708" s="50">
        <v>53</v>
      </c>
    </row>
    <row r="1709" spans="1:13" ht="16.5" customHeight="1">
      <c r="A1709" s="448"/>
      <c r="B1709" s="38"/>
      <c r="C1709" s="38"/>
      <c r="D1709" s="38">
        <v>3</v>
      </c>
      <c r="E1709" s="40" t="s">
        <v>290</v>
      </c>
      <c r="F1709" s="40" t="str">
        <f t="shared" si="90"/>
        <v>3 л</v>
      </c>
      <c r="G1709" s="38">
        <v>6</v>
      </c>
      <c r="H1709" s="40" t="s">
        <v>574</v>
      </c>
      <c r="I1709" s="39">
        <v>761.69</v>
      </c>
      <c r="J1709" s="53" t="e">
        <f>IF(C1709="СТОП цена",I1709,ROUND(I1709*(1-VLOOKUP(L1709,Оглавление!D:G,3,FALSE)),2))</f>
        <v>#REF!</v>
      </c>
      <c r="K1709" s="56"/>
      <c r="L1709" s="56" t="e">
        <f t="shared" si="91"/>
        <v>#REF!</v>
      </c>
      <c r="M1709" s="50">
        <v>53</v>
      </c>
    </row>
    <row r="1710" spans="1:13" ht="22.5" customHeight="1">
      <c r="A1710" s="445"/>
      <c r="B1710" s="38"/>
      <c r="C1710" s="38"/>
      <c r="D1710" s="38">
        <v>20</v>
      </c>
      <c r="E1710" s="40" t="s">
        <v>290</v>
      </c>
      <c r="F1710" s="40" t="str">
        <f t="shared" si="90"/>
        <v>20 л</v>
      </c>
      <c r="G1710" s="38">
        <v>1</v>
      </c>
      <c r="H1710" s="40" t="s">
        <v>574</v>
      </c>
      <c r="I1710" s="39">
        <v>5044.96</v>
      </c>
      <c r="J1710" s="53" t="e">
        <f>IF(C1710="СТОП цена",I1710,ROUND(I1710*(1-VLOOKUP(L1710,Оглавление!D:G,3,FALSE)),2))</f>
        <v>#REF!</v>
      </c>
      <c r="K1710" s="56"/>
      <c r="L1710" s="56" t="e">
        <f t="shared" si="91"/>
        <v>#REF!</v>
      </c>
      <c r="M1710" s="50">
        <v>53</v>
      </c>
    </row>
    <row r="1711" spans="1:13" s="218" customFormat="1" ht="22.5" customHeight="1">
      <c r="A1711" s="444" t="s">
        <v>433</v>
      </c>
      <c r="B1711" s="38"/>
      <c r="C1711" s="38"/>
      <c r="D1711" s="38"/>
      <c r="E1711" s="40"/>
      <c r="F1711" s="40" t="s">
        <v>690</v>
      </c>
      <c r="G1711" s="38">
        <v>12</v>
      </c>
      <c r="H1711" s="40" t="s">
        <v>574</v>
      </c>
      <c r="I1711" s="39">
        <v>237.41</v>
      </c>
      <c r="J1711" s="53" t="e">
        <f>IF(C1711="СТОП цена",I1711,ROUND(I1711*(1-VLOOKUP(L1711,Оглавление!D:G,3,FALSE)),2))</f>
        <v>#REF!</v>
      </c>
      <c r="K1711" s="56"/>
      <c r="L1711" s="56" t="e">
        <f t="shared" si="91"/>
        <v>#REF!</v>
      </c>
      <c r="M1711" s="50">
        <v>53</v>
      </c>
    </row>
    <row r="1712" spans="1:13" ht="19.5" customHeight="1">
      <c r="A1712" s="445"/>
      <c r="B1712" s="40"/>
      <c r="C1712" s="40" t="s">
        <v>123</v>
      </c>
      <c r="D1712" s="38">
        <v>1</v>
      </c>
      <c r="E1712" s="40" t="s">
        <v>290</v>
      </c>
      <c r="F1712" s="40" t="str">
        <f t="shared" si="90"/>
        <v>1 л</v>
      </c>
      <c r="G1712" s="38">
        <v>12</v>
      </c>
      <c r="H1712" s="40" t="s">
        <v>574</v>
      </c>
      <c r="I1712" s="39">
        <v>464.93</v>
      </c>
      <c r="J1712" s="53" t="e">
        <f>IF(C1712="СТОП цена",I1712,ROUND(I1712*(1-VLOOKUP(L1712,Оглавление!D:G,3,FALSE)),2))</f>
        <v>#REF!</v>
      </c>
      <c r="K1712" s="56"/>
      <c r="L1712" s="56" t="e">
        <f t="shared" si="91"/>
        <v>#REF!</v>
      </c>
      <c r="M1712" s="50">
        <v>53</v>
      </c>
    </row>
    <row r="1713" spans="1:13" ht="15.75" customHeight="1">
      <c r="A1713" s="444" t="s">
        <v>434</v>
      </c>
      <c r="B1713" s="39"/>
      <c r="C1713" s="39"/>
      <c r="D1713" s="38">
        <v>0.5</v>
      </c>
      <c r="E1713" s="40" t="s">
        <v>290</v>
      </c>
      <c r="F1713" s="40" t="str">
        <f t="shared" si="90"/>
        <v>0,5 л</v>
      </c>
      <c r="G1713" s="38">
        <v>12</v>
      </c>
      <c r="H1713" s="40" t="s">
        <v>574</v>
      </c>
      <c r="I1713" s="39">
        <v>104.42</v>
      </c>
      <c r="J1713" s="53" t="e">
        <f>IF(C1713="СТОП цена",I1713,ROUND(I1713*(1-VLOOKUP(L1713,Оглавление!D:G,3,FALSE)),2))</f>
        <v>#REF!</v>
      </c>
      <c r="K1713" s="56"/>
      <c r="L1713" s="56" t="e">
        <f t="shared" si="91"/>
        <v>#REF!</v>
      </c>
      <c r="M1713" s="50">
        <v>54</v>
      </c>
    </row>
    <row r="1714" spans="1:13" ht="17.25" customHeight="1">
      <c r="A1714" s="448"/>
      <c r="B1714" s="39"/>
      <c r="C1714" s="39"/>
      <c r="D1714" s="38">
        <v>1</v>
      </c>
      <c r="E1714" s="40" t="s">
        <v>290</v>
      </c>
      <c r="F1714" s="40" t="str">
        <f t="shared" si="90"/>
        <v>1 л</v>
      </c>
      <c r="G1714" s="38">
        <v>12</v>
      </c>
      <c r="H1714" s="40" t="s">
        <v>574</v>
      </c>
      <c r="I1714" s="39">
        <v>207.73</v>
      </c>
      <c r="J1714" s="53" t="e">
        <f>IF(C1714="СТОП цена",I1714,ROUND(I1714*(1-VLOOKUP(L1714,Оглавление!D:G,3,FALSE)),2))</f>
        <v>#REF!</v>
      </c>
      <c r="K1714" s="56"/>
      <c r="L1714" s="56" t="e">
        <f t="shared" si="91"/>
        <v>#REF!</v>
      </c>
      <c r="M1714" s="50">
        <v>54</v>
      </c>
    </row>
    <row r="1715" spans="1:13" ht="17.25" customHeight="1">
      <c r="A1715" s="445"/>
      <c r="B1715" s="39"/>
      <c r="C1715" s="39"/>
      <c r="D1715" s="39">
        <v>20</v>
      </c>
      <c r="E1715" s="40" t="s">
        <v>290</v>
      </c>
      <c r="F1715" s="40" t="str">
        <f t="shared" si="90"/>
        <v>20 л</v>
      </c>
      <c r="G1715" s="39">
        <v>1</v>
      </c>
      <c r="H1715" s="40" t="s">
        <v>574</v>
      </c>
      <c r="I1715" s="39">
        <v>3737.01</v>
      </c>
      <c r="J1715" s="53" t="e">
        <f>IF(C1715="СТОП цена",I1715,ROUND(I1715*(1-VLOOKUP(L1715,Оглавление!D:G,3,FALSE)),2))</f>
        <v>#REF!</v>
      </c>
      <c r="K1715" s="56"/>
      <c r="L1715" s="56" t="e">
        <f t="shared" si="91"/>
        <v>#REF!</v>
      </c>
      <c r="M1715" s="50">
        <v>54</v>
      </c>
    </row>
    <row r="1716" spans="1:13" ht="19.5" customHeight="1">
      <c r="A1716" s="543" t="s">
        <v>486</v>
      </c>
      <c r="B1716" s="39"/>
      <c r="C1716" s="40" t="s">
        <v>123</v>
      </c>
      <c r="D1716" s="39">
        <v>2.1</v>
      </c>
      <c r="E1716" s="39" t="s">
        <v>41</v>
      </c>
      <c r="F1716" s="40" t="str">
        <f t="shared" si="90"/>
        <v>2,1 кг</v>
      </c>
      <c r="G1716" s="39">
        <v>4</v>
      </c>
      <c r="H1716" s="40" t="s">
        <v>574</v>
      </c>
      <c r="I1716" s="39">
        <v>385.79</v>
      </c>
      <c r="J1716" s="53" t="e">
        <f>IF(C1716="СТОП цена",I1716,ROUND(I1716*(1-VLOOKUP(L1716,Оглавление!D:G,3,FALSE)),2))</f>
        <v>#REF!</v>
      </c>
      <c r="K1716" s="56"/>
      <c r="L1716" s="56" t="e">
        <f t="shared" si="91"/>
        <v>#REF!</v>
      </c>
      <c r="M1716" s="50">
        <v>54</v>
      </c>
    </row>
    <row r="1717" spans="1:13" ht="22.5" customHeight="1">
      <c r="A1717" s="544"/>
      <c r="B1717" s="39"/>
      <c r="C1717" s="40" t="s">
        <v>123</v>
      </c>
      <c r="D1717" s="39">
        <v>10.5</v>
      </c>
      <c r="E1717" s="40" t="s">
        <v>41</v>
      </c>
      <c r="F1717" s="40" t="str">
        <f t="shared" si="90"/>
        <v>10,5 кг</v>
      </c>
      <c r="G1717" s="39">
        <v>1</v>
      </c>
      <c r="H1717" s="40" t="s">
        <v>574</v>
      </c>
      <c r="I1717" s="39">
        <v>1780.57</v>
      </c>
      <c r="J1717" s="53" t="e">
        <f>IF(C1717="СТОП цена",I1717,ROUND(I1717*(1-VLOOKUP(L1717,Оглавление!D:G,3,FALSE)),2))</f>
        <v>#REF!</v>
      </c>
      <c r="K1717" s="56"/>
      <c r="L1717" s="56" t="e">
        <f t="shared" si="91"/>
        <v>#REF!</v>
      </c>
      <c r="M1717" s="50">
        <v>54</v>
      </c>
    </row>
    <row r="1718" spans="1:13" ht="45">
      <c r="A1718" s="295" t="s">
        <v>1190</v>
      </c>
      <c r="B1718" s="39"/>
      <c r="C1718" s="40" t="s">
        <v>123</v>
      </c>
      <c r="D1718" s="38">
        <v>0.5</v>
      </c>
      <c r="E1718" s="38" t="s">
        <v>290</v>
      </c>
      <c r="F1718" s="40" t="str">
        <f t="shared" si="90"/>
        <v>0,5 л</v>
      </c>
      <c r="G1718" s="38">
        <v>6</v>
      </c>
      <c r="H1718" s="40" t="s">
        <v>574</v>
      </c>
      <c r="I1718" s="39">
        <v>227.52</v>
      </c>
      <c r="J1718" s="53" t="e">
        <f>IF(C1718="СТОП цена",I1718,ROUND(I1718*(1-VLOOKUP(L1718,Оглавление!D:G,3,FALSE)),2))</f>
        <v>#REF!</v>
      </c>
      <c r="K1718" s="56"/>
      <c r="L1718" s="56" t="e">
        <f t="shared" si="91"/>
        <v>#REF!</v>
      </c>
      <c r="M1718" s="50">
        <v>54</v>
      </c>
    </row>
    <row r="1719" spans="1:13" s="1" customFormat="1" ht="22.5" customHeight="1">
      <c r="A1719" s="446" t="s">
        <v>34</v>
      </c>
      <c r="B1719" s="447"/>
      <c r="C1719" s="447"/>
      <c r="D1719" s="447"/>
      <c r="E1719" s="447"/>
      <c r="F1719" s="447"/>
      <c r="G1719" s="447"/>
      <c r="H1719" s="447"/>
      <c r="I1719" s="447"/>
      <c r="J1719" s="447"/>
      <c r="K1719" s="447"/>
      <c r="L1719" s="56" t="e">
        <f>IF(ISBLANK(K1719)=FALSE,A1719,#REF!)</f>
        <v>#REF!</v>
      </c>
      <c r="M1719" s="50">
        <v>54</v>
      </c>
    </row>
    <row r="1720" spans="1:13" ht="16.5" customHeight="1">
      <c r="A1720" s="444" t="s">
        <v>436</v>
      </c>
      <c r="B1720" s="525"/>
      <c r="C1720" s="40" t="s">
        <v>123</v>
      </c>
      <c r="D1720" s="38">
        <v>2.4</v>
      </c>
      <c r="E1720" s="38" t="s">
        <v>41</v>
      </c>
      <c r="F1720" s="40" t="str">
        <f t="shared" ref="F1720:F1728" si="92">CONCATENATE(D1720," ",E1720)</f>
        <v>2,4 кг</v>
      </c>
      <c r="G1720" s="38">
        <v>4</v>
      </c>
      <c r="H1720" s="40" t="s">
        <v>574</v>
      </c>
      <c r="I1720" s="39">
        <v>593.52</v>
      </c>
      <c r="J1720" s="53" t="e">
        <f>IF(C1720="СТОП цена",I1720,ROUND(I1720*(1-VLOOKUP(L1720,Оглавление!D:G,3,FALSE)),2))</f>
        <v>#REF!</v>
      </c>
      <c r="K1720" s="56"/>
      <c r="L1720" s="56" t="e">
        <f t="shared" si="91"/>
        <v>#REF!</v>
      </c>
      <c r="M1720" s="50">
        <v>54</v>
      </c>
    </row>
    <row r="1721" spans="1:13" ht="19.5" customHeight="1">
      <c r="A1721" s="445"/>
      <c r="B1721" s="526"/>
      <c r="C1721" s="40" t="s">
        <v>123</v>
      </c>
      <c r="D1721" s="38">
        <v>11.5</v>
      </c>
      <c r="E1721" s="40" t="s">
        <v>41</v>
      </c>
      <c r="F1721" s="40" t="str">
        <f t="shared" si="92"/>
        <v>11,5 кг</v>
      </c>
      <c r="G1721" s="38">
        <v>1</v>
      </c>
      <c r="H1721" s="40" t="s">
        <v>574</v>
      </c>
      <c r="I1721" s="39">
        <v>2747.8</v>
      </c>
      <c r="J1721" s="53" t="e">
        <f>IF(C1721="СТОП цена",I1721,ROUND(I1721*(1-VLOOKUP(L1721,Оглавление!D:G,3,FALSE)),2))</f>
        <v>#REF!</v>
      </c>
      <c r="K1721" s="56"/>
      <c r="L1721" s="56" t="e">
        <f t="shared" si="91"/>
        <v>#REF!</v>
      </c>
      <c r="M1721" s="50">
        <v>54</v>
      </c>
    </row>
    <row r="1722" spans="1:13" ht="19.5" customHeight="1">
      <c r="A1722" s="444" t="s">
        <v>137</v>
      </c>
      <c r="B1722" s="271"/>
      <c r="C1722" s="40" t="s">
        <v>123</v>
      </c>
      <c r="D1722" s="38">
        <v>2.4</v>
      </c>
      <c r="E1722" s="40" t="s">
        <v>41</v>
      </c>
      <c r="F1722" s="40" t="str">
        <f t="shared" si="92"/>
        <v>2,4 кг</v>
      </c>
      <c r="G1722" s="38">
        <v>4</v>
      </c>
      <c r="H1722" s="40" t="s">
        <v>574</v>
      </c>
      <c r="I1722" s="39">
        <v>527.58000000000004</v>
      </c>
      <c r="J1722" s="53" t="e">
        <f>IF(C1722="СТОП цена",I1722,ROUND(I1722*(1-VLOOKUP(L1722,Оглавление!D:G,3,FALSE)),2))</f>
        <v>#REF!</v>
      </c>
      <c r="K1722" s="56"/>
      <c r="L1722" s="56" t="e">
        <f t="shared" si="91"/>
        <v>#REF!</v>
      </c>
      <c r="M1722" s="50">
        <v>54</v>
      </c>
    </row>
    <row r="1723" spans="1:13" s="134" customFormat="1" ht="16.5" customHeight="1">
      <c r="A1723" s="445"/>
      <c r="B1723" s="271"/>
      <c r="C1723" s="40" t="s">
        <v>123</v>
      </c>
      <c r="D1723" s="38"/>
      <c r="E1723" s="40"/>
      <c r="F1723" s="40" t="s">
        <v>685</v>
      </c>
      <c r="G1723" s="38">
        <v>1</v>
      </c>
      <c r="H1723" s="40" t="s">
        <v>574</v>
      </c>
      <c r="I1723" s="39">
        <v>2473.02</v>
      </c>
      <c r="J1723" s="53" t="e">
        <f>IF(C1723="СТОП цена",I1723,ROUND(I1723*(1-VLOOKUP(L1723,Оглавление!D:G,3,FALSE)),2))</f>
        <v>#REF!</v>
      </c>
      <c r="K1723" s="56"/>
      <c r="L1723" s="56" t="e">
        <f t="shared" si="91"/>
        <v>#REF!</v>
      </c>
      <c r="M1723" s="50">
        <v>54</v>
      </c>
    </row>
    <row r="1724" spans="1:13" ht="16.5" customHeight="1">
      <c r="A1724" s="444" t="s">
        <v>138</v>
      </c>
      <c r="B1724" s="39"/>
      <c r="C1724" s="39" t="s">
        <v>123</v>
      </c>
      <c r="D1724" s="39">
        <v>2.4</v>
      </c>
      <c r="E1724" s="40" t="s">
        <v>41</v>
      </c>
      <c r="F1724" s="40" t="str">
        <f t="shared" si="92"/>
        <v>2,4 кг</v>
      </c>
      <c r="G1724" s="39">
        <v>4</v>
      </c>
      <c r="H1724" s="40" t="s">
        <v>574</v>
      </c>
      <c r="I1724" s="39">
        <v>356.11</v>
      </c>
      <c r="J1724" s="53" t="e">
        <f>IF(C1724="СТОП цена",I1724,ROUND(I1724*(1-VLOOKUP(L1724,Оглавление!D:G,3,FALSE)),2))</f>
        <v>#REF!</v>
      </c>
      <c r="K1724" s="56"/>
      <c r="L1724" s="56" t="e">
        <f>IF(ISBLANK(K1724)=FALSE,A1724,L1722)</f>
        <v>#REF!</v>
      </c>
      <c r="M1724" s="50">
        <v>54</v>
      </c>
    </row>
    <row r="1725" spans="1:13" ht="17.25" customHeight="1">
      <c r="A1725" s="445"/>
      <c r="B1725" s="39"/>
      <c r="C1725" s="39" t="s">
        <v>123</v>
      </c>
      <c r="D1725" s="38">
        <v>11.5</v>
      </c>
      <c r="E1725" s="40" t="s">
        <v>41</v>
      </c>
      <c r="F1725" s="40" t="str">
        <f t="shared" si="92"/>
        <v>11,5 кг</v>
      </c>
      <c r="G1725" s="38">
        <v>1</v>
      </c>
      <c r="H1725" s="40" t="s">
        <v>574</v>
      </c>
      <c r="I1725" s="39">
        <v>1681.65</v>
      </c>
      <c r="J1725" s="53" t="e">
        <f>IF(C1725="СТОП цена",I1725,ROUND(I1725*(1-VLOOKUP(L1725,Оглавление!D:G,3,FALSE)),2))</f>
        <v>#REF!</v>
      </c>
      <c r="K1725" s="56"/>
      <c r="L1725" s="56" t="e">
        <f t="shared" si="91"/>
        <v>#REF!</v>
      </c>
      <c r="M1725" s="50">
        <v>54</v>
      </c>
    </row>
    <row r="1726" spans="1:13" ht="17.25" customHeight="1">
      <c r="A1726" s="444" t="s">
        <v>139</v>
      </c>
      <c r="B1726" s="40"/>
      <c r="C1726" s="40"/>
      <c r="D1726" s="39">
        <v>2.4</v>
      </c>
      <c r="E1726" s="40" t="s">
        <v>41</v>
      </c>
      <c r="F1726" s="40" t="str">
        <f t="shared" si="92"/>
        <v>2,4 кг</v>
      </c>
      <c r="G1726" s="39">
        <v>4</v>
      </c>
      <c r="H1726" s="40" t="s">
        <v>574</v>
      </c>
      <c r="I1726" s="39">
        <v>356.11</v>
      </c>
      <c r="J1726" s="53" t="e">
        <f>IF(C1726="СТОП цена",I1726,ROUND(I1726*(1-VLOOKUP(L1726,Оглавление!D:G,3,FALSE)),2))</f>
        <v>#REF!</v>
      </c>
      <c r="K1726" s="56"/>
      <c r="L1726" s="56" t="e">
        <f t="shared" si="91"/>
        <v>#REF!</v>
      </c>
      <c r="M1726" s="50">
        <v>54</v>
      </c>
    </row>
    <row r="1727" spans="1:13" ht="18" customHeight="1">
      <c r="A1727" s="445"/>
      <c r="B1727" s="38"/>
      <c r="C1727" s="38"/>
      <c r="D1727" s="38">
        <v>11.5</v>
      </c>
      <c r="E1727" s="40" t="s">
        <v>41</v>
      </c>
      <c r="F1727" s="40" t="str">
        <f t="shared" si="92"/>
        <v>11,5 кг</v>
      </c>
      <c r="G1727" s="38">
        <v>1</v>
      </c>
      <c r="H1727" s="40" t="s">
        <v>574</v>
      </c>
      <c r="I1727" s="39">
        <v>1681.65</v>
      </c>
      <c r="J1727" s="53" t="e">
        <f>IF(C1727="СТОП цена",I1727,ROUND(I1727*(1-VLOOKUP(L1727,Оглавление!D:G,3,FALSE)),2))</f>
        <v>#REF!</v>
      </c>
      <c r="K1727" s="56"/>
      <c r="L1727" s="56" t="e">
        <f t="shared" si="91"/>
        <v>#REF!</v>
      </c>
      <c r="M1727" s="50">
        <v>54</v>
      </c>
    </row>
    <row r="1728" spans="1:13" ht="21.75" customHeight="1">
      <c r="A1728" s="291" t="s">
        <v>140</v>
      </c>
      <c r="B1728" s="39"/>
      <c r="C1728" s="39"/>
      <c r="D1728" s="39">
        <v>2.4</v>
      </c>
      <c r="E1728" s="40" t="s">
        <v>41</v>
      </c>
      <c r="F1728" s="40" t="str">
        <f t="shared" si="92"/>
        <v>2,4 кг</v>
      </c>
      <c r="G1728" s="39">
        <v>4</v>
      </c>
      <c r="H1728" s="40" t="s">
        <v>574</v>
      </c>
      <c r="I1728" s="39">
        <v>395.68</v>
      </c>
      <c r="J1728" s="53" t="e">
        <f>IF(C1728="СТОП цена",I1728,ROUND(I1728*(1-VLOOKUP(L1728,Оглавление!D:G,3,FALSE)),2))</f>
        <v>#REF!</v>
      </c>
      <c r="K1728" s="56"/>
      <c r="L1728" s="56" t="e">
        <f t="shared" si="91"/>
        <v>#REF!</v>
      </c>
      <c r="M1728" s="50">
        <v>54</v>
      </c>
    </row>
    <row r="1729" spans="1:13" s="1" customFormat="1" ht="25.5" customHeight="1">
      <c r="A1729" s="446" t="s">
        <v>222</v>
      </c>
      <c r="B1729" s="447"/>
      <c r="C1729" s="447"/>
      <c r="D1729" s="447"/>
      <c r="E1729" s="447"/>
      <c r="F1729" s="447"/>
      <c r="G1729" s="447"/>
      <c r="H1729" s="447"/>
      <c r="I1729" s="447"/>
      <c r="J1729" s="447"/>
      <c r="K1729" s="447"/>
      <c r="L1729" s="56" t="e">
        <f t="shared" si="91"/>
        <v>#REF!</v>
      </c>
      <c r="M1729" s="50">
        <v>54</v>
      </c>
    </row>
    <row r="1730" spans="1:13" ht="31.5" customHeight="1">
      <c r="A1730" s="444" t="s">
        <v>686</v>
      </c>
      <c r="B1730" s="39"/>
      <c r="C1730" s="39"/>
      <c r="D1730" s="38">
        <v>0.5</v>
      </c>
      <c r="E1730" s="38" t="s">
        <v>290</v>
      </c>
      <c r="F1730" s="40" t="str">
        <f>CONCATENATE(D1730," ",E1730)</f>
        <v>0,5 л</v>
      </c>
      <c r="G1730" s="38">
        <v>24</v>
      </c>
      <c r="H1730" s="40" t="s">
        <v>574</v>
      </c>
      <c r="I1730" s="39">
        <v>108.81</v>
      </c>
      <c r="J1730" s="53" t="e">
        <f>IF(C1730="СТОП цена",I1730,ROUND(I1730*(1-VLOOKUP(L1730,Оглавление!D:G,3,FALSE)),2))</f>
        <v>#REF!</v>
      </c>
      <c r="K1730" s="56"/>
      <c r="L1730" s="56" t="e">
        <f t="shared" si="91"/>
        <v>#REF!</v>
      </c>
      <c r="M1730" s="50">
        <v>54</v>
      </c>
    </row>
    <row r="1731" spans="1:13" ht="36.75" customHeight="1">
      <c r="A1731" s="491"/>
      <c r="B1731" s="39" t="s">
        <v>602</v>
      </c>
      <c r="C1731" s="40" t="s">
        <v>123</v>
      </c>
      <c r="D1731" s="39">
        <v>1</v>
      </c>
      <c r="E1731" s="40" t="s">
        <v>290</v>
      </c>
      <c r="F1731" s="40" t="str">
        <f>CONCATENATE(D1731," ",E1731)</f>
        <v>1 л</v>
      </c>
      <c r="G1731" s="39">
        <v>12</v>
      </c>
      <c r="H1731" s="40" t="s">
        <v>574</v>
      </c>
      <c r="I1731" s="39">
        <v>208.83</v>
      </c>
      <c r="J1731" s="53" t="e">
        <f>IF(C1731="СТОП цена",I1731,ROUND(I1731*(1-VLOOKUP(L1731,Оглавление!D:G,3,FALSE)),2))</f>
        <v>#REF!</v>
      </c>
      <c r="K1731" s="56"/>
      <c r="L1731" s="56" t="e">
        <f t="shared" si="91"/>
        <v>#REF!</v>
      </c>
      <c r="M1731" s="50">
        <v>54</v>
      </c>
    </row>
    <row r="1732" spans="1:13" ht="18.75" customHeight="1">
      <c r="A1732" s="444" t="s">
        <v>141</v>
      </c>
      <c r="B1732" s="38"/>
      <c r="C1732" s="38"/>
      <c r="D1732" s="38">
        <v>0.5</v>
      </c>
      <c r="E1732" s="40" t="s">
        <v>290</v>
      </c>
      <c r="F1732" s="40" t="str">
        <f>CONCATENATE(D1732," ",E1732)</f>
        <v>0,5 л</v>
      </c>
      <c r="G1732" s="38">
        <v>24</v>
      </c>
      <c r="H1732" s="40" t="s">
        <v>574</v>
      </c>
      <c r="I1732" s="39">
        <v>74.19</v>
      </c>
      <c r="J1732" s="53" t="e">
        <f>IF(C1732="СТОП цена",I1732,ROUND(I1732*(1-VLOOKUP(L1732,Оглавление!D:G,3,FALSE)),2))</f>
        <v>#REF!</v>
      </c>
      <c r="K1732" s="56"/>
      <c r="L1732" s="56" t="e">
        <f t="shared" si="91"/>
        <v>#REF!</v>
      </c>
      <c r="M1732" s="50">
        <v>54</v>
      </c>
    </row>
    <row r="1733" spans="1:13" ht="18.75" customHeight="1">
      <c r="A1733" s="445"/>
      <c r="B1733" s="38"/>
      <c r="C1733" s="38"/>
      <c r="D1733" s="38">
        <v>1</v>
      </c>
      <c r="E1733" s="40" t="s">
        <v>290</v>
      </c>
      <c r="F1733" s="40" t="str">
        <f>CONCATENATE(D1733," ",E1733)</f>
        <v>1 л</v>
      </c>
      <c r="G1733" s="38">
        <v>12</v>
      </c>
      <c r="H1733" s="40" t="s">
        <v>574</v>
      </c>
      <c r="I1733" s="39">
        <v>146.18</v>
      </c>
      <c r="J1733" s="53" t="e">
        <f>IF(C1733="СТОП цена",I1733,ROUND(I1733*(1-VLOOKUP(L1733,Оглавление!D:G,3,FALSE)),2))</f>
        <v>#REF!</v>
      </c>
      <c r="K1733" s="56"/>
      <c r="L1733" s="56" t="e">
        <f t="shared" ref="L1733:L1763" si="93">IF(ISBLANK(K1733)=FALSE,A1733,L1732)</f>
        <v>#REF!</v>
      </c>
      <c r="M1733" s="50">
        <v>54</v>
      </c>
    </row>
    <row r="1734" spans="1:13" ht="18.75" customHeight="1">
      <c r="A1734" s="464" t="s">
        <v>142</v>
      </c>
      <c r="B1734" s="40"/>
      <c r="C1734" s="259"/>
      <c r="D1734" s="61">
        <v>0.5</v>
      </c>
      <c r="E1734" s="40" t="s">
        <v>290</v>
      </c>
      <c r="F1734" s="40" t="str">
        <f>CONCATENATE(D1734," ",E1734)</f>
        <v>0,5 л</v>
      </c>
      <c r="G1734" s="38">
        <v>24</v>
      </c>
      <c r="H1734" s="40" t="s">
        <v>574</v>
      </c>
      <c r="I1734" s="39">
        <v>98.92</v>
      </c>
      <c r="J1734" s="53" t="e">
        <f>IF(C1734="СТОП цена",I1734,ROUND(I1734*(1-VLOOKUP(L1734,Оглавление!D:G,3,FALSE)),2))</f>
        <v>#REF!</v>
      </c>
      <c r="K1734" s="56"/>
      <c r="L1734" s="56" t="e">
        <f t="shared" si="93"/>
        <v>#REF!</v>
      </c>
      <c r="M1734" s="50">
        <v>54</v>
      </c>
    </row>
    <row r="1735" spans="1:13" s="155" customFormat="1" ht="18.75" customHeight="1">
      <c r="A1735" s="465"/>
      <c r="B1735" s="40"/>
      <c r="C1735" s="264" t="s">
        <v>123</v>
      </c>
      <c r="D1735" s="68"/>
      <c r="E1735" s="156"/>
      <c r="F1735" s="40" t="s">
        <v>718</v>
      </c>
      <c r="G1735" s="38">
        <v>1</v>
      </c>
      <c r="H1735" s="40" t="s">
        <v>574</v>
      </c>
      <c r="I1735" s="39">
        <v>3517.18</v>
      </c>
      <c r="J1735" s="53" t="e">
        <f>IF(C1735="СТОП цена",I1735,ROUND(I1735*(1-VLOOKUP(L1735,Оглавление!D:G,3,FALSE)),2))</f>
        <v>#REF!</v>
      </c>
      <c r="K1735" s="56"/>
      <c r="L1735" s="56" t="e">
        <f t="shared" si="93"/>
        <v>#REF!</v>
      </c>
      <c r="M1735" s="50">
        <v>54</v>
      </c>
    </row>
    <row r="1736" spans="1:13" s="1" customFormat="1" ht="25.5" customHeight="1">
      <c r="A1736" s="446" t="s">
        <v>13</v>
      </c>
      <c r="B1736" s="447"/>
      <c r="C1736" s="447"/>
      <c r="D1736" s="447"/>
      <c r="E1736" s="447"/>
      <c r="F1736" s="447"/>
      <c r="G1736" s="447"/>
      <c r="H1736" s="447"/>
      <c r="I1736" s="447"/>
      <c r="J1736" s="447"/>
      <c r="K1736" s="447"/>
      <c r="L1736" s="56" t="e">
        <f>IF(ISBLANK(K1736)=FALSE,A1736,#REF!)</f>
        <v>#REF!</v>
      </c>
      <c r="M1736" s="50">
        <v>54</v>
      </c>
    </row>
    <row r="1737" spans="1:13" s="1" customFormat="1" ht="15" customHeight="1">
      <c r="A1737" s="295" t="s">
        <v>114</v>
      </c>
      <c r="B1737" s="38"/>
      <c r="C1737" s="38"/>
      <c r="D1737" s="38">
        <v>0.7</v>
      </c>
      <c r="E1737" s="40" t="s">
        <v>41</v>
      </c>
      <c r="F1737" s="40" t="str">
        <f>CONCATENATE(D1737," ",E1737)</f>
        <v>0,7 кг</v>
      </c>
      <c r="G1737" s="38">
        <v>6</v>
      </c>
      <c r="H1737" s="40" t="s">
        <v>574</v>
      </c>
      <c r="I1737" s="39">
        <v>138.49</v>
      </c>
      <c r="J1737" s="53" t="e">
        <f>IF(C1737="СТОП цена",I1737,ROUND(I1737*(1-VLOOKUP(L1737,Оглавление!D:G,3,FALSE)),2))</f>
        <v>#REF!</v>
      </c>
      <c r="K1737" s="56"/>
      <c r="L1737" s="56" t="e">
        <f t="shared" si="93"/>
        <v>#REF!</v>
      </c>
      <c r="M1737" s="50">
        <v>54</v>
      </c>
    </row>
    <row r="1738" spans="1:13" ht="15">
      <c r="A1738" s="295" t="s">
        <v>147</v>
      </c>
      <c r="B1738" s="38"/>
      <c r="C1738" s="38"/>
      <c r="D1738" s="38">
        <v>0.8</v>
      </c>
      <c r="E1738" s="40" t="s">
        <v>41</v>
      </c>
      <c r="F1738" s="40" t="str">
        <f>CONCATENATE(D1738," ",E1738)</f>
        <v>0,8 кг</v>
      </c>
      <c r="G1738" s="38">
        <v>12</v>
      </c>
      <c r="H1738" s="40" t="s">
        <v>574</v>
      </c>
      <c r="I1738" s="39">
        <v>56.06</v>
      </c>
      <c r="J1738" s="53" t="e">
        <f>IF(C1738="СТОП цена",I1738,ROUND(I1738*(1-VLOOKUP(L1738,Оглавление!D:G,3,FALSE)),2))</f>
        <v>#REF!</v>
      </c>
      <c r="K1738" s="56"/>
      <c r="L1738" s="56" t="e">
        <f t="shared" si="93"/>
        <v>#REF!</v>
      </c>
      <c r="M1738" s="50">
        <v>54</v>
      </c>
    </row>
    <row r="1739" spans="1:13" s="1" customFormat="1" ht="25.5" customHeight="1">
      <c r="A1739" s="446" t="s">
        <v>15</v>
      </c>
      <c r="B1739" s="447"/>
      <c r="C1739" s="447"/>
      <c r="D1739" s="447"/>
      <c r="E1739" s="447"/>
      <c r="F1739" s="447"/>
      <c r="G1739" s="447"/>
      <c r="H1739" s="447"/>
      <c r="I1739" s="447"/>
      <c r="J1739" s="447"/>
      <c r="K1739" s="447"/>
      <c r="L1739" s="56" t="e">
        <f t="shared" si="93"/>
        <v>#REF!</v>
      </c>
      <c r="M1739" s="50">
        <v>54</v>
      </c>
    </row>
    <row r="1740" spans="1:13" ht="19.5" customHeight="1">
      <c r="A1740" s="295" t="s">
        <v>148</v>
      </c>
      <c r="B1740" s="38"/>
      <c r="C1740" s="38"/>
      <c r="D1740" s="38">
        <v>0.5</v>
      </c>
      <c r="E1740" s="40" t="s">
        <v>290</v>
      </c>
      <c r="F1740" s="40" t="str">
        <f t="shared" ref="F1740:F1742" si="94">CONCATENATE(D1740," ",E1740)</f>
        <v>0,5 л</v>
      </c>
      <c r="G1740" s="38">
        <v>24</v>
      </c>
      <c r="H1740" s="40" t="s">
        <v>574</v>
      </c>
      <c r="I1740" s="39">
        <v>267.08999999999997</v>
      </c>
      <c r="J1740" s="53" t="e">
        <f>IF(C1740="СТОП цена",I1740,ROUND(I1740*(1-VLOOKUP(L1740,Оглавление!D:G,3,FALSE)),2))</f>
        <v>#REF!</v>
      </c>
      <c r="K1740" s="56"/>
      <c r="L1740" s="56" t="e">
        <f>IF(ISBLANK(K1740)=FALSE,A1740,#REF!)</f>
        <v>#REF!</v>
      </c>
      <c r="M1740" s="50">
        <v>54</v>
      </c>
    </row>
    <row r="1741" spans="1:13" ht="24" customHeight="1">
      <c r="A1741" s="295" t="s">
        <v>149</v>
      </c>
      <c r="B1741" s="39"/>
      <c r="C1741" s="39"/>
      <c r="D1741" s="39">
        <v>0.5</v>
      </c>
      <c r="E1741" s="40" t="s">
        <v>290</v>
      </c>
      <c r="F1741" s="40" t="str">
        <f t="shared" si="94"/>
        <v>0,5 л</v>
      </c>
      <c r="G1741" s="39">
        <v>24</v>
      </c>
      <c r="H1741" s="40" t="s">
        <v>574</v>
      </c>
      <c r="I1741" s="39">
        <v>296.76</v>
      </c>
      <c r="J1741" s="53" t="e">
        <f>IF(C1741="СТОП цена",I1741,ROUND(I1741*(1-VLOOKUP(L1741,Оглавление!D:G,3,FALSE)),2))</f>
        <v>#REF!</v>
      </c>
      <c r="K1741" s="56"/>
      <c r="L1741" s="56" t="e">
        <f t="shared" si="93"/>
        <v>#REF!</v>
      </c>
      <c r="M1741" s="50">
        <v>54</v>
      </c>
    </row>
    <row r="1742" spans="1:13" ht="20.25" customHeight="1">
      <c r="A1742" s="291" t="s">
        <v>912</v>
      </c>
      <c r="B1742" s="41"/>
      <c r="C1742" s="41"/>
      <c r="D1742" s="38">
        <v>1</v>
      </c>
      <c r="E1742" s="40" t="s">
        <v>290</v>
      </c>
      <c r="F1742" s="40" t="str">
        <f t="shared" si="94"/>
        <v>1 л</v>
      </c>
      <c r="G1742" s="38">
        <v>12</v>
      </c>
      <c r="H1742" s="40" t="s">
        <v>574</v>
      </c>
      <c r="I1742" s="39">
        <v>237.41</v>
      </c>
      <c r="J1742" s="53" t="e">
        <f>IF(C1742="СТОП цена",I1742,ROUND(I1742*(1-VLOOKUP(L1742,Оглавление!D:G,3,FALSE)),2))</f>
        <v>#REF!</v>
      </c>
      <c r="K1742" s="56"/>
      <c r="L1742" s="56" t="e">
        <f t="shared" si="93"/>
        <v>#REF!</v>
      </c>
      <c r="M1742" s="50">
        <v>54</v>
      </c>
    </row>
    <row r="1743" spans="1:13" s="1" customFormat="1" ht="17.25" customHeight="1">
      <c r="A1743" s="449" t="s">
        <v>580</v>
      </c>
      <c r="B1743" s="450"/>
      <c r="C1743" s="450"/>
      <c r="D1743" s="450"/>
      <c r="E1743" s="450"/>
      <c r="F1743" s="450"/>
      <c r="G1743" s="450"/>
      <c r="H1743" s="450"/>
      <c r="I1743" s="450"/>
      <c r="J1743" s="454"/>
      <c r="K1743" s="56" t="s">
        <v>214</v>
      </c>
      <c r="L1743" s="56" t="str">
        <f>IF(ISBLANK(K1743)=FALSE,A1743,#REF!)</f>
        <v>НОВБЫТХИМ Главный Технолог</v>
      </c>
      <c r="M1743" s="50">
        <v>55</v>
      </c>
    </row>
    <row r="1744" spans="1:13" s="1" customFormat="1" ht="25.5" customHeight="1">
      <c r="A1744" s="446" t="s">
        <v>474</v>
      </c>
      <c r="B1744" s="447"/>
      <c r="C1744" s="447"/>
      <c r="D1744" s="447"/>
      <c r="E1744" s="447"/>
      <c r="F1744" s="447"/>
      <c r="G1744" s="447"/>
      <c r="H1744" s="447"/>
      <c r="I1744" s="447"/>
      <c r="J1744" s="447"/>
      <c r="K1744" s="447"/>
      <c r="L1744" s="56" t="str">
        <f t="shared" si="93"/>
        <v>НОВБЫТХИМ Главный Технолог</v>
      </c>
      <c r="M1744" s="50">
        <v>55</v>
      </c>
    </row>
    <row r="1745" spans="1:13" ht="23.25" customHeight="1">
      <c r="A1745" s="444" t="s">
        <v>150</v>
      </c>
      <c r="B1745" s="38"/>
      <c r="C1745" s="38"/>
      <c r="D1745" s="38">
        <v>1</v>
      </c>
      <c r="E1745" s="38" t="s">
        <v>41</v>
      </c>
      <c r="F1745" s="40" t="str">
        <f>CONCATENATE(D1745," ",E1745)</f>
        <v>1 кг</v>
      </c>
      <c r="G1745" s="38">
        <v>8</v>
      </c>
      <c r="H1745" s="40" t="s">
        <v>574</v>
      </c>
      <c r="I1745" s="39">
        <v>161.57</v>
      </c>
      <c r="J1745" s="53">
        <f>IF(C1745="СТОП цена",I1745,ROUND(I1745*(1-VLOOKUP(L1745,Оглавление!D:G,3,FALSE)),2))</f>
        <v>161.57</v>
      </c>
      <c r="K1745" s="56"/>
      <c r="L1745" s="56" t="str">
        <f t="shared" si="93"/>
        <v>НОВБЫТХИМ Главный Технолог</v>
      </c>
      <c r="M1745" s="50">
        <v>55</v>
      </c>
    </row>
    <row r="1746" spans="1:13" ht="23.25" customHeight="1">
      <c r="A1746" s="445"/>
      <c r="B1746" s="38"/>
      <c r="C1746" s="40" t="s">
        <v>123</v>
      </c>
      <c r="D1746" s="38">
        <v>5</v>
      </c>
      <c r="E1746" s="38" t="s">
        <v>41</v>
      </c>
      <c r="F1746" s="40" t="str">
        <f>CONCATENATE(D1746," ",E1746)</f>
        <v>5 кг</v>
      </c>
      <c r="G1746" s="38">
        <v>4</v>
      </c>
      <c r="H1746" s="40" t="s">
        <v>574</v>
      </c>
      <c r="I1746" s="39">
        <v>751.8</v>
      </c>
      <c r="J1746" s="53">
        <f>IF(C1746="СТОП цена",I1746,ROUND(I1746*(1-VLOOKUP(L1746,Оглавление!D:G,3,FALSE)),2))</f>
        <v>751.8</v>
      </c>
      <c r="K1746" s="56"/>
      <c r="L1746" s="56" t="str">
        <f t="shared" si="93"/>
        <v>НОВБЫТХИМ Главный Технолог</v>
      </c>
      <c r="M1746" s="50">
        <v>55</v>
      </c>
    </row>
    <row r="1747" spans="1:13" s="1" customFormat="1" ht="25.5" customHeight="1">
      <c r="A1747" s="446" t="s">
        <v>37</v>
      </c>
      <c r="B1747" s="447"/>
      <c r="C1747" s="447"/>
      <c r="D1747" s="447"/>
      <c r="E1747" s="447"/>
      <c r="F1747" s="447"/>
      <c r="G1747" s="447"/>
      <c r="H1747" s="447"/>
      <c r="I1747" s="447"/>
      <c r="J1747" s="447"/>
      <c r="K1747" s="447"/>
      <c r="L1747" s="56" t="e">
        <f>IF(ISBLANK(K1747)=FALSE,A1747,#REF!)</f>
        <v>#REF!</v>
      </c>
      <c r="M1747" s="50">
        <v>55</v>
      </c>
    </row>
    <row r="1748" spans="1:13" ht="12.75">
      <c r="A1748" s="444" t="s">
        <v>151</v>
      </c>
      <c r="B1748" s="40"/>
      <c r="C1748" s="40"/>
      <c r="D1748" s="40">
        <v>0.8</v>
      </c>
      <c r="E1748" s="40" t="s">
        <v>41</v>
      </c>
      <c r="F1748" s="40" t="str">
        <f t="shared" ref="F1748:F1749" si="95">CONCATENATE(D1748," ",E1748)</f>
        <v>0,8 кг</v>
      </c>
      <c r="G1748" s="40">
        <v>6</v>
      </c>
      <c r="H1748" s="40" t="s">
        <v>574</v>
      </c>
      <c r="I1748" s="120">
        <v>224.22</v>
      </c>
      <c r="J1748" s="53" t="e">
        <f>IF(C1748="СТОП цена",I1748,ROUND(I1748*(1-VLOOKUP(L1748,Оглавление!D:G,3,FALSE)),2))</f>
        <v>#REF!</v>
      </c>
      <c r="K1748" s="56"/>
      <c r="L1748" s="56" t="e">
        <f t="shared" si="93"/>
        <v>#REF!</v>
      </c>
      <c r="M1748" s="50">
        <v>55</v>
      </c>
    </row>
    <row r="1749" spans="1:13" ht="20.25" customHeight="1">
      <c r="A1749" s="500"/>
      <c r="B1749" s="40"/>
      <c r="C1749" s="40"/>
      <c r="D1749" s="38">
        <v>2.4</v>
      </c>
      <c r="E1749" s="40" t="s">
        <v>41</v>
      </c>
      <c r="F1749" s="40" t="str">
        <f t="shared" si="95"/>
        <v>2,4 кг</v>
      </c>
      <c r="G1749" s="38">
        <v>4</v>
      </c>
      <c r="H1749" s="40" t="s">
        <v>574</v>
      </c>
      <c r="I1749" s="39">
        <v>616.61</v>
      </c>
      <c r="J1749" s="53" t="e">
        <f>IF(C1749="СТОП цена",I1749,ROUND(I1749*(1-VLOOKUP(L1749,Оглавление!D:G,3,FALSE)),2))</f>
        <v>#REF!</v>
      </c>
      <c r="K1749" s="56"/>
      <c r="L1749" s="56" t="e">
        <f t="shared" si="93"/>
        <v>#REF!</v>
      </c>
      <c r="M1749" s="50">
        <v>55</v>
      </c>
    </row>
    <row r="1750" spans="1:13" s="249" customFormat="1" ht="20.25" customHeight="1">
      <c r="A1750" s="488"/>
      <c r="B1750" s="40"/>
      <c r="C1750" s="40"/>
      <c r="D1750" s="38"/>
      <c r="E1750" s="40"/>
      <c r="F1750" s="64">
        <v>11.5</v>
      </c>
      <c r="G1750" s="72">
        <v>1</v>
      </c>
      <c r="H1750" s="64" t="s">
        <v>574</v>
      </c>
      <c r="I1750" s="52">
        <v>2780.77</v>
      </c>
      <c r="J1750" s="53" t="e">
        <f>IF(C1750="СТОП цена",I1750,ROUND(I1750*(1-VLOOKUP(L1750,Оглавление!D:G,3,FALSE)),2))</f>
        <v>#REF!</v>
      </c>
      <c r="K1750" s="56"/>
      <c r="L1750" s="56" t="e">
        <f t="shared" si="93"/>
        <v>#REF!</v>
      </c>
      <c r="M1750" s="50">
        <v>55</v>
      </c>
    </row>
    <row r="1751" spans="1:13" s="1" customFormat="1" ht="50.25" customHeight="1">
      <c r="A1751" s="446" t="s">
        <v>435</v>
      </c>
      <c r="B1751" s="447"/>
      <c r="C1751" s="447"/>
      <c r="D1751" s="447"/>
      <c r="E1751" s="447"/>
      <c r="F1751" s="447"/>
      <c r="G1751" s="447"/>
      <c r="H1751" s="447"/>
      <c r="I1751" s="447"/>
      <c r="J1751" s="447"/>
      <c r="K1751" s="447"/>
      <c r="L1751" s="56" t="e">
        <f>IF(ISBLANK(K1751)=FALSE,A1751,#REF!)</f>
        <v>#REF!</v>
      </c>
      <c r="M1751" s="50">
        <v>55</v>
      </c>
    </row>
    <row r="1752" spans="1:13" s="1" customFormat="1" ht="21.75" customHeight="1">
      <c r="A1752" s="444" t="s">
        <v>517</v>
      </c>
      <c r="B1752" s="268"/>
      <c r="C1752" s="257"/>
      <c r="D1752" s="39">
        <v>1.1000000000000001</v>
      </c>
      <c r="E1752" s="39" t="s">
        <v>41</v>
      </c>
      <c r="F1752" s="40" t="str">
        <f t="shared" ref="F1752:F1757" si="96">CONCATENATE(D1752," ",E1752)</f>
        <v>1,1 кг</v>
      </c>
      <c r="G1752" s="39">
        <v>9</v>
      </c>
      <c r="H1752" s="40" t="s">
        <v>574</v>
      </c>
      <c r="I1752" s="53">
        <v>316.55</v>
      </c>
      <c r="J1752" s="53" t="e">
        <f>IF(C1752="СТОП цена",I1752,ROUND(I1752*(1-VLOOKUP(L1752,Оглавление!D:G,3,FALSE)),2))</f>
        <v>#REF!</v>
      </c>
      <c r="K1752" s="56"/>
      <c r="L1752" s="56" t="e">
        <f t="shared" si="93"/>
        <v>#REF!</v>
      </c>
      <c r="M1752" s="50">
        <v>55</v>
      </c>
    </row>
    <row r="1753" spans="1:13" ht="20.25" customHeight="1">
      <c r="A1753" s="448"/>
      <c r="B1753" s="39"/>
      <c r="C1753" s="39"/>
      <c r="D1753" s="39">
        <v>2.4</v>
      </c>
      <c r="E1753" s="39" t="s">
        <v>41</v>
      </c>
      <c r="F1753" s="40" t="str">
        <f t="shared" si="96"/>
        <v>2,4 кг</v>
      </c>
      <c r="G1753" s="39">
        <v>4</v>
      </c>
      <c r="H1753" s="40" t="s">
        <v>574</v>
      </c>
      <c r="I1753" s="39">
        <v>692.45</v>
      </c>
      <c r="J1753" s="53" t="e">
        <f>IF(C1753="СТОП цена",I1753,ROUND(I1753*(1-VLOOKUP(L1753,Оглавление!D:G,3,FALSE)),2))</f>
        <v>#REF!</v>
      </c>
      <c r="K1753" s="56"/>
      <c r="L1753" s="56" t="e">
        <f t="shared" si="93"/>
        <v>#REF!</v>
      </c>
      <c r="M1753" s="50">
        <v>55</v>
      </c>
    </row>
    <row r="1754" spans="1:13" ht="19.5" customHeight="1">
      <c r="A1754" s="445"/>
      <c r="B1754" s="250"/>
      <c r="C1754" s="250"/>
      <c r="D1754" s="39">
        <v>11.5</v>
      </c>
      <c r="E1754" s="40" t="s">
        <v>41</v>
      </c>
      <c r="F1754" s="40" t="str">
        <f t="shared" si="96"/>
        <v>11,5 кг</v>
      </c>
      <c r="G1754" s="39">
        <v>1</v>
      </c>
      <c r="H1754" s="39" t="s">
        <v>152</v>
      </c>
      <c r="I1754" s="39">
        <v>3165.47</v>
      </c>
      <c r="J1754" s="53" t="e">
        <f>IF(C1754="СТОП цена",I1754,ROUND(I1754*(1-VLOOKUP(L1754,Оглавление!D:G,3,FALSE)),2))</f>
        <v>#REF!</v>
      </c>
      <c r="K1754" s="56"/>
      <c r="L1754" s="56" t="e">
        <f t="shared" si="93"/>
        <v>#REF!</v>
      </c>
      <c r="M1754" s="50">
        <v>55</v>
      </c>
    </row>
    <row r="1755" spans="1:13" ht="19.5" customHeight="1">
      <c r="A1755" s="444" t="s">
        <v>518</v>
      </c>
      <c r="B1755" s="39"/>
      <c r="C1755" s="39"/>
      <c r="D1755" s="39">
        <v>1.1000000000000001</v>
      </c>
      <c r="E1755" s="40" t="s">
        <v>41</v>
      </c>
      <c r="F1755" s="40" t="str">
        <f t="shared" si="96"/>
        <v>1,1 кг</v>
      </c>
      <c r="G1755" s="39">
        <v>9</v>
      </c>
      <c r="H1755" s="39" t="s">
        <v>152</v>
      </c>
      <c r="I1755" s="39">
        <v>286.87</v>
      </c>
      <c r="J1755" s="53" t="e">
        <f>IF(C1755="СТОП цена",I1755,ROUND(I1755*(1-VLOOKUP(L1755,Оглавление!D:G,3,FALSE)),2))</f>
        <v>#REF!</v>
      </c>
      <c r="K1755" s="56"/>
      <c r="L1755" s="56" t="e">
        <f t="shared" si="93"/>
        <v>#REF!</v>
      </c>
      <c r="M1755" s="50">
        <v>55</v>
      </c>
    </row>
    <row r="1756" spans="1:13" ht="20.25" customHeight="1">
      <c r="A1756" s="448"/>
      <c r="B1756" s="40"/>
      <c r="C1756" s="40"/>
      <c r="D1756" s="39">
        <v>2.4</v>
      </c>
      <c r="E1756" s="40" t="s">
        <v>41</v>
      </c>
      <c r="F1756" s="40" t="str">
        <f t="shared" si="96"/>
        <v>2,4 кг</v>
      </c>
      <c r="G1756" s="39">
        <v>4</v>
      </c>
      <c r="H1756" s="40" t="s">
        <v>152</v>
      </c>
      <c r="I1756" s="39">
        <v>618.79999999999995</v>
      </c>
      <c r="J1756" s="53" t="e">
        <f>IF(C1756="СТОП цена",I1756,ROUND(I1756*(1-VLOOKUP(L1756,Оглавление!D:G,3,FALSE)),2))</f>
        <v>#REF!</v>
      </c>
      <c r="K1756" s="56"/>
      <c r="L1756" s="56" t="e">
        <f t="shared" si="93"/>
        <v>#REF!</v>
      </c>
      <c r="M1756" s="50">
        <v>55</v>
      </c>
    </row>
    <row r="1757" spans="1:13" ht="19.5" customHeight="1">
      <c r="A1757" s="445"/>
      <c r="B1757" s="40"/>
      <c r="C1757" s="40"/>
      <c r="D1757" s="39">
        <v>11.5</v>
      </c>
      <c r="E1757" s="40" t="s">
        <v>41</v>
      </c>
      <c r="F1757" s="40" t="str">
        <f t="shared" si="96"/>
        <v>11,5 кг</v>
      </c>
      <c r="G1757" s="39">
        <v>1</v>
      </c>
      <c r="H1757" s="40" t="s">
        <v>152</v>
      </c>
      <c r="I1757" s="39">
        <v>2868.7</v>
      </c>
      <c r="J1757" s="53" t="e">
        <f>IF(C1757="СТОП цена",I1757,ROUND(I1757*(1-VLOOKUP(L1757,Оглавление!D:G,3,FALSE)),2))</f>
        <v>#REF!</v>
      </c>
      <c r="K1757" s="56"/>
      <c r="L1757" s="56" t="e">
        <f t="shared" si="93"/>
        <v>#REF!</v>
      </c>
      <c r="M1757" s="50">
        <v>55</v>
      </c>
    </row>
    <row r="1758" spans="1:13" s="1" customFormat="1" ht="24.75" customHeight="1">
      <c r="A1758" s="446" t="s">
        <v>222</v>
      </c>
      <c r="B1758" s="447"/>
      <c r="C1758" s="447"/>
      <c r="D1758" s="447"/>
      <c r="E1758" s="447"/>
      <c r="F1758" s="447"/>
      <c r="G1758" s="447"/>
      <c r="H1758" s="447"/>
      <c r="I1758" s="447"/>
      <c r="J1758" s="447"/>
      <c r="K1758" s="447"/>
      <c r="L1758" s="56" t="e">
        <f t="shared" si="93"/>
        <v>#REF!</v>
      </c>
      <c r="M1758" s="50">
        <v>55</v>
      </c>
    </row>
    <row r="1759" spans="1:13" ht="24" customHeight="1">
      <c r="A1759" s="444" t="s">
        <v>153</v>
      </c>
      <c r="B1759" s="38"/>
      <c r="C1759" s="38"/>
      <c r="D1759" s="38">
        <v>0.75</v>
      </c>
      <c r="E1759" s="38" t="s">
        <v>290</v>
      </c>
      <c r="F1759" s="40" t="str">
        <f t="shared" ref="F1759:F1766" si="97">CONCATENATE(D1759," ",E1759)</f>
        <v>0,75 л</v>
      </c>
      <c r="G1759" s="38">
        <v>6</v>
      </c>
      <c r="H1759" s="39" t="s">
        <v>574</v>
      </c>
      <c r="I1759" s="39">
        <v>190.7</v>
      </c>
      <c r="J1759" s="53" t="e">
        <f>IF(C1759="СТОП цена",I1759,ROUND(I1759*(1-VLOOKUP(L1759,Оглавление!D:G,3,FALSE)),2))</f>
        <v>#REF!</v>
      </c>
      <c r="K1759" s="56"/>
      <c r="L1759" s="56" t="e">
        <f>IF(ISBLANK(K1759)=FALSE,A1759,#REF!)</f>
        <v>#REF!</v>
      </c>
      <c r="M1759" s="50">
        <v>55</v>
      </c>
    </row>
    <row r="1760" spans="1:13" ht="28.5" customHeight="1">
      <c r="A1760" s="445"/>
      <c r="B1760" s="38"/>
      <c r="C1760" s="38"/>
      <c r="D1760" s="38">
        <v>3</v>
      </c>
      <c r="E1760" s="40" t="s">
        <v>290</v>
      </c>
      <c r="F1760" s="40" t="str">
        <f t="shared" si="97"/>
        <v>3 л</v>
      </c>
      <c r="G1760" s="40">
        <v>6</v>
      </c>
      <c r="H1760" s="40" t="s">
        <v>574</v>
      </c>
      <c r="I1760" s="39">
        <v>669.36</v>
      </c>
      <c r="J1760" s="53" t="e">
        <f>IF(C1760="СТОП цена",I1760,ROUND(I1760*(1-VLOOKUP(L1760,Оглавление!D:G,3,FALSE)),2))</f>
        <v>#REF!</v>
      </c>
      <c r="K1760" s="56"/>
      <c r="L1760" s="56" t="e">
        <f t="shared" si="93"/>
        <v>#REF!</v>
      </c>
      <c r="M1760" s="50">
        <v>55</v>
      </c>
    </row>
    <row r="1761" spans="1:13" ht="30.75" customHeight="1">
      <c r="A1761" s="444" t="s">
        <v>330</v>
      </c>
      <c r="B1761" s="40"/>
      <c r="C1761" s="40"/>
      <c r="D1761" s="38">
        <v>0.75</v>
      </c>
      <c r="E1761" s="40" t="s">
        <v>290</v>
      </c>
      <c r="F1761" s="40" t="str">
        <f t="shared" si="97"/>
        <v>0,75 л</v>
      </c>
      <c r="G1761" s="40">
        <v>6</v>
      </c>
      <c r="H1761" s="40" t="s">
        <v>574</v>
      </c>
      <c r="I1761" s="39">
        <v>218.72</v>
      </c>
      <c r="J1761" s="53" t="e">
        <f>IF(C1761="СТОП цена",I1761,ROUND(I1761*(1-VLOOKUP(L1761,Оглавление!D:G,3,FALSE)),2))</f>
        <v>#REF!</v>
      </c>
      <c r="K1761" s="56"/>
      <c r="L1761" s="56" t="e">
        <f t="shared" si="93"/>
        <v>#REF!</v>
      </c>
      <c r="M1761" s="50">
        <v>55</v>
      </c>
    </row>
    <row r="1762" spans="1:13" ht="33.75" customHeight="1">
      <c r="A1762" s="445"/>
      <c r="B1762" s="40"/>
      <c r="C1762" s="40"/>
      <c r="D1762" s="38">
        <v>3</v>
      </c>
      <c r="E1762" s="40" t="s">
        <v>290</v>
      </c>
      <c r="F1762" s="40" t="str">
        <f t="shared" si="97"/>
        <v>3 л</v>
      </c>
      <c r="G1762" s="40">
        <v>6</v>
      </c>
      <c r="H1762" s="40" t="s">
        <v>574</v>
      </c>
      <c r="I1762" s="39">
        <v>771.58</v>
      </c>
      <c r="J1762" s="53" t="e">
        <f>IF(C1762="СТОП цена",I1762,ROUND(I1762*(1-VLOOKUP(L1762,Оглавление!D:G,3,FALSE)),2))</f>
        <v>#REF!</v>
      </c>
      <c r="K1762" s="56"/>
      <c r="L1762" s="56" t="e">
        <f t="shared" si="93"/>
        <v>#REF!</v>
      </c>
      <c r="M1762" s="50">
        <v>55</v>
      </c>
    </row>
    <row r="1763" spans="1:13" ht="21" customHeight="1">
      <c r="A1763" s="444" t="s">
        <v>331</v>
      </c>
      <c r="B1763" s="39"/>
      <c r="C1763" s="39"/>
      <c r="D1763" s="39">
        <v>0.5</v>
      </c>
      <c r="E1763" s="40" t="s">
        <v>41</v>
      </c>
      <c r="F1763" s="40" t="str">
        <f t="shared" si="97"/>
        <v>0,5 кг</v>
      </c>
      <c r="G1763" s="39">
        <v>24</v>
      </c>
      <c r="H1763" s="40" t="s">
        <v>574</v>
      </c>
      <c r="I1763" s="39">
        <v>161.57</v>
      </c>
      <c r="J1763" s="53" t="e">
        <f>IF(C1763="СТОП цена",I1763,ROUND(I1763*(1-VLOOKUP(L1763,Оглавление!D:G,3,FALSE)),2))</f>
        <v>#REF!</v>
      </c>
      <c r="K1763" s="56"/>
      <c r="L1763" s="56" t="e">
        <f t="shared" si="93"/>
        <v>#REF!</v>
      </c>
      <c r="M1763" s="50">
        <v>55</v>
      </c>
    </row>
    <row r="1764" spans="1:13" ht="40.5" customHeight="1">
      <c r="A1764" s="448"/>
      <c r="B1764" s="39"/>
      <c r="C1764" s="39"/>
      <c r="D1764" s="39">
        <v>1</v>
      </c>
      <c r="E1764" s="40" t="s">
        <v>41</v>
      </c>
      <c r="F1764" s="40" t="str">
        <f t="shared" si="97"/>
        <v>1 кг</v>
      </c>
      <c r="G1764" s="39">
        <v>9</v>
      </c>
      <c r="H1764" s="40" t="s">
        <v>574</v>
      </c>
      <c r="I1764" s="39">
        <v>318.74</v>
      </c>
      <c r="J1764" s="53" t="e">
        <f>IF(C1764="СТОП цена",I1764,ROUND(I1764*(1-VLOOKUP(L1764,Оглавление!D:G,3,FALSE)),2))</f>
        <v>#REF!</v>
      </c>
      <c r="K1764" s="56"/>
      <c r="L1764" s="56" t="e">
        <f t="shared" ref="L1764:L1770" si="98">IF(ISBLANK(K1764)=FALSE,A1764,L1763)</f>
        <v>#REF!</v>
      </c>
      <c r="M1764" s="50">
        <v>55</v>
      </c>
    </row>
    <row r="1765" spans="1:13" ht="21" customHeight="1">
      <c r="A1765" s="444" t="s">
        <v>332</v>
      </c>
      <c r="B1765" s="40"/>
      <c r="C1765" s="265"/>
      <c r="D1765" s="39">
        <v>0.75</v>
      </c>
      <c r="E1765" s="39" t="s">
        <v>290</v>
      </c>
      <c r="F1765" s="40" t="str">
        <f t="shared" si="97"/>
        <v>0,75 л</v>
      </c>
      <c r="G1765" s="39">
        <v>6</v>
      </c>
      <c r="H1765" s="40" t="s">
        <v>574</v>
      </c>
      <c r="I1765" s="39">
        <v>237.41</v>
      </c>
      <c r="J1765" s="53" t="e">
        <f>IF(C1765="СТОП цена",I1765,ROUND(I1765*(1-VLOOKUP(L1765,Оглавление!D:G,3,FALSE)),2))</f>
        <v>#REF!</v>
      </c>
      <c r="K1765" s="56"/>
      <c r="L1765" s="56" t="e">
        <f t="shared" si="98"/>
        <v>#REF!</v>
      </c>
      <c r="M1765" s="50">
        <v>55</v>
      </c>
    </row>
    <row r="1766" spans="1:13" ht="12.75">
      <c r="A1766" s="445"/>
      <c r="B1766" s="40"/>
      <c r="C1766" s="265"/>
      <c r="D1766" s="39">
        <v>3</v>
      </c>
      <c r="E1766" s="40" t="s">
        <v>290</v>
      </c>
      <c r="F1766" s="40" t="str">
        <f t="shared" si="97"/>
        <v>3 л</v>
      </c>
      <c r="G1766" s="40">
        <v>6</v>
      </c>
      <c r="H1766" s="40" t="s">
        <v>574</v>
      </c>
      <c r="I1766" s="39">
        <v>885.89</v>
      </c>
      <c r="J1766" s="53" t="e">
        <f>IF(C1766="СТОП цена",I1766,ROUND(I1766*(1-VLOOKUP(L1766,Оглавление!D:G,3,FALSE)),2))</f>
        <v>#REF!</v>
      </c>
      <c r="K1766" s="56"/>
      <c r="L1766" s="56" t="e">
        <f t="shared" si="98"/>
        <v>#REF!</v>
      </c>
      <c r="M1766" s="50">
        <v>55</v>
      </c>
    </row>
    <row r="1767" spans="1:13" ht="30" customHeight="1">
      <c r="A1767" s="444" t="s">
        <v>397</v>
      </c>
      <c r="B1767" s="40"/>
      <c r="C1767" s="258"/>
      <c r="D1767" s="67"/>
      <c r="E1767" s="66"/>
      <c r="F1767" s="40" t="s">
        <v>398</v>
      </c>
      <c r="G1767" s="40">
        <v>6</v>
      </c>
      <c r="H1767" s="40" t="s">
        <v>574</v>
      </c>
      <c r="I1767" s="39">
        <v>257.19</v>
      </c>
      <c r="J1767" s="53" t="e">
        <f>IF(C1767="СТОП цена",I1767,ROUND(I1767*(1-VLOOKUP(L1767,Оглавление!D:G,3,FALSE)),2))</f>
        <v>#REF!</v>
      </c>
      <c r="K1767" s="56"/>
      <c r="L1767" s="56" t="e">
        <f t="shared" si="98"/>
        <v>#REF!</v>
      </c>
      <c r="M1767" s="50">
        <v>55</v>
      </c>
    </row>
    <row r="1768" spans="1:13" ht="12.75">
      <c r="A1768" s="445"/>
      <c r="B1768" s="40"/>
      <c r="C1768" s="258"/>
      <c r="D1768" s="67"/>
      <c r="E1768" s="66"/>
      <c r="F1768" s="40" t="s">
        <v>399</v>
      </c>
      <c r="G1768" s="40">
        <v>6</v>
      </c>
      <c r="H1768" s="40" t="s">
        <v>574</v>
      </c>
      <c r="I1768" s="39">
        <v>959.53</v>
      </c>
      <c r="J1768" s="53" t="e">
        <f>IF(C1768="СТОП цена",I1768,ROUND(I1768*(1-VLOOKUP(L1768,Оглавление!D:G,3,FALSE)),2))</f>
        <v>#REF!</v>
      </c>
      <c r="K1768" s="56"/>
      <c r="L1768" s="56" t="e">
        <f t="shared" si="98"/>
        <v>#REF!</v>
      </c>
      <c r="M1768" s="50">
        <v>55</v>
      </c>
    </row>
    <row r="1769" spans="1:13" s="1" customFormat="1" ht="17.25" customHeight="1">
      <c r="A1769" s="449" t="s">
        <v>293</v>
      </c>
      <c r="B1769" s="450"/>
      <c r="C1769" s="450"/>
      <c r="D1769" s="450"/>
      <c r="E1769" s="450"/>
      <c r="F1769" s="450"/>
      <c r="G1769" s="450"/>
      <c r="H1769" s="450"/>
      <c r="I1769" s="450"/>
      <c r="J1769" s="454"/>
      <c r="K1769" s="56" t="s">
        <v>202</v>
      </c>
      <c r="L1769" s="56" t="str">
        <f>IF(ISBLANK(K1769)=FALSE,A1769,#REF!)</f>
        <v>КНАУФ (KNAUF)</v>
      </c>
      <c r="M1769" s="50">
        <v>56</v>
      </c>
    </row>
    <row r="1770" spans="1:13" s="1" customFormat="1" ht="26.25" customHeight="1">
      <c r="A1770" s="446" t="s">
        <v>40</v>
      </c>
      <c r="B1770" s="447"/>
      <c r="C1770" s="447"/>
      <c r="D1770" s="447"/>
      <c r="E1770" s="447"/>
      <c r="F1770" s="447"/>
      <c r="G1770" s="447"/>
      <c r="H1770" s="447"/>
      <c r="I1770" s="447"/>
      <c r="J1770" s="447"/>
      <c r="K1770" s="447"/>
      <c r="L1770" s="56" t="str">
        <f t="shared" si="98"/>
        <v>КНАУФ (KNAUF)</v>
      </c>
      <c r="M1770" s="50">
        <v>56</v>
      </c>
    </row>
    <row r="1771" spans="1:13" s="1" customFormat="1" ht="17.25" customHeight="1">
      <c r="A1771" s="449" t="s">
        <v>461</v>
      </c>
      <c r="B1771" s="450"/>
      <c r="C1771" s="450"/>
      <c r="D1771" s="450"/>
      <c r="E1771" s="450"/>
      <c r="F1771" s="450"/>
      <c r="G1771" s="450"/>
      <c r="H1771" s="450"/>
      <c r="I1771" s="450"/>
      <c r="J1771" s="454"/>
      <c r="K1771" s="56" t="s">
        <v>214</v>
      </c>
      <c r="L1771" s="56" t="str">
        <f>IF(ISBLANK(K1771)=FALSE,A1771,#REF!)</f>
        <v>АКВА-КОЛОР</v>
      </c>
      <c r="M1771" s="50">
        <v>56</v>
      </c>
    </row>
    <row r="1772" spans="1:13" s="1" customFormat="1" ht="25.5" customHeight="1">
      <c r="A1772" s="446" t="s">
        <v>289</v>
      </c>
      <c r="B1772" s="447"/>
      <c r="C1772" s="447"/>
      <c r="D1772" s="447"/>
      <c r="E1772" s="447"/>
      <c r="F1772" s="447"/>
      <c r="G1772" s="447"/>
      <c r="H1772" s="447"/>
      <c r="I1772" s="447"/>
      <c r="J1772" s="447"/>
      <c r="K1772" s="56"/>
      <c r="L1772" s="56" t="str">
        <f t="shared" ref="L1772:L1779" si="99">IF(ISBLANK(K1772)=FALSE,A1772,L1771)</f>
        <v>АКВА-КОЛОР</v>
      </c>
      <c r="M1772" s="50">
        <v>56</v>
      </c>
    </row>
    <row r="1773" spans="1:13" ht="120">
      <c r="A1773" s="295" t="s">
        <v>816</v>
      </c>
      <c r="B1773" s="39" t="s">
        <v>1580</v>
      </c>
      <c r="C1773" s="39"/>
      <c r="D1773" s="39">
        <v>100</v>
      </c>
      <c r="E1773" s="39" t="s">
        <v>441</v>
      </c>
      <c r="F1773" s="40" t="str">
        <f>CONCATENATE(D1773," ",E1773)</f>
        <v>100 мл</v>
      </c>
      <c r="G1773" s="39">
        <v>50</v>
      </c>
      <c r="H1773" s="40" t="s">
        <v>574</v>
      </c>
      <c r="I1773" s="39">
        <v>41.11</v>
      </c>
      <c r="J1773" s="53">
        <f>IF(C1773="СТОП цена",I1773,ROUND(I1773*(1-VLOOKUP(L1773,Оглавление!D:G,3,FALSE)),2))</f>
        <v>41.11</v>
      </c>
      <c r="K1773" s="56"/>
      <c r="L1773" s="56" t="str">
        <f t="shared" si="99"/>
        <v>АКВА-КОЛОР</v>
      </c>
      <c r="M1773" s="50">
        <v>56</v>
      </c>
    </row>
    <row r="1774" spans="1:13" s="1" customFormat="1" ht="25.5" customHeight="1">
      <c r="A1774" s="446" t="s">
        <v>335</v>
      </c>
      <c r="B1774" s="447"/>
      <c r="C1774" s="447"/>
      <c r="D1774" s="447"/>
      <c r="E1774" s="447"/>
      <c r="F1774" s="447"/>
      <c r="G1774" s="447"/>
      <c r="H1774" s="447"/>
      <c r="I1774" s="447"/>
      <c r="J1774" s="447"/>
      <c r="K1774" s="56"/>
      <c r="L1774" s="56" t="e">
        <f>IF(ISBLANK(K1774)=FALSE,A1774,#REF!)</f>
        <v>#REF!</v>
      </c>
      <c r="M1774" s="50">
        <v>57</v>
      </c>
    </row>
    <row r="1775" spans="1:13" ht="15">
      <c r="A1775" s="295" t="s">
        <v>359</v>
      </c>
      <c r="B1775" s="41"/>
      <c r="C1775" s="41"/>
      <c r="D1775" s="38">
        <v>3</v>
      </c>
      <c r="E1775" s="40" t="s">
        <v>41</v>
      </c>
      <c r="F1775" s="40" t="s">
        <v>192</v>
      </c>
      <c r="G1775" s="38">
        <v>10</v>
      </c>
      <c r="H1775" s="40" t="s">
        <v>574</v>
      </c>
      <c r="I1775" s="39">
        <v>53.39</v>
      </c>
      <c r="J1775" s="53" t="e">
        <f>IF(C1775="СТОП цена",I1775,ROUND(I1775*(1-VLOOKUP(L1775,Оглавление!D:G,3,FALSE)),2))</f>
        <v>#REF!</v>
      </c>
      <c r="K1775" s="56"/>
      <c r="L1775" s="56" t="e">
        <f t="shared" si="99"/>
        <v>#REF!</v>
      </c>
      <c r="M1775" s="50">
        <v>57</v>
      </c>
    </row>
    <row r="1776" spans="1:13" ht="15">
      <c r="A1776" s="299" t="s">
        <v>637</v>
      </c>
      <c r="B1776" s="41"/>
      <c r="C1776" s="41"/>
      <c r="D1776" s="38">
        <v>5</v>
      </c>
      <c r="E1776" s="40" t="s">
        <v>41</v>
      </c>
      <c r="F1776" s="40" t="s">
        <v>192</v>
      </c>
      <c r="G1776" s="38">
        <v>10</v>
      </c>
      <c r="H1776" s="40" t="s">
        <v>574</v>
      </c>
      <c r="I1776" s="39">
        <v>87</v>
      </c>
      <c r="J1776" s="53" t="e">
        <f>IF(C1776="СТОП цена",I1776,ROUND(I1776*(1-VLOOKUP(L1776,Оглавление!D:G,3,FALSE)),2))</f>
        <v>#REF!</v>
      </c>
      <c r="K1776" s="56"/>
      <c r="L1776" s="56" t="e">
        <f t="shared" si="99"/>
        <v>#REF!</v>
      </c>
      <c r="M1776" s="50">
        <v>57</v>
      </c>
    </row>
    <row r="1777" spans="1:13" ht="15">
      <c r="A1777" s="295" t="s">
        <v>360</v>
      </c>
      <c r="B1777" s="40"/>
      <c r="C1777" s="40"/>
      <c r="D1777" s="40">
        <v>3</v>
      </c>
      <c r="E1777" s="40" t="s">
        <v>41</v>
      </c>
      <c r="F1777" s="40" t="s">
        <v>192</v>
      </c>
      <c r="G1777" s="40">
        <v>10</v>
      </c>
      <c r="H1777" s="40" t="s">
        <v>574</v>
      </c>
      <c r="I1777" s="39">
        <v>47.05</v>
      </c>
      <c r="J1777" s="53" t="e">
        <f>IF(C1777="СТОП цена",I1777,ROUND(I1777*(1-VLOOKUP(L1777,Оглавление!D:G,3,FALSE)),2))</f>
        <v>#REF!</v>
      </c>
      <c r="K1777" s="56"/>
      <c r="L1777" s="56" t="e">
        <f t="shared" si="99"/>
        <v>#REF!</v>
      </c>
      <c r="M1777" s="50">
        <v>57</v>
      </c>
    </row>
    <row r="1778" spans="1:13" ht="15">
      <c r="A1778" s="295" t="s">
        <v>361</v>
      </c>
      <c r="B1778" s="40"/>
      <c r="C1778" s="40"/>
      <c r="D1778" s="38">
        <v>2</v>
      </c>
      <c r="E1778" s="40" t="s">
        <v>41</v>
      </c>
      <c r="F1778" s="40" t="s">
        <v>192</v>
      </c>
      <c r="G1778" s="40">
        <v>10</v>
      </c>
      <c r="H1778" s="40" t="s">
        <v>574</v>
      </c>
      <c r="I1778" s="39">
        <v>33.880000000000003</v>
      </c>
      <c r="J1778" s="53" t="e">
        <f>IF(C1778="СТОП цена",I1778,ROUND(I1778*(1-VLOOKUP(L1778,Оглавление!D:G,3,FALSE)),2))</f>
        <v>#REF!</v>
      </c>
      <c r="K1778" s="56"/>
      <c r="L1778" s="56" t="e">
        <f t="shared" si="99"/>
        <v>#REF!</v>
      </c>
      <c r="M1778" s="50">
        <v>57</v>
      </c>
    </row>
    <row r="1779" spans="1:13" ht="30">
      <c r="A1779" s="295" t="s">
        <v>362</v>
      </c>
      <c r="B1779" s="40"/>
      <c r="C1779" s="40"/>
      <c r="D1779" s="38">
        <v>3</v>
      </c>
      <c r="E1779" s="40" t="s">
        <v>41</v>
      </c>
      <c r="F1779" s="40" t="s">
        <v>192</v>
      </c>
      <c r="G1779" s="40">
        <v>10</v>
      </c>
      <c r="H1779" s="40" t="s">
        <v>574</v>
      </c>
      <c r="I1779" s="39">
        <v>34.590000000000003</v>
      </c>
      <c r="J1779" s="53" t="e">
        <f>IF(C1779="СТОП цена",I1779,ROUND(I1779*(1-VLOOKUP(L1779,Оглавление!D:G,3,FALSE)),2))</f>
        <v>#REF!</v>
      </c>
      <c r="K1779" s="56"/>
      <c r="L1779" s="56" t="e">
        <f t="shared" si="99"/>
        <v>#REF!</v>
      </c>
      <c r="M1779" s="50">
        <v>57</v>
      </c>
    </row>
    <row r="1780" spans="1:13" s="1" customFormat="1" ht="17.25" customHeight="1">
      <c r="A1780" s="449" t="s">
        <v>467</v>
      </c>
      <c r="B1780" s="450"/>
      <c r="C1780" s="450"/>
      <c r="D1780" s="450"/>
      <c r="E1780" s="450"/>
      <c r="F1780" s="450"/>
      <c r="G1780" s="450"/>
      <c r="H1780" s="450"/>
      <c r="I1780" s="450"/>
      <c r="J1780" s="454"/>
      <c r="K1780" s="56" t="s">
        <v>214</v>
      </c>
      <c r="L1780" s="56" t="str">
        <f>IF(ISBLANK(K1780)=FALSE,A1780,#REF!)</f>
        <v>ГРИДА</v>
      </c>
      <c r="M1780" s="50">
        <v>58</v>
      </c>
    </row>
    <row r="1781" spans="1:13" s="1" customFormat="1" ht="33" customHeight="1">
      <c r="A1781" s="446" t="s">
        <v>40</v>
      </c>
      <c r="B1781" s="447"/>
      <c r="C1781" s="447"/>
      <c r="D1781" s="447"/>
      <c r="E1781" s="447"/>
      <c r="F1781" s="447"/>
      <c r="G1781" s="447"/>
      <c r="H1781" s="447"/>
      <c r="I1781" s="447"/>
      <c r="J1781" s="447"/>
      <c r="K1781" s="56"/>
      <c r="L1781" s="56" t="str">
        <f t="shared" ref="L1781:L1815" si="100">IF(ISBLANK(K1781)=FALSE,A1781,L1780)</f>
        <v>ГРИДА</v>
      </c>
      <c r="M1781" s="50">
        <v>58</v>
      </c>
    </row>
    <row r="1782" spans="1:13" ht="20.25" customHeight="1">
      <c r="A1782" s="444" t="s">
        <v>371</v>
      </c>
      <c r="B1782" s="133"/>
      <c r="C1782" s="133"/>
      <c r="D1782" s="38">
        <v>3</v>
      </c>
      <c r="E1782" s="39" t="s">
        <v>41</v>
      </c>
      <c r="F1782" s="40" t="str">
        <f>CONCATENATE(D1782," ",E1782)</f>
        <v>3 кг</v>
      </c>
      <c r="G1782" s="38">
        <v>1</v>
      </c>
      <c r="H1782" s="40" t="s">
        <v>574</v>
      </c>
      <c r="I1782" s="39">
        <v>231.2</v>
      </c>
      <c r="J1782" s="53">
        <f>IF(C1782="СТОП цена",I1782,ROUND(I1782*(1-VLOOKUP(L1782,Оглавление!D:G,3,FALSE)),2))</f>
        <v>231.2</v>
      </c>
      <c r="K1782" s="56"/>
      <c r="L1782" s="56" t="str">
        <f t="shared" si="100"/>
        <v>ГРИДА</v>
      </c>
      <c r="M1782" s="50">
        <v>58</v>
      </c>
    </row>
    <row r="1783" spans="1:13" s="132" customFormat="1" ht="18.75" customHeight="1">
      <c r="A1783" s="448"/>
      <c r="B1783" s="133"/>
      <c r="C1783" s="133"/>
      <c r="D1783" s="38"/>
      <c r="E1783" s="39"/>
      <c r="F1783" s="40" t="s">
        <v>677</v>
      </c>
      <c r="G1783" s="38">
        <v>1</v>
      </c>
      <c r="H1783" s="40" t="s">
        <v>574</v>
      </c>
      <c r="I1783" s="39">
        <v>1020</v>
      </c>
      <c r="J1783" s="53">
        <f>IF(C1783="СТОП цена",I1783,ROUND(I1783*(1-VLOOKUP(L1783,Оглавление!D:G,3,FALSE)),2))</f>
        <v>1020</v>
      </c>
      <c r="K1783" s="56"/>
      <c r="L1783" s="56" t="str">
        <f t="shared" si="100"/>
        <v>ГРИДА</v>
      </c>
      <c r="M1783" s="50">
        <v>58</v>
      </c>
    </row>
    <row r="1784" spans="1:13" ht="19.5" customHeight="1">
      <c r="A1784" s="444" t="s">
        <v>372</v>
      </c>
      <c r="B1784" s="133"/>
      <c r="C1784" s="133"/>
      <c r="D1784" s="38">
        <v>3</v>
      </c>
      <c r="E1784" s="39" t="s">
        <v>41</v>
      </c>
      <c r="F1784" s="40" t="str">
        <f>CONCATENATE(D1784," ",E1784)</f>
        <v>3 кг</v>
      </c>
      <c r="G1784" s="38">
        <v>1</v>
      </c>
      <c r="H1784" s="40" t="s">
        <v>574</v>
      </c>
      <c r="I1784" s="39">
        <v>244.8</v>
      </c>
      <c r="J1784" s="53">
        <f>IF(C1784="СТОП цена",I1784,ROUND(I1784*(1-VLOOKUP(L1784,Оглавление!D:G,3,FALSE)),2))</f>
        <v>244.8</v>
      </c>
      <c r="K1784" s="56"/>
      <c r="L1784" s="56" t="str">
        <f t="shared" si="100"/>
        <v>ГРИДА</v>
      </c>
      <c r="M1784" s="50">
        <v>58</v>
      </c>
    </row>
    <row r="1785" spans="1:13" s="132" customFormat="1" ht="21" customHeight="1">
      <c r="A1785" s="448"/>
      <c r="B1785" s="133"/>
      <c r="C1785" s="133"/>
      <c r="D1785" s="38"/>
      <c r="E1785" s="39"/>
      <c r="F1785" s="40" t="s">
        <v>677</v>
      </c>
      <c r="G1785" s="38">
        <v>1</v>
      </c>
      <c r="H1785" s="40" t="s">
        <v>574</v>
      </c>
      <c r="I1785" s="39">
        <v>1115.2</v>
      </c>
      <c r="J1785" s="53">
        <f>IF(C1785="СТОП цена",I1785,ROUND(I1785*(1-VLOOKUP(L1785,Оглавление!D:G,3,FALSE)),2))</f>
        <v>1115.2</v>
      </c>
      <c r="K1785" s="56"/>
      <c r="L1785" s="56" t="str">
        <f t="shared" si="100"/>
        <v>ГРИДА</v>
      </c>
      <c r="M1785" s="50">
        <v>58</v>
      </c>
    </row>
    <row r="1786" spans="1:13" ht="27" customHeight="1">
      <c r="A1786" s="446" t="s">
        <v>328</v>
      </c>
      <c r="B1786" s="447"/>
      <c r="C1786" s="447"/>
      <c r="D1786" s="447"/>
      <c r="E1786" s="447"/>
      <c r="F1786" s="447"/>
      <c r="G1786" s="447"/>
      <c r="H1786" s="447"/>
      <c r="I1786" s="447"/>
      <c r="J1786" s="447"/>
      <c r="K1786" s="56"/>
      <c r="L1786" s="56" t="str">
        <f t="shared" si="100"/>
        <v>ГРИДА</v>
      </c>
      <c r="M1786" s="50">
        <v>58</v>
      </c>
    </row>
    <row r="1787" spans="1:13" ht="32.25" customHeight="1">
      <c r="A1787" s="294" t="s">
        <v>329</v>
      </c>
      <c r="B1787" s="39"/>
      <c r="C1787" s="39"/>
      <c r="D1787" s="38">
        <v>27</v>
      </c>
      <c r="E1787" s="40" t="s">
        <v>41</v>
      </c>
      <c r="F1787" s="40" t="str">
        <f>CONCATENATE(D1787," ",E1787)</f>
        <v>27 кг</v>
      </c>
      <c r="G1787" s="38">
        <v>1</v>
      </c>
      <c r="H1787" s="40" t="s">
        <v>574</v>
      </c>
      <c r="I1787" s="39">
        <v>3264</v>
      </c>
      <c r="J1787" s="53">
        <f>IF(C1787="СТОП цена",I1787,ROUND(I1787*(1-VLOOKUP(L1787,Оглавление!D:G,3,FALSE)),2))</f>
        <v>3264</v>
      </c>
      <c r="K1787" s="56"/>
      <c r="L1787" s="56" t="str">
        <f t="shared" si="100"/>
        <v>ГРИДА</v>
      </c>
      <c r="M1787" s="50">
        <v>58</v>
      </c>
    </row>
    <row r="1788" spans="1:13" s="138" customFormat="1" ht="24.75" customHeight="1">
      <c r="A1788" s="294" t="s">
        <v>699</v>
      </c>
      <c r="B1788" s="39"/>
      <c r="C1788" s="39"/>
      <c r="D1788" s="38"/>
      <c r="E1788" s="40"/>
      <c r="F1788" s="40" t="s">
        <v>698</v>
      </c>
      <c r="G1788" s="38">
        <v>1</v>
      </c>
      <c r="H1788" s="40" t="s">
        <v>574</v>
      </c>
      <c r="I1788" s="39">
        <v>3264</v>
      </c>
      <c r="J1788" s="53">
        <f>IF(C1788="СТОП цена",I1788,ROUND(I1788*(1-VLOOKUP(L1788,Оглавление!D:G,3,FALSE)),2))</f>
        <v>3264</v>
      </c>
      <c r="K1788" s="56"/>
      <c r="L1788" s="56" t="str">
        <f t="shared" si="100"/>
        <v>ГРИДА</v>
      </c>
      <c r="M1788" s="50">
        <v>58</v>
      </c>
    </row>
    <row r="1789" spans="1:13" ht="28.5" customHeight="1">
      <c r="A1789" s="294" t="s">
        <v>127</v>
      </c>
      <c r="B1789" s="39"/>
      <c r="C1789" s="39" t="s">
        <v>123</v>
      </c>
      <c r="D1789" s="38">
        <v>27</v>
      </c>
      <c r="E1789" s="40" t="s">
        <v>41</v>
      </c>
      <c r="F1789" s="40" t="str">
        <f>CONCATENATE(D1789," ",E1789)</f>
        <v>27 кг</v>
      </c>
      <c r="G1789" s="38">
        <v>1</v>
      </c>
      <c r="H1789" s="40" t="s">
        <v>574</v>
      </c>
      <c r="I1789" s="39">
        <v>3264</v>
      </c>
      <c r="J1789" s="53">
        <f>IF(C1789="СТОП цена",I1789,ROUND(I1789*(1-VLOOKUP(L1789,Оглавление!D:G,3,FALSE)),2))</f>
        <v>3264</v>
      </c>
      <c r="K1789" s="56"/>
      <c r="L1789" s="56" t="str">
        <f t="shared" si="100"/>
        <v>ГРИДА</v>
      </c>
      <c r="M1789" s="50">
        <v>58</v>
      </c>
    </row>
    <row r="1790" spans="1:13" ht="39" customHeight="1">
      <c r="A1790" s="294" t="s">
        <v>676</v>
      </c>
      <c r="B1790" s="39"/>
      <c r="C1790" s="39" t="s">
        <v>123</v>
      </c>
      <c r="D1790" s="38">
        <v>27</v>
      </c>
      <c r="E1790" s="40" t="s">
        <v>41</v>
      </c>
      <c r="F1790" s="40" t="str">
        <f>CONCATENATE(D1790," ",E1790)</f>
        <v>27 кг</v>
      </c>
      <c r="G1790" s="38">
        <v>1</v>
      </c>
      <c r="H1790" s="40" t="s">
        <v>574</v>
      </c>
      <c r="I1790" s="39">
        <v>3264</v>
      </c>
      <c r="J1790" s="53">
        <f>IF(C1790="СТОП цена",I1790,ROUND(I1790*(1-VLOOKUP(L1790,Оглавление!D:G,3,FALSE)),2))</f>
        <v>3264</v>
      </c>
      <c r="K1790" s="56"/>
      <c r="L1790" s="56" t="str">
        <f t="shared" si="100"/>
        <v>ГРИДА</v>
      </c>
      <c r="M1790" s="50">
        <v>58</v>
      </c>
    </row>
    <row r="1791" spans="1:13" s="234" customFormat="1" ht="39" customHeight="1">
      <c r="A1791" s="294" t="s">
        <v>879</v>
      </c>
      <c r="B1791" s="39"/>
      <c r="C1791" s="39" t="s">
        <v>123</v>
      </c>
      <c r="D1791" s="38"/>
      <c r="E1791" s="40"/>
      <c r="F1791" s="40" t="s">
        <v>688</v>
      </c>
      <c r="G1791" s="38">
        <v>1</v>
      </c>
      <c r="H1791" s="40" t="s">
        <v>574</v>
      </c>
      <c r="I1791" s="39">
        <v>1156</v>
      </c>
      <c r="J1791" s="53">
        <f>IF(C1791="СТОП цена",I1791,ROUND(I1791*(1-VLOOKUP(L1791,Оглавление!D:G,3,FALSE)),2))</f>
        <v>1156</v>
      </c>
      <c r="K1791" s="56"/>
      <c r="L1791" s="56" t="str">
        <f t="shared" si="100"/>
        <v>ГРИДА</v>
      </c>
      <c r="M1791" s="50">
        <v>58</v>
      </c>
    </row>
    <row r="1792" spans="1:13" s="1" customFormat="1" ht="17.25" customHeight="1">
      <c r="A1792" s="449" t="s">
        <v>468</v>
      </c>
      <c r="B1792" s="450"/>
      <c r="C1792" s="450"/>
      <c r="D1792" s="450"/>
      <c r="E1792" s="450"/>
      <c r="F1792" s="450"/>
      <c r="G1792" s="450"/>
      <c r="H1792" s="450"/>
      <c r="I1792" s="450"/>
      <c r="J1792" s="454"/>
      <c r="K1792" s="56" t="s">
        <v>214</v>
      </c>
      <c r="L1792" s="56" t="str">
        <f>IF(ISBLANK(K1792)=FALSE,A1792,L1790)</f>
        <v>ЕВРОЛЮКС</v>
      </c>
      <c r="M1792" s="50">
        <v>59</v>
      </c>
    </row>
    <row r="1793" spans="1:13" s="1" customFormat="1" ht="25.5" customHeight="1">
      <c r="A1793" s="446" t="s">
        <v>474</v>
      </c>
      <c r="B1793" s="447"/>
      <c r="C1793" s="447"/>
      <c r="D1793" s="447"/>
      <c r="E1793" s="447"/>
      <c r="F1793" s="447"/>
      <c r="G1793" s="447"/>
      <c r="H1793" s="447"/>
      <c r="I1793" s="447"/>
      <c r="J1793" s="447"/>
      <c r="K1793" s="56"/>
      <c r="L1793" s="56" t="str">
        <f t="shared" si="100"/>
        <v>ЕВРОЛЮКС</v>
      </c>
      <c r="M1793" s="50">
        <v>59</v>
      </c>
    </row>
    <row r="1794" spans="1:13" ht="17.25" customHeight="1">
      <c r="A1794" s="444" t="s">
        <v>374</v>
      </c>
      <c r="B1794" s="38"/>
      <c r="C1794" s="39" t="s">
        <v>96</v>
      </c>
      <c r="D1794" s="38">
        <v>5</v>
      </c>
      <c r="E1794" s="40" t="s">
        <v>41</v>
      </c>
      <c r="F1794" s="40" t="str">
        <f t="shared" ref="F1794:F1804" si="101">CONCATENATE(D1794," ",E1794)</f>
        <v>5 кг</v>
      </c>
      <c r="G1794" s="38">
        <v>1</v>
      </c>
      <c r="H1794" s="40" t="s">
        <v>574</v>
      </c>
      <c r="I1794" s="39">
        <v>210</v>
      </c>
      <c r="J1794" s="53">
        <f>IF(C1794="СТОП цена",I1794,ROUND(I1794*(1-VLOOKUP(L1794,Оглавление!D:G,3,FALSE)),2))</f>
        <v>210</v>
      </c>
      <c r="K1794" s="56"/>
      <c r="L1794" s="56" t="str">
        <f t="shared" si="100"/>
        <v>ЕВРОЛЮКС</v>
      </c>
      <c r="M1794" s="50">
        <v>59</v>
      </c>
    </row>
    <row r="1795" spans="1:13" ht="19.5" customHeight="1">
      <c r="A1795" s="455"/>
      <c r="B1795" s="38"/>
      <c r="C1795" s="39" t="s">
        <v>96</v>
      </c>
      <c r="D1795" s="38">
        <v>10</v>
      </c>
      <c r="E1795" s="40" t="s">
        <v>41</v>
      </c>
      <c r="F1795" s="40" t="str">
        <f t="shared" si="101"/>
        <v>10 кг</v>
      </c>
      <c r="G1795" s="40">
        <v>1</v>
      </c>
      <c r="H1795" s="40" t="s">
        <v>574</v>
      </c>
      <c r="I1795" s="39">
        <v>409</v>
      </c>
      <c r="J1795" s="53">
        <f>IF(C1795="СТОП цена",I1795,ROUND(I1795*(1-VLOOKUP(L1795,Оглавление!D:G,3,FALSE)),2))</f>
        <v>409</v>
      </c>
      <c r="K1795" s="56"/>
      <c r="L1795" s="56" t="str">
        <f t="shared" si="100"/>
        <v>ЕВРОЛЮКС</v>
      </c>
      <c r="M1795" s="50">
        <v>59</v>
      </c>
    </row>
    <row r="1796" spans="1:13" ht="45.75" customHeight="1">
      <c r="A1796" s="369" t="s">
        <v>375</v>
      </c>
      <c r="B1796" s="39"/>
      <c r="C1796" s="39" t="s">
        <v>96</v>
      </c>
      <c r="D1796" s="38">
        <v>5</v>
      </c>
      <c r="E1796" s="40" t="s">
        <v>41</v>
      </c>
      <c r="F1796" s="40" t="str">
        <f t="shared" si="101"/>
        <v>5 кг</v>
      </c>
      <c r="G1796" s="38">
        <v>1</v>
      </c>
      <c r="H1796" s="40" t="s">
        <v>574</v>
      </c>
      <c r="I1796" s="39">
        <v>175</v>
      </c>
      <c r="J1796" s="53">
        <f>IF(C1796="СТОП цена",I1796,ROUND(I1796*(1-VLOOKUP(L1796,Оглавление!D:G,3,FALSE)),2))</f>
        <v>175</v>
      </c>
      <c r="K1796" s="56"/>
      <c r="L1796" s="56" t="str">
        <f t="shared" si="100"/>
        <v>ЕВРОЛЮКС</v>
      </c>
      <c r="M1796" s="50">
        <v>59</v>
      </c>
    </row>
    <row r="1797" spans="1:13" s="1" customFormat="1" ht="25.5" customHeight="1">
      <c r="A1797" s="446" t="s">
        <v>575</v>
      </c>
      <c r="B1797" s="447"/>
      <c r="C1797" s="447"/>
      <c r="D1797" s="447"/>
      <c r="E1797" s="447"/>
      <c r="F1797" s="447"/>
      <c r="G1797" s="447"/>
      <c r="H1797" s="447"/>
      <c r="I1797" s="447"/>
      <c r="J1797" s="447"/>
      <c r="K1797" s="56"/>
      <c r="L1797" s="56" t="str">
        <f t="shared" si="100"/>
        <v>ЕВРОЛЮКС</v>
      </c>
      <c r="M1797" s="50">
        <v>59</v>
      </c>
    </row>
    <row r="1798" spans="1:13" ht="12.75" customHeight="1">
      <c r="A1798" s="463" t="s">
        <v>167</v>
      </c>
      <c r="B1798" s="64"/>
      <c r="C1798" s="64" t="s">
        <v>96</v>
      </c>
      <c r="D1798" s="72">
        <v>3</v>
      </c>
      <c r="E1798" s="64" t="s">
        <v>41</v>
      </c>
      <c r="F1798" s="64" t="str">
        <f t="shared" si="101"/>
        <v>3 кг</v>
      </c>
      <c r="G1798" s="72">
        <v>6</v>
      </c>
      <c r="H1798" s="64" t="s">
        <v>574</v>
      </c>
      <c r="I1798" s="52">
        <v>151</v>
      </c>
      <c r="J1798" s="65" t="e">
        <f>IF(C1798="СТОП цена",I1798,ROUND(I1798*(1-VLOOKUP(L1798,Оглавление!D:G,3,FALSE)),2))</f>
        <v>#REF!</v>
      </c>
      <c r="K1798" s="56"/>
      <c r="L1798" s="56" t="e">
        <f>IF(ISBLANK(K1798)=FALSE,A1798,#REF!)</f>
        <v>#REF!</v>
      </c>
      <c r="M1798" s="50">
        <v>59</v>
      </c>
    </row>
    <row r="1799" spans="1:13" ht="12.75" customHeight="1">
      <c r="A1799" s="479"/>
      <c r="B1799" s="64"/>
      <c r="C1799" s="64" t="s">
        <v>96</v>
      </c>
      <c r="D1799" s="72">
        <v>7</v>
      </c>
      <c r="E1799" s="64" t="s">
        <v>41</v>
      </c>
      <c r="F1799" s="64" t="str">
        <f t="shared" si="101"/>
        <v>7 кг</v>
      </c>
      <c r="G1799" s="72">
        <v>1</v>
      </c>
      <c r="H1799" s="64" t="s">
        <v>574</v>
      </c>
      <c r="I1799" s="52">
        <v>349</v>
      </c>
      <c r="J1799" s="65" t="e">
        <f>IF(C1799="СТОП цена",I1799,ROUND(I1799*(1-VLOOKUP(L1799,Оглавление!D:G,3,FALSE)),2))</f>
        <v>#REF!</v>
      </c>
      <c r="K1799" s="56"/>
      <c r="L1799" s="56" t="e">
        <f t="shared" si="100"/>
        <v>#REF!</v>
      </c>
      <c r="M1799" s="50">
        <v>59</v>
      </c>
    </row>
    <row r="1800" spans="1:13" ht="12.75" customHeight="1">
      <c r="A1800" s="478"/>
      <c r="B1800" s="64"/>
      <c r="C1800" s="64" t="s">
        <v>96</v>
      </c>
      <c r="D1800" s="72">
        <v>14</v>
      </c>
      <c r="E1800" s="64" t="s">
        <v>41</v>
      </c>
      <c r="F1800" s="64" t="str">
        <f t="shared" si="101"/>
        <v>14 кг</v>
      </c>
      <c r="G1800" s="64">
        <v>1</v>
      </c>
      <c r="H1800" s="64" t="s">
        <v>574</v>
      </c>
      <c r="I1800" s="52">
        <v>622</v>
      </c>
      <c r="J1800" s="65" t="e">
        <f>IF(C1800="СТОП цена",I1800,ROUND(I1800*(1-VLOOKUP(L1800,Оглавление!D:G,3,FALSE)),2))</f>
        <v>#REF!</v>
      </c>
      <c r="K1800" s="56"/>
      <c r="L1800" s="56" t="e">
        <f t="shared" si="100"/>
        <v>#REF!</v>
      </c>
      <c r="M1800" s="50">
        <v>59</v>
      </c>
    </row>
    <row r="1801" spans="1:13" ht="12.75" customHeight="1">
      <c r="A1801" s="463" t="s">
        <v>168</v>
      </c>
      <c r="B1801" s="64"/>
      <c r="C1801" s="64" t="s">
        <v>96</v>
      </c>
      <c r="D1801" s="72">
        <v>3</v>
      </c>
      <c r="E1801" s="64" t="s">
        <v>41</v>
      </c>
      <c r="F1801" s="64" t="str">
        <f t="shared" si="101"/>
        <v>3 кг</v>
      </c>
      <c r="G1801" s="72">
        <v>6</v>
      </c>
      <c r="H1801" s="64" t="s">
        <v>574</v>
      </c>
      <c r="I1801" s="52">
        <v>187</v>
      </c>
      <c r="J1801" s="65" t="e">
        <f>IF(C1801="СТОП цена",I1801,ROUND(I1801*(1-VLOOKUP(L1801,Оглавление!D:G,3,FALSE)),2))</f>
        <v>#REF!</v>
      </c>
      <c r="K1801" s="56"/>
      <c r="L1801" s="56" t="e">
        <f t="shared" si="100"/>
        <v>#REF!</v>
      </c>
      <c r="M1801" s="50">
        <v>59</v>
      </c>
    </row>
    <row r="1802" spans="1:13" ht="21.75" customHeight="1">
      <c r="A1802" s="479"/>
      <c r="B1802" s="64"/>
      <c r="C1802" s="64" t="s">
        <v>96</v>
      </c>
      <c r="D1802" s="72">
        <v>7</v>
      </c>
      <c r="E1802" s="64" t="s">
        <v>41</v>
      </c>
      <c r="F1802" s="64" t="str">
        <f t="shared" si="101"/>
        <v>7 кг</v>
      </c>
      <c r="G1802" s="64">
        <v>6</v>
      </c>
      <c r="H1802" s="64" t="s">
        <v>574</v>
      </c>
      <c r="I1802" s="52">
        <v>423</v>
      </c>
      <c r="J1802" s="65" t="e">
        <f>IF(C1802="СТОП цена",I1802,ROUND(I1802*(1-VLOOKUP(L1802,Оглавление!D:G,3,FALSE)),2))</f>
        <v>#REF!</v>
      </c>
      <c r="K1802" s="56"/>
      <c r="L1802" s="56" t="e">
        <f t="shared" si="100"/>
        <v>#REF!</v>
      </c>
      <c r="M1802" s="50">
        <v>59</v>
      </c>
    </row>
    <row r="1803" spans="1:13" s="1" customFormat="1" ht="25.5" customHeight="1">
      <c r="A1803" s="446" t="s">
        <v>34</v>
      </c>
      <c r="B1803" s="447"/>
      <c r="C1803" s="447"/>
      <c r="D1803" s="447"/>
      <c r="E1803" s="447"/>
      <c r="F1803" s="447"/>
      <c r="G1803" s="447"/>
      <c r="H1803" s="447"/>
      <c r="I1803" s="447"/>
      <c r="J1803" s="447"/>
      <c r="K1803" s="56"/>
      <c r="L1803" s="56" t="e">
        <f t="shared" si="100"/>
        <v>#REF!</v>
      </c>
      <c r="M1803" s="50">
        <v>59</v>
      </c>
    </row>
    <row r="1804" spans="1:13" ht="30" customHeight="1">
      <c r="A1804" s="342" t="s">
        <v>169</v>
      </c>
      <c r="B1804" s="72"/>
      <c r="C1804" s="52" t="s">
        <v>96</v>
      </c>
      <c r="D1804" s="72">
        <v>14</v>
      </c>
      <c r="E1804" s="64" t="s">
        <v>41</v>
      </c>
      <c r="F1804" s="64" t="str">
        <f t="shared" si="101"/>
        <v>14 кг</v>
      </c>
      <c r="G1804" s="64">
        <v>1</v>
      </c>
      <c r="H1804" s="64" t="s">
        <v>574</v>
      </c>
      <c r="I1804" s="52">
        <v>775</v>
      </c>
      <c r="J1804" s="65" t="e">
        <f>IF(C1804="СТОП цена",I1804,ROUND(I1804*(1-VLOOKUP(L1804,Оглавление!D:G,3,FALSE)),2))</f>
        <v>#REF!</v>
      </c>
      <c r="K1804" s="56"/>
      <c r="L1804" s="56" t="e">
        <f t="shared" si="100"/>
        <v>#REF!</v>
      </c>
      <c r="M1804" s="50">
        <v>59</v>
      </c>
    </row>
    <row r="1805" spans="1:13" s="1" customFormat="1" ht="17.25" customHeight="1">
      <c r="A1805" s="449" t="s">
        <v>469</v>
      </c>
      <c r="B1805" s="450"/>
      <c r="C1805" s="450"/>
      <c r="D1805" s="450"/>
      <c r="E1805" s="450"/>
      <c r="F1805" s="450"/>
      <c r="G1805" s="450"/>
      <c r="H1805" s="450"/>
      <c r="I1805" s="450"/>
      <c r="J1805" s="454"/>
      <c r="K1805" s="56" t="s">
        <v>214</v>
      </c>
      <c r="L1805" s="56" t="str">
        <f t="shared" si="100"/>
        <v>КОВЭР-КОЛОР</v>
      </c>
      <c r="M1805" s="50">
        <v>59</v>
      </c>
    </row>
    <row r="1806" spans="1:13" s="1" customFormat="1" ht="25.5" customHeight="1">
      <c r="A1806" s="446" t="s">
        <v>474</v>
      </c>
      <c r="B1806" s="447"/>
      <c r="C1806" s="447"/>
      <c r="D1806" s="447"/>
      <c r="E1806" s="447"/>
      <c r="F1806" s="447"/>
      <c r="G1806" s="447"/>
      <c r="H1806" s="447"/>
      <c r="I1806" s="447"/>
      <c r="J1806" s="447"/>
      <c r="K1806" s="56"/>
      <c r="L1806" s="56" t="str">
        <f t="shared" si="100"/>
        <v>КОВЭР-КОЛОР</v>
      </c>
      <c r="M1806" s="50">
        <v>59</v>
      </c>
    </row>
    <row r="1807" spans="1:13" ht="12.75">
      <c r="A1807" s="444" t="s">
        <v>170</v>
      </c>
      <c r="B1807" s="38"/>
      <c r="C1807" s="38"/>
      <c r="D1807" s="38">
        <v>6</v>
      </c>
      <c r="E1807" s="40" t="s">
        <v>41</v>
      </c>
      <c r="F1807" s="40" t="str">
        <f t="shared" ref="F1807:F1821" si="102">CONCATENATE(D1807," ",E1807)</f>
        <v>6 кг</v>
      </c>
      <c r="G1807" s="38">
        <v>1</v>
      </c>
      <c r="H1807" s="40" t="s">
        <v>574</v>
      </c>
      <c r="I1807" s="39">
        <v>268.75</v>
      </c>
      <c r="J1807" s="53">
        <f>IF(C1807="СТОП цена",I1807,ROUND(I1807*(1-VLOOKUP(L1807,Оглавление!D:G,3,FALSE)),2))</f>
        <v>268.75</v>
      </c>
      <c r="K1807" s="56"/>
      <c r="L1807" s="56" t="str">
        <f t="shared" si="100"/>
        <v>КОВЭР-КОЛОР</v>
      </c>
      <c r="M1807" s="50">
        <v>59</v>
      </c>
    </row>
    <row r="1808" spans="1:13" ht="12.75">
      <c r="A1808" s="448"/>
      <c r="B1808" s="38"/>
      <c r="C1808" s="38"/>
      <c r="D1808" s="38">
        <v>14</v>
      </c>
      <c r="E1808" s="40" t="s">
        <v>41</v>
      </c>
      <c r="F1808" s="40" t="str">
        <f t="shared" si="102"/>
        <v>14 кг</v>
      </c>
      <c r="G1808" s="40">
        <v>1</v>
      </c>
      <c r="H1808" s="40" t="s">
        <v>574</v>
      </c>
      <c r="I1808" s="39">
        <v>550</v>
      </c>
      <c r="J1808" s="53">
        <f>IF(C1808="СТОП цена",I1808,ROUND(I1808*(1-VLOOKUP(L1808,Оглавление!D:G,3,FALSE)),2))</f>
        <v>550</v>
      </c>
      <c r="K1808" s="56"/>
      <c r="L1808" s="56" t="str">
        <f t="shared" si="100"/>
        <v>КОВЭР-КОЛОР</v>
      </c>
      <c r="M1808" s="50">
        <v>59</v>
      </c>
    </row>
    <row r="1809" spans="1:13" ht="12.75">
      <c r="A1809" s="445"/>
      <c r="B1809" s="38"/>
      <c r="C1809" s="38"/>
      <c r="D1809" s="38">
        <v>20</v>
      </c>
      <c r="E1809" s="40" t="s">
        <v>41</v>
      </c>
      <c r="F1809" s="40" t="str">
        <f t="shared" si="102"/>
        <v>20 кг</v>
      </c>
      <c r="G1809" s="40">
        <v>1</v>
      </c>
      <c r="H1809" s="40" t="s">
        <v>574</v>
      </c>
      <c r="I1809" s="39">
        <v>781.25</v>
      </c>
      <c r="J1809" s="53">
        <f>IF(C1809="СТОП цена",I1809,ROUND(I1809*(1-VLOOKUP(L1809,Оглавление!D:G,3,FALSE)),2))</f>
        <v>781.25</v>
      </c>
      <c r="K1809" s="56"/>
      <c r="L1809" s="56" t="str">
        <f t="shared" si="100"/>
        <v>КОВЭР-КОЛОР</v>
      </c>
      <c r="M1809" s="50">
        <v>59</v>
      </c>
    </row>
    <row r="1810" spans="1:13" ht="12.75">
      <c r="A1810" s="444" t="s">
        <v>173</v>
      </c>
      <c r="B1810" s="38"/>
      <c r="C1810" s="38"/>
      <c r="D1810" s="38">
        <v>5</v>
      </c>
      <c r="E1810" s="40" t="s">
        <v>41</v>
      </c>
      <c r="F1810" s="40" t="str">
        <f t="shared" si="102"/>
        <v>5 кг</v>
      </c>
      <c r="G1810" s="38">
        <v>4</v>
      </c>
      <c r="H1810" s="40" t="s">
        <v>574</v>
      </c>
      <c r="I1810" s="39">
        <v>112.5</v>
      </c>
      <c r="J1810" s="53">
        <f>IF(C1810="СТОП цена",I1810,ROUND(I1810*(1-VLOOKUP(L1810,Оглавление!D:G,3,FALSE)),2))</f>
        <v>112.5</v>
      </c>
      <c r="K1810" s="56"/>
      <c r="L1810" s="56" t="str">
        <f t="shared" si="100"/>
        <v>КОВЭР-КОЛОР</v>
      </c>
      <c r="M1810" s="50">
        <v>59</v>
      </c>
    </row>
    <row r="1811" spans="1:13" ht="12.75">
      <c r="A1811" s="445"/>
      <c r="B1811" s="38"/>
      <c r="C1811" s="38"/>
      <c r="D1811" s="38">
        <v>10</v>
      </c>
      <c r="E1811" s="40" t="s">
        <v>41</v>
      </c>
      <c r="F1811" s="40" t="str">
        <f t="shared" si="102"/>
        <v>10 кг</v>
      </c>
      <c r="G1811" s="38">
        <v>1</v>
      </c>
      <c r="H1811" s="40" t="s">
        <v>574</v>
      </c>
      <c r="I1811" s="39">
        <v>175</v>
      </c>
      <c r="J1811" s="53">
        <f>IF(C1811="СТОП цена",I1811,ROUND(I1811*(1-VLOOKUP(L1811,Оглавление!D:G,3,FALSE)),2))</f>
        <v>175</v>
      </c>
      <c r="K1811" s="56"/>
      <c r="L1811" s="56" t="str">
        <f t="shared" si="100"/>
        <v>КОВЭР-КОЛОР</v>
      </c>
      <c r="M1811" s="50">
        <v>59</v>
      </c>
    </row>
    <row r="1812" spans="1:13" ht="24.75" customHeight="1">
      <c r="A1812" s="446" t="s">
        <v>611</v>
      </c>
      <c r="B1812" s="447"/>
      <c r="C1812" s="447"/>
      <c r="D1812" s="447"/>
      <c r="E1812" s="447"/>
      <c r="F1812" s="447"/>
      <c r="G1812" s="447"/>
      <c r="H1812" s="447"/>
      <c r="I1812" s="447"/>
      <c r="J1812" s="447"/>
      <c r="K1812" s="56"/>
      <c r="L1812" s="56" t="str">
        <f t="shared" si="100"/>
        <v>КОВЭР-КОЛОР</v>
      </c>
      <c r="M1812" s="50">
        <v>59</v>
      </c>
    </row>
    <row r="1813" spans="1:13" s="129" customFormat="1" ht="18" customHeight="1">
      <c r="A1813" s="444" t="s">
        <v>611</v>
      </c>
      <c r="B1813" s="39"/>
      <c r="C1813" s="39"/>
      <c r="D1813" s="39">
        <v>2.5</v>
      </c>
      <c r="E1813" s="39" t="s">
        <v>41</v>
      </c>
      <c r="F1813" s="40" t="str">
        <f t="shared" si="102"/>
        <v>2,5 кг</v>
      </c>
      <c r="G1813" s="39">
        <v>1</v>
      </c>
      <c r="H1813" s="40" t="s">
        <v>574</v>
      </c>
      <c r="I1813" s="39">
        <v>85</v>
      </c>
      <c r="J1813" s="53">
        <f>IF(C1813="СТОП цена",I1813,ROUND(I1813*(1-VLOOKUP(L1813,Оглавление!D:G,3,FALSE)),2))</f>
        <v>85</v>
      </c>
      <c r="K1813" s="56"/>
      <c r="L1813" s="56" t="str">
        <f t="shared" si="100"/>
        <v>КОВЭР-КОЛОР</v>
      </c>
      <c r="M1813" s="50">
        <v>59</v>
      </c>
    </row>
    <row r="1814" spans="1:13" ht="12.75">
      <c r="A1814" s="448"/>
      <c r="B1814" s="38"/>
      <c r="C1814" s="38"/>
      <c r="D1814" s="38">
        <v>7</v>
      </c>
      <c r="E1814" s="40" t="s">
        <v>41</v>
      </c>
      <c r="F1814" s="40" t="str">
        <f t="shared" si="102"/>
        <v>7 кг</v>
      </c>
      <c r="G1814" s="38">
        <v>1</v>
      </c>
      <c r="H1814" s="40" t="s">
        <v>574</v>
      </c>
      <c r="I1814" s="39">
        <v>175</v>
      </c>
      <c r="J1814" s="53">
        <f>IF(C1814="СТОП цена",I1814,ROUND(I1814*(1-VLOOKUP(L1814,Оглавление!D:G,3,FALSE)),2))</f>
        <v>175</v>
      </c>
      <c r="K1814" s="56"/>
      <c r="L1814" s="56" t="str">
        <f t="shared" si="100"/>
        <v>КОВЭР-КОЛОР</v>
      </c>
      <c r="M1814" s="50">
        <v>59</v>
      </c>
    </row>
    <row r="1815" spans="1:13" ht="12.75">
      <c r="A1815" s="445"/>
      <c r="B1815" s="38"/>
      <c r="C1815" s="38"/>
      <c r="D1815" s="38">
        <v>14</v>
      </c>
      <c r="E1815" s="40" t="s">
        <v>41</v>
      </c>
      <c r="F1815" s="40" t="str">
        <f t="shared" si="102"/>
        <v>14 кг</v>
      </c>
      <c r="G1815" s="38">
        <v>1</v>
      </c>
      <c r="H1815" s="40" t="s">
        <v>574</v>
      </c>
      <c r="I1815" s="39">
        <v>325</v>
      </c>
      <c r="J1815" s="53">
        <f>IF(C1815="СТОП цена",I1815,ROUND(I1815*(1-VLOOKUP(L1815,Оглавление!D:G,3,FALSE)),2))</f>
        <v>325</v>
      </c>
      <c r="K1815" s="56"/>
      <c r="L1815" s="56" t="str">
        <f t="shared" si="100"/>
        <v>КОВЭР-КОЛОР</v>
      </c>
      <c r="M1815" s="50">
        <v>59</v>
      </c>
    </row>
    <row r="1816" spans="1:13" s="1" customFormat="1" ht="28.5" customHeight="1">
      <c r="A1816" s="446" t="s">
        <v>34</v>
      </c>
      <c r="B1816" s="447"/>
      <c r="C1816" s="447"/>
      <c r="D1816" s="447"/>
      <c r="E1816" s="447"/>
      <c r="F1816" s="447"/>
      <c r="G1816" s="447"/>
      <c r="H1816" s="447"/>
      <c r="I1816" s="447"/>
      <c r="J1816" s="447"/>
      <c r="K1816" s="56"/>
      <c r="L1816" s="56" t="e">
        <f>IF(ISBLANK(K1816)=FALSE,A1816,#REF!)</f>
        <v>#REF!</v>
      </c>
      <c r="M1816" s="50">
        <v>59</v>
      </c>
    </row>
    <row r="1817" spans="1:13" ht="12.75">
      <c r="A1817" s="444" t="s">
        <v>146</v>
      </c>
      <c r="B1817" s="38"/>
      <c r="C1817" s="38"/>
      <c r="D1817" s="38">
        <v>5</v>
      </c>
      <c r="E1817" s="40" t="s">
        <v>41</v>
      </c>
      <c r="F1817" s="40" t="str">
        <f t="shared" si="102"/>
        <v>5 кг</v>
      </c>
      <c r="G1817" s="38">
        <v>4</v>
      </c>
      <c r="H1817" s="40" t="s">
        <v>574</v>
      </c>
      <c r="I1817" s="39">
        <v>225</v>
      </c>
      <c r="J1817" s="53" t="e">
        <f>IF(C1817="СТОП цена",I1817,ROUND(I1817*(1-VLOOKUP(L1817,Оглавление!D:G,3,FALSE)),2))</f>
        <v>#REF!</v>
      </c>
      <c r="K1817" s="56"/>
      <c r="L1817" s="56" t="e">
        <f t="shared" ref="L1817:L1823" si="103">IF(ISBLANK(K1817)=FALSE,A1817,L1816)</f>
        <v>#REF!</v>
      </c>
      <c r="M1817" s="50">
        <v>59</v>
      </c>
    </row>
    <row r="1818" spans="1:13" ht="12.75">
      <c r="A1818" s="448"/>
      <c r="B1818" s="38"/>
      <c r="C1818" s="38"/>
      <c r="D1818" s="38">
        <v>14</v>
      </c>
      <c r="E1818" s="40" t="s">
        <v>41</v>
      </c>
      <c r="F1818" s="40" t="str">
        <f t="shared" si="102"/>
        <v>14 кг</v>
      </c>
      <c r="G1818" s="38">
        <v>1</v>
      </c>
      <c r="H1818" s="40" t="s">
        <v>574</v>
      </c>
      <c r="I1818" s="39">
        <v>568.75</v>
      </c>
      <c r="J1818" s="53" t="e">
        <f>IF(C1818="СТОП цена",I1818,ROUND(I1818*(1-VLOOKUP(L1818,Оглавление!D:G,3,FALSE)),2))</f>
        <v>#REF!</v>
      </c>
      <c r="K1818" s="56"/>
      <c r="L1818" s="56" t="e">
        <f t="shared" si="103"/>
        <v>#REF!</v>
      </c>
      <c r="M1818" s="50">
        <v>59</v>
      </c>
    </row>
    <row r="1819" spans="1:13" ht="12.75">
      <c r="A1819" s="448"/>
      <c r="B1819" s="38"/>
      <c r="C1819" s="38"/>
      <c r="D1819" s="38">
        <v>25</v>
      </c>
      <c r="E1819" s="40" t="s">
        <v>41</v>
      </c>
      <c r="F1819" s="40" t="str">
        <f t="shared" si="102"/>
        <v>25 кг</v>
      </c>
      <c r="G1819" s="40">
        <v>1</v>
      </c>
      <c r="H1819" s="40" t="s">
        <v>574</v>
      </c>
      <c r="I1819" s="39">
        <v>937.5</v>
      </c>
      <c r="J1819" s="53" t="e">
        <f>IF(C1819="СТОП цена",I1819,ROUND(I1819*(1-VLOOKUP(L1819,Оглавление!D:G,3,FALSE)),2))</f>
        <v>#REF!</v>
      </c>
      <c r="K1819" s="56"/>
      <c r="L1819" s="56" t="e">
        <f t="shared" si="103"/>
        <v>#REF!</v>
      </c>
      <c r="M1819" s="50">
        <v>59</v>
      </c>
    </row>
    <row r="1820" spans="1:13" ht="12.75">
      <c r="A1820" s="522"/>
      <c r="B1820" s="38"/>
      <c r="C1820" s="38"/>
      <c r="D1820" s="38">
        <v>40</v>
      </c>
      <c r="E1820" s="40" t="s">
        <v>41</v>
      </c>
      <c r="F1820" s="40" t="str">
        <f t="shared" si="102"/>
        <v>40 кг</v>
      </c>
      <c r="G1820" s="40">
        <v>1</v>
      </c>
      <c r="H1820" s="40" t="s">
        <v>574</v>
      </c>
      <c r="I1820" s="39">
        <v>1437.5</v>
      </c>
      <c r="J1820" s="53" t="e">
        <f>IF(C1820="СТОП цена",I1820,ROUND(I1820*(1-VLOOKUP(L1820,Оглавление!D:G,3,FALSE)),2))</f>
        <v>#REF!</v>
      </c>
      <c r="K1820" s="56"/>
      <c r="L1820" s="56" t="e">
        <f t="shared" si="103"/>
        <v>#REF!</v>
      </c>
      <c r="M1820" s="50">
        <v>59</v>
      </c>
    </row>
    <row r="1821" spans="1:13" s="14" customFormat="1" ht="28.5" customHeight="1">
      <c r="A1821" s="297" t="s">
        <v>659</v>
      </c>
      <c r="B1821" s="52"/>
      <c r="C1821" s="52" t="s">
        <v>123</v>
      </c>
      <c r="D1821" s="72">
        <v>40</v>
      </c>
      <c r="E1821" s="64" t="s">
        <v>41</v>
      </c>
      <c r="F1821" s="64" t="str">
        <f t="shared" si="102"/>
        <v>40 кг</v>
      </c>
      <c r="G1821" s="64">
        <v>1</v>
      </c>
      <c r="H1821" s="40" t="s">
        <v>574</v>
      </c>
      <c r="I1821" s="52">
        <v>1437.5</v>
      </c>
      <c r="J1821" s="53" t="e">
        <f>IF(C1821="СТОП цена",I1821,ROUND(I1821*(1-VLOOKUP(L1821,Оглавление!D:G,3,FALSE)),2))</f>
        <v>#REF!</v>
      </c>
      <c r="K1821" s="115"/>
      <c r="L1821" s="56" t="e">
        <f>IF(ISBLANK(K1821)=FALSE,A1821,L1820)</f>
        <v>#REF!</v>
      </c>
      <c r="M1821" s="50">
        <v>59</v>
      </c>
    </row>
    <row r="1822" spans="1:13" ht="35.25" customHeight="1">
      <c r="A1822" s="446" t="s">
        <v>613</v>
      </c>
      <c r="B1822" s="447"/>
      <c r="C1822" s="447"/>
      <c r="D1822" s="447"/>
      <c r="E1822" s="447"/>
      <c r="F1822" s="447"/>
      <c r="G1822" s="447"/>
      <c r="H1822" s="447"/>
      <c r="I1822" s="447"/>
      <c r="J1822" s="447"/>
      <c r="K1822" s="56"/>
      <c r="L1822" s="56" t="e">
        <f>IF(ISBLANK(K1822)=FALSE,A1822,L1820)</f>
        <v>#REF!</v>
      </c>
      <c r="M1822" s="50">
        <v>59</v>
      </c>
    </row>
    <row r="1823" spans="1:13" ht="19.5" customHeight="1">
      <c r="A1823" s="295" t="s">
        <v>614</v>
      </c>
      <c r="B1823" s="39"/>
      <c r="C1823" s="39"/>
      <c r="D1823" s="38"/>
      <c r="E1823" s="40"/>
      <c r="F1823" s="40" t="s">
        <v>615</v>
      </c>
      <c r="G1823" s="39">
        <v>1</v>
      </c>
      <c r="H1823" s="40" t="s">
        <v>574</v>
      </c>
      <c r="I1823" s="39">
        <v>156.25</v>
      </c>
      <c r="J1823" s="53" t="e">
        <f>IF(C1823="СТОП цена",I1823,ROUND(I1823*(1-VLOOKUP(L1823,Оглавление!D:G,3,FALSE)),2))</f>
        <v>#REF!</v>
      </c>
      <c r="K1823" s="56"/>
      <c r="L1823" s="56" t="e">
        <f t="shared" si="103"/>
        <v>#REF!</v>
      </c>
      <c r="M1823" s="50">
        <v>59</v>
      </c>
    </row>
    <row r="1824" spans="1:13" s="1" customFormat="1" ht="17.25" customHeight="1">
      <c r="A1824" s="449" t="s">
        <v>588</v>
      </c>
      <c r="B1824" s="450"/>
      <c r="C1824" s="450"/>
      <c r="D1824" s="450"/>
      <c r="E1824" s="450"/>
      <c r="F1824" s="450"/>
      <c r="G1824" s="450"/>
      <c r="H1824" s="450"/>
      <c r="I1824" s="450"/>
      <c r="J1824" s="454"/>
      <c r="K1824" s="56" t="s">
        <v>214</v>
      </c>
      <c r="L1824" s="56" t="str">
        <f>IF(ISBLANK(K1824)=FALSE,A1824,#REF!)</f>
        <v>ЮНИС</v>
      </c>
      <c r="M1824" s="50">
        <v>61</v>
      </c>
    </row>
    <row r="1825" spans="1:13" s="1" customFormat="1" ht="19.5" customHeight="1">
      <c r="A1825" s="446" t="s">
        <v>40</v>
      </c>
      <c r="B1825" s="447"/>
      <c r="C1825" s="447"/>
      <c r="D1825" s="447"/>
      <c r="E1825" s="447"/>
      <c r="F1825" s="447"/>
      <c r="G1825" s="447"/>
      <c r="H1825" s="447"/>
      <c r="I1825" s="447"/>
      <c r="J1825" s="447"/>
      <c r="K1825" s="56"/>
      <c r="L1825" s="56" t="str">
        <f t="shared" ref="L1825:L1830" si="104">IF(ISBLANK(K1825)=FALSE,A1825,L1824)</f>
        <v>ЮНИС</v>
      </c>
      <c r="M1825" s="50">
        <v>61</v>
      </c>
    </row>
    <row r="1826" spans="1:13" ht="12.75">
      <c r="A1826" s="444" t="s">
        <v>98</v>
      </c>
      <c r="B1826" s="39"/>
      <c r="C1826" s="39" t="s">
        <v>96</v>
      </c>
      <c r="D1826" s="38">
        <v>5</v>
      </c>
      <c r="E1826" s="40" t="s">
        <v>41</v>
      </c>
      <c r="F1826" s="40" t="str">
        <f t="shared" ref="F1826:F1830" si="105">CONCATENATE(D1826," ",E1826)</f>
        <v>5 кг</v>
      </c>
      <c r="G1826" s="39">
        <v>6</v>
      </c>
      <c r="H1826" s="40" t="s">
        <v>574</v>
      </c>
      <c r="I1826" s="39">
        <v>95.4</v>
      </c>
      <c r="J1826" s="53">
        <f>IF(C1826="СТОП цена",I1826,ROUND(I1826*(1-VLOOKUP(L1826,Оглавление!D:G,3,FALSE)),2))</f>
        <v>95.4</v>
      </c>
      <c r="K1826" s="56"/>
      <c r="L1826" s="56" t="str">
        <f t="shared" si="104"/>
        <v>ЮНИС</v>
      </c>
      <c r="M1826" s="50">
        <v>61</v>
      </c>
    </row>
    <row r="1827" spans="1:13" ht="12.75">
      <c r="A1827" s="445"/>
      <c r="B1827" s="39"/>
      <c r="C1827" s="39" t="s">
        <v>96</v>
      </c>
      <c r="D1827" s="38">
        <v>25</v>
      </c>
      <c r="E1827" s="40" t="s">
        <v>41</v>
      </c>
      <c r="F1827" s="40" t="str">
        <f t="shared" si="105"/>
        <v>25 кг</v>
      </c>
      <c r="G1827" s="38">
        <v>1</v>
      </c>
      <c r="H1827" s="40" t="s">
        <v>574</v>
      </c>
      <c r="I1827" s="39">
        <v>277.8</v>
      </c>
      <c r="J1827" s="53">
        <f>IF(C1827="СТОП цена",I1827,ROUND(I1827*(1-VLOOKUP(L1827,Оглавление!D:G,3,FALSE)),2))</f>
        <v>277.8</v>
      </c>
      <c r="K1827" s="56"/>
      <c r="L1827" s="56" t="str">
        <f t="shared" si="104"/>
        <v>ЮНИС</v>
      </c>
      <c r="M1827" s="50">
        <v>61</v>
      </c>
    </row>
    <row r="1828" spans="1:13" ht="15">
      <c r="A1828" s="295" t="s">
        <v>99</v>
      </c>
      <c r="B1828" s="40"/>
      <c r="C1828" s="40" t="s">
        <v>96</v>
      </c>
      <c r="D1828" s="38">
        <v>25</v>
      </c>
      <c r="E1828" s="40" t="s">
        <v>41</v>
      </c>
      <c r="F1828" s="40" t="str">
        <f t="shared" si="105"/>
        <v>25 кг</v>
      </c>
      <c r="G1828" s="38">
        <v>1</v>
      </c>
      <c r="H1828" s="40" t="s">
        <v>574</v>
      </c>
      <c r="I1828" s="39">
        <v>363</v>
      </c>
      <c r="J1828" s="53">
        <f>IF(C1828="СТОП цена",I1828,ROUND(I1828*(1-VLOOKUP(L1828,Оглавление!D:G,3,FALSE)),2))</f>
        <v>363</v>
      </c>
      <c r="K1828" s="56"/>
      <c r="L1828" s="56" t="str">
        <f t="shared" si="104"/>
        <v>ЮНИС</v>
      </c>
      <c r="M1828" s="50">
        <v>61</v>
      </c>
    </row>
    <row r="1829" spans="1:13" ht="15">
      <c r="A1829" s="295" t="s">
        <v>100</v>
      </c>
      <c r="B1829" s="40"/>
      <c r="C1829" s="40" t="s">
        <v>96</v>
      </c>
      <c r="D1829" s="39">
        <v>5</v>
      </c>
      <c r="E1829" s="40" t="s">
        <v>41</v>
      </c>
      <c r="F1829" s="40" t="str">
        <f t="shared" si="105"/>
        <v>5 кг</v>
      </c>
      <c r="G1829" s="39">
        <v>6</v>
      </c>
      <c r="H1829" s="40" t="s">
        <v>574</v>
      </c>
      <c r="I1829" s="39">
        <v>115.8</v>
      </c>
      <c r="J1829" s="53">
        <f>IF(C1829="СТОП цена",I1829,ROUND(I1829*(1-VLOOKUP(L1829,Оглавление!D:G,3,FALSE)),2))</f>
        <v>115.8</v>
      </c>
      <c r="K1829" s="56"/>
      <c r="L1829" s="56" t="str">
        <f t="shared" si="104"/>
        <v>ЮНИС</v>
      </c>
      <c r="M1829" s="50">
        <v>61</v>
      </c>
    </row>
    <row r="1830" spans="1:13" ht="15">
      <c r="A1830" s="331" t="s">
        <v>101</v>
      </c>
      <c r="B1830" s="40"/>
      <c r="C1830" s="40" t="s">
        <v>96</v>
      </c>
      <c r="D1830" s="38">
        <v>25</v>
      </c>
      <c r="E1830" s="40" t="s">
        <v>41</v>
      </c>
      <c r="F1830" s="40" t="str">
        <f t="shared" si="105"/>
        <v>25 кг</v>
      </c>
      <c r="G1830" s="38">
        <v>1</v>
      </c>
      <c r="H1830" s="40" t="s">
        <v>574</v>
      </c>
      <c r="I1830" s="39">
        <v>231</v>
      </c>
      <c r="J1830" s="53">
        <f>IF(C1830="СТОП цена",I1830,ROUND(I1830*(1-VLOOKUP(L1830,Оглавление!D:G,3,FALSE)),2))</f>
        <v>231</v>
      </c>
      <c r="K1830" s="56"/>
      <c r="L1830" s="56" t="str">
        <f t="shared" si="104"/>
        <v>ЮНИС</v>
      </c>
      <c r="M1830" s="50">
        <v>61</v>
      </c>
    </row>
    <row r="1831" spans="1:13" s="1" customFormat="1" ht="17.25" customHeight="1">
      <c r="A1831" s="449" t="s">
        <v>591</v>
      </c>
      <c r="B1831" s="450"/>
      <c r="C1831" s="450"/>
      <c r="D1831" s="450"/>
      <c r="E1831" s="450"/>
      <c r="F1831" s="450"/>
      <c r="G1831" s="450"/>
      <c r="H1831" s="450"/>
      <c r="I1831" s="450"/>
      <c r="J1831" s="454"/>
      <c r="K1831" s="56" t="s">
        <v>214</v>
      </c>
      <c r="L1831" s="56" t="str">
        <f>IF(ISBLANK(K1831)=FALSE,A1831,#REF!)</f>
        <v>АРИКОН</v>
      </c>
      <c r="M1831" s="50">
        <v>64</v>
      </c>
    </row>
    <row r="1832" spans="1:13" s="1" customFormat="1" ht="20.25" customHeight="1">
      <c r="A1832" s="446" t="s">
        <v>11</v>
      </c>
      <c r="B1832" s="447"/>
      <c r="C1832" s="447"/>
      <c r="D1832" s="447"/>
      <c r="E1832" s="447"/>
      <c r="F1832" s="447"/>
      <c r="G1832" s="447"/>
      <c r="H1832" s="447"/>
      <c r="I1832" s="447"/>
      <c r="J1832" s="447"/>
      <c r="K1832" s="56"/>
      <c r="L1832" s="56" t="str">
        <f t="shared" ref="L1832:L1899" si="106">IF(ISBLANK(K1832)=FALSE,A1832,L1831)</f>
        <v>АРИКОН</v>
      </c>
      <c r="M1832" s="50">
        <v>64</v>
      </c>
    </row>
    <row r="1833" spans="1:13" ht="12.75">
      <c r="A1833" s="444" t="s">
        <v>459</v>
      </c>
      <c r="B1833" s="38" t="s">
        <v>602</v>
      </c>
      <c r="C1833" s="38"/>
      <c r="D1833" s="38">
        <v>0.5</v>
      </c>
      <c r="E1833" s="38" t="s">
        <v>290</v>
      </c>
      <c r="F1833" s="40" t="str">
        <f t="shared" ref="F1833:F1857" si="107">CONCATENATE(D1833," ",E1833)</f>
        <v>0,5 л</v>
      </c>
      <c r="G1833" s="38">
        <v>20</v>
      </c>
      <c r="H1833" s="40" t="s">
        <v>574</v>
      </c>
      <c r="I1833" s="39">
        <v>49.4</v>
      </c>
      <c r="J1833" s="53">
        <f>IF(C1833="СТОП цена",I1833,ROUND(I1833*(1-VLOOKUP(L1833,Оглавление!D:G,3,FALSE)),2))</f>
        <v>49.4</v>
      </c>
      <c r="K1833" s="56"/>
      <c r="L1833" s="56" t="str">
        <f t="shared" si="106"/>
        <v>АРИКОН</v>
      </c>
      <c r="M1833" s="50">
        <v>64</v>
      </c>
    </row>
    <row r="1834" spans="1:13" ht="12.75">
      <c r="A1834" s="448"/>
      <c r="B1834" s="38"/>
      <c r="C1834" s="38"/>
      <c r="D1834" s="38">
        <v>1</v>
      </c>
      <c r="E1834" s="40" t="s">
        <v>290</v>
      </c>
      <c r="F1834" s="40" t="str">
        <f t="shared" si="107"/>
        <v>1 л</v>
      </c>
      <c r="G1834" s="38">
        <v>15</v>
      </c>
      <c r="H1834" s="40" t="s">
        <v>574</v>
      </c>
      <c r="I1834" s="39">
        <v>89.7</v>
      </c>
      <c r="J1834" s="53">
        <f>IF(C1834="СТОП цена",I1834,ROUND(I1834*(1-VLOOKUP(L1834,Оглавление!D:G,3,FALSE)),2))</f>
        <v>89.7</v>
      </c>
      <c r="K1834" s="56"/>
      <c r="L1834" s="56" t="str">
        <f t="shared" si="106"/>
        <v>АРИКОН</v>
      </c>
      <c r="M1834" s="50">
        <v>64</v>
      </c>
    </row>
    <row r="1835" spans="1:13" ht="12.75">
      <c r="A1835" s="448"/>
      <c r="B1835" s="38"/>
      <c r="C1835" s="38"/>
      <c r="D1835" s="38">
        <v>5</v>
      </c>
      <c r="E1835" s="40" t="s">
        <v>290</v>
      </c>
      <c r="F1835" s="40" t="str">
        <f t="shared" si="107"/>
        <v>5 л</v>
      </c>
      <c r="G1835" s="38">
        <v>3</v>
      </c>
      <c r="H1835" s="40" t="s">
        <v>574</v>
      </c>
      <c r="I1835" s="39">
        <v>448.5</v>
      </c>
      <c r="J1835" s="53">
        <f>IF(C1835="СТОП цена",I1835,ROUND(I1835*(1-VLOOKUP(L1835,Оглавление!D:G,3,FALSE)),2))</f>
        <v>448.5</v>
      </c>
      <c r="K1835" s="56"/>
      <c r="L1835" s="56" t="str">
        <f t="shared" si="106"/>
        <v>АРИКОН</v>
      </c>
      <c r="M1835" s="50">
        <v>64</v>
      </c>
    </row>
    <row r="1836" spans="1:13" ht="12.75">
      <c r="A1836" s="445"/>
      <c r="B1836" s="38"/>
      <c r="C1836" s="38"/>
      <c r="D1836" s="38">
        <v>10</v>
      </c>
      <c r="E1836" s="40" t="s">
        <v>290</v>
      </c>
      <c r="F1836" s="40" t="str">
        <f t="shared" si="107"/>
        <v>10 л</v>
      </c>
      <c r="G1836" s="38">
        <v>1</v>
      </c>
      <c r="H1836" s="40" t="s">
        <v>574</v>
      </c>
      <c r="I1836" s="39">
        <v>845</v>
      </c>
      <c r="J1836" s="53">
        <f>IF(C1836="СТОП цена",I1836,ROUND(I1836*(1-VLOOKUP(L1836,Оглавление!D:G,3,FALSE)),2))</f>
        <v>845</v>
      </c>
      <c r="K1836" s="56"/>
      <c r="L1836" s="56" t="str">
        <f t="shared" si="106"/>
        <v>АРИКОН</v>
      </c>
      <c r="M1836" s="50">
        <v>64</v>
      </c>
    </row>
    <row r="1837" spans="1:13" ht="12.75">
      <c r="A1837" s="444" t="s">
        <v>353</v>
      </c>
      <c r="B1837" s="40" t="s">
        <v>602</v>
      </c>
      <c r="C1837" s="40"/>
      <c r="D1837" s="38">
        <v>0.5</v>
      </c>
      <c r="E1837" s="40" t="s">
        <v>290</v>
      </c>
      <c r="F1837" s="40" t="str">
        <f t="shared" si="107"/>
        <v>0,5 л</v>
      </c>
      <c r="G1837" s="38">
        <v>20</v>
      </c>
      <c r="H1837" s="40" t="s">
        <v>574</v>
      </c>
      <c r="I1837" s="40">
        <v>50.7</v>
      </c>
      <c r="J1837" s="53">
        <f>IF(C1837="СТОП цена",I1837,ROUND(I1837*(1-VLOOKUP(L1837,Оглавление!D:G,3,FALSE)),2))</f>
        <v>50.7</v>
      </c>
      <c r="K1837" s="56"/>
      <c r="L1837" s="56" t="str">
        <f t="shared" si="106"/>
        <v>АРИКОН</v>
      </c>
      <c r="M1837" s="50">
        <v>64</v>
      </c>
    </row>
    <row r="1838" spans="1:13" ht="12.75">
      <c r="A1838" s="445"/>
      <c r="B1838" s="40"/>
      <c r="C1838" s="40"/>
      <c r="D1838" s="38">
        <v>1</v>
      </c>
      <c r="E1838" s="40" t="s">
        <v>290</v>
      </c>
      <c r="F1838" s="40" t="str">
        <f t="shared" si="107"/>
        <v>1 л</v>
      </c>
      <c r="G1838" s="38">
        <v>15</v>
      </c>
      <c r="H1838" s="40" t="s">
        <v>574</v>
      </c>
      <c r="I1838" s="40">
        <v>83.2</v>
      </c>
      <c r="J1838" s="53">
        <f>IF(C1838="СТОП цена",I1838,ROUND(I1838*(1-VLOOKUP(L1838,Оглавление!D:G,3,FALSE)),2))</f>
        <v>83.2</v>
      </c>
      <c r="K1838" s="56"/>
      <c r="L1838" s="56" t="str">
        <f t="shared" si="106"/>
        <v>АРИКОН</v>
      </c>
      <c r="M1838" s="50">
        <v>64</v>
      </c>
    </row>
    <row r="1839" spans="1:13" ht="12.75">
      <c r="A1839" s="444" t="s">
        <v>354</v>
      </c>
      <c r="B1839" s="40" t="s">
        <v>602</v>
      </c>
      <c r="C1839" s="40"/>
      <c r="D1839" s="38">
        <v>0.5</v>
      </c>
      <c r="E1839" s="40" t="s">
        <v>290</v>
      </c>
      <c r="F1839" s="40" t="str">
        <f t="shared" si="107"/>
        <v>0,5 л</v>
      </c>
      <c r="G1839" s="38">
        <v>20</v>
      </c>
      <c r="H1839" s="40" t="s">
        <v>574</v>
      </c>
      <c r="I1839" s="40">
        <v>41.6</v>
      </c>
      <c r="J1839" s="53">
        <f>IF(C1839="СТОП цена",I1839,ROUND(I1839*(1-VLOOKUP(L1839,Оглавление!D:G,3,FALSE)),2))</f>
        <v>41.6</v>
      </c>
      <c r="K1839" s="56"/>
      <c r="L1839" s="56" t="str">
        <f t="shared" si="106"/>
        <v>АРИКОН</v>
      </c>
      <c r="M1839" s="50">
        <v>65</v>
      </c>
    </row>
    <row r="1840" spans="1:13" ht="12.75">
      <c r="A1840" s="448"/>
      <c r="B1840" s="40"/>
      <c r="C1840" s="40"/>
      <c r="D1840" s="38">
        <v>1</v>
      </c>
      <c r="E1840" s="40" t="s">
        <v>290</v>
      </c>
      <c r="F1840" s="40" t="str">
        <f t="shared" si="107"/>
        <v>1 л</v>
      </c>
      <c r="G1840" s="38">
        <v>15</v>
      </c>
      <c r="H1840" s="40" t="s">
        <v>574</v>
      </c>
      <c r="I1840" s="40">
        <v>67.599999999999994</v>
      </c>
      <c r="J1840" s="53">
        <f>IF(C1840="СТОП цена",I1840,ROUND(I1840*(1-VLOOKUP(L1840,Оглавление!D:G,3,FALSE)),2))</f>
        <v>67.599999999999994</v>
      </c>
      <c r="K1840" s="56"/>
      <c r="L1840" s="56" t="str">
        <f t="shared" si="106"/>
        <v>АРИКОН</v>
      </c>
      <c r="M1840" s="50">
        <v>65</v>
      </c>
    </row>
    <row r="1841" spans="1:13" ht="12.75">
      <c r="A1841" s="448"/>
      <c r="B1841" s="40"/>
      <c r="C1841" s="40"/>
      <c r="D1841" s="38">
        <v>5</v>
      </c>
      <c r="E1841" s="40" t="s">
        <v>290</v>
      </c>
      <c r="F1841" s="40" t="str">
        <f t="shared" si="107"/>
        <v>5 л</v>
      </c>
      <c r="G1841" s="38">
        <v>3</v>
      </c>
      <c r="H1841" s="40" t="s">
        <v>574</v>
      </c>
      <c r="I1841" s="40">
        <v>351</v>
      </c>
      <c r="J1841" s="53">
        <f>IF(C1841="СТОП цена",I1841,ROUND(I1841*(1-VLOOKUP(L1841,Оглавление!D:G,3,FALSE)),2))</f>
        <v>351</v>
      </c>
      <c r="K1841" s="56"/>
      <c r="L1841" s="56" t="str">
        <f t="shared" si="106"/>
        <v>АРИКОН</v>
      </c>
      <c r="M1841" s="50">
        <v>65</v>
      </c>
    </row>
    <row r="1842" spans="1:13" ht="12.75">
      <c r="A1842" s="445"/>
      <c r="B1842" s="40"/>
      <c r="C1842" s="40"/>
      <c r="D1842" s="38">
        <v>10</v>
      </c>
      <c r="E1842" s="40" t="s">
        <v>290</v>
      </c>
      <c r="F1842" s="40" t="str">
        <f t="shared" si="107"/>
        <v>10 л</v>
      </c>
      <c r="G1842" s="38">
        <v>1</v>
      </c>
      <c r="H1842" s="40" t="s">
        <v>574</v>
      </c>
      <c r="I1842" s="40">
        <v>676</v>
      </c>
      <c r="J1842" s="53">
        <f>IF(C1842="СТОП цена",I1842,ROUND(I1842*(1-VLOOKUP(L1842,Оглавление!D:G,3,FALSE)),2))</f>
        <v>676</v>
      </c>
      <c r="K1842" s="56"/>
      <c r="L1842" s="56" t="str">
        <f t="shared" si="106"/>
        <v>АРИКОН</v>
      </c>
      <c r="M1842" s="50">
        <v>65</v>
      </c>
    </row>
    <row r="1843" spans="1:13" ht="12.75">
      <c r="A1843" s="444" t="s">
        <v>355</v>
      </c>
      <c r="B1843" s="38" t="s">
        <v>602</v>
      </c>
      <c r="C1843" s="38"/>
      <c r="D1843" s="38">
        <v>0.5</v>
      </c>
      <c r="E1843" s="40" t="s">
        <v>290</v>
      </c>
      <c r="F1843" s="40" t="str">
        <f t="shared" si="107"/>
        <v>0,5 л</v>
      </c>
      <c r="G1843" s="38">
        <v>20</v>
      </c>
      <c r="H1843" s="40" t="s">
        <v>574</v>
      </c>
      <c r="I1843" s="40">
        <v>48.1</v>
      </c>
      <c r="J1843" s="53">
        <f>IF(C1843="СТОП цена",I1843,ROUND(I1843*(1-VLOOKUP(L1843,Оглавление!D:G,3,FALSE)),2))</f>
        <v>48.1</v>
      </c>
      <c r="K1843" s="56"/>
      <c r="L1843" s="56" t="str">
        <f t="shared" si="106"/>
        <v>АРИКОН</v>
      </c>
      <c r="M1843" s="50">
        <v>65</v>
      </c>
    </row>
    <row r="1844" spans="1:13" s="249" customFormat="1" ht="12.75">
      <c r="A1844" s="455"/>
      <c r="B1844" s="38"/>
      <c r="C1844" s="39" t="s">
        <v>123</v>
      </c>
      <c r="D1844" s="38"/>
      <c r="E1844" s="40"/>
      <c r="F1844" s="64" t="s">
        <v>644</v>
      </c>
      <c r="G1844" s="72">
        <v>1</v>
      </c>
      <c r="H1844" s="64" t="s">
        <v>574</v>
      </c>
      <c r="I1844" s="64">
        <v>767</v>
      </c>
      <c r="J1844" s="65">
        <f>IF(C1844="СТОП цена",I1844,ROUND(I1844*(1-VLOOKUP(L1844,Оглавление!D:G,3,FALSE)),2))</f>
        <v>767</v>
      </c>
      <c r="K1844" s="56"/>
      <c r="L1844" s="56" t="str">
        <f t="shared" si="106"/>
        <v>АРИКОН</v>
      </c>
      <c r="M1844" s="50">
        <v>65</v>
      </c>
    </row>
    <row r="1845" spans="1:13" ht="12.75">
      <c r="A1845" s="444" t="s">
        <v>356</v>
      </c>
      <c r="B1845" s="40" t="s">
        <v>602</v>
      </c>
      <c r="C1845" s="40"/>
      <c r="D1845" s="40">
        <v>0.5</v>
      </c>
      <c r="E1845" s="40" t="s">
        <v>290</v>
      </c>
      <c r="F1845" s="40" t="str">
        <f t="shared" si="107"/>
        <v>0,5 л</v>
      </c>
      <c r="G1845" s="40">
        <v>20</v>
      </c>
      <c r="H1845" s="40" t="s">
        <v>574</v>
      </c>
      <c r="I1845" s="40">
        <v>48.1</v>
      </c>
      <c r="J1845" s="53">
        <f>IF(C1845="СТОП цена",I1845,ROUND(I1845*(1-VLOOKUP(L1845,Оглавление!D:G,3,FALSE)),2))</f>
        <v>48.1</v>
      </c>
      <c r="K1845" s="56"/>
      <c r="L1845" s="56" t="str">
        <f>IF(ISBLANK(K1845)=FALSE,A1845,L1843)</f>
        <v>АРИКОН</v>
      </c>
      <c r="M1845" s="50">
        <v>65</v>
      </c>
    </row>
    <row r="1846" spans="1:13" ht="12.75">
      <c r="A1846" s="448"/>
      <c r="B1846" s="40"/>
      <c r="C1846" s="40"/>
      <c r="D1846" s="40">
        <v>1</v>
      </c>
      <c r="E1846" s="40" t="s">
        <v>290</v>
      </c>
      <c r="F1846" s="40" t="str">
        <f t="shared" si="107"/>
        <v>1 л</v>
      </c>
      <c r="G1846" s="38">
        <v>15</v>
      </c>
      <c r="H1846" s="40" t="s">
        <v>574</v>
      </c>
      <c r="I1846" s="39">
        <v>78</v>
      </c>
      <c r="J1846" s="53">
        <f>IF(C1846="СТОП цена",I1846,ROUND(I1846*(1-VLOOKUP(L1846,Оглавление!D:G,3,FALSE)),2))</f>
        <v>78</v>
      </c>
      <c r="K1846" s="56"/>
      <c r="L1846" s="56" t="str">
        <f t="shared" si="106"/>
        <v>АРИКОН</v>
      </c>
      <c r="M1846" s="50">
        <v>65</v>
      </c>
    </row>
    <row r="1847" spans="1:13" s="249" customFormat="1" ht="12.75">
      <c r="A1847" s="448"/>
      <c r="B1847" s="40"/>
      <c r="C1847" s="40"/>
      <c r="D1847" s="40"/>
      <c r="E1847" s="40"/>
      <c r="F1847" s="64" t="s">
        <v>643</v>
      </c>
      <c r="G1847" s="72">
        <v>1</v>
      </c>
      <c r="H1847" s="64" t="s">
        <v>574</v>
      </c>
      <c r="I1847" s="52">
        <v>409.5</v>
      </c>
      <c r="J1847" s="65">
        <f>IF(C1847="СТОП цена",I1847,ROUND(I1847*(1-VLOOKUP(L1847,Оглавление!D:G,3,FALSE)),2))</f>
        <v>409.5</v>
      </c>
      <c r="K1847" s="56"/>
      <c r="L1847" s="56" t="str">
        <f t="shared" si="106"/>
        <v>АРИКОН</v>
      </c>
      <c r="M1847" s="50">
        <v>65</v>
      </c>
    </row>
    <row r="1848" spans="1:13" s="154" customFormat="1" ht="12.75">
      <c r="A1848" s="445"/>
      <c r="B1848" s="40"/>
      <c r="C1848" s="40"/>
      <c r="D1848" s="40"/>
      <c r="E1848" s="40"/>
      <c r="F1848" s="40" t="s">
        <v>644</v>
      </c>
      <c r="G1848" s="38">
        <v>1</v>
      </c>
      <c r="H1848" s="40" t="s">
        <v>574</v>
      </c>
      <c r="I1848" s="39">
        <v>780</v>
      </c>
      <c r="J1848" s="53">
        <f>IF(C1848="СТОП цена",I1848,ROUND(I1848*(1-VLOOKUP(L1848,Оглавление!D:G,3,FALSE)),2))</f>
        <v>780</v>
      </c>
      <c r="K1848" s="56"/>
      <c r="L1848" s="56" t="str">
        <f t="shared" si="106"/>
        <v>АРИКОН</v>
      </c>
      <c r="M1848" s="50">
        <v>65</v>
      </c>
    </row>
    <row r="1849" spans="1:13" ht="22.5" customHeight="1">
      <c r="A1849" s="291" t="s">
        <v>357</v>
      </c>
      <c r="B1849" s="38" t="s">
        <v>602</v>
      </c>
      <c r="C1849" s="38"/>
      <c r="D1849" s="38">
        <v>0.5</v>
      </c>
      <c r="E1849" s="40" t="s">
        <v>290</v>
      </c>
      <c r="F1849" s="40" t="str">
        <f t="shared" si="107"/>
        <v>0,5 л</v>
      </c>
      <c r="G1849" s="38">
        <v>20</v>
      </c>
      <c r="H1849" s="40" t="s">
        <v>574</v>
      </c>
      <c r="I1849" s="40">
        <v>50.7</v>
      </c>
      <c r="J1849" s="53">
        <f>IF(C1849="СТОП цена",I1849,ROUND(I1849*(1-VLOOKUP(L1849,Оглавление!D:G,3,FALSE)),2))</f>
        <v>50.7</v>
      </c>
      <c r="K1849" s="56"/>
      <c r="L1849" s="56" t="str">
        <f t="shared" si="106"/>
        <v>АРИКОН</v>
      </c>
      <c r="M1849" s="50">
        <v>65</v>
      </c>
    </row>
    <row r="1850" spans="1:13" s="135" customFormat="1" ht="19.5" customHeight="1">
      <c r="A1850" s="444" t="s">
        <v>689</v>
      </c>
      <c r="B1850" s="38"/>
      <c r="C1850" s="38"/>
      <c r="D1850" s="38"/>
      <c r="E1850" s="40"/>
      <c r="F1850" s="40" t="s">
        <v>690</v>
      </c>
      <c r="G1850" s="38"/>
      <c r="H1850" s="40" t="s">
        <v>574</v>
      </c>
      <c r="I1850" s="40">
        <v>45.5</v>
      </c>
      <c r="J1850" s="53">
        <f>IF(C1850="СТОП цена",I1850,ROUND(I1850*(1-VLOOKUP(L1850,Оглавление!D:G,3,FALSE)),2))</f>
        <v>45.5</v>
      </c>
      <c r="K1850" s="56"/>
      <c r="L1850" s="56" t="str">
        <f t="shared" si="106"/>
        <v>АРИКОН</v>
      </c>
      <c r="M1850" s="50">
        <v>65</v>
      </c>
    </row>
    <row r="1851" spans="1:13" s="135" customFormat="1" ht="12.75">
      <c r="A1851" s="448"/>
      <c r="B1851" s="38"/>
      <c r="C1851" s="38"/>
      <c r="D1851" s="38"/>
      <c r="E1851" s="40"/>
      <c r="F1851" s="40" t="s">
        <v>638</v>
      </c>
      <c r="G1851" s="38"/>
      <c r="H1851" s="40" t="s">
        <v>574</v>
      </c>
      <c r="I1851" s="40">
        <v>70.2</v>
      </c>
      <c r="J1851" s="53">
        <f>IF(C1851="СТОП цена",I1851,ROUND(I1851*(1-VLOOKUP(L1851,Оглавление!D:G,3,FALSE)),2))</f>
        <v>70.2</v>
      </c>
      <c r="K1851" s="56"/>
      <c r="L1851" s="56" t="str">
        <f t="shared" si="106"/>
        <v>АРИКОН</v>
      </c>
      <c r="M1851" s="50">
        <v>65</v>
      </c>
    </row>
    <row r="1852" spans="1:13" s="135" customFormat="1" ht="12.75">
      <c r="A1852" s="448"/>
      <c r="B1852" s="38"/>
      <c r="C1852" s="38"/>
      <c r="D1852" s="38"/>
      <c r="E1852" s="40"/>
      <c r="F1852" s="40" t="s">
        <v>643</v>
      </c>
      <c r="G1852" s="38"/>
      <c r="H1852" s="40" t="s">
        <v>574</v>
      </c>
      <c r="I1852" s="40">
        <v>338</v>
      </c>
      <c r="J1852" s="53">
        <f>IF(C1852="СТОП цена",I1852,ROUND(I1852*(1-VLOOKUP(L1852,Оглавление!D:G,3,FALSE)),2))</f>
        <v>338</v>
      </c>
      <c r="K1852" s="56"/>
      <c r="L1852" s="56" t="str">
        <f t="shared" si="106"/>
        <v>АРИКОН</v>
      </c>
      <c r="M1852" s="50">
        <v>65</v>
      </c>
    </row>
    <row r="1853" spans="1:13" s="135" customFormat="1" ht="12.75" customHeight="1">
      <c r="A1853" s="445"/>
      <c r="B1853" s="38"/>
      <c r="C1853" s="38"/>
      <c r="D1853" s="38"/>
      <c r="E1853" s="40"/>
      <c r="F1853" s="40" t="s">
        <v>644</v>
      </c>
      <c r="G1853" s="38"/>
      <c r="H1853" s="40" t="s">
        <v>574</v>
      </c>
      <c r="I1853" s="40">
        <v>637</v>
      </c>
      <c r="J1853" s="53">
        <f>IF(C1853="СТОП цена",I1853,ROUND(I1853*(1-VLOOKUP(L1853,Оглавление!D:G,3,FALSE)),2))</f>
        <v>637</v>
      </c>
      <c r="K1853" s="56"/>
      <c r="L1853" s="56" t="str">
        <f t="shared" si="106"/>
        <v>АРИКОН</v>
      </c>
      <c r="M1853" s="50">
        <v>65</v>
      </c>
    </row>
    <row r="1854" spans="1:13" ht="12.75">
      <c r="A1854" s="444" t="s">
        <v>358</v>
      </c>
      <c r="B1854" s="40" t="s">
        <v>602</v>
      </c>
      <c r="C1854" s="40"/>
      <c r="D1854" s="40">
        <v>0.5</v>
      </c>
      <c r="E1854" s="40" t="s">
        <v>290</v>
      </c>
      <c r="F1854" s="40" t="str">
        <f t="shared" si="107"/>
        <v>0,5 л</v>
      </c>
      <c r="G1854" s="40">
        <v>20</v>
      </c>
      <c r="H1854" s="40" t="s">
        <v>574</v>
      </c>
      <c r="I1854" s="40">
        <v>41.6</v>
      </c>
      <c r="J1854" s="53">
        <f>IF(C1854="СТОП цена",I1854,ROUND(I1854*(1-VLOOKUP(L1854,Оглавление!D:G,3,FALSE)),2))</f>
        <v>41.6</v>
      </c>
      <c r="K1854" s="56"/>
      <c r="L1854" s="56" t="str">
        <f t="shared" si="106"/>
        <v>АРИКОН</v>
      </c>
      <c r="M1854" s="50">
        <v>65</v>
      </c>
    </row>
    <row r="1855" spans="1:13" ht="12.75">
      <c r="A1855" s="448"/>
      <c r="B1855" s="40"/>
      <c r="C1855" s="40"/>
      <c r="D1855" s="40">
        <v>1</v>
      </c>
      <c r="E1855" s="40" t="s">
        <v>290</v>
      </c>
      <c r="F1855" s="40" t="str">
        <f t="shared" si="107"/>
        <v>1 л</v>
      </c>
      <c r="G1855" s="38">
        <v>15</v>
      </c>
      <c r="H1855" s="40" t="s">
        <v>574</v>
      </c>
      <c r="I1855" s="40">
        <v>65</v>
      </c>
      <c r="J1855" s="53">
        <f>IF(C1855="СТОП цена",I1855,ROUND(I1855*(1-VLOOKUP(L1855,Оглавление!D:G,3,FALSE)),2))</f>
        <v>65</v>
      </c>
      <c r="K1855" s="56"/>
      <c r="L1855" s="56" t="str">
        <f t="shared" si="106"/>
        <v>АРИКОН</v>
      </c>
      <c r="M1855" s="50">
        <v>65</v>
      </c>
    </row>
    <row r="1856" spans="1:13" ht="12.75">
      <c r="A1856" s="448"/>
      <c r="B1856" s="40"/>
      <c r="C1856" s="40"/>
      <c r="D1856" s="40">
        <v>5</v>
      </c>
      <c r="E1856" s="40" t="s">
        <v>290</v>
      </c>
      <c r="F1856" s="40" t="str">
        <f t="shared" si="107"/>
        <v>5 л</v>
      </c>
      <c r="G1856" s="38">
        <v>3</v>
      </c>
      <c r="H1856" s="40" t="s">
        <v>574</v>
      </c>
      <c r="I1856" s="39">
        <v>305.5</v>
      </c>
      <c r="J1856" s="53">
        <f>IF(C1856="СТОП цена",I1856,ROUND(I1856*(1-VLOOKUP(L1856,Оглавление!D:G,3,FALSE)),2))</f>
        <v>305.5</v>
      </c>
      <c r="K1856" s="56"/>
      <c r="L1856" s="56" t="str">
        <f t="shared" si="106"/>
        <v>АРИКОН</v>
      </c>
      <c r="M1856" s="50">
        <v>65</v>
      </c>
    </row>
    <row r="1857" spans="1:13" ht="12.75">
      <c r="A1857" s="445"/>
      <c r="B1857" s="40"/>
      <c r="C1857" s="40"/>
      <c r="D1857" s="40">
        <v>10</v>
      </c>
      <c r="E1857" s="40" t="s">
        <v>290</v>
      </c>
      <c r="F1857" s="40" t="str">
        <f t="shared" si="107"/>
        <v>10 л</v>
      </c>
      <c r="G1857" s="38">
        <v>1</v>
      </c>
      <c r="H1857" s="40" t="s">
        <v>574</v>
      </c>
      <c r="I1857" s="40">
        <v>598</v>
      </c>
      <c r="J1857" s="53">
        <f>IF(C1857="СТОП цена",I1857,ROUND(I1857*(1-VLOOKUP(L1857,Оглавление!D:G,3,FALSE)),2))</f>
        <v>598</v>
      </c>
      <c r="K1857" s="56"/>
      <c r="L1857" s="56" t="str">
        <f t="shared" si="106"/>
        <v>АРИКОН</v>
      </c>
      <c r="M1857" s="50">
        <v>65</v>
      </c>
    </row>
    <row r="1858" spans="1:13" s="1" customFormat="1" ht="17.25" customHeight="1">
      <c r="A1858" s="449" t="s">
        <v>465</v>
      </c>
      <c r="B1858" s="450"/>
      <c r="C1858" s="450"/>
      <c r="D1858" s="450"/>
      <c r="E1858" s="450"/>
      <c r="F1858" s="450"/>
      <c r="G1858" s="450"/>
      <c r="H1858" s="450"/>
      <c r="I1858" s="450"/>
      <c r="J1858" s="454"/>
      <c r="K1858" s="56" t="s">
        <v>214</v>
      </c>
      <c r="L1858" s="56" t="str">
        <f t="shared" si="106"/>
        <v>БКМ</v>
      </c>
      <c r="M1858" s="50">
        <v>65</v>
      </c>
    </row>
    <row r="1859" spans="1:13" s="1" customFormat="1" ht="25.5" customHeight="1">
      <c r="A1859" s="446" t="s">
        <v>11</v>
      </c>
      <c r="B1859" s="447"/>
      <c r="C1859" s="447"/>
      <c r="D1859" s="447"/>
      <c r="E1859" s="447"/>
      <c r="F1859" s="447"/>
      <c r="G1859" s="447"/>
      <c r="H1859" s="447"/>
      <c r="I1859" s="447"/>
      <c r="J1859" s="447"/>
      <c r="K1859" s="56"/>
      <c r="L1859" s="56" t="str">
        <f t="shared" si="106"/>
        <v>БКМ</v>
      </c>
      <c r="M1859" s="50">
        <v>65</v>
      </c>
    </row>
    <row r="1860" spans="1:13" ht="18" customHeight="1">
      <c r="A1860" s="295" t="s">
        <v>363</v>
      </c>
      <c r="B1860" s="41"/>
      <c r="C1860" s="41"/>
      <c r="D1860" s="38">
        <v>0.5</v>
      </c>
      <c r="E1860" s="38" t="s">
        <v>290</v>
      </c>
      <c r="F1860" s="40" t="str">
        <f>CONCATENATE(D1860," ",E1860)</f>
        <v>0,5 л</v>
      </c>
      <c r="G1860" s="38">
        <v>24</v>
      </c>
      <c r="H1860" s="40" t="s">
        <v>574</v>
      </c>
      <c r="I1860" s="39">
        <v>23.6</v>
      </c>
      <c r="J1860" s="53">
        <f>IF(C1860="СТОП цена",I1860,ROUND(I1860*(1-VLOOKUP(L1860,Оглавление!D:G,3,FALSE)),2))</f>
        <v>23.6</v>
      </c>
      <c r="K1860" s="56"/>
      <c r="L1860" s="56" t="str">
        <f t="shared" si="106"/>
        <v>БКМ</v>
      </c>
      <c r="M1860" s="50">
        <v>65</v>
      </c>
    </row>
    <row r="1861" spans="1:13" s="245" customFormat="1" ht="18" customHeight="1">
      <c r="A1861" s="449" t="s">
        <v>897</v>
      </c>
      <c r="B1861" s="450"/>
      <c r="C1861" s="450"/>
      <c r="D1861" s="450"/>
      <c r="E1861" s="450"/>
      <c r="F1861" s="450"/>
      <c r="G1861" s="450"/>
      <c r="H1861" s="450"/>
      <c r="I1861" s="450"/>
      <c r="J1861" s="454"/>
      <c r="K1861" s="56"/>
      <c r="L1861" s="85" t="s">
        <v>897</v>
      </c>
      <c r="M1861" s="50">
        <v>65</v>
      </c>
    </row>
    <row r="1862" spans="1:13" s="245" customFormat="1" ht="24" customHeight="1">
      <c r="A1862" s="446" t="s">
        <v>11</v>
      </c>
      <c r="B1862" s="447"/>
      <c r="C1862" s="447"/>
      <c r="D1862" s="447"/>
      <c r="E1862" s="447"/>
      <c r="F1862" s="447"/>
      <c r="G1862" s="447"/>
      <c r="H1862" s="447"/>
      <c r="I1862" s="447"/>
      <c r="J1862" s="447"/>
      <c r="K1862" s="56"/>
      <c r="L1862" s="85" t="s">
        <v>897</v>
      </c>
      <c r="M1862" s="50">
        <v>65</v>
      </c>
    </row>
    <row r="1863" spans="1:13" s="245" customFormat="1">
      <c r="A1863" s="444" t="s">
        <v>901</v>
      </c>
      <c r="B1863" s="39">
        <v>2360</v>
      </c>
      <c r="C1863" s="39"/>
      <c r="D1863" s="38"/>
      <c r="E1863" s="40"/>
      <c r="F1863" s="40" t="s">
        <v>690</v>
      </c>
      <c r="G1863" s="38">
        <v>20</v>
      </c>
      <c r="H1863" s="40" t="s">
        <v>574</v>
      </c>
      <c r="I1863" s="39">
        <v>47.45</v>
      </c>
      <c r="J1863" s="53">
        <f>IF(C1863="СТОП цена",I1863,ROUND(I1863*(1-VLOOKUP(L1863,Оглавление!D:G,3,FALSE)),2))</f>
        <v>47.45</v>
      </c>
      <c r="K1863" s="56"/>
      <c r="L1863" s="85" t="s">
        <v>897</v>
      </c>
      <c r="M1863" s="50">
        <v>65</v>
      </c>
    </row>
    <row r="1864" spans="1:13" s="245" customFormat="1">
      <c r="A1864" s="448"/>
      <c r="B1864" s="39">
        <v>3133</v>
      </c>
      <c r="C1864" s="39"/>
      <c r="D1864" s="38"/>
      <c r="E1864" s="40"/>
      <c r="F1864" s="40" t="s">
        <v>898</v>
      </c>
      <c r="G1864" s="38">
        <v>12</v>
      </c>
      <c r="H1864" s="40" t="s">
        <v>574</v>
      </c>
      <c r="I1864" s="39">
        <v>89.05</v>
      </c>
      <c r="J1864" s="53">
        <f>IF(C1864="СТОП цена",I1864,ROUND(I1864*(1-VLOOKUP(L1864,Оглавление!D:G,3,FALSE)),2))</f>
        <v>89.05</v>
      </c>
      <c r="K1864" s="56"/>
      <c r="L1864" s="85" t="s">
        <v>897</v>
      </c>
      <c r="M1864" s="50">
        <v>65</v>
      </c>
    </row>
    <row r="1865" spans="1:13" s="245" customFormat="1">
      <c r="A1865" s="445"/>
      <c r="B1865" s="39">
        <v>2363</v>
      </c>
      <c r="C1865" s="39"/>
      <c r="D1865" s="38"/>
      <c r="E1865" s="40"/>
      <c r="F1865" s="40" t="s">
        <v>899</v>
      </c>
      <c r="G1865" s="38">
        <v>3</v>
      </c>
      <c r="H1865" s="40" t="s">
        <v>574</v>
      </c>
      <c r="I1865" s="39">
        <v>433.55</v>
      </c>
      <c r="J1865" s="53">
        <f>IF(C1865="СТОП цена",I1865,ROUND(I1865*(1-VLOOKUP(L1865,Оглавление!D:G,3,FALSE)),2))</f>
        <v>433.55</v>
      </c>
      <c r="K1865" s="56"/>
      <c r="L1865" s="85" t="s">
        <v>897</v>
      </c>
      <c r="M1865" s="50">
        <v>65</v>
      </c>
    </row>
    <row r="1866" spans="1:13" s="245" customFormat="1">
      <c r="A1866" s="444" t="s">
        <v>902</v>
      </c>
      <c r="B1866" s="39">
        <v>2280</v>
      </c>
      <c r="C1866" s="40" t="s">
        <v>123</v>
      </c>
      <c r="D1866" s="38"/>
      <c r="E1866" s="40"/>
      <c r="F1866" s="40" t="s">
        <v>690</v>
      </c>
      <c r="G1866" s="38">
        <v>20</v>
      </c>
      <c r="H1866" s="40" t="s">
        <v>574</v>
      </c>
      <c r="I1866" s="39">
        <v>39.119999999999997</v>
      </c>
      <c r="J1866" s="53">
        <f>IF(C1866="СТОП цена",I1866,ROUND(I1866*(1-VLOOKUP(L1866,Оглавление!D:G,3,FALSE)),2))</f>
        <v>39.119999999999997</v>
      </c>
      <c r="K1866" s="56"/>
      <c r="L1866" s="85" t="s">
        <v>897</v>
      </c>
      <c r="M1866" s="50">
        <v>65</v>
      </c>
    </row>
    <row r="1867" spans="1:13" s="245" customFormat="1">
      <c r="A1867" s="448"/>
      <c r="B1867" s="39">
        <v>2311</v>
      </c>
      <c r="C1867" s="40" t="s">
        <v>123</v>
      </c>
      <c r="D1867" s="38"/>
      <c r="E1867" s="40"/>
      <c r="F1867" s="40" t="s">
        <v>898</v>
      </c>
      <c r="G1867" s="38">
        <v>12</v>
      </c>
      <c r="H1867" s="40" t="s">
        <v>574</v>
      </c>
      <c r="I1867" s="39">
        <v>69.34</v>
      </c>
      <c r="J1867" s="53">
        <f>IF(C1867="СТОП цена",I1867,ROUND(I1867*(1-VLOOKUP(L1867,Оглавление!D:G,3,FALSE)),2))</f>
        <v>69.34</v>
      </c>
      <c r="K1867" s="56"/>
      <c r="L1867" s="85" t="s">
        <v>897</v>
      </c>
      <c r="M1867" s="50">
        <v>65</v>
      </c>
    </row>
    <row r="1868" spans="1:13" s="245" customFormat="1">
      <c r="A1868" s="445"/>
      <c r="B1868" s="39">
        <v>2424</v>
      </c>
      <c r="C1868" s="40" t="s">
        <v>123</v>
      </c>
      <c r="D1868" s="38"/>
      <c r="E1868" s="40"/>
      <c r="F1868" s="40" t="s">
        <v>899</v>
      </c>
      <c r="G1868" s="38">
        <v>4</v>
      </c>
      <c r="H1868" s="40" t="s">
        <v>574</v>
      </c>
      <c r="I1868" s="39">
        <v>319.83999999999997</v>
      </c>
      <c r="J1868" s="53">
        <f>IF(C1868="СТОП цена",I1868,ROUND(I1868*(1-VLOOKUP(L1868,Оглавление!D:G,3,FALSE)),2))</f>
        <v>319.83999999999997</v>
      </c>
      <c r="K1868" s="56"/>
      <c r="L1868" s="85" t="s">
        <v>897</v>
      </c>
      <c r="M1868" s="50">
        <v>65</v>
      </c>
    </row>
    <row r="1869" spans="1:13" s="245" customFormat="1">
      <c r="A1869" s="444" t="s">
        <v>903</v>
      </c>
      <c r="B1869" s="39">
        <v>2287</v>
      </c>
      <c r="C1869" s="40" t="s">
        <v>123</v>
      </c>
      <c r="D1869" s="38"/>
      <c r="E1869" s="40"/>
      <c r="F1869" s="40" t="s">
        <v>690</v>
      </c>
      <c r="G1869" s="38">
        <v>20</v>
      </c>
      <c r="H1869" s="40" t="s">
        <v>574</v>
      </c>
      <c r="I1869" s="39">
        <v>38.090000000000003</v>
      </c>
      <c r="J1869" s="53">
        <f>IF(C1869="СТОП цена",I1869,ROUND(I1869*(1-VLOOKUP(L1869,Оглавление!D:G,3,FALSE)),2))</f>
        <v>38.090000000000003</v>
      </c>
      <c r="K1869" s="56"/>
      <c r="L1869" s="85" t="s">
        <v>897</v>
      </c>
      <c r="M1869" s="50">
        <v>65</v>
      </c>
    </row>
    <row r="1870" spans="1:13" s="245" customFormat="1">
      <c r="A1870" s="445"/>
      <c r="B1870" s="39">
        <v>2303</v>
      </c>
      <c r="C1870" s="39"/>
      <c r="D1870" s="38"/>
      <c r="E1870" s="40"/>
      <c r="F1870" s="40" t="s">
        <v>898</v>
      </c>
      <c r="G1870" s="38">
        <v>12</v>
      </c>
      <c r="H1870" s="40" t="s">
        <v>574</v>
      </c>
      <c r="I1870" s="39">
        <v>68.25</v>
      </c>
      <c r="J1870" s="53">
        <f>IF(C1870="СТОП цена",I1870,ROUND(I1870*(1-VLOOKUP(L1870,Оглавление!D:G,3,FALSE)),2))</f>
        <v>68.25</v>
      </c>
      <c r="K1870" s="56"/>
      <c r="L1870" s="85" t="s">
        <v>897</v>
      </c>
      <c r="M1870" s="50">
        <v>65</v>
      </c>
    </row>
    <row r="1871" spans="1:13" s="245" customFormat="1">
      <c r="A1871" s="444" t="s">
        <v>904</v>
      </c>
      <c r="B1871" s="39">
        <v>3073</v>
      </c>
      <c r="C1871" s="40" t="s">
        <v>123</v>
      </c>
      <c r="D1871" s="38"/>
      <c r="E1871" s="40"/>
      <c r="F1871" s="40" t="s">
        <v>690</v>
      </c>
      <c r="G1871" s="38">
        <v>20</v>
      </c>
      <c r="H1871" s="40" t="s">
        <v>574</v>
      </c>
      <c r="I1871" s="39">
        <v>38.090000000000003</v>
      </c>
      <c r="J1871" s="53">
        <f>IF(C1871="СТОП цена",I1871,ROUND(I1871*(1-VLOOKUP(L1871,Оглавление!D:G,3,FALSE)),2))</f>
        <v>38.090000000000003</v>
      </c>
      <c r="K1871" s="56"/>
      <c r="L1871" s="85" t="s">
        <v>897</v>
      </c>
      <c r="M1871" s="50">
        <v>65</v>
      </c>
    </row>
    <row r="1872" spans="1:13" s="245" customFormat="1">
      <c r="A1872" s="445"/>
      <c r="B1872" s="39">
        <v>2452</v>
      </c>
      <c r="C1872" s="40" t="s">
        <v>123</v>
      </c>
      <c r="D1872" s="38"/>
      <c r="E1872" s="40"/>
      <c r="F1872" s="40" t="s">
        <v>898</v>
      </c>
      <c r="G1872" s="38">
        <v>12</v>
      </c>
      <c r="H1872" s="40" t="s">
        <v>574</v>
      </c>
      <c r="I1872" s="39">
        <v>94.34</v>
      </c>
      <c r="J1872" s="53">
        <f>IF(C1872="СТОП цена",I1872,ROUND(I1872*(1-VLOOKUP(L1872,Оглавление!D:G,3,FALSE)),2))</f>
        <v>94.34</v>
      </c>
      <c r="K1872" s="56"/>
      <c r="L1872" s="85" t="s">
        <v>897</v>
      </c>
      <c r="M1872" s="50">
        <v>65</v>
      </c>
    </row>
    <row r="1873" spans="1:13" s="245" customFormat="1">
      <c r="A1873" s="444" t="s">
        <v>905</v>
      </c>
      <c r="B1873" s="39">
        <v>2359</v>
      </c>
      <c r="C1873" s="39"/>
      <c r="D1873" s="38"/>
      <c r="E1873" s="40"/>
      <c r="F1873" s="40" t="s">
        <v>690</v>
      </c>
      <c r="G1873" s="38">
        <v>20</v>
      </c>
      <c r="H1873" s="40" t="s">
        <v>574</v>
      </c>
      <c r="I1873" s="39">
        <v>46.02</v>
      </c>
      <c r="J1873" s="53">
        <f>IF(C1873="СТОП цена",I1873,ROUND(I1873*(1-VLOOKUP(L1873,Оглавление!D:G,3,FALSE)),2))</f>
        <v>46.02</v>
      </c>
      <c r="K1873" s="56"/>
      <c r="L1873" s="85" t="s">
        <v>897</v>
      </c>
      <c r="M1873" s="50">
        <v>65</v>
      </c>
    </row>
    <row r="1874" spans="1:13" s="245" customFormat="1">
      <c r="A1874" s="448"/>
      <c r="B1874" s="39">
        <v>2358</v>
      </c>
      <c r="C1874" s="39"/>
      <c r="D1874" s="38"/>
      <c r="E1874" s="40"/>
      <c r="F1874" s="40" t="s">
        <v>898</v>
      </c>
      <c r="G1874" s="38">
        <v>12</v>
      </c>
      <c r="H1874" s="40" t="s">
        <v>574</v>
      </c>
      <c r="I1874" s="39">
        <v>84.76</v>
      </c>
      <c r="J1874" s="53">
        <f>IF(C1874="СТОП цена",I1874,ROUND(I1874*(1-VLOOKUP(L1874,Оглавление!D:G,3,FALSE)),2))</f>
        <v>84.76</v>
      </c>
      <c r="K1874" s="56"/>
      <c r="L1874" s="85" t="s">
        <v>897</v>
      </c>
      <c r="M1874" s="50">
        <v>65</v>
      </c>
    </row>
    <row r="1875" spans="1:13" s="245" customFormat="1">
      <c r="A1875" s="448"/>
      <c r="B1875" s="39">
        <v>2739</v>
      </c>
      <c r="C1875" s="39"/>
      <c r="D1875" s="38"/>
      <c r="E1875" s="40"/>
      <c r="F1875" s="40" t="s">
        <v>899</v>
      </c>
      <c r="G1875" s="38">
        <v>3</v>
      </c>
      <c r="H1875" s="40" t="s">
        <v>574</v>
      </c>
      <c r="I1875" s="39">
        <v>416.39</v>
      </c>
      <c r="J1875" s="53">
        <f>IF(C1875="СТОП цена",I1875,ROUND(I1875*(1-VLOOKUP(L1875,Оглавление!D:G,3,FALSE)),2))</f>
        <v>416.39</v>
      </c>
      <c r="K1875" s="56"/>
      <c r="L1875" s="85" t="s">
        <v>897</v>
      </c>
      <c r="M1875" s="50">
        <v>65</v>
      </c>
    </row>
    <row r="1876" spans="1:13" s="245" customFormat="1">
      <c r="A1876" s="445"/>
      <c r="B1876" s="39">
        <v>3312</v>
      </c>
      <c r="C1876" s="40" t="s">
        <v>123</v>
      </c>
      <c r="D1876" s="38"/>
      <c r="E1876" s="40"/>
      <c r="F1876" s="40" t="s">
        <v>900</v>
      </c>
      <c r="G1876" s="38">
        <v>2</v>
      </c>
      <c r="H1876" s="40" t="s">
        <v>574</v>
      </c>
      <c r="I1876" s="39">
        <v>845.65</v>
      </c>
      <c r="J1876" s="53">
        <f>IF(C1876="СТОП цена",I1876,ROUND(I1876*(1-VLOOKUP(L1876,Оглавление!D:G,3,FALSE)),2))</f>
        <v>845.65</v>
      </c>
      <c r="K1876" s="56"/>
      <c r="L1876" s="85" t="s">
        <v>897</v>
      </c>
      <c r="M1876" s="50">
        <v>65</v>
      </c>
    </row>
    <row r="1877" spans="1:13" s="245" customFormat="1">
      <c r="A1877" s="444" t="s">
        <v>906</v>
      </c>
      <c r="B1877" s="39">
        <v>2348</v>
      </c>
      <c r="C1877" s="40" t="s">
        <v>123</v>
      </c>
      <c r="D1877" s="38"/>
      <c r="E1877" s="40"/>
      <c r="F1877" s="40" t="s">
        <v>690</v>
      </c>
      <c r="G1877" s="38">
        <v>20</v>
      </c>
      <c r="H1877" s="40" t="s">
        <v>574</v>
      </c>
      <c r="I1877" s="39">
        <v>46.14</v>
      </c>
      <c r="J1877" s="53">
        <f>IF(C1877="СТОП цена",I1877,ROUND(I1877*(1-VLOOKUP(L1877,Оглавление!D:G,3,FALSE)),2))</f>
        <v>46.14</v>
      </c>
      <c r="K1877" s="56"/>
      <c r="L1877" s="85" t="s">
        <v>897</v>
      </c>
      <c r="M1877" s="50">
        <v>65</v>
      </c>
    </row>
    <row r="1878" spans="1:13" s="245" customFormat="1">
      <c r="A1878" s="448"/>
      <c r="B1878" s="39">
        <v>2353</v>
      </c>
      <c r="C1878" s="40" t="s">
        <v>123</v>
      </c>
      <c r="D1878" s="38"/>
      <c r="E1878" s="40"/>
      <c r="F1878" s="40" t="s">
        <v>898</v>
      </c>
      <c r="G1878" s="38">
        <v>12</v>
      </c>
      <c r="H1878" s="40" t="s">
        <v>574</v>
      </c>
      <c r="I1878" s="39">
        <v>85.15</v>
      </c>
      <c r="J1878" s="53">
        <f>IF(C1878="СТОП цена",I1878,ROUND(I1878*(1-VLOOKUP(L1878,Оглавление!D:G,3,FALSE)),2))</f>
        <v>85.15</v>
      </c>
      <c r="K1878" s="56"/>
      <c r="L1878" s="85" t="s">
        <v>897</v>
      </c>
      <c r="M1878" s="50">
        <v>65</v>
      </c>
    </row>
    <row r="1879" spans="1:13" s="245" customFormat="1">
      <c r="A1879" s="445"/>
      <c r="B1879" s="39">
        <v>2973</v>
      </c>
      <c r="C1879" s="40" t="s">
        <v>123</v>
      </c>
      <c r="D1879" s="38"/>
      <c r="E1879" s="40"/>
      <c r="F1879" s="40" t="s">
        <v>899</v>
      </c>
      <c r="G1879" s="38">
        <v>3</v>
      </c>
      <c r="H1879" s="40" t="s">
        <v>574</v>
      </c>
      <c r="I1879" s="39">
        <v>416.65</v>
      </c>
      <c r="J1879" s="53">
        <f>IF(C1879="СТОП цена",I1879,ROUND(I1879*(1-VLOOKUP(L1879,Оглавление!D:G,3,FALSE)),2))</f>
        <v>416.65</v>
      </c>
      <c r="K1879" s="56"/>
      <c r="L1879" s="85" t="s">
        <v>897</v>
      </c>
      <c r="M1879" s="50">
        <v>65</v>
      </c>
    </row>
    <row r="1880" spans="1:13" s="245" customFormat="1">
      <c r="A1880" s="444" t="s">
        <v>907</v>
      </c>
      <c r="B1880" s="39">
        <v>2345</v>
      </c>
      <c r="C1880" s="40" t="s">
        <v>123</v>
      </c>
      <c r="D1880" s="38"/>
      <c r="E1880" s="40"/>
      <c r="F1880" s="40" t="s">
        <v>690</v>
      </c>
      <c r="G1880" s="38">
        <v>20</v>
      </c>
      <c r="H1880" s="40" t="s">
        <v>574</v>
      </c>
      <c r="I1880" s="39">
        <v>46.28</v>
      </c>
      <c r="J1880" s="53">
        <f>IF(C1880="СТОП цена",I1880,ROUND(I1880*(1-VLOOKUP(L1880,Оглавление!D:G,3,FALSE)),2))</f>
        <v>46.28</v>
      </c>
      <c r="K1880" s="56"/>
      <c r="L1880" s="85" t="s">
        <v>897</v>
      </c>
      <c r="M1880" s="50">
        <v>65</v>
      </c>
    </row>
    <row r="1881" spans="1:13" s="245" customFormat="1">
      <c r="A1881" s="445"/>
      <c r="B1881" s="39">
        <v>2355</v>
      </c>
      <c r="C1881" s="40" t="s">
        <v>123</v>
      </c>
      <c r="D1881" s="38"/>
      <c r="E1881" s="40"/>
      <c r="F1881" s="40" t="s">
        <v>898</v>
      </c>
      <c r="G1881" s="38">
        <v>12</v>
      </c>
      <c r="H1881" s="40" t="s">
        <v>574</v>
      </c>
      <c r="I1881" s="39">
        <v>85.28</v>
      </c>
      <c r="J1881" s="53">
        <f>IF(C1881="СТОП цена",I1881,ROUND(I1881*(1-VLOOKUP(L1881,Оглавление!D:G,3,FALSE)),2))</f>
        <v>85.28</v>
      </c>
      <c r="K1881" s="56"/>
      <c r="L1881" s="85" t="s">
        <v>897</v>
      </c>
      <c r="M1881" s="50">
        <v>65</v>
      </c>
    </row>
    <row r="1882" spans="1:13" s="245" customFormat="1" ht="30" customHeight="1">
      <c r="A1882" s="377" t="s">
        <v>908</v>
      </c>
      <c r="B1882" s="39">
        <v>2169</v>
      </c>
      <c r="C1882" s="40" t="s">
        <v>123</v>
      </c>
      <c r="D1882" s="38"/>
      <c r="E1882" s="40"/>
      <c r="F1882" s="40" t="s">
        <v>690</v>
      </c>
      <c r="G1882" s="38">
        <v>20</v>
      </c>
      <c r="H1882" s="40" t="s">
        <v>574</v>
      </c>
      <c r="I1882" s="39">
        <v>42.5</v>
      </c>
      <c r="J1882" s="53">
        <f>IF(C1882="СТОП цена",I1882,ROUND(I1882*(1-VLOOKUP(L1882,Оглавление!D:G,3,FALSE)),2))</f>
        <v>42.5</v>
      </c>
      <c r="K1882" s="56"/>
      <c r="L1882" s="85" t="s">
        <v>897</v>
      </c>
      <c r="M1882" s="50">
        <v>65</v>
      </c>
    </row>
    <row r="1883" spans="1:13" s="245" customFormat="1">
      <c r="A1883" s="444" t="s">
        <v>909</v>
      </c>
      <c r="B1883" s="39">
        <v>2283</v>
      </c>
      <c r="C1883" s="39"/>
      <c r="D1883" s="38"/>
      <c r="E1883" s="40"/>
      <c r="F1883" s="40" t="s">
        <v>690</v>
      </c>
      <c r="G1883" s="38">
        <v>20</v>
      </c>
      <c r="H1883" s="40" t="s">
        <v>574</v>
      </c>
      <c r="I1883" s="39">
        <v>37.31</v>
      </c>
      <c r="J1883" s="53">
        <f>IF(C1883="СТОП цена",I1883,ROUND(I1883*(1-VLOOKUP(L1883,Оглавление!D:G,3,FALSE)),2))</f>
        <v>37.31</v>
      </c>
      <c r="K1883" s="56"/>
      <c r="L1883" s="85" t="s">
        <v>897</v>
      </c>
      <c r="M1883" s="50">
        <v>65</v>
      </c>
    </row>
    <row r="1884" spans="1:13" s="245" customFormat="1">
      <c r="A1884" s="448"/>
      <c r="B1884" s="39">
        <v>2304</v>
      </c>
      <c r="C1884" s="39"/>
      <c r="D1884" s="38"/>
      <c r="E1884" s="40"/>
      <c r="F1884" s="40" t="s">
        <v>898</v>
      </c>
      <c r="G1884" s="38">
        <v>12</v>
      </c>
      <c r="H1884" s="40" t="s">
        <v>574</v>
      </c>
      <c r="I1884" s="39">
        <v>66.95</v>
      </c>
      <c r="J1884" s="53">
        <f>IF(C1884="СТОП цена",I1884,ROUND(I1884*(1-VLOOKUP(L1884,Оглавление!D:G,3,FALSE)),2))</f>
        <v>66.95</v>
      </c>
      <c r="K1884" s="56"/>
      <c r="L1884" s="85" t="s">
        <v>897</v>
      </c>
      <c r="M1884" s="50">
        <v>65</v>
      </c>
    </row>
    <row r="1885" spans="1:13" s="245" customFormat="1">
      <c r="A1885" s="445"/>
      <c r="B1885" s="39">
        <v>2418</v>
      </c>
      <c r="C1885" s="39"/>
      <c r="D1885" s="38"/>
      <c r="E1885" s="40"/>
      <c r="F1885" s="40" t="s">
        <v>899</v>
      </c>
      <c r="G1885" s="38">
        <v>4</v>
      </c>
      <c r="H1885" s="40" t="s">
        <v>574</v>
      </c>
      <c r="I1885" s="39">
        <v>311.35000000000002</v>
      </c>
      <c r="J1885" s="53">
        <f>IF(C1885="СТОП цена",I1885,ROUND(I1885*(1-VLOOKUP(L1885,Оглавление!D:G,3,FALSE)),2))</f>
        <v>311.35000000000002</v>
      </c>
      <c r="K1885" s="56"/>
      <c r="L1885" s="85" t="s">
        <v>897</v>
      </c>
      <c r="M1885" s="50">
        <v>65</v>
      </c>
    </row>
    <row r="1886" spans="1:13" s="1" customFormat="1" ht="17.25" customHeight="1">
      <c r="A1886" s="449" t="s">
        <v>279</v>
      </c>
      <c r="B1886" s="450"/>
      <c r="C1886" s="450"/>
      <c r="D1886" s="450"/>
      <c r="E1886" s="450"/>
      <c r="F1886" s="450"/>
      <c r="G1886" s="450"/>
      <c r="H1886" s="450"/>
      <c r="I1886" s="450"/>
      <c r="J1886" s="454"/>
      <c r="K1886" s="56" t="s">
        <v>214</v>
      </c>
      <c r="L1886" s="56" t="str">
        <f>IF(ISBLANK(K1886)=FALSE,A1886,L1860)</f>
        <v>ГОТИКА</v>
      </c>
      <c r="M1886" s="50">
        <v>65</v>
      </c>
    </row>
    <row r="1887" spans="1:13" s="1" customFormat="1" ht="21.75" customHeight="1">
      <c r="A1887" s="446" t="s">
        <v>11</v>
      </c>
      <c r="B1887" s="447"/>
      <c r="C1887" s="447"/>
      <c r="D1887" s="447"/>
      <c r="E1887" s="447"/>
      <c r="F1887" s="447"/>
      <c r="G1887" s="447"/>
      <c r="H1887" s="447"/>
      <c r="I1887" s="447"/>
      <c r="J1887" s="447"/>
      <c r="K1887" s="56"/>
      <c r="L1887" s="56" t="str">
        <f t="shared" si="106"/>
        <v>ГОТИКА</v>
      </c>
      <c r="M1887" s="50">
        <v>65</v>
      </c>
    </row>
    <row r="1888" spans="1:13" ht="12.75">
      <c r="A1888" s="444" t="s">
        <v>364</v>
      </c>
      <c r="B1888" s="39"/>
      <c r="C1888" s="39" t="s">
        <v>96</v>
      </c>
      <c r="D1888" s="38">
        <v>0.5</v>
      </c>
      <c r="E1888" s="40" t="s">
        <v>290</v>
      </c>
      <c r="F1888" s="40" t="str">
        <f t="shared" ref="F1888:F1904" si="108">CONCATENATE(D1888," ",E1888)</f>
        <v>0,5 л</v>
      </c>
      <c r="G1888" s="38">
        <v>30</v>
      </c>
      <c r="H1888" s="40" t="s">
        <v>574</v>
      </c>
      <c r="I1888" s="39">
        <v>39.81</v>
      </c>
      <c r="J1888" s="53">
        <f>IF(C1888="СТОП цена",I1888,ROUND(I1888*(1-VLOOKUP(L1888,Оглавление!D:G,3,FALSE)),2))</f>
        <v>39.81</v>
      </c>
      <c r="K1888" s="56"/>
      <c r="L1888" s="56" t="str">
        <f t="shared" si="106"/>
        <v>ГОТИКА</v>
      </c>
      <c r="M1888" s="50">
        <v>65</v>
      </c>
    </row>
    <row r="1889" spans="1:13" s="204" customFormat="1" ht="12.75">
      <c r="A1889" s="445"/>
      <c r="B1889" s="39"/>
      <c r="C1889" s="39" t="s">
        <v>96</v>
      </c>
      <c r="D1889" s="38"/>
      <c r="E1889" s="40"/>
      <c r="F1889" s="40" t="s">
        <v>644</v>
      </c>
      <c r="G1889" s="38">
        <v>1</v>
      </c>
      <c r="H1889" s="40" t="s">
        <v>574</v>
      </c>
      <c r="I1889" s="39">
        <v>775.13</v>
      </c>
      <c r="J1889" s="53">
        <f>IF(C1889="СТОП цена",I1889,ROUND(I1889*(1-VLOOKUP(L1889,Оглавление!D:G,3,FALSE)),2))</f>
        <v>775.13</v>
      </c>
      <c r="K1889" s="56"/>
      <c r="L1889" s="56" t="str">
        <f t="shared" si="106"/>
        <v>ГОТИКА</v>
      </c>
      <c r="M1889" s="50">
        <v>65</v>
      </c>
    </row>
    <row r="1890" spans="1:13" ht="19.5" customHeight="1">
      <c r="A1890" s="444" t="s">
        <v>636</v>
      </c>
      <c r="B1890" s="39"/>
      <c r="C1890" s="39" t="s">
        <v>96</v>
      </c>
      <c r="D1890" s="38">
        <v>0.5</v>
      </c>
      <c r="E1890" s="40" t="s">
        <v>290</v>
      </c>
      <c r="F1890" s="40" t="str">
        <f t="shared" si="108"/>
        <v>0,5 л</v>
      </c>
      <c r="G1890" s="40">
        <v>30</v>
      </c>
      <c r="H1890" s="40" t="s">
        <v>574</v>
      </c>
      <c r="I1890" s="39">
        <v>33.24</v>
      </c>
      <c r="J1890" s="53">
        <f>IF(C1890="СТОП цена",I1890,ROUND(I1890*(1-VLOOKUP(L1890,Оглавление!D:G,3,FALSE)),2))</f>
        <v>33.24</v>
      </c>
      <c r="K1890" s="56"/>
      <c r="L1890" s="56" t="str">
        <f t="shared" si="106"/>
        <v>ГОТИКА</v>
      </c>
      <c r="M1890" s="50">
        <v>65</v>
      </c>
    </row>
    <row r="1891" spans="1:13" s="167" customFormat="1" ht="17.25" customHeight="1">
      <c r="A1891" s="445"/>
      <c r="B1891" s="39"/>
      <c r="C1891" s="39" t="s">
        <v>96</v>
      </c>
      <c r="D1891" s="38"/>
      <c r="E1891" s="40"/>
      <c r="F1891" s="40" t="s">
        <v>638</v>
      </c>
      <c r="G1891" s="40">
        <v>20</v>
      </c>
      <c r="H1891" s="40" t="s">
        <v>574</v>
      </c>
      <c r="I1891" s="39">
        <v>62.39</v>
      </c>
      <c r="J1891" s="53">
        <f>IF(C1891="СТОП цена",I1891,ROUND(I1891*(1-VLOOKUP(L1891,Оглавление!D:G,3,FALSE)),2))</f>
        <v>62.39</v>
      </c>
      <c r="K1891" s="56"/>
      <c r="L1891" s="56" t="str">
        <f t="shared" si="106"/>
        <v>ГОТИКА</v>
      </c>
      <c r="M1891" s="50">
        <v>65</v>
      </c>
    </row>
    <row r="1892" spans="1:13" ht="18.75" customHeight="1">
      <c r="A1892" s="444" t="s">
        <v>365</v>
      </c>
      <c r="B1892" s="39"/>
      <c r="C1892" s="39" t="s">
        <v>96</v>
      </c>
      <c r="D1892" s="38">
        <v>0.5</v>
      </c>
      <c r="E1892" s="40" t="s">
        <v>290</v>
      </c>
      <c r="F1892" s="40" t="str">
        <f t="shared" si="108"/>
        <v>0,5 л</v>
      </c>
      <c r="G1892" s="38">
        <v>30</v>
      </c>
      <c r="H1892" s="40" t="s">
        <v>574</v>
      </c>
      <c r="I1892" s="39">
        <v>31.97</v>
      </c>
      <c r="J1892" s="53">
        <f>IF(C1892="СТОП цена",I1892,ROUND(I1892*(1-VLOOKUP(L1892,Оглавление!D:G,3,FALSE)),2))</f>
        <v>31.97</v>
      </c>
      <c r="K1892" s="56"/>
      <c r="L1892" s="56" t="str">
        <f t="shared" si="106"/>
        <v>ГОТИКА</v>
      </c>
      <c r="M1892" s="50">
        <v>65</v>
      </c>
    </row>
    <row r="1893" spans="1:13" ht="12.75">
      <c r="A1893" s="448"/>
      <c r="B1893" s="39"/>
      <c r="C1893" s="39" t="s">
        <v>96</v>
      </c>
      <c r="D1893" s="38">
        <v>1</v>
      </c>
      <c r="E1893" s="40" t="s">
        <v>290</v>
      </c>
      <c r="F1893" s="40" t="str">
        <f t="shared" si="108"/>
        <v>1 л</v>
      </c>
      <c r="G1893" s="38">
        <v>20</v>
      </c>
      <c r="H1893" s="40" t="s">
        <v>574</v>
      </c>
      <c r="I1893" s="39">
        <v>60.81</v>
      </c>
      <c r="J1893" s="53">
        <f>IF(C1893="СТОП цена",I1893,ROUND(I1893*(1-VLOOKUP(L1893,Оглавление!D:G,3,FALSE)),2))</f>
        <v>60.81</v>
      </c>
      <c r="K1893" s="56"/>
      <c r="L1893" s="56" t="str">
        <f t="shared" si="106"/>
        <v>ГОТИКА</v>
      </c>
      <c r="M1893" s="50">
        <v>65</v>
      </c>
    </row>
    <row r="1894" spans="1:13" ht="12.75">
      <c r="A1894" s="448"/>
      <c r="B1894" s="39"/>
      <c r="C1894" s="39" t="s">
        <v>96</v>
      </c>
      <c r="D1894" s="38">
        <v>5</v>
      </c>
      <c r="E1894" s="40" t="s">
        <v>290</v>
      </c>
      <c r="F1894" s="40" t="str">
        <f t="shared" si="108"/>
        <v>5 л</v>
      </c>
      <c r="G1894" s="38">
        <v>1</v>
      </c>
      <c r="H1894" s="40" t="s">
        <v>574</v>
      </c>
      <c r="I1894" s="39">
        <v>311.23</v>
      </c>
      <c r="J1894" s="53">
        <f>IF(C1894="СТОП цена",I1894,ROUND(I1894*(1-VLOOKUP(L1894,Оглавление!D:G,3,FALSE)),2))</f>
        <v>311.23</v>
      </c>
      <c r="K1894" s="56"/>
      <c r="L1894" s="56" t="str">
        <f t="shared" si="106"/>
        <v>ГОТИКА</v>
      </c>
      <c r="M1894" s="50">
        <v>65</v>
      </c>
    </row>
    <row r="1895" spans="1:13" s="154" customFormat="1" ht="12.75">
      <c r="A1895" s="445"/>
      <c r="B1895" s="39"/>
      <c r="C1895" s="39" t="s">
        <v>96</v>
      </c>
      <c r="D1895" s="38"/>
      <c r="E1895" s="40"/>
      <c r="F1895" s="40" t="s">
        <v>644</v>
      </c>
      <c r="G1895" s="38">
        <v>1</v>
      </c>
      <c r="H1895" s="40" t="s">
        <v>574</v>
      </c>
      <c r="I1895" s="39">
        <v>615.49</v>
      </c>
      <c r="J1895" s="53">
        <f>IF(C1895="СТОП цена",I1895,ROUND(I1895*(1-VLOOKUP(L1895,Оглавление!D:G,3,FALSE)),2))</f>
        <v>615.49</v>
      </c>
      <c r="K1895" s="56"/>
      <c r="L1895" s="56" t="str">
        <f t="shared" si="106"/>
        <v>ГОТИКА</v>
      </c>
      <c r="M1895" s="50">
        <v>65</v>
      </c>
    </row>
    <row r="1896" spans="1:13" ht="18" customHeight="1">
      <c r="A1896" s="295" t="s">
        <v>366</v>
      </c>
      <c r="B1896" s="250"/>
      <c r="C1896" s="39" t="s">
        <v>96</v>
      </c>
      <c r="D1896" s="38">
        <v>0.5</v>
      </c>
      <c r="E1896" s="40" t="s">
        <v>290</v>
      </c>
      <c r="F1896" s="40" t="str">
        <f t="shared" si="108"/>
        <v>0,5 л</v>
      </c>
      <c r="G1896" s="38">
        <v>30</v>
      </c>
      <c r="H1896" s="40" t="s">
        <v>574</v>
      </c>
      <c r="I1896" s="39">
        <v>38.909999999999997</v>
      </c>
      <c r="J1896" s="53">
        <f>IF(C1896="СТОП цена",I1896,ROUND(I1896*(1-VLOOKUP(L1896,Оглавление!D:G,3,FALSE)),2))</f>
        <v>38.909999999999997</v>
      </c>
      <c r="K1896" s="56"/>
      <c r="L1896" s="56" t="str">
        <f t="shared" si="106"/>
        <v>ГОТИКА</v>
      </c>
      <c r="M1896" s="50">
        <v>65</v>
      </c>
    </row>
    <row r="1897" spans="1:13" s="218" customFormat="1" ht="23.25" customHeight="1">
      <c r="A1897" s="349" t="s">
        <v>367</v>
      </c>
      <c r="B1897" s="250"/>
      <c r="C1897" s="39" t="s">
        <v>96</v>
      </c>
      <c r="D1897" s="38"/>
      <c r="E1897" s="40"/>
      <c r="F1897" s="40" t="s">
        <v>690</v>
      </c>
      <c r="G1897" s="38">
        <v>30</v>
      </c>
      <c r="H1897" s="40" t="s">
        <v>574</v>
      </c>
      <c r="I1897" s="39">
        <v>39.81</v>
      </c>
      <c r="J1897" s="53">
        <f>IF(C1897="СТОП цена",I1897,ROUND(I1897*(1-VLOOKUP(L1897,Оглавление!D:G,3,FALSE)),2))</f>
        <v>39.81</v>
      </c>
      <c r="K1897" s="56"/>
      <c r="L1897" s="56" t="str">
        <f t="shared" si="106"/>
        <v>ГОТИКА</v>
      </c>
      <c r="M1897" s="50">
        <v>65</v>
      </c>
    </row>
    <row r="1898" spans="1:13" ht="12.75">
      <c r="A1898" s="444" t="s">
        <v>368</v>
      </c>
      <c r="B1898" s="39"/>
      <c r="C1898" s="39" t="s">
        <v>96</v>
      </c>
      <c r="D1898" s="38">
        <v>0.5</v>
      </c>
      <c r="E1898" s="40" t="s">
        <v>290</v>
      </c>
      <c r="F1898" s="40" t="str">
        <f t="shared" si="108"/>
        <v>0,5 л</v>
      </c>
      <c r="G1898" s="38">
        <v>30</v>
      </c>
      <c r="H1898" s="40" t="s">
        <v>574</v>
      </c>
      <c r="I1898" s="39">
        <v>44.07</v>
      </c>
      <c r="J1898" s="53">
        <f>IF(C1898="СТОП цена",I1898,ROUND(I1898*(1-VLOOKUP(L1898,Оглавление!D:G,3,FALSE)),2))</f>
        <v>44.07</v>
      </c>
      <c r="K1898" s="56"/>
      <c r="L1898" s="56" t="str">
        <f t="shared" si="106"/>
        <v>ГОТИКА</v>
      </c>
      <c r="M1898" s="50">
        <v>65</v>
      </c>
    </row>
    <row r="1899" spans="1:13" s="154" customFormat="1" ht="12.75">
      <c r="A1899" s="445"/>
      <c r="B1899" s="39"/>
      <c r="C1899" s="39" t="s">
        <v>96</v>
      </c>
      <c r="D1899" s="38"/>
      <c r="E1899" s="40"/>
      <c r="F1899" s="40" t="s">
        <v>638</v>
      </c>
      <c r="G1899" s="38">
        <v>20</v>
      </c>
      <c r="H1899" s="40" t="s">
        <v>574</v>
      </c>
      <c r="I1899" s="39">
        <v>83.98</v>
      </c>
      <c r="J1899" s="53">
        <f>IF(C1899="СТОП цена",I1899,ROUND(I1899*(1-VLOOKUP(L1899,Оглавление!D:G,3,FALSE)),2))</f>
        <v>83.98</v>
      </c>
      <c r="K1899" s="56"/>
      <c r="L1899" s="56" t="str">
        <f t="shared" si="106"/>
        <v>ГОТИКА</v>
      </c>
      <c r="M1899" s="50">
        <v>65</v>
      </c>
    </row>
    <row r="1900" spans="1:13" ht="12.75">
      <c r="A1900" s="444" t="s">
        <v>369</v>
      </c>
      <c r="B1900" s="39"/>
      <c r="C1900" s="39" t="s">
        <v>96</v>
      </c>
      <c r="D1900" s="40">
        <v>0.5</v>
      </c>
      <c r="E1900" s="40" t="s">
        <v>290</v>
      </c>
      <c r="F1900" s="40" t="str">
        <f t="shared" si="108"/>
        <v>0,5 л</v>
      </c>
      <c r="G1900" s="40">
        <v>30</v>
      </c>
      <c r="H1900" s="40" t="s">
        <v>574</v>
      </c>
      <c r="I1900" s="39">
        <v>45.28</v>
      </c>
      <c r="J1900" s="53">
        <f>IF(C1900="СТОП цена",I1900,ROUND(I1900*(1-VLOOKUP(L1900,Оглавление!D:G,3,FALSE)),2))</f>
        <v>45.28</v>
      </c>
      <c r="K1900" s="56"/>
      <c r="L1900" s="56" t="str">
        <f t="shared" ref="L1900:L1904" si="109">IF(ISBLANK(K1900)=FALSE,A1900,L1899)</f>
        <v>ГОТИКА</v>
      </c>
      <c r="M1900" s="50">
        <v>65</v>
      </c>
    </row>
    <row r="1901" spans="1:13" ht="12.75">
      <c r="A1901" s="445"/>
      <c r="B1901" s="39"/>
      <c r="C1901" s="39" t="s">
        <v>96</v>
      </c>
      <c r="D1901" s="40">
        <v>10</v>
      </c>
      <c r="E1901" s="40" t="s">
        <v>290</v>
      </c>
      <c r="F1901" s="40" t="str">
        <f t="shared" si="108"/>
        <v>10 л</v>
      </c>
      <c r="G1901" s="38">
        <v>1</v>
      </c>
      <c r="H1901" s="40" t="s">
        <v>574</v>
      </c>
      <c r="I1901" s="39">
        <v>884.46</v>
      </c>
      <c r="J1901" s="53">
        <f>IF(C1901="СТОП цена",I1901,ROUND(I1901*(1-VLOOKUP(L1901,Оглавление!D:G,3,FALSE)),2))</f>
        <v>884.46</v>
      </c>
      <c r="K1901" s="56"/>
      <c r="L1901" s="56" t="str">
        <f t="shared" si="109"/>
        <v>ГОТИКА</v>
      </c>
      <c r="M1901" s="50">
        <v>65</v>
      </c>
    </row>
    <row r="1902" spans="1:13" ht="15" customHeight="1">
      <c r="A1902" s="461" t="s">
        <v>370</v>
      </c>
      <c r="B1902" s="39"/>
      <c r="C1902" s="39" t="s">
        <v>96</v>
      </c>
      <c r="D1902" s="38">
        <v>5</v>
      </c>
      <c r="E1902" s="40" t="s">
        <v>290</v>
      </c>
      <c r="F1902" s="40" t="str">
        <f t="shared" si="108"/>
        <v>5 л</v>
      </c>
      <c r="G1902" s="38">
        <v>1</v>
      </c>
      <c r="H1902" s="40" t="s">
        <v>574</v>
      </c>
      <c r="I1902" s="39">
        <v>267.42</v>
      </c>
      <c r="J1902" s="53">
        <f>IF(C1902="СТОП цена",I1902,ROUND(I1902*(1-VLOOKUP(L1902,Оглавление!D:G,3,FALSE)),2))</f>
        <v>267.42</v>
      </c>
      <c r="K1902" s="56"/>
      <c r="L1902" s="56" t="str">
        <f t="shared" si="109"/>
        <v>ГОТИКА</v>
      </c>
      <c r="M1902" s="50">
        <v>66</v>
      </c>
    </row>
    <row r="1903" spans="1:13" ht="15" customHeight="1">
      <c r="A1903" s="462"/>
      <c r="B1903" s="39"/>
      <c r="C1903" s="39" t="s">
        <v>96</v>
      </c>
      <c r="D1903" s="38">
        <v>10</v>
      </c>
      <c r="E1903" s="40" t="s">
        <v>290</v>
      </c>
      <c r="F1903" s="40" t="str">
        <f t="shared" si="108"/>
        <v>10 л</v>
      </c>
      <c r="G1903" s="40">
        <v>1</v>
      </c>
      <c r="H1903" s="40" t="s">
        <v>574</v>
      </c>
      <c r="I1903" s="39">
        <v>527.85</v>
      </c>
      <c r="J1903" s="53">
        <f>IF(C1903="СТОП цена",I1903,ROUND(I1903*(1-VLOOKUP(L1903,Оглавление!D:G,3,FALSE)),2))</f>
        <v>527.85</v>
      </c>
      <c r="K1903" s="56"/>
      <c r="L1903" s="56" t="str">
        <f t="shared" si="109"/>
        <v>ГОТИКА</v>
      </c>
      <c r="M1903" s="50">
        <v>66</v>
      </c>
    </row>
    <row r="1904" spans="1:13" ht="15">
      <c r="A1904" s="291" t="s">
        <v>663</v>
      </c>
      <c r="B1904" s="273"/>
      <c r="C1904" s="39" t="s">
        <v>96</v>
      </c>
      <c r="D1904" s="38">
        <v>5</v>
      </c>
      <c r="E1904" s="40" t="s">
        <v>290</v>
      </c>
      <c r="F1904" s="40" t="str">
        <f t="shared" si="108"/>
        <v>5 л</v>
      </c>
      <c r="G1904" s="40">
        <v>1</v>
      </c>
      <c r="H1904" s="40" t="s">
        <v>574</v>
      </c>
      <c r="I1904" s="39">
        <v>357.97</v>
      </c>
      <c r="J1904" s="53">
        <f>IF(C1904="СТОП цена",I1904,ROUND(I1904*(1-VLOOKUP(L1904,Оглавление!D:G,3,FALSE)),2))</f>
        <v>357.97</v>
      </c>
      <c r="K1904" s="56"/>
      <c r="L1904" s="56" t="str">
        <f t="shared" si="109"/>
        <v>ГОТИКА</v>
      </c>
      <c r="M1904" s="50">
        <v>66</v>
      </c>
    </row>
    <row r="1905" spans="1:13" s="1" customFormat="1" ht="17.25" customHeight="1">
      <c r="A1905" s="449" t="s">
        <v>514</v>
      </c>
      <c r="B1905" s="450"/>
      <c r="C1905" s="450"/>
      <c r="D1905" s="450"/>
      <c r="E1905" s="450"/>
      <c r="F1905" s="450"/>
      <c r="G1905" s="450"/>
      <c r="H1905" s="450"/>
      <c r="I1905" s="450"/>
      <c r="J1905" s="451"/>
      <c r="K1905" s="85" t="s">
        <v>512</v>
      </c>
      <c r="L1905" s="85" t="s">
        <v>512</v>
      </c>
      <c r="M1905" s="50">
        <v>66</v>
      </c>
    </row>
    <row r="1906" spans="1:13" ht="24.75" customHeight="1">
      <c r="A1906" s="523" t="s">
        <v>511</v>
      </c>
      <c r="B1906" s="52" t="s">
        <v>1575</v>
      </c>
      <c r="C1906" s="52"/>
      <c r="D1906" s="52">
        <v>0.1</v>
      </c>
      <c r="E1906" s="64" t="s">
        <v>290</v>
      </c>
      <c r="F1906" s="64" t="s">
        <v>1574</v>
      </c>
      <c r="G1906" s="64">
        <v>1</v>
      </c>
      <c r="H1906" s="64" t="s">
        <v>574</v>
      </c>
      <c r="I1906" s="52">
        <v>175.13</v>
      </c>
      <c r="J1906" s="53">
        <f>IF(C1906="СТОП цена",I1906,ROUND(I1906*(1-VLOOKUP(L1906,Оглавление!D:G,3,FALSE)),2))</f>
        <v>175.13</v>
      </c>
      <c r="K1906" s="56"/>
      <c r="L1906" s="56" t="str">
        <f t="shared" ref="L1906:L1908" si="110">IF(ISBLANK(K1906)=FALSE,A1906,L1905)</f>
        <v>WD-40</v>
      </c>
      <c r="M1906" s="50">
        <v>66</v>
      </c>
    </row>
    <row r="1907" spans="1:13" s="242" customFormat="1" ht="30" customHeight="1">
      <c r="A1907" s="466"/>
      <c r="B1907" s="52" t="s">
        <v>1111</v>
      </c>
      <c r="C1907" s="52"/>
      <c r="D1907" s="52"/>
      <c r="E1907" s="64"/>
      <c r="F1907" s="64" t="s">
        <v>894</v>
      </c>
      <c r="G1907" s="64">
        <v>1</v>
      </c>
      <c r="H1907" s="64" t="s">
        <v>574</v>
      </c>
      <c r="I1907" s="52">
        <v>212.38</v>
      </c>
      <c r="J1907" s="53">
        <f>IF(C1907="СТОП цена",I1907,ROUND(I1907*(1-VLOOKUP(L1907,Оглавление!D:G,3,FALSE)),2))</f>
        <v>212.38</v>
      </c>
      <c r="K1907" s="56"/>
      <c r="L1907" s="56" t="str">
        <f t="shared" si="110"/>
        <v>WD-40</v>
      </c>
      <c r="M1907" s="50">
        <v>66</v>
      </c>
    </row>
    <row r="1908" spans="1:13" s="242" customFormat="1" ht="27.75" customHeight="1">
      <c r="A1908" s="465"/>
      <c r="B1908" s="52" t="s">
        <v>1112</v>
      </c>
      <c r="C1908" s="52"/>
      <c r="D1908" s="52"/>
      <c r="E1908" s="64"/>
      <c r="F1908" s="64" t="s">
        <v>895</v>
      </c>
      <c r="G1908" s="64">
        <v>1</v>
      </c>
      <c r="H1908" s="64" t="s">
        <v>574</v>
      </c>
      <c r="I1908" s="52">
        <v>290.60000000000002</v>
      </c>
      <c r="J1908" s="53">
        <f>IF(C1908="СТОП цена",I1908,ROUND(I1908*(1-VLOOKUP(L1908,Оглавление!D:G,3,FALSE)),2))</f>
        <v>290.60000000000002</v>
      </c>
      <c r="K1908" s="56"/>
      <c r="L1908" s="56" t="str">
        <f t="shared" si="110"/>
        <v>WD-40</v>
      </c>
      <c r="M1908" s="50">
        <v>66</v>
      </c>
    </row>
    <row r="1909" spans="1:13" s="229" customFormat="1" ht="20.25" customHeight="1">
      <c r="A1909" s="449" t="s">
        <v>866</v>
      </c>
      <c r="B1909" s="450"/>
      <c r="C1909" s="450"/>
      <c r="D1909" s="450"/>
      <c r="E1909" s="450"/>
      <c r="F1909" s="450"/>
      <c r="G1909" s="450"/>
      <c r="H1909" s="450"/>
      <c r="I1909" s="450"/>
      <c r="J1909" s="451"/>
      <c r="K1909" s="128" t="s">
        <v>866</v>
      </c>
      <c r="L1909" s="128" t="s">
        <v>866</v>
      </c>
      <c r="M1909" s="50">
        <v>66</v>
      </c>
    </row>
    <row r="1910" spans="1:13" s="229" customFormat="1" ht="20.25" customHeight="1">
      <c r="A1910" s="446" t="s">
        <v>878</v>
      </c>
      <c r="B1910" s="447"/>
      <c r="C1910" s="447"/>
      <c r="D1910" s="447"/>
      <c r="E1910" s="447"/>
      <c r="F1910" s="447"/>
      <c r="G1910" s="447"/>
      <c r="H1910" s="447"/>
      <c r="I1910" s="447"/>
      <c r="J1910" s="447"/>
      <c r="K1910" s="56"/>
      <c r="L1910" s="128" t="s">
        <v>866</v>
      </c>
      <c r="M1910" s="50">
        <v>66</v>
      </c>
    </row>
    <row r="1911" spans="1:13" s="229" customFormat="1" ht="20.25" customHeight="1">
      <c r="A1911" s="463" t="s">
        <v>867</v>
      </c>
      <c r="B1911" s="52" t="s">
        <v>1113</v>
      </c>
      <c r="C1911" s="244"/>
      <c r="D1911" s="230"/>
      <c r="E1911" s="233"/>
      <c r="F1911" s="64" t="s">
        <v>638</v>
      </c>
      <c r="G1911" s="64">
        <v>12</v>
      </c>
      <c r="H1911" s="64" t="s">
        <v>574</v>
      </c>
      <c r="I1911" s="52">
        <v>231.7</v>
      </c>
      <c r="J1911" s="53">
        <f>IF(C1911="СТОП цена",I1911,ROUND(I1911*(1-VLOOKUP(L1911,Оглавление!D:G,3,FALSE)),2))</f>
        <v>231.7</v>
      </c>
      <c r="K1911" s="56"/>
      <c r="L1911" s="128" t="s">
        <v>866</v>
      </c>
      <c r="M1911" s="50">
        <v>66</v>
      </c>
    </row>
    <row r="1912" spans="1:13" s="229" customFormat="1" ht="20.25" customHeight="1">
      <c r="A1912" s="479"/>
      <c r="B1912" s="52" t="s">
        <v>1114</v>
      </c>
      <c r="C1912" s="244"/>
      <c r="D1912" s="230"/>
      <c r="E1912" s="233"/>
      <c r="F1912" s="64" t="s">
        <v>643</v>
      </c>
      <c r="G1912" s="64">
        <v>4</v>
      </c>
      <c r="H1912" s="64" t="s">
        <v>574</v>
      </c>
      <c r="I1912" s="52">
        <v>685.72</v>
      </c>
      <c r="J1912" s="53">
        <f>IF(C1912="СТОП цена",I1912,ROUND(I1912*(1-VLOOKUP(L1912,Оглавление!D:G,3,FALSE)),2))</f>
        <v>685.72</v>
      </c>
      <c r="K1912" s="56"/>
      <c r="L1912" s="128" t="s">
        <v>866</v>
      </c>
      <c r="M1912" s="50">
        <v>66</v>
      </c>
    </row>
    <row r="1913" spans="1:13" s="229" customFormat="1" ht="20.25" customHeight="1">
      <c r="A1913" s="479"/>
      <c r="B1913" s="52" t="s">
        <v>1115</v>
      </c>
      <c r="C1913" s="244"/>
      <c r="D1913" s="230"/>
      <c r="E1913" s="233"/>
      <c r="F1913" s="64" t="s">
        <v>644</v>
      </c>
      <c r="G1913" s="64">
        <v>1</v>
      </c>
      <c r="H1913" s="64" t="s">
        <v>574</v>
      </c>
      <c r="I1913" s="52">
        <v>1267.31</v>
      </c>
      <c r="J1913" s="53">
        <f>IF(C1913="СТОП цена",I1913,ROUND(I1913*(1-VLOOKUP(L1913,Оглавление!D:G,3,FALSE)),2))</f>
        <v>1267.31</v>
      </c>
      <c r="K1913" s="56"/>
      <c r="L1913" s="128" t="s">
        <v>866</v>
      </c>
      <c r="M1913" s="50">
        <v>66</v>
      </c>
    </row>
    <row r="1914" spans="1:13" s="229" customFormat="1" ht="20.25" customHeight="1">
      <c r="A1914" s="445"/>
      <c r="B1914" s="52" t="s">
        <v>1116</v>
      </c>
      <c r="C1914" s="244" t="s">
        <v>123</v>
      </c>
      <c r="D1914" s="230"/>
      <c r="E1914" s="233"/>
      <c r="F1914" s="64" t="s">
        <v>718</v>
      </c>
      <c r="G1914" s="64">
        <v>1</v>
      </c>
      <c r="H1914" s="64" t="s">
        <v>574</v>
      </c>
      <c r="I1914" s="52">
        <v>2414.86</v>
      </c>
      <c r="J1914" s="53">
        <f>IF(C1914="СТОП цена",I1914,ROUND(I1914*(1-VLOOKUP(L1914,Оглавление!D:G,3,FALSE)),2))</f>
        <v>2414.86</v>
      </c>
      <c r="K1914" s="56"/>
      <c r="L1914" s="128" t="s">
        <v>866</v>
      </c>
      <c r="M1914" s="50">
        <v>66</v>
      </c>
    </row>
    <row r="1915" spans="1:13" s="229" customFormat="1" ht="20.25" customHeight="1">
      <c r="A1915" s="444" t="s">
        <v>868</v>
      </c>
      <c r="B1915" s="52" t="s">
        <v>1117</v>
      </c>
      <c r="C1915" s="244"/>
      <c r="D1915" s="230"/>
      <c r="E1915" s="233"/>
      <c r="F1915" s="64" t="s">
        <v>638</v>
      </c>
      <c r="G1915" s="64">
        <v>12</v>
      </c>
      <c r="H1915" s="64" t="s">
        <v>574</v>
      </c>
      <c r="I1915" s="52">
        <v>185.84</v>
      </c>
      <c r="J1915" s="53">
        <f>IF(C1915="СТОП цена",I1915,ROUND(I1915*(1-VLOOKUP(L1915,Оглавление!D:G,3,FALSE)),2))</f>
        <v>185.84</v>
      </c>
      <c r="K1915" s="56"/>
      <c r="L1915" s="128" t="s">
        <v>866</v>
      </c>
      <c r="M1915" s="50">
        <v>66</v>
      </c>
    </row>
    <row r="1916" spans="1:13" s="229" customFormat="1" ht="20.25" customHeight="1">
      <c r="A1916" s="445"/>
      <c r="B1916" s="52" t="s">
        <v>1118</v>
      </c>
      <c r="C1916" s="244"/>
      <c r="D1916" s="230"/>
      <c r="E1916" s="233"/>
      <c r="F1916" s="64" t="s">
        <v>643</v>
      </c>
      <c r="G1916" s="64">
        <v>4</v>
      </c>
      <c r="H1916" s="64" t="s">
        <v>574</v>
      </c>
      <c r="I1916" s="52">
        <v>824.92</v>
      </c>
      <c r="J1916" s="53">
        <f>IF(C1916="СТОП цена",I1916,ROUND(I1916*(1-VLOOKUP(L1916,Оглавление!D:G,3,FALSE)),2))</f>
        <v>824.92</v>
      </c>
      <c r="K1916" s="56"/>
      <c r="L1916" s="128" t="s">
        <v>866</v>
      </c>
      <c r="M1916" s="50">
        <v>66</v>
      </c>
    </row>
    <row r="1917" spans="1:13" s="229" customFormat="1" ht="20.25" customHeight="1">
      <c r="A1917" s="305" t="s">
        <v>869</v>
      </c>
      <c r="B1917" s="52" t="s">
        <v>1119</v>
      </c>
      <c r="C1917" s="244"/>
      <c r="D1917" s="230"/>
      <c r="E1917" s="233"/>
      <c r="F1917" s="64" t="s">
        <v>638</v>
      </c>
      <c r="G1917" s="64">
        <v>12</v>
      </c>
      <c r="H1917" s="64" t="s">
        <v>574</v>
      </c>
      <c r="I1917" s="52">
        <v>410.65</v>
      </c>
      <c r="J1917" s="53">
        <f>IF(C1917="СТОП цена",I1917,ROUND(I1917*(1-VLOOKUP(L1917,Оглавление!D:G,3,FALSE)),2))</f>
        <v>410.65</v>
      </c>
      <c r="K1917" s="56"/>
      <c r="L1917" s="128" t="s">
        <v>866</v>
      </c>
      <c r="M1917" s="50">
        <v>66</v>
      </c>
    </row>
    <row r="1918" spans="1:13" s="229" customFormat="1" ht="20.25" customHeight="1">
      <c r="A1918" s="545" t="s">
        <v>870</v>
      </c>
      <c r="B1918" s="52" t="s">
        <v>1120</v>
      </c>
      <c r="C1918" s="244"/>
      <c r="D1918" s="230"/>
      <c r="E1918" s="233"/>
      <c r="F1918" s="64" t="s">
        <v>638</v>
      </c>
      <c r="G1918" s="64">
        <v>12</v>
      </c>
      <c r="H1918" s="64" t="s">
        <v>574</v>
      </c>
      <c r="I1918" s="52">
        <v>318.86</v>
      </c>
      <c r="J1918" s="53">
        <f>IF(C1918="СТОП цена",I1918,ROUND(I1918*(1-VLOOKUP(L1918,Оглавление!D:G,3,FALSE)),2))</f>
        <v>318.86</v>
      </c>
      <c r="K1918" s="56"/>
      <c r="L1918" s="128" t="s">
        <v>866</v>
      </c>
      <c r="M1918" s="50">
        <v>66</v>
      </c>
    </row>
    <row r="1919" spans="1:13" s="229" customFormat="1" ht="20.25" customHeight="1">
      <c r="A1919" s="546"/>
      <c r="B1919" s="52" t="s">
        <v>1121</v>
      </c>
      <c r="C1919" s="244"/>
      <c r="D1919" s="230"/>
      <c r="E1919" s="233"/>
      <c r="F1919" s="64" t="s">
        <v>643</v>
      </c>
      <c r="G1919" s="64">
        <v>4</v>
      </c>
      <c r="H1919" s="64" t="s">
        <v>574</v>
      </c>
      <c r="I1919" s="52">
        <v>1362.42</v>
      </c>
      <c r="J1919" s="53">
        <f>IF(C1919="СТОП цена",I1919,ROUND(I1919*(1-VLOOKUP(L1919,Оглавление!D:G,3,FALSE)),2))</f>
        <v>1362.42</v>
      </c>
      <c r="K1919" s="56"/>
      <c r="L1919" s="128" t="s">
        <v>866</v>
      </c>
      <c r="M1919" s="50">
        <v>66</v>
      </c>
    </row>
    <row r="1920" spans="1:13" s="229" customFormat="1" ht="20.25" customHeight="1">
      <c r="A1920" s="305" t="s">
        <v>871</v>
      </c>
      <c r="B1920" s="52" t="s">
        <v>1122</v>
      </c>
      <c r="C1920" s="40" t="s">
        <v>123</v>
      </c>
      <c r="D1920" s="230"/>
      <c r="E1920" s="233"/>
      <c r="F1920" s="64" t="s">
        <v>638</v>
      </c>
      <c r="G1920" s="64">
        <v>12</v>
      </c>
      <c r="H1920" s="64" t="s">
        <v>574</v>
      </c>
      <c r="I1920" s="52">
        <v>367.11</v>
      </c>
      <c r="J1920" s="53">
        <f>IF(C1920="СТОП цена",I1920,ROUND(I1920*(1-VLOOKUP(L1920,Оглавление!D:G,3,FALSE)),2))</f>
        <v>367.11</v>
      </c>
      <c r="K1920" s="56"/>
      <c r="L1920" s="128" t="s">
        <v>866</v>
      </c>
      <c r="M1920" s="50">
        <v>66</v>
      </c>
    </row>
    <row r="1921" spans="1:13" s="229" customFormat="1" ht="20.25" customHeight="1">
      <c r="A1921" s="481" t="s">
        <v>872</v>
      </c>
      <c r="B1921" s="52" t="s">
        <v>1123</v>
      </c>
      <c r="C1921" s="244"/>
      <c r="D1921" s="230"/>
      <c r="E1921" s="233"/>
      <c r="F1921" s="64" t="s">
        <v>638</v>
      </c>
      <c r="G1921" s="64">
        <v>12</v>
      </c>
      <c r="H1921" s="64" t="s">
        <v>574</v>
      </c>
      <c r="I1921" s="52">
        <v>373.03</v>
      </c>
      <c r="J1921" s="53">
        <f>IF(C1921="СТОП цена",I1921,ROUND(I1921*(1-VLOOKUP(L1921,Оглавление!D:G,3,FALSE)),2))</f>
        <v>373.03</v>
      </c>
      <c r="K1921" s="56"/>
      <c r="L1921" s="128" t="s">
        <v>866</v>
      </c>
      <c r="M1921" s="50">
        <v>66</v>
      </c>
    </row>
    <row r="1922" spans="1:13" s="229" customFormat="1" ht="20.25" customHeight="1">
      <c r="A1922" s="483"/>
      <c r="B1922" s="52" t="s">
        <v>1124</v>
      </c>
      <c r="C1922" s="244"/>
      <c r="D1922" s="230"/>
      <c r="E1922" s="233"/>
      <c r="F1922" s="64" t="s">
        <v>643</v>
      </c>
      <c r="G1922" s="64">
        <v>4</v>
      </c>
      <c r="H1922" s="64" t="s">
        <v>574</v>
      </c>
      <c r="I1922" s="52">
        <v>1658.8</v>
      </c>
      <c r="J1922" s="53">
        <f>IF(C1922="СТОП цена",I1922,ROUND(I1922*(1-VLOOKUP(L1922,Оглавление!D:G,3,FALSE)),2))</f>
        <v>1658.8</v>
      </c>
      <c r="K1922" s="56"/>
      <c r="L1922" s="128" t="s">
        <v>866</v>
      </c>
      <c r="M1922" s="50">
        <v>66</v>
      </c>
    </row>
    <row r="1923" spans="1:13" s="243" customFormat="1" ht="20.25" customHeight="1">
      <c r="A1923" s="481" t="s">
        <v>896</v>
      </c>
      <c r="B1923" s="52" t="s">
        <v>1125</v>
      </c>
      <c r="C1923" s="40"/>
      <c r="D1923" s="244"/>
      <c r="E1923" s="233"/>
      <c r="F1923" s="64" t="s">
        <v>638</v>
      </c>
      <c r="G1923" s="64">
        <v>12</v>
      </c>
      <c r="H1923" s="64" t="s">
        <v>574</v>
      </c>
      <c r="I1923" s="52">
        <v>302.35000000000002</v>
      </c>
      <c r="J1923" s="53">
        <f>IF(C1923="СТОП цена",I1923,ROUND(I1923*(1-VLOOKUP(L1923,Оглавление!D:G,3,FALSE)),2))</f>
        <v>302.35000000000002</v>
      </c>
      <c r="K1923" s="56"/>
      <c r="L1923" s="128" t="s">
        <v>866</v>
      </c>
      <c r="M1923" s="50">
        <v>66</v>
      </c>
    </row>
    <row r="1924" spans="1:13" s="243" customFormat="1" ht="20.25" customHeight="1">
      <c r="A1924" s="483"/>
      <c r="B1924" s="52" t="s">
        <v>1126</v>
      </c>
      <c r="C1924" s="40" t="s">
        <v>123</v>
      </c>
      <c r="D1924" s="244"/>
      <c r="E1924" s="233"/>
      <c r="F1924" s="64" t="s">
        <v>643</v>
      </c>
      <c r="G1924" s="64">
        <v>4</v>
      </c>
      <c r="H1924" s="64" t="s">
        <v>574</v>
      </c>
      <c r="I1924" s="52">
        <v>1138.8</v>
      </c>
      <c r="J1924" s="53">
        <f>IF(C1924="СТОП цена",I1924,ROUND(I1924*(1-VLOOKUP(L1924,Оглавление!D:G,3,FALSE)),2))</f>
        <v>1138.8</v>
      </c>
      <c r="K1924" s="56"/>
      <c r="L1924" s="128" t="s">
        <v>866</v>
      </c>
      <c r="M1924" s="50">
        <v>66</v>
      </c>
    </row>
    <row r="1925" spans="1:13" s="229" customFormat="1" ht="20.25" customHeight="1">
      <c r="A1925" s="481" t="s">
        <v>873</v>
      </c>
      <c r="B1925" s="52" t="s">
        <v>1127</v>
      </c>
      <c r="C1925" s="244"/>
      <c r="D1925" s="230"/>
      <c r="E1925" s="233"/>
      <c r="F1925" s="64" t="s">
        <v>690</v>
      </c>
      <c r="G1925" s="64">
        <v>12</v>
      </c>
      <c r="H1925" s="64" t="s">
        <v>574</v>
      </c>
      <c r="I1925" s="52">
        <v>167.03</v>
      </c>
      <c r="J1925" s="53">
        <f>IF(C1925="СТОП цена",I1925,ROUND(I1925*(1-VLOOKUP(L1925,Оглавление!D:G,3,FALSE)),2))</f>
        <v>167.03</v>
      </c>
      <c r="K1925" s="56"/>
      <c r="L1925" s="128" t="s">
        <v>866</v>
      </c>
      <c r="M1925" s="50">
        <v>66</v>
      </c>
    </row>
    <row r="1926" spans="1:13" s="229" customFormat="1" ht="20.25" customHeight="1">
      <c r="A1926" s="482"/>
      <c r="B1926" s="52" t="s">
        <v>1128</v>
      </c>
      <c r="C1926" s="244"/>
      <c r="D1926" s="230"/>
      <c r="E1926" s="233"/>
      <c r="F1926" s="64" t="s">
        <v>638</v>
      </c>
      <c r="G1926" s="64">
        <v>12</v>
      </c>
      <c r="H1926" s="64" t="s">
        <v>574</v>
      </c>
      <c r="I1926" s="52">
        <v>241.15</v>
      </c>
      <c r="J1926" s="53">
        <f>IF(C1926="СТОП цена",I1926,ROUND(I1926*(1-VLOOKUP(L1926,Оглавление!D:G,3,FALSE)),2))</f>
        <v>241.15</v>
      </c>
      <c r="K1926" s="56"/>
      <c r="L1926" s="128" t="s">
        <v>866</v>
      </c>
      <c r="M1926" s="50">
        <v>66</v>
      </c>
    </row>
    <row r="1927" spans="1:13" s="229" customFormat="1" ht="20.25" customHeight="1">
      <c r="A1927" s="483"/>
      <c r="B1927" s="52" t="s">
        <v>1129</v>
      </c>
      <c r="C1927" s="244"/>
      <c r="D1927" s="230"/>
      <c r="E1927" s="233"/>
      <c r="F1927" s="64" t="s">
        <v>643</v>
      </c>
      <c r="G1927" s="64">
        <v>4</v>
      </c>
      <c r="H1927" s="64" t="s">
        <v>574</v>
      </c>
      <c r="I1927" s="52">
        <v>673.92</v>
      </c>
      <c r="J1927" s="53">
        <f>IF(C1927="СТОП цена",I1927,ROUND(I1927*(1-VLOOKUP(L1927,Оглавление!D:G,3,FALSE)),2))</f>
        <v>673.92</v>
      </c>
      <c r="K1927" s="56"/>
      <c r="L1927" s="128" t="s">
        <v>866</v>
      </c>
      <c r="M1927" s="50">
        <v>66</v>
      </c>
    </row>
    <row r="1928" spans="1:13" s="229" customFormat="1" ht="20.25" customHeight="1">
      <c r="A1928" s="481" t="s">
        <v>874</v>
      </c>
      <c r="B1928" s="52" t="s">
        <v>1130</v>
      </c>
      <c r="C1928" s="244"/>
      <c r="D1928" s="230"/>
      <c r="E1928" s="233"/>
      <c r="F1928" s="64" t="s">
        <v>690</v>
      </c>
      <c r="G1928" s="64">
        <v>12</v>
      </c>
      <c r="H1928" s="64" t="s">
        <v>574</v>
      </c>
      <c r="I1928" s="52">
        <v>156.49</v>
      </c>
      <c r="J1928" s="53">
        <f>IF(C1928="СТОП цена",I1928,ROUND(I1928*(1-VLOOKUP(L1928,Оглавление!D:G,3,FALSE)),2))</f>
        <v>156.49</v>
      </c>
      <c r="K1928" s="56"/>
      <c r="L1928" s="128" t="s">
        <v>866</v>
      </c>
      <c r="M1928" s="50">
        <v>67</v>
      </c>
    </row>
    <row r="1929" spans="1:13" s="229" customFormat="1" ht="20.25" customHeight="1">
      <c r="A1929" s="482"/>
      <c r="B1929" s="52" t="s">
        <v>1131</v>
      </c>
      <c r="C1929" s="244"/>
      <c r="D1929" s="230"/>
      <c r="E1929" s="233"/>
      <c r="F1929" s="64" t="s">
        <v>638</v>
      </c>
      <c r="G1929" s="64">
        <v>12</v>
      </c>
      <c r="H1929" s="64" t="s">
        <v>574</v>
      </c>
      <c r="I1929" s="52">
        <v>293.04000000000002</v>
      </c>
      <c r="J1929" s="53">
        <f>IF(C1929="СТОП цена",I1929,ROUND(I1929*(1-VLOOKUP(L1929,Оглавление!D:G,3,FALSE)),2))</f>
        <v>293.04000000000002</v>
      </c>
      <c r="K1929" s="56"/>
      <c r="L1929" s="128" t="s">
        <v>866</v>
      </c>
      <c r="M1929" s="50">
        <v>67</v>
      </c>
    </row>
    <row r="1930" spans="1:13" s="229" customFormat="1" ht="20.25" customHeight="1">
      <c r="A1930" s="483"/>
      <c r="B1930" s="52" t="s">
        <v>1132</v>
      </c>
      <c r="C1930" s="244"/>
      <c r="D1930" s="230"/>
      <c r="E1930" s="233"/>
      <c r="F1930" s="64" t="s">
        <v>643</v>
      </c>
      <c r="G1930" s="64">
        <v>4</v>
      </c>
      <c r="H1930" s="64" t="s">
        <v>574</v>
      </c>
      <c r="I1930" s="52">
        <v>1129.53</v>
      </c>
      <c r="J1930" s="53">
        <f>IF(C1930="СТОП цена",I1930,ROUND(I1930*(1-VLOOKUP(L1930,Оглавление!D:G,3,FALSE)),2))</f>
        <v>1129.53</v>
      </c>
      <c r="K1930" s="56"/>
      <c r="L1930" s="128" t="s">
        <v>866</v>
      </c>
      <c r="M1930" s="50">
        <v>67</v>
      </c>
    </row>
    <row r="1931" spans="1:13" s="229" customFormat="1" ht="20.25" customHeight="1">
      <c r="A1931" s="481" t="s">
        <v>875</v>
      </c>
      <c r="B1931" s="52" t="s">
        <v>1133</v>
      </c>
      <c r="C1931" s="40" t="s">
        <v>123</v>
      </c>
      <c r="D1931" s="230"/>
      <c r="E1931" s="233"/>
      <c r="F1931" s="64" t="s">
        <v>643</v>
      </c>
      <c r="G1931" s="64">
        <v>4</v>
      </c>
      <c r="H1931" s="64" t="s">
        <v>574</v>
      </c>
      <c r="I1931" s="52">
        <v>318.8</v>
      </c>
      <c r="J1931" s="53">
        <f>IF(C1931="СТОП цена",I1931,ROUND(I1931*(1-VLOOKUP(L1931,Оглавление!D:G,3,FALSE)),2))</f>
        <v>318.8</v>
      </c>
      <c r="K1931" s="56"/>
      <c r="L1931" s="128" t="s">
        <v>866</v>
      </c>
      <c r="M1931" s="50">
        <v>67</v>
      </c>
    </row>
    <row r="1932" spans="1:13" s="229" customFormat="1" ht="20.25" customHeight="1">
      <c r="A1932" s="483"/>
      <c r="B1932" s="52" t="s">
        <v>1134</v>
      </c>
      <c r="C1932" s="40" t="s">
        <v>123</v>
      </c>
      <c r="D1932" s="230"/>
      <c r="E1932" s="233"/>
      <c r="F1932" s="64" t="s">
        <v>644</v>
      </c>
      <c r="G1932" s="64">
        <v>1</v>
      </c>
      <c r="H1932" s="64" t="s">
        <v>574</v>
      </c>
      <c r="I1932" s="52">
        <v>580.02</v>
      </c>
      <c r="J1932" s="53">
        <f>IF(C1932="СТОП цена",I1932,ROUND(I1932*(1-VLOOKUP(L1932,Оглавление!D:G,3,FALSE)),2))</f>
        <v>580.02</v>
      </c>
      <c r="K1932" s="56"/>
      <c r="L1932" s="128" t="s">
        <v>866</v>
      </c>
      <c r="M1932" s="50">
        <v>67</v>
      </c>
    </row>
    <row r="1933" spans="1:13" s="229" customFormat="1" ht="20.25" customHeight="1">
      <c r="A1933" s="463" t="s">
        <v>876</v>
      </c>
      <c r="B1933" s="52" t="s">
        <v>1135</v>
      </c>
      <c r="C1933" s="40" t="s">
        <v>123</v>
      </c>
      <c r="D1933" s="230"/>
      <c r="E1933" s="233"/>
      <c r="F1933" s="64" t="s">
        <v>643</v>
      </c>
      <c r="G1933" s="64">
        <v>4</v>
      </c>
      <c r="H1933" s="64" t="s">
        <v>574</v>
      </c>
      <c r="I1933" s="52">
        <v>335.29</v>
      </c>
      <c r="J1933" s="53">
        <f>IF(C1933="СТОП цена",I1933,ROUND(I1933*(1-VLOOKUP(L1933,Оглавление!D:G,3,FALSE)),2))</f>
        <v>335.29</v>
      </c>
      <c r="K1933" s="56"/>
      <c r="L1933" s="128" t="s">
        <v>866</v>
      </c>
      <c r="M1933" s="50">
        <v>67</v>
      </c>
    </row>
    <row r="1934" spans="1:13" s="229" customFormat="1" ht="20.25" customHeight="1">
      <c r="A1934" s="478"/>
      <c r="B1934" s="52" t="s">
        <v>1136</v>
      </c>
      <c r="C1934" s="40" t="s">
        <v>123</v>
      </c>
      <c r="D1934" s="230"/>
      <c r="E1934" s="233"/>
      <c r="F1934" s="64" t="s">
        <v>644</v>
      </c>
      <c r="G1934" s="64">
        <v>1</v>
      </c>
      <c r="H1934" s="64" t="s">
        <v>574</v>
      </c>
      <c r="I1934" s="52">
        <v>569.27</v>
      </c>
      <c r="J1934" s="53">
        <f>IF(C1934="СТОП цена",I1934,ROUND(I1934*(1-VLOOKUP(L1934,Оглавление!D:G,3,FALSE)),2))</f>
        <v>569.27</v>
      </c>
      <c r="K1934" s="56"/>
      <c r="L1934" s="128" t="s">
        <v>866</v>
      </c>
      <c r="M1934" s="50">
        <v>67</v>
      </c>
    </row>
    <row r="1935" spans="1:13" s="229" customFormat="1" ht="20.25" customHeight="1">
      <c r="A1935" s="523" t="s">
        <v>877</v>
      </c>
      <c r="B1935" s="52" t="s">
        <v>1137</v>
      </c>
      <c r="C1935" s="52"/>
      <c r="D1935" s="52"/>
      <c r="E1935" s="64"/>
      <c r="F1935" s="64" t="s">
        <v>638</v>
      </c>
      <c r="G1935" s="64">
        <v>12</v>
      </c>
      <c r="H1935" s="64" t="s">
        <v>574</v>
      </c>
      <c r="I1935" s="52">
        <v>302.42</v>
      </c>
      <c r="J1935" s="53">
        <f>IF(C1935="СТОП цена",I1935,ROUND(I1935*(1-VLOOKUP(L1935,Оглавление!D:G,3,FALSE)),2))</f>
        <v>302.42</v>
      </c>
      <c r="K1935" s="56"/>
      <c r="L1935" s="128" t="s">
        <v>866</v>
      </c>
      <c r="M1935" s="50">
        <v>67</v>
      </c>
    </row>
    <row r="1936" spans="1:13" s="229" customFormat="1" ht="20.25" customHeight="1">
      <c r="A1936" s="524"/>
      <c r="B1936" s="52" t="s">
        <v>1138</v>
      </c>
      <c r="C1936" s="52"/>
      <c r="D1936" s="52"/>
      <c r="E1936" s="64"/>
      <c r="F1936" s="64" t="s">
        <v>643</v>
      </c>
      <c r="G1936" s="64">
        <v>4</v>
      </c>
      <c r="H1936" s="64" t="s">
        <v>574</v>
      </c>
      <c r="I1936" s="52">
        <v>1139.17</v>
      </c>
      <c r="J1936" s="53">
        <f>IF(C1936="СТОП цена",I1936,ROUND(I1936*(1-VLOOKUP(L1936,Оглавление!D:G,3,FALSE)),2))</f>
        <v>1139.17</v>
      </c>
      <c r="K1936" s="56"/>
      <c r="L1936" s="128" t="s">
        <v>866</v>
      </c>
      <c r="M1936" s="50">
        <v>67</v>
      </c>
    </row>
    <row r="1937" spans="2:13">
      <c r="M1937" s="50"/>
    </row>
    <row r="1938" spans="2:13">
      <c r="M1938" s="50"/>
    </row>
    <row r="1941" spans="2:13">
      <c r="B1941" s="48"/>
      <c r="C1941" s="48"/>
    </row>
  </sheetData>
  <autoFilter ref="A1:XEQ1936"/>
  <dataConsolidate/>
  <mergeCells count="721">
    <mergeCell ref="A1902:A1903"/>
    <mergeCell ref="A343:A344"/>
    <mergeCell ref="A1771:J1771"/>
    <mergeCell ref="A1782:A1783"/>
    <mergeCell ref="A1767:A1768"/>
    <mergeCell ref="A1843:A1844"/>
    <mergeCell ref="A1770:K1770"/>
    <mergeCell ref="A1780:J1780"/>
    <mergeCell ref="A898:A899"/>
    <mergeCell ref="A83:A85"/>
    <mergeCell ref="A86:A89"/>
    <mergeCell ref="A571:A573"/>
    <mergeCell ref="A574:A576"/>
    <mergeCell ref="A883:A886"/>
    <mergeCell ref="A1036:A1039"/>
    <mergeCell ref="A921:A922"/>
    <mergeCell ref="A1729:K1729"/>
    <mergeCell ref="A1722:A1723"/>
    <mergeCell ref="A1726:A1727"/>
    <mergeCell ref="A1713:A1715"/>
    <mergeCell ref="A1711:A1712"/>
    <mergeCell ref="A1739:K1739"/>
    <mergeCell ref="A1732:A1733"/>
    <mergeCell ref="A1720:A1721"/>
    <mergeCell ref="A1683:K1683"/>
    <mergeCell ref="A1682:J1682"/>
    <mergeCell ref="A1806:J1806"/>
    <mergeCell ref="A1794:A1795"/>
    <mergeCell ref="A1761:A1762"/>
    <mergeCell ref="A1759:A1760"/>
    <mergeCell ref="A1716:A1717"/>
    <mergeCell ref="A1752:A1754"/>
    <mergeCell ref="A1747:K1747"/>
    <mergeCell ref="B1720:B1721"/>
    <mergeCell ref="A1704:K1704"/>
    <mergeCell ref="A1786:J1786"/>
    <mergeCell ref="A1724:A1725"/>
    <mergeCell ref="A1708:A1710"/>
    <mergeCell ref="A1734:A1735"/>
    <mergeCell ref="A1743:J1743"/>
    <mergeCell ref="A1772:J1772"/>
    <mergeCell ref="A1755:A1757"/>
    <mergeCell ref="A1769:J1769"/>
    <mergeCell ref="A1691:A1692"/>
    <mergeCell ref="A1689:A1690"/>
    <mergeCell ref="A1695:A1696"/>
    <mergeCell ref="A1702:A1703"/>
    <mergeCell ref="A1697:A1698"/>
    <mergeCell ref="A1719:K1719"/>
    <mergeCell ref="A1705:A1707"/>
    <mergeCell ref="A1694:K1694"/>
    <mergeCell ref="A1763:A1764"/>
    <mergeCell ref="A1730:A1731"/>
    <mergeCell ref="A1736:K1736"/>
    <mergeCell ref="A1765:A1766"/>
    <mergeCell ref="A1935:A1936"/>
    <mergeCell ref="A1905:J1905"/>
    <mergeCell ref="A1906:A1908"/>
    <mergeCell ref="A1858:J1858"/>
    <mergeCell ref="A1918:A1919"/>
    <mergeCell ref="A1803:J1803"/>
    <mergeCell ref="A1792:J1792"/>
    <mergeCell ref="A1831:J1831"/>
    <mergeCell ref="A1793:J1793"/>
    <mergeCell ref="A1933:A1934"/>
    <mergeCell ref="A1915:A1916"/>
    <mergeCell ref="A1839:A1842"/>
    <mergeCell ref="A1850:A1853"/>
    <mergeCell ref="A1871:A1872"/>
    <mergeCell ref="A1873:A1876"/>
    <mergeCell ref="A1877:A1879"/>
    <mergeCell ref="A1880:A1881"/>
    <mergeCell ref="A1883:A1885"/>
    <mergeCell ref="A1910:J1910"/>
    <mergeCell ref="A1832:J1832"/>
    <mergeCell ref="A1854:A1857"/>
    <mergeCell ref="A1837:A1838"/>
    <mergeCell ref="A1833:A1836"/>
    <mergeCell ref="A1825:J1825"/>
    <mergeCell ref="A1824:J1824"/>
    <mergeCell ref="A1805:J1805"/>
    <mergeCell ref="A1810:A1811"/>
    <mergeCell ref="A1784:A1785"/>
    <mergeCell ref="A1807:A1809"/>
    <mergeCell ref="A1797:J1797"/>
    <mergeCell ref="A1928:A1930"/>
    <mergeCell ref="A1921:A1922"/>
    <mergeCell ref="A1925:A1927"/>
    <mergeCell ref="A1909:J1909"/>
    <mergeCell ref="A1923:A1924"/>
    <mergeCell ref="A1892:A1895"/>
    <mergeCell ref="A1888:A1889"/>
    <mergeCell ref="A1863:A1865"/>
    <mergeCell ref="A1866:A1868"/>
    <mergeCell ref="A1869:A1870"/>
    <mergeCell ref="A1900:A1901"/>
    <mergeCell ref="A1898:A1899"/>
    <mergeCell ref="A1845:A1848"/>
    <mergeCell ref="A1911:A1914"/>
    <mergeCell ref="A1890:A1891"/>
    <mergeCell ref="A1886:J1886"/>
    <mergeCell ref="A1861:J1861"/>
    <mergeCell ref="A1862:J1862"/>
    <mergeCell ref="A1931:A1932"/>
    <mergeCell ref="A1822:J1822"/>
    <mergeCell ref="A1816:J1816"/>
    <mergeCell ref="A1781:J1781"/>
    <mergeCell ref="A1798:A1800"/>
    <mergeCell ref="A1817:A1820"/>
    <mergeCell ref="A1826:A1827"/>
    <mergeCell ref="A1744:K1744"/>
    <mergeCell ref="A1774:J1774"/>
    <mergeCell ref="A1751:K1751"/>
    <mergeCell ref="A1745:A1746"/>
    <mergeCell ref="A1748:A1750"/>
    <mergeCell ref="A1813:A1815"/>
    <mergeCell ref="A1812:J1812"/>
    <mergeCell ref="A1801:A1802"/>
    <mergeCell ref="A1758:K1758"/>
    <mergeCell ref="A1693:J1693"/>
    <mergeCell ref="A1701:K1701"/>
    <mergeCell ref="A1688:K1688"/>
    <mergeCell ref="A1699:A1700"/>
    <mergeCell ref="A1684:A1687"/>
    <mergeCell ref="A1652:A1653"/>
    <mergeCell ref="A1676:A1678"/>
    <mergeCell ref="A1657:A1661"/>
    <mergeCell ref="A1663:A1664"/>
    <mergeCell ref="A1671:A1675"/>
    <mergeCell ref="A1666:A1668"/>
    <mergeCell ref="A1662:K1662"/>
    <mergeCell ref="A1680:A1681"/>
    <mergeCell ref="A1593:A1594"/>
    <mergeCell ref="A1555:J1555"/>
    <mergeCell ref="A1654:A1656"/>
    <mergeCell ref="A1597:A1598"/>
    <mergeCell ref="A1480:A1481"/>
    <mergeCell ref="A1492:A1494"/>
    <mergeCell ref="A1521:A1522"/>
    <mergeCell ref="A1525:A1526"/>
    <mergeCell ref="A1632:A1634"/>
    <mergeCell ref="A1648:A1650"/>
    <mergeCell ref="A1613:A1616"/>
    <mergeCell ref="A1508:J1508"/>
    <mergeCell ref="A1548:J1548"/>
    <mergeCell ref="A1499:A1500"/>
    <mergeCell ref="A1635:A1637"/>
    <mergeCell ref="A1394:J1394"/>
    <mergeCell ref="A1383:J1383"/>
    <mergeCell ref="A1412:A1414"/>
    <mergeCell ref="A1398:A1400"/>
    <mergeCell ref="A1460:J1460"/>
    <mergeCell ref="A1445:A1446"/>
    <mergeCell ref="A1457:A1459"/>
    <mergeCell ref="A1415:A1416"/>
    <mergeCell ref="A1380:A1381"/>
    <mergeCell ref="A1024:J1024"/>
    <mergeCell ref="A1004:A1005"/>
    <mergeCell ref="A1009:J1009"/>
    <mergeCell ref="A1013:J1013"/>
    <mergeCell ref="A1014:A1015"/>
    <mergeCell ref="A1010:A1012"/>
    <mergeCell ref="A1016:A1017"/>
    <mergeCell ref="A1155:A1156"/>
    <mergeCell ref="A1170:J1170"/>
    <mergeCell ref="A1178:A1180"/>
    <mergeCell ref="A1185:J1185"/>
    <mergeCell ref="A1348:A1350"/>
    <mergeCell ref="A1420:A1421"/>
    <mergeCell ref="A1317:A1318"/>
    <mergeCell ref="A1364:A1365"/>
    <mergeCell ref="A1434:A1436"/>
    <mergeCell ref="A1323:J1323"/>
    <mergeCell ref="A1351:J1351"/>
    <mergeCell ref="A1426:A1428"/>
    <mergeCell ref="A1366:A1367"/>
    <mergeCell ref="A1387:J1387"/>
    <mergeCell ref="A1375:A1376"/>
    <mergeCell ref="A1371:J1371"/>
    <mergeCell ref="A1388:A1390"/>
    <mergeCell ref="A1391:A1393"/>
    <mergeCell ref="A1041:J1041"/>
    <mergeCell ref="A1313:A1314"/>
    <mergeCell ref="A1049:J1049"/>
    <mergeCell ref="A1086:A1089"/>
    <mergeCell ref="A1197:J1197"/>
    <mergeCell ref="A1289:J1289"/>
    <mergeCell ref="A1027:A1029"/>
    <mergeCell ref="A1026:J1026"/>
    <mergeCell ref="A1055:A1056"/>
    <mergeCell ref="A1260:A1263"/>
    <mergeCell ref="A1161:J1161"/>
    <mergeCell ref="A1137:A1141"/>
    <mergeCell ref="A1044:J1044"/>
    <mergeCell ref="A1110:A1112"/>
    <mergeCell ref="A1113:A1114"/>
    <mergeCell ref="A1115:A1117"/>
    <mergeCell ref="A1119:J1119"/>
    <mergeCell ref="A1068:J1068"/>
    <mergeCell ref="A1069:A1070"/>
    <mergeCell ref="A1246:A1249"/>
    <mergeCell ref="A1172:A1174"/>
    <mergeCell ref="A1107:A1109"/>
    <mergeCell ref="A1188:J1188"/>
    <mergeCell ref="A1215:J1215"/>
    <mergeCell ref="A1218:J1218"/>
    <mergeCell ref="A1221:A1224"/>
    <mergeCell ref="A1225:A1229"/>
    <mergeCell ref="A1175:A1177"/>
    <mergeCell ref="A1101:A1103"/>
    <mergeCell ref="A1053:A1054"/>
    <mergeCell ref="A1042:A1043"/>
    <mergeCell ref="A1082:A1085"/>
    <mergeCell ref="A1147:A1150"/>
    <mergeCell ref="A1050:A1051"/>
    <mergeCell ref="A1071:A1072"/>
    <mergeCell ref="A1073:J1073"/>
    <mergeCell ref="A1074:A1076"/>
    <mergeCell ref="A1186:A1187"/>
    <mergeCell ref="A1057:A1058"/>
    <mergeCell ref="K1041:L1041"/>
    <mergeCell ref="A859:J859"/>
    <mergeCell ref="A976:J976"/>
    <mergeCell ref="A1030:A1032"/>
    <mergeCell ref="A1022:A1023"/>
    <mergeCell ref="A878:J878"/>
    <mergeCell ref="A856:A858"/>
    <mergeCell ref="A840:A842"/>
    <mergeCell ref="A774:A775"/>
    <mergeCell ref="A771:A773"/>
    <mergeCell ref="A803:J803"/>
    <mergeCell ref="A737:A739"/>
    <mergeCell ref="A740:A742"/>
    <mergeCell ref="A846:J846"/>
    <mergeCell ref="A931:J931"/>
    <mergeCell ref="A932:A933"/>
    <mergeCell ref="A791:A793"/>
    <mergeCell ref="A817:K817"/>
    <mergeCell ref="A924:J924"/>
    <mergeCell ref="A862:A863"/>
    <mergeCell ref="A982:A984"/>
    <mergeCell ref="A995:J995"/>
    <mergeCell ref="A1008:J1008"/>
    <mergeCell ref="A1020:J1020"/>
    <mergeCell ref="A944:A945"/>
    <mergeCell ref="A947:J947"/>
    <mergeCell ref="A980:A981"/>
    <mergeCell ref="A952:A954"/>
    <mergeCell ref="A887:J887"/>
    <mergeCell ref="A985:A986"/>
    <mergeCell ref="A1018:A1019"/>
    <mergeCell ref="A911:J911"/>
    <mergeCell ref="A927:A928"/>
    <mergeCell ref="A925:A926"/>
    <mergeCell ref="A895:J895"/>
    <mergeCell ref="A907:A908"/>
    <mergeCell ref="A909:A910"/>
    <mergeCell ref="A946:J946"/>
    <mergeCell ref="A891:J891"/>
    <mergeCell ref="A900:J900"/>
    <mergeCell ref="A1002:A1003"/>
    <mergeCell ref="A948:A949"/>
    <mergeCell ref="A978:A979"/>
    <mergeCell ref="A942:A943"/>
    <mergeCell ref="A997:J997"/>
    <mergeCell ref="A916:A919"/>
    <mergeCell ref="A957:J957"/>
    <mergeCell ref="A880:A882"/>
    <mergeCell ref="A936:A937"/>
    <mergeCell ref="A901:A902"/>
    <mergeCell ref="A903:A904"/>
    <mergeCell ref="A951:J951"/>
    <mergeCell ref="A990:A991"/>
    <mergeCell ref="A998:A999"/>
    <mergeCell ref="A987:J987"/>
    <mergeCell ref="A1000:A1001"/>
    <mergeCell ref="A892:J892"/>
    <mergeCell ref="A893:A894"/>
    <mergeCell ref="A759:A761"/>
    <mergeCell ref="A754:A756"/>
    <mergeCell ref="A762:A763"/>
    <mergeCell ref="A661:A663"/>
    <mergeCell ref="A725:A727"/>
    <mergeCell ref="A680:A681"/>
    <mergeCell ref="A708:A709"/>
    <mergeCell ref="A705:K705"/>
    <mergeCell ref="A713:A715"/>
    <mergeCell ref="A625:A626"/>
    <mergeCell ref="A645:A646"/>
    <mergeCell ref="A716:A718"/>
    <mergeCell ref="A939:J939"/>
    <mergeCell ref="A955:J955"/>
    <mergeCell ref="A822:A824"/>
    <mergeCell ref="A649:A651"/>
    <mergeCell ref="A710:A711"/>
    <mergeCell ref="A688:A690"/>
    <mergeCell ref="A934:A935"/>
    <mergeCell ref="A875:A876"/>
    <mergeCell ref="A912:A915"/>
    <mergeCell ref="A929:J929"/>
    <mergeCell ref="A920:J920"/>
    <mergeCell ref="A940:A941"/>
    <mergeCell ref="A834:A836"/>
    <mergeCell ref="A847:A849"/>
    <mergeCell ref="A850:A852"/>
    <mergeCell ref="A853:A855"/>
    <mergeCell ref="A938:J938"/>
    <mergeCell ref="A905:A906"/>
    <mergeCell ref="A888:A890"/>
    <mergeCell ref="A877:J877"/>
    <mergeCell ref="A175:A176"/>
    <mergeCell ref="A193:A194"/>
    <mergeCell ref="A195:A196"/>
    <mergeCell ref="A259:J259"/>
    <mergeCell ref="A333:A335"/>
    <mergeCell ref="A268:A271"/>
    <mergeCell ref="A413:A414"/>
    <mergeCell ref="A229:A231"/>
    <mergeCell ref="A239:J239"/>
    <mergeCell ref="A486:A488"/>
    <mergeCell ref="A506:A508"/>
    <mergeCell ref="A439:A441"/>
    <mergeCell ref="A442:A444"/>
    <mergeCell ref="A445:A447"/>
    <mergeCell ref="A448:A450"/>
    <mergeCell ref="A451:A453"/>
    <mergeCell ref="A341:A342"/>
    <mergeCell ref="A324:A326"/>
    <mergeCell ref="A436:A438"/>
    <mergeCell ref="A480:A482"/>
    <mergeCell ref="A339:J339"/>
    <mergeCell ref="A503:A505"/>
    <mergeCell ref="A361:J361"/>
    <mergeCell ref="A433:A435"/>
    <mergeCell ref="A378:A381"/>
    <mergeCell ref="A421:J421"/>
    <mergeCell ref="A409:A410"/>
    <mergeCell ref="A388:A391"/>
    <mergeCell ref="A430:A432"/>
    <mergeCell ref="A260:A263"/>
    <mergeCell ref="A348:J348"/>
    <mergeCell ref="A90:A92"/>
    <mergeCell ref="A100:A102"/>
    <mergeCell ref="A112:A114"/>
    <mergeCell ref="A145:A146"/>
    <mergeCell ref="A180:A181"/>
    <mergeCell ref="A127:A128"/>
    <mergeCell ref="A197:A199"/>
    <mergeCell ref="A115:A118"/>
    <mergeCell ref="A119:A120"/>
    <mergeCell ref="A320:A322"/>
    <mergeCell ref="A283:A286"/>
    <mergeCell ref="A276:A279"/>
    <mergeCell ref="A287:A288"/>
    <mergeCell ref="A205:J205"/>
    <mergeCell ref="A212:J212"/>
    <mergeCell ref="A408:J408"/>
    <mergeCell ref="A289:A291"/>
    <mergeCell ref="A155:A157"/>
    <mergeCell ref="A158:A160"/>
    <mergeCell ref="A372:A374"/>
    <mergeCell ref="A399:A401"/>
    <mergeCell ref="A336:A338"/>
    <mergeCell ref="A217:A218"/>
    <mergeCell ref="A248:A250"/>
    <mergeCell ref="A163:A166"/>
    <mergeCell ref="A190:A192"/>
    <mergeCell ref="A253:J253"/>
    <mergeCell ref="A312:A313"/>
    <mergeCell ref="A314:A315"/>
    <mergeCell ref="A227:A228"/>
    <mergeCell ref="A295:J295"/>
    <mergeCell ref="A355:A356"/>
    <mergeCell ref="A352:A354"/>
    <mergeCell ref="A303:A306"/>
    <mergeCell ref="A375:A377"/>
    <mergeCell ref="A382:A384"/>
    <mergeCell ref="A422:J422"/>
    <mergeCell ref="A402:A403"/>
    <mergeCell ref="A385:A387"/>
    <mergeCell ref="A463:A465"/>
    <mergeCell ref="A799:J799"/>
    <mergeCell ref="A764:A766"/>
    <mergeCell ref="A685:A686"/>
    <mergeCell ref="A280:A282"/>
    <mergeCell ref="A254:A257"/>
    <mergeCell ref="A258:J258"/>
    <mergeCell ref="A540:A542"/>
    <mergeCell ref="A427:A429"/>
    <mergeCell ref="A490:A492"/>
    <mergeCell ref="A468:A469"/>
    <mergeCell ref="A411:A412"/>
    <mergeCell ref="A264:A267"/>
    <mergeCell ref="A327:A329"/>
    <mergeCell ref="A330:A332"/>
    <mergeCell ref="A776:A778"/>
    <mergeCell ref="A499:J499"/>
    <mergeCell ref="A493:A495"/>
    <mergeCell ref="A580:A582"/>
    <mergeCell ref="A587:A588"/>
    <mergeCell ref="A553:A556"/>
    <mergeCell ref="A543:A546"/>
    <mergeCell ref="A611:A613"/>
    <mergeCell ref="A794:A796"/>
    <mergeCell ref="A362:J362"/>
    <mergeCell ref="A722:A724"/>
    <mergeCell ref="A860:A861"/>
    <mergeCell ref="A1033:A1035"/>
    <mergeCell ref="A994:J994"/>
    <mergeCell ref="A864:J864"/>
    <mergeCell ref="A865:A866"/>
    <mergeCell ref="A867:A868"/>
    <mergeCell ref="A869:A870"/>
    <mergeCell ref="A818:J818"/>
    <mergeCell ref="A819:A820"/>
    <mergeCell ref="A497:A498"/>
    <mergeCell ref="A500:A501"/>
    <mergeCell ref="A767:A769"/>
    <mergeCell ref="A757:J757"/>
    <mergeCell ref="A753:J753"/>
    <mergeCell ref="A557:A558"/>
    <mergeCell ref="A577:A579"/>
    <mergeCell ref="A702:A703"/>
    <mergeCell ref="A565:A567"/>
    <mergeCell ref="A591:J591"/>
    <mergeCell ref="A562:A564"/>
    <mergeCell ref="A537:A539"/>
    <mergeCell ref="A659:A660"/>
    <mergeCell ref="A731:A733"/>
    <mergeCell ref="A598:A600"/>
    <mergeCell ref="A734:A736"/>
    <mergeCell ref="A637:A640"/>
    <mergeCell ref="A843:A845"/>
    <mergeCell ref="A620:A622"/>
    <mergeCell ref="A821:J821"/>
    <mergeCell ref="A682:K682"/>
    <mergeCell ref="A272:A275"/>
    <mergeCell ref="A363:A366"/>
    <mergeCell ref="A394:A398"/>
    <mergeCell ref="A559:A561"/>
    <mergeCell ref="A712:J712"/>
    <mergeCell ref="A299:A302"/>
    <mergeCell ref="A518:J518"/>
    <mergeCell ref="A516:A517"/>
    <mergeCell ref="A513:A515"/>
    <mergeCell ref="A568:A569"/>
    <mergeCell ref="A470:A472"/>
    <mergeCell ref="A484:A485"/>
    <mergeCell ref="A551:A552"/>
    <mergeCell ref="A457:A459"/>
    <mergeCell ref="A392:A393"/>
    <mergeCell ref="A476:A478"/>
    <mergeCell ref="A317:J317"/>
    <mergeCell ref="A349:A351"/>
    <mergeCell ref="A418:A420"/>
    <mergeCell ref="A644:J644"/>
    <mergeCell ref="A641:A643"/>
    <mergeCell ref="A634:A636"/>
    <mergeCell ref="A424:A426"/>
    <mergeCell ref="A357:A358"/>
    <mergeCell ref="A359:A360"/>
    <mergeCell ref="A404:A406"/>
    <mergeCell ref="A473:A475"/>
    <mergeCell ref="A623:A624"/>
    <mergeCell ref="A583:A585"/>
    <mergeCell ref="A510:A512"/>
    <mergeCell ref="A423:J423"/>
    <mergeCell ref="A367:A371"/>
    <mergeCell ref="A233:A234"/>
    <mergeCell ref="A1162:A1163"/>
    <mergeCell ref="A1164:A1169"/>
    <mergeCell ref="A1125:A1126"/>
    <mergeCell ref="A1127:A1131"/>
    <mergeCell ref="A1536:J1536"/>
    <mergeCell ref="A1517:J1517"/>
    <mergeCell ref="A1338:A1339"/>
    <mergeCell ref="A1520:J1520"/>
    <mergeCell ref="A1486:A1487"/>
    <mergeCell ref="A1483:A1485"/>
    <mergeCell ref="A1303:A1305"/>
    <mergeCell ref="A1476:J1476"/>
    <mergeCell ref="A1255:A1259"/>
    <mergeCell ref="A1280:A1282"/>
    <mergeCell ref="A1283:A1285"/>
    <mergeCell ref="A1286:A1288"/>
    <mergeCell ref="A1291:A1292"/>
    <mergeCell ref="A1142:J1142"/>
    <mergeCell ref="A292:A294"/>
    <mergeCell ref="A148:A150"/>
    <mergeCell ref="A137:A139"/>
    <mergeCell ref="A77:A78"/>
    <mergeCell ref="A143:A144"/>
    <mergeCell ref="A129:A130"/>
    <mergeCell ref="A547:A550"/>
    <mergeCell ref="A667:A669"/>
    <mergeCell ref="A215:A216"/>
    <mergeCell ref="A1542:A1543"/>
    <mergeCell ref="A1513:J1513"/>
    <mergeCell ref="A96:A99"/>
    <mergeCell ref="A1516:J1516"/>
    <mergeCell ref="A1488:A1489"/>
    <mergeCell ref="A415:A417"/>
    <mergeCell ref="A1121:A1122"/>
    <mergeCell ref="A1123:A1124"/>
    <mergeCell ref="A1527:A1529"/>
    <mergeCell ref="A1523:A1524"/>
    <mergeCell ref="A308:A311"/>
    <mergeCell ref="A825:A827"/>
    <mergeCell ref="A1530:A1532"/>
    <mergeCell ref="A121:A122"/>
    <mergeCell ref="A177:A178"/>
    <mergeCell ref="A40:A43"/>
    <mergeCell ref="A44:A45"/>
    <mergeCell ref="A46:A48"/>
    <mergeCell ref="A49:A51"/>
    <mergeCell ref="A55:A56"/>
    <mergeCell ref="A57:A58"/>
    <mergeCell ref="A161:A162"/>
    <mergeCell ref="A134:A136"/>
    <mergeCell ref="A236:J236"/>
    <mergeCell ref="A602:J602"/>
    <mergeCell ref="A617:A619"/>
    <mergeCell ref="A1477:J1477"/>
    <mergeCell ref="A879:J879"/>
    <mergeCell ref="A728:A730"/>
    <mergeCell ref="A779:A781"/>
    <mergeCell ref="A748:A750"/>
    <mergeCell ref="A831:A833"/>
    <mergeCell ref="A871:J871"/>
    <mergeCell ref="A800:A801"/>
    <mergeCell ref="A785:A787"/>
    <mergeCell ref="A65:A66"/>
    <mergeCell ref="A200:A202"/>
    <mergeCell ref="A209:A211"/>
    <mergeCell ref="A93:A95"/>
    <mergeCell ref="A244:A247"/>
    <mergeCell ref="A61:A62"/>
    <mergeCell ref="A63:A64"/>
    <mergeCell ref="A589:A590"/>
    <mergeCell ref="A2:J2"/>
    <mergeCell ref="A25:A27"/>
    <mergeCell ref="A28:A30"/>
    <mergeCell ref="A3:J3"/>
    <mergeCell ref="A4:J4"/>
    <mergeCell ref="A21:J21"/>
    <mergeCell ref="A22:A24"/>
    <mergeCell ref="A235:J235"/>
    <mergeCell ref="A237:A238"/>
    <mergeCell ref="A752:J752"/>
    <mergeCell ref="A814:A815"/>
    <mergeCell ref="A536:J536"/>
    <mergeCell ref="A592:A593"/>
    <mergeCell ref="A807:A809"/>
    <mergeCell ref="A788:A790"/>
    <mergeCell ref="A797:A798"/>
    <mergeCell ref="A1120:J1120"/>
    <mergeCell ref="A609:A610"/>
    <mergeCell ref="A782:A784"/>
    <mergeCell ref="A812:A813"/>
    <mergeCell ref="A1268:A1271"/>
    <mergeCell ref="A1250:A1254"/>
    <mergeCell ref="A1433:J1433"/>
    <mergeCell ref="A31:A34"/>
    <mergeCell ref="A35:A36"/>
    <mergeCell ref="A37:A39"/>
    <mergeCell ref="A1404:A1405"/>
    <mergeCell ref="A69:A71"/>
    <mergeCell ref="A828:A830"/>
    <mergeCell ref="A81:A82"/>
    <mergeCell ref="A53:A54"/>
    <mergeCell ref="A186:A188"/>
    <mergeCell ref="A213:A214"/>
    <mergeCell ref="A182:A183"/>
    <mergeCell ref="A224:A226"/>
    <mergeCell ref="A151:A153"/>
    <mergeCell ref="A179:J179"/>
    <mergeCell ref="A109:A111"/>
    <mergeCell ref="A131:A133"/>
    <mergeCell ref="A123:A126"/>
    <mergeCell ref="A59:A60"/>
    <mergeCell ref="A184:A185"/>
    <mergeCell ref="A106:A108"/>
    <mergeCell ref="A173:A174"/>
    <mergeCell ref="A140:A142"/>
    <mergeCell ref="A72:A73"/>
    <mergeCell ref="A67:A68"/>
    <mergeCell ref="A219:A220"/>
    <mergeCell ref="A208:J208"/>
    <mergeCell ref="A167:A170"/>
    <mergeCell ref="A147:J147"/>
    <mergeCell ref="A103:A105"/>
    <mergeCell ref="A79:A80"/>
    <mergeCell ref="A203:A204"/>
    <mergeCell ref="A240:A243"/>
    <mergeCell ref="A221:A223"/>
    <mergeCell ref="A296:A298"/>
    <mergeCell ref="A804:A806"/>
    <mergeCell ref="A810:A811"/>
    <mergeCell ref="A1568:J1568"/>
    <mergeCell ref="A74:A76"/>
    <mergeCell ref="A1651:J1651"/>
    <mergeCell ref="A1576:A1577"/>
    <mergeCell ref="A1583:A1584"/>
    <mergeCell ref="A1638:A1640"/>
    <mergeCell ref="A1606:J1606"/>
    <mergeCell ref="A1641:J1641"/>
    <mergeCell ref="A1665:K1665"/>
    <mergeCell ref="A1621:A1624"/>
    <mergeCell ref="A460:A462"/>
    <mergeCell ref="A1617:A1620"/>
    <mergeCell ref="A606:J606"/>
    <mergeCell ref="A595:A597"/>
    <mergeCell ref="A607:A608"/>
    <mergeCell ref="A614:A616"/>
    <mergeCell ref="A670:A672"/>
    <mergeCell ref="A664:A666"/>
    <mergeCell ref="A1608:A1609"/>
    <mergeCell ref="A1645:J1645"/>
    <mergeCell ref="A1625:A1628"/>
    <mergeCell ref="A1629:A1631"/>
    <mergeCell ref="A1610:A1611"/>
    <mergeCell ref="A1612:J1612"/>
    <mergeCell ref="A454:A456"/>
    <mergeCell ref="A1571:A1572"/>
    <mergeCell ref="A1642:A1643"/>
    <mergeCell ref="A629:A630"/>
    <mergeCell ref="A745:A747"/>
    <mergeCell ref="A683:A684"/>
    <mergeCell ref="A719:A721"/>
    <mergeCell ref="A692:A694"/>
    <mergeCell ref="A627:A628"/>
    <mergeCell ref="A676:A678"/>
    <mergeCell ref="A631:A633"/>
    <mergeCell ref="A647:A648"/>
    <mergeCell ref="A653:A655"/>
    <mergeCell ref="A673:A675"/>
    <mergeCell ref="A656:A658"/>
    <mergeCell ref="A1143:A1144"/>
    <mergeCell ref="A1145:A1146"/>
    <mergeCell ref="A1306:A1308"/>
    <mergeCell ref="A696:K696"/>
    <mergeCell ref="A1455:J1455"/>
    <mergeCell ref="A1451:J1451"/>
    <mergeCell ref="A1272:A1275"/>
    <mergeCell ref="A1276:A1279"/>
    <mergeCell ref="A1132:A1136"/>
    <mergeCell ref="A1331:J1331"/>
    <mergeCell ref="A1061:A1062"/>
    <mergeCell ref="A1063:A1064"/>
    <mergeCell ref="A1065:A1067"/>
    <mergeCell ref="A1424:A1425"/>
    <mergeCell ref="A1230:A1233"/>
    <mergeCell ref="A1234:A1237"/>
    <mergeCell ref="A1238:A1241"/>
    <mergeCell ref="A1242:A1245"/>
    <mergeCell ref="A1319:A1320"/>
    <mergeCell ref="A1321:A1322"/>
    <mergeCell ref="A1343:J1343"/>
    <mergeCell ref="A1450:J1450"/>
    <mergeCell ref="A1438:J1438"/>
    <mergeCell ref="A1439:J1439"/>
    <mergeCell ref="A1440:J1440"/>
    <mergeCell ref="A1443:A1444"/>
    <mergeCell ref="A1151:A1154"/>
    <mergeCell ref="A1059:J1059"/>
    <mergeCell ref="A1060:J1060"/>
    <mergeCell ref="A1077:A1081"/>
    <mergeCell ref="A1340:A1341"/>
    <mergeCell ref="A1309:A1311"/>
    <mergeCell ref="A1090:A1092"/>
    <mergeCell ref="A1093:A1096"/>
    <mergeCell ref="A1097:A1099"/>
    <mergeCell ref="A1100:J1100"/>
    <mergeCell ref="A1104:A1106"/>
    <mergeCell ref="A1327:A1328"/>
    <mergeCell ref="A1441:A1442"/>
    <mergeCell ref="A1342:J1342"/>
    <mergeCell ref="A1361:A1363"/>
    <mergeCell ref="A1447:A1448"/>
    <mergeCell ref="A1324:A1325"/>
    <mergeCell ref="A1344:A1346"/>
    <mergeCell ref="A1315:A1316"/>
    <mergeCell ref="A1355:A1357"/>
    <mergeCell ref="A1368:J1368"/>
    <mergeCell ref="A1456:J1456"/>
    <mergeCell ref="A1418:A1419"/>
    <mergeCell ref="A1401:A1403"/>
    <mergeCell ref="A1406:A1407"/>
    <mergeCell ref="A1408:A1410"/>
    <mergeCell ref="A1347:J1347"/>
    <mergeCell ref="A1352:A1354"/>
    <mergeCell ref="A1329:A1330"/>
    <mergeCell ref="A1312:J1312"/>
    <mergeCell ref="A1293:J1293"/>
    <mergeCell ref="A1294:A1296"/>
    <mergeCell ref="A1264:A1267"/>
    <mergeCell ref="A1297:A1299"/>
    <mergeCell ref="A1290:J1290"/>
    <mergeCell ref="A1300:A1302"/>
    <mergeCell ref="A1335:J1335"/>
    <mergeCell ref="A1336:A1337"/>
    <mergeCell ref="A1326:J1326"/>
    <mergeCell ref="A1358:A1360"/>
    <mergeCell ref="A1374:J1374"/>
    <mergeCell ref="A1378:A1379"/>
    <mergeCell ref="A1384:J1384"/>
    <mergeCell ref="A1573:J1573"/>
    <mergeCell ref="A1482:J1482"/>
    <mergeCell ref="A1478:A1479"/>
    <mergeCell ref="A1395:A1397"/>
    <mergeCell ref="A1468:J1468"/>
    <mergeCell ref="A1470:A1471"/>
    <mergeCell ref="A1429:A1431"/>
    <mergeCell ref="A1472:A1473"/>
    <mergeCell ref="A1462:J1462"/>
    <mergeCell ref="A1463:A1464"/>
    <mergeCell ref="A1465:A1466"/>
    <mergeCell ref="A1578:A1579"/>
    <mergeCell ref="A837:A839"/>
    <mergeCell ref="A1887:J1887"/>
    <mergeCell ref="A1859:J1859"/>
  </mergeCells>
  <phoneticPr fontId="3" type="noConversion"/>
  <conditionalFormatting sqref="I517 I1748 I1576:I1582 I1546:I1547 I148:I152 I1525:I1526 I109:I126 I67:I99 I1690:I1692">
    <cfRule type="cellIs" dxfId="5" priority="296" operator="notEqual">
      <formula>$I67</formula>
    </cfRule>
  </conditionalFormatting>
  <conditionalFormatting sqref="B1911:C64574 B1906:C1908 B1833:C1857 B1860:C1860 B1888:C1904 B1863:C1885 B1826:C1830 B1817:C1821 B1823:C1823 B1814:C1815 B1804:C1804 B1807:C1811 B1798:C1802 B1787:C1791 B1782:C1785 B1794:C1796 B1775:C1779 B1773:C1773 B1752:C1757 B1759:C1768 B1748:C1750 B1745:C1746 B1737:C1738 B1740:C1742 B1720:C1728 B1730:C1735 B1705:C1718 B1702:C1703 B1697:C1700 C1695 B1690:C1692 C1689:C1692 B1684:C1687 B1666:C1681 B1663:C1664 B1652:C1661 B1646:C1650 B1642:C1644 B1607:C1611 B1613:C1640 B1575:C1605 B1569:C1572 B1549:C1554 B1556:C1567 B1521:C1535 B1537:C1547 B1518:C1519 B1514:C1515 B1509:C1512 B1483:C1507 C1478:C1481 B1481 B1469:C1475 B1461:C1461 B1452:C1454 B1441:C1449 B1457:C1459 B1463:C1467 B1434:C1437 C1417:C1418 B1418:C1432 B1385:C1386 C1388:C1389 B1390:C1393 B1395:C1416 B1372:C1373 B1344:C1346 B1348:C1350 B1324:C1325 B1332:C1334 B1336:C1341 B1361:B1367 C1352:C1367 B1369:C1370 B1375:C1382 B1291:C1292 B1294:C1311 B1313:C1322 B1327:C1330 B1186:C1187 B1121:C1141 B1143:C1160 B1162:C1169 B1171:C1184 B1189:C1196 B1216:C1217 B1025:C1025 B1014:C1019 B1021:C1023 B1050:C1058 C1010:C1012 B1045:C1048 B1074:C1099 B1027:C1040 B1042:B1043 B1101:C1118 B1219:C1288 B996:C996 B956:C956 B948:C950 B952:C954 B930:C930 B932:C937 B958:C975 B977:C986 B988:C993 B998:C1007 B940:C945 B865:C870 B901:C910 B888:C890 B880:C886 B896 B822:C845 B847:C858 B872:C876 B912:C919 B921:C923 B897:C899 B860:C863 B819:I820 B754:C756 B697:C704 B706:C711 B713:C751 B758:C798 B800:C802 B804:C816 B607:C643 B645:C681 B683:C695 B537:C590 B592:C605 B422:C535 B925:C928 B1061:C1067 B1069:C1072 B1198:C1214 B240:C252 B254:C420 B206:C207 B209:C211 B213:C234 B237:C238 B5:C20 B22:C35 C102:C105 B148:C178 B37:C103 B180:C204 B106:C146">
    <cfRule type="cellIs" dxfId="4" priority="298" stopIfTrue="1" operator="equal">
      <formula>"СТОП цена"</formula>
    </cfRule>
  </conditionalFormatting>
  <conditionalFormatting sqref="I1690:I1692 I1576:I1582 I1546:I1547 I1479:I1480">
    <cfRule type="cellIs" dxfId="3" priority="482" operator="notEqual">
      <formula>#REF!</formula>
    </cfRule>
  </conditionalFormatting>
  <conditionalFormatting sqref="I519:I534">
    <cfRule type="cellIs" dxfId="2" priority="161" operator="notEqual">
      <formula>$I519</formula>
    </cfRule>
  </conditionalFormatting>
  <conditionalFormatting sqref="I1479:I1480">
    <cfRule type="cellIs" dxfId="1" priority="156" operator="notEqual">
      <formula>$I1479</formula>
    </cfRule>
  </conditionalFormatting>
  <conditionalFormatting sqref="I765:I769">
    <cfRule type="cellIs" dxfId="0" priority="142" operator="notEqual">
      <formula>$I765</formula>
    </cfRule>
  </conditionalFormatting>
  <pageMargins left="0.43307086614173229" right="0.15748031496062992" top="0.15748031496062992" bottom="0.15748031496062992" header="0.15748031496062992" footer="0.15748031496062992"/>
  <pageSetup paperSize="9" scale="72" orientation="portrait" r:id="rId1"/>
  <headerFooter alignWithMargins="0">
    <oddFooter>&amp;A&amp;RСтраница &amp;P</oddFooter>
  </headerFooter>
  <rowBreaks count="37" manualBreakCount="37">
    <brk id="56" max="9" man="1"/>
    <brk id="114" max="9" man="1"/>
    <brk id="174" max="9" man="1"/>
    <brk id="232" max="9" man="1"/>
    <brk id="279" max="9" man="1"/>
    <brk id="332" max="9" man="1"/>
    <brk id="393" max="9" man="1"/>
    <brk id="453" max="9" man="1"/>
    <brk id="522" max="9" man="1"/>
    <brk id="590" max="9" man="1"/>
    <brk id="648" max="9" man="1"/>
    <brk id="704" max="9" man="1"/>
    <brk id="763" max="9" man="1"/>
    <brk id="816" max="9" man="1"/>
    <brk id="882" max="9" man="1"/>
    <brk id="928" max="9" man="1"/>
    <brk id="975" max="9" man="1"/>
    <brk id="1021" max="9" man="1"/>
    <brk id="1067" max="9" man="1"/>
    <brk id="1124" max="9" man="1"/>
    <brk id="1177" max="9" man="1"/>
    <brk id="1241" max="9" man="1"/>
    <brk id="1314" max="9" man="1"/>
    <brk id="1367" max="9" man="1"/>
    <brk id="1425" max="9" man="1"/>
    <brk id="1464" max="9" man="1"/>
    <brk id="1479" max="9" man="1"/>
    <brk id="1545" max="9" man="1"/>
    <brk id="1582" max="9" man="1"/>
    <brk id="1620" max="9" man="1"/>
    <brk id="1670" max="9" man="1"/>
    <brk id="1712" max="9" man="1"/>
    <brk id="1742" max="9" man="1"/>
    <brk id="1791" max="9" man="1"/>
    <brk id="1838" max="9" man="1"/>
    <brk id="1901" max="9" man="1"/>
    <brk id="1927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CG23"/>
  <sheetViews>
    <sheetView view="pageBreakPreview" zoomScale="80" zoomScaleSheetLayoutView="80" workbookViewId="0">
      <selection activeCell="D23" sqref="D23"/>
    </sheetView>
  </sheetViews>
  <sheetFormatPr defaultRowHeight="12.75"/>
  <cols>
    <col min="1" max="1" width="6.85546875" style="348" customWidth="1"/>
    <col min="2" max="2" width="0.140625" style="4" customWidth="1"/>
    <col min="3" max="3" width="25.140625" style="104" customWidth="1"/>
    <col min="4" max="4" width="27.85546875" style="104" customWidth="1"/>
    <col min="5" max="5" width="57.85546875" style="104" customWidth="1"/>
    <col min="6" max="6" width="19.42578125" style="107" customWidth="1"/>
  </cols>
  <sheetData>
    <row r="1" spans="1:85" ht="44.25" customHeight="1">
      <c r="A1" s="530"/>
      <c r="B1" s="531"/>
      <c r="C1" s="531"/>
      <c r="D1" s="531"/>
      <c r="E1" s="531"/>
      <c r="F1" s="532"/>
    </row>
    <row r="2" spans="1:85" ht="81.75" customHeight="1">
      <c r="A2" s="536" t="s">
        <v>525</v>
      </c>
      <c r="B2" s="537"/>
      <c r="C2" s="537"/>
      <c r="D2" s="537"/>
      <c r="E2" s="537"/>
      <c r="F2" s="538"/>
    </row>
    <row r="3" spans="1:85" ht="28.5" customHeight="1">
      <c r="A3" s="533" t="s">
        <v>570</v>
      </c>
      <c r="B3" s="534"/>
      <c r="C3" s="534"/>
      <c r="D3" s="534"/>
      <c r="E3" s="534"/>
      <c r="F3" s="535"/>
    </row>
    <row r="4" spans="1:85" ht="85.5" customHeight="1">
      <c r="A4" s="397"/>
      <c r="B4" s="539" t="s">
        <v>113</v>
      </c>
      <c r="C4" s="540"/>
      <c r="D4" s="540"/>
      <c r="E4" s="540"/>
      <c r="F4" s="398"/>
    </row>
    <row r="5" spans="1:85" ht="20.25" customHeight="1">
      <c r="A5" s="399"/>
      <c r="B5" s="395"/>
      <c r="C5" s="395"/>
      <c r="D5" s="395"/>
      <c r="E5" s="395"/>
      <c r="F5" s="398"/>
    </row>
    <row r="6" spans="1:85" ht="42" customHeight="1">
      <c r="A6" s="399"/>
      <c r="B6" s="105"/>
      <c r="C6" s="528" t="s">
        <v>60</v>
      </c>
      <c r="D6" s="529"/>
      <c r="E6" s="529"/>
      <c r="F6" s="529"/>
    </row>
    <row r="7" spans="1:85" ht="28.5" customHeight="1">
      <c r="A7" s="399"/>
      <c r="B7" s="105"/>
      <c r="C7" s="373" t="s">
        <v>224</v>
      </c>
      <c r="D7" s="373" t="s">
        <v>472</v>
      </c>
      <c r="E7" s="374" t="s">
        <v>385</v>
      </c>
      <c r="F7" s="373" t="s">
        <v>216</v>
      </c>
    </row>
    <row r="8" spans="1:85" s="254" customFormat="1" ht="46.5" customHeight="1">
      <c r="A8" s="400"/>
      <c r="B8" s="378"/>
      <c r="C8" s="254" t="s">
        <v>1634</v>
      </c>
      <c r="D8" s="254" t="s">
        <v>1635</v>
      </c>
      <c r="E8" s="254" t="s">
        <v>1636</v>
      </c>
      <c r="F8" s="542" t="s">
        <v>716</v>
      </c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8"/>
      <c r="AP8" s="378"/>
      <c r="AQ8" s="378"/>
      <c r="AR8" s="378"/>
      <c r="AS8" s="378"/>
      <c r="AT8" s="378"/>
      <c r="AU8" s="378"/>
      <c r="AV8" s="378"/>
      <c r="AW8" s="378"/>
      <c r="AX8" s="378"/>
      <c r="AY8" s="378"/>
      <c r="AZ8" s="378"/>
      <c r="BA8" s="378"/>
      <c r="BB8" s="378"/>
      <c r="BC8" s="378"/>
      <c r="BD8" s="378"/>
      <c r="BE8" s="378"/>
      <c r="BF8" s="378"/>
      <c r="BG8" s="378"/>
      <c r="BH8" s="378"/>
      <c r="BI8" s="378"/>
      <c r="BJ8" s="378"/>
      <c r="BK8" s="378"/>
      <c r="BL8" s="378"/>
      <c r="BM8" s="378"/>
      <c r="BN8" s="378"/>
      <c r="BO8" s="378"/>
      <c r="BP8" s="378"/>
      <c r="BQ8" s="378"/>
      <c r="BR8" s="378"/>
      <c r="BS8" s="378"/>
      <c r="BT8" s="378"/>
      <c r="BU8" s="378"/>
      <c r="BV8" s="378"/>
      <c r="BW8" s="378"/>
      <c r="BX8" s="378"/>
      <c r="BY8" s="378"/>
      <c r="BZ8" s="378"/>
      <c r="CA8" s="378"/>
      <c r="CB8" s="378"/>
      <c r="CC8" s="378"/>
      <c r="CD8" s="378"/>
      <c r="CE8" s="378"/>
      <c r="CF8" s="378"/>
      <c r="CG8" s="378"/>
    </row>
    <row r="9" spans="1:85" s="254" customFormat="1" ht="46.5" customHeight="1">
      <c r="A9" s="400"/>
      <c r="B9" s="378"/>
      <c r="C9" s="254" t="s">
        <v>1637</v>
      </c>
      <c r="D9" s="254" t="s">
        <v>1638</v>
      </c>
      <c r="E9" s="254" t="s">
        <v>1639</v>
      </c>
      <c r="F9" s="542" t="s">
        <v>1640</v>
      </c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  <c r="AI9" s="378"/>
      <c r="AJ9" s="378"/>
      <c r="AK9" s="378"/>
      <c r="AL9" s="378"/>
      <c r="AM9" s="378"/>
      <c r="AN9" s="378"/>
      <c r="AO9" s="378"/>
      <c r="AP9" s="378"/>
      <c r="AQ9" s="378"/>
      <c r="AR9" s="378"/>
      <c r="AS9" s="378"/>
      <c r="AT9" s="378"/>
      <c r="AU9" s="378"/>
      <c r="AV9" s="378"/>
      <c r="AW9" s="378"/>
      <c r="AX9" s="378"/>
      <c r="AY9" s="378"/>
      <c r="AZ9" s="378"/>
      <c r="BA9" s="378"/>
      <c r="BB9" s="378"/>
      <c r="BC9" s="378"/>
      <c r="BD9" s="378"/>
      <c r="BE9" s="378"/>
      <c r="BF9" s="378"/>
      <c r="BG9" s="378"/>
      <c r="BH9" s="378"/>
      <c r="BI9" s="378"/>
      <c r="BJ9" s="378"/>
      <c r="BK9" s="378"/>
      <c r="BL9" s="378"/>
      <c r="BM9" s="378"/>
      <c r="BN9" s="378"/>
      <c r="BO9" s="378"/>
      <c r="BP9" s="378"/>
      <c r="BQ9" s="378"/>
      <c r="BR9" s="378"/>
      <c r="BS9" s="378"/>
      <c r="BT9" s="378"/>
      <c r="BU9" s="378"/>
      <c r="BV9" s="378"/>
      <c r="BW9" s="378"/>
      <c r="BX9" s="378"/>
      <c r="BY9" s="378"/>
      <c r="BZ9" s="378"/>
      <c r="CA9" s="378"/>
      <c r="CB9" s="378"/>
      <c r="CC9" s="378"/>
      <c r="CD9" s="378"/>
      <c r="CE9" s="378"/>
      <c r="CF9" s="378"/>
      <c r="CG9" s="378"/>
    </row>
    <row r="10" spans="1:85" s="378" customFormat="1" ht="46.5" customHeight="1">
      <c r="A10" s="400"/>
      <c r="C10" s="254" t="s">
        <v>1617</v>
      </c>
      <c r="D10" s="254" t="s">
        <v>1641</v>
      </c>
      <c r="E10" s="254" t="s">
        <v>1643</v>
      </c>
      <c r="F10" s="542" t="s">
        <v>1642</v>
      </c>
    </row>
    <row r="11" spans="1:85" s="378" customFormat="1" ht="46.5" customHeight="1">
      <c r="A11" s="400"/>
      <c r="C11" s="254" t="s">
        <v>1649</v>
      </c>
      <c r="D11" s="254" t="s">
        <v>1635</v>
      </c>
      <c r="E11" s="254" t="s">
        <v>1650</v>
      </c>
      <c r="F11" s="254" t="s">
        <v>696</v>
      </c>
    </row>
    <row r="12" spans="1:85" s="378" customFormat="1" ht="46.5" customHeight="1">
      <c r="A12" s="400"/>
      <c r="C12" s="254" t="s">
        <v>1651</v>
      </c>
      <c r="D12" s="254" t="s">
        <v>1652</v>
      </c>
      <c r="E12" s="254" t="s">
        <v>1653</v>
      </c>
      <c r="F12" s="254" t="s">
        <v>644</v>
      </c>
    </row>
    <row r="13" spans="1:85" ht="48" customHeight="1">
      <c r="A13" s="401"/>
      <c r="B13" s="394"/>
      <c r="C13" s="254" t="s">
        <v>1651</v>
      </c>
      <c r="D13" s="254" t="s">
        <v>1655</v>
      </c>
      <c r="E13" s="254" t="s">
        <v>1656</v>
      </c>
      <c r="F13" s="254" t="s">
        <v>1654</v>
      </c>
    </row>
    <row r="14" spans="1:85" s="249" customFormat="1" ht="48" customHeight="1">
      <c r="A14" s="401"/>
      <c r="B14" s="394"/>
      <c r="C14" s="254" t="s">
        <v>1651</v>
      </c>
      <c r="D14" s="254" t="s">
        <v>1658</v>
      </c>
      <c r="E14" s="254" t="s">
        <v>1659</v>
      </c>
      <c r="F14" s="254" t="s">
        <v>1657</v>
      </c>
    </row>
    <row r="15" spans="1:85" s="249" customFormat="1" ht="48" customHeight="1">
      <c r="A15" s="401"/>
      <c r="B15" s="394"/>
      <c r="C15" s="254" t="s">
        <v>1671</v>
      </c>
      <c r="D15" s="254" t="s">
        <v>1672</v>
      </c>
      <c r="E15" s="254" t="s">
        <v>1673</v>
      </c>
      <c r="F15" s="254" t="s">
        <v>1674</v>
      </c>
    </row>
    <row r="16" spans="1:85" s="249" customFormat="1" ht="48" customHeight="1">
      <c r="A16" s="401"/>
      <c r="B16" s="394"/>
      <c r="C16" s="254" t="s">
        <v>1676</v>
      </c>
      <c r="D16" s="254" t="s">
        <v>1285</v>
      </c>
      <c r="E16" s="254" t="s">
        <v>1677</v>
      </c>
      <c r="F16" s="254" t="s">
        <v>1678</v>
      </c>
    </row>
    <row r="17" spans="1:6" s="249" customFormat="1" ht="48" customHeight="1">
      <c r="A17" s="401"/>
      <c r="B17" s="394"/>
      <c r="C17" s="254" t="s">
        <v>1649</v>
      </c>
      <c r="D17" s="254" t="s">
        <v>1681</v>
      </c>
      <c r="E17" s="254" t="s">
        <v>1682</v>
      </c>
      <c r="F17" s="254" t="s">
        <v>819</v>
      </c>
    </row>
    <row r="18" spans="1:6" s="249" customFormat="1" ht="48" customHeight="1">
      <c r="A18" s="401"/>
      <c r="B18" s="394"/>
      <c r="C18" s="254" t="s">
        <v>1651</v>
      </c>
      <c r="D18" s="254" t="s">
        <v>1684</v>
      </c>
      <c r="E18" s="254" t="s">
        <v>673</v>
      </c>
      <c r="F18" s="254" t="s">
        <v>1683</v>
      </c>
    </row>
    <row r="19" spans="1:6" ht="45.75" customHeight="1">
      <c r="A19" s="401"/>
      <c r="B19" s="394"/>
      <c r="C19" s="254" t="s">
        <v>1688</v>
      </c>
      <c r="D19" s="254" t="s">
        <v>1687</v>
      </c>
      <c r="E19" s="254" t="s">
        <v>1689</v>
      </c>
      <c r="F19" s="254" t="s">
        <v>702</v>
      </c>
    </row>
    <row r="20" spans="1:6" s="249" customFormat="1" ht="45.75" customHeight="1">
      <c r="A20" s="401"/>
      <c r="B20" s="394"/>
      <c r="C20" s="254" t="s">
        <v>1693</v>
      </c>
      <c r="D20" s="254" t="s">
        <v>1694</v>
      </c>
      <c r="E20" s="254" t="s">
        <v>1695</v>
      </c>
      <c r="F20" s="254" t="s">
        <v>1696</v>
      </c>
    </row>
    <row r="21" spans="1:6" ht="52.5" customHeight="1">
      <c r="A21" s="401"/>
      <c r="B21" s="394"/>
      <c r="C21" s="254" t="s">
        <v>1693</v>
      </c>
      <c r="D21" s="254" t="s">
        <v>1635</v>
      </c>
      <c r="E21" s="254" t="s">
        <v>1698</v>
      </c>
      <c r="F21" s="254" t="s">
        <v>1696</v>
      </c>
    </row>
    <row r="22" spans="1:6" s="249" customFormat="1" ht="47.25" customHeight="1">
      <c r="A22" s="402"/>
      <c r="B22" s="382"/>
      <c r="C22" s="254" t="s">
        <v>1637</v>
      </c>
      <c r="D22" s="254" t="s">
        <v>1701</v>
      </c>
      <c r="E22" s="254" t="s">
        <v>1700</v>
      </c>
      <c r="F22" s="254" t="s">
        <v>1699</v>
      </c>
    </row>
    <row r="23" spans="1:6" s="249" customFormat="1" ht="47.25" customHeight="1">
      <c r="A23" s="402"/>
      <c r="B23" s="382"/>
      <c r="C23" s="254" t="s">
        <v>933</v>
      </c>
      <c r="D23" s="254" t="s">
        <v>1702</v>
      </c>
      <c r="E23" s="254" t="s">
        <v>1703</v>
      </c>
      <c r="F23" s="254" t="s">
        <v>669</v>
      </c>
    </row>
  </sheetData>
  <autoFilter ref="A7:F7">
    <sortState ref="C8:F20">
      <sortCondition ref="C7"/>
    </sortState>
  </autoFilter>
  <mergeCells count="5">
    <mergeCell ref="C6:F6"/>
    <mergeCell ref="A1:F1"/>
    <mergeCell ref="A3:F3"/>
    <mergeCell ref="A2:F2"/>
    <mergeCell ref="B4:E4"/>
  </mergeCells>
  <phoneticPr fontId="3" type="noConversion"/>
  <pageMargins left="0.27559055118110237" right="0.27559055118110237" top="0.47244094488188981" bottom="0.39370078740157483" header="0.23622047244094491" footer="0.15748031496062992"/>
  <pageSetup paperSize="9" scale="70" orientation="portrait" r:id="rId1"/>
  <headerFooter alignWithMargins="0">
    <oddFooter>&amp;C&amp;A&amp;RСтраница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:I7"/>
  <sheetViews>
    <sheetView workbookViewId="0">
      <selection activeCell="B15" sqref="B15"/>
    </sheetView>
  </sheetViews>
  <sheetFormatPr defaultRowHeight="12.75"/>
  <cols>
    <col min="1" max="1" width="8.140625" customWidth="1"/>
    <col min="2" max="2" width="38" customWidth="1"/>
    <col min="3" max="3" width="40.42578125" customWidth="1"/>
    <col min="4" max="4" width="17.28515625" customWidth="1"/>
    <col min="5" max="5" width="11.7109375" customWidth="1"/>
    <col min="6" max="6" width="10.7109375" customWidth="1"/>
    <col min="7" max="7" width="14.85546875" style="9" customWidth="1"/>
    <col min="8" max="8" width="6.42578125" style="9" customWidth="1"/>
    <col min="9" max="9" width="16.5703125" style="9" customWidth="1"/>
  </cols>
  <sheetData>
    <row r="1" spans="2:9" ht="162.75" customHeight="1">
      <c r="B1" s="541"/>
      <c r="C1" s="541"/>
      <c r="D1" s="541"/>
      <c r="E1" s="109"/>
      <c r="F1" s="109"/>
      <c r="G1" s="109"/>
      <c r="H1" s="109"/>
      <c r="I1" s="109"/>
    </row>
    <row r="2" spans="2:9" ht="21.75" customHeight="1">
      <c r="B2" s="165"/>
      <c r="C2" s="165"/>
      <c r="D2" s="165"/>
      <c r="E2" s="109"/>
      <c r="F2" s="109"/>
      <c r="G2" s="109"/>
      <c r="H2" s="109"/>
      <c r="I2" s="109"/>
    </row>
    <row r="3" spans="2:9" ht="45.75" customHeight="1">
      <c r="B3" s="358" t="s">
        <v>1140</v>
      </c>
      <c r="C3" s="358" t="s">
        <v>1141</v>
      </c>
      <c r="D3" s="358" t="s">
        <v>1142</v>
      </c>
      <c r="G3"/>
      <c r="H3"/>
      <c r="I3" s="62"/>
    </row>
    <row r="4" spans="2:9" ht="38.25" customHeight="1">
      <c r="B4" s="359" t="s">
        <v>1577</v>
      </c>
      <c r="C4" s="359" t="s">
        <v>1570</v>
      </c>
      <c r="D4" s="359" t="s">
        <v>1578</v>
      </c>
    </row>
    <row r="5" spans="2:9" s="249" customFormat="1" ht="37.5">
      <c r="B5" s="359" t="s">
        <v>1631</v>
      </c>
      <c r="C5" s="359" t="s">
        <v>1570</v>
      </c>
      <c r="D5" s="359" t="s">
        <v>96</v>
      </c>
      <c r="G5" s="9"/>
      <c r="H5" s="9"/>
      <c r="I5" s="9"/>
    </row>
    <row r="6" spans="2:9" ht="37.5">
      <c r="B6" s="359" t="s">
        <v>120</v>
      </c>
      <c r="C6" s="359" t="s">
        <v>1705</v>
      </c>
      <c r="D6" s="359" t="s">
        <v>1706</v>
      </c>
    </row>
    <row r="7" spans="2:9" ht="37.5">
      <c r="B7" s="359" t="s">
        <v>764</v>
      </c>
      <c r="C7" s="359" t="s">
        <v>1705</v>
      </c>
      <c r="D7" s="359" t="s">
        <v>1707</v>
      </c>
    </row>
  </sheetData>
  <mergeCells count="1">
    <mergeCell ref="B1:D1"/>
  </mergeCells>
  <phoneticPr fontId="3" type="noConversion"/>
  <pageMargins left="0" right="0" top="0" bottom="0" header="0.15748031496062992" footer="0.1574803149606299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Оглавление</vt:lpstr>
      <vt:lpstr>Прайс ЛКМ</vt:lpstr>
      <vt:lpstr>Новинки</vt:lpstr>
      <vt:lpstr>Акции </vt:lpstr>
      <vt:lpstr>Оглавление!Заголовки_для_печати</vt:lpstr>
      <vt:lpstr>'Прайс ЛКМ'!Заголовки_для_печати</vt:lpstr>
      <vt:lpstr>Новинки!Область_печати</vt:lpstr>
      <vt:lpstr>Оглавление!Область_печати</vt:lpstr>
      <vt:lpstr>'Прайс ЛКМ'!Область_печати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Irina_Shelagina</dc:creator>
  <cp:lastModifiedBy>valeria_sycheva</cp:lastModifiedBy>
  <cp:lastPrinted>2017-10-13T10:05:00Z</cp:lastPrinted>
  <dcterms:created xsi:type="dcterms:W3CDTF">2010-02-17T07:55:51Z</dcterms:created>
  <dcterms:modified xsi:type="dcterms:W3CDTF">2017-10-17T07:07:47Z</dcterms:modified>
</cp:coreProperties>
</file>